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erik/Downloads/"/>
    </mc:Choice>
  </mc:AlternateContent>
  <xr:revisionPtr revIDLastSave="0" documentId="13_ncr:1_{4E41744D-3A38-2940-B369-24D2B9AAFB39}" xr6:coauthVersionLast="47" xr6:coauthVersionMax="47" xr10:uidLastSave="{00000000-0000-0000-0000-000000000000}"/>
  <bookViews>
    <workbookView xWindow="0" yWindow="500" windowWidth="28800" windowHeight="15800" firstSheet="1" activeTab="11" xr2:uid="{00000000-000D-0000-FFFF-FFFF00000000}"/>
  </bookViews>
  <sheets>
    <sheet name="Stockholm 2024" sheetId="1" r:id="rId1"/>
    <sheet name="Stockholm 2025" sheetId="7" r:id="rId2"/>
    <sheet name="Göteborg 2024" sheetId="2" r:id="rId3"/>
    <sheet name="Göteborg 2025" sheetId="8" r:id="rId4"/>
    <sheet name="Malmö 2024" sheetId="3" r:id="rId5"/>
    <sheet name="Malmö 2025" sheetId="9" r:id="rId6"/>
    <sheet name="Linköping 2024" sheetId="4" r:id="rId7"/>
    <sheet name="Linköping 2025" sheetId="10" r:id="rId8"/>
    <sheet name="Dalarna 2024" sheetId="5" r:id="rId9"/>
    <sheet name="Dalarna 2025" sheetId="11" r:id="rId10"/>
    <sheet name="Hart 2024" sheetId="6" r:id="rId11"/>
    <sheet name="Åre 2025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" i="12" l="1"/>
  <c r="L24" i="12"/>
  <c r="K24" i="12"/>
  <c r="J24" i="12"/>
  <c r="E24" i="12"/>
  <c r="B24" i="12"/>
  <c r="N22" i="12"/>
  <c r="I21" i="12"/>
  <c r="H21" i="12"/>
  <c r="G21" i="12"/>
  <c r="F21" i="12"/>
  <c r="E21" i="12"/>
  <c r="D21" i="12"/>
  <c r="C21" i="12"/>
  <c r="N21" i="12" s="1"/>
  <c r="N20" i="12"/>
  <c r="I20" i="12"/>
  <c r="H20" i="12"/>
  <c r="G20" i="12"/>
  <c r="F20" i="12"/>
  <c r="E20" i="12"/>
  <c r="D20" i="12"/>
  <c r="C20" i="12"/>
  <c r="I19" i="12"/>
  <c r="H19" i="12"/>
  <c r="G19" i="12"/>
  <c r="F19" i="12"/>
  <c r="E19" i="12"/>
  <c r="D19" i="12"/>
  <c r="C19" i="12"/>
  <c r="N19" i="12" s="1"/>
  <c r="N18" i="12"/>
  <c r="I18" i="12"/>
  <c r="H18" i="12"/>
  <c r="G18" i="12"/>
  <c r="F18" i="12"/>
  <c r="E18" i="12"/>
  <c r="D18" i="12"/>
  <c r="C18" i="12"/>
  <c r="N17" i="12"/>
  <c r="I17" i="12"/>
  <c r="H17" i="12"/>
  <c r="G17" i="12"/>
  <c r="F17" i="12"/>
  <c r="E17" i="12"/>
  <c r="D17" i="12"/>
  <c r="C17" i="12"/>
  <c r="N16" i="12"/>
  <c r="I16" i="12"/>
  <c r="H16" i="12"/>
  <c r="G16" i="12"/>
  <c r="F16" i="12"/>
  <c r="E16" i="12"/>
  <c r="D16" i="12"/>
  <c r="C16" i="12"/>
  <c r="N15" i="12"/>
  <c r="I15" i="12"/>
  <c r="H15" i="12"/>
  <c r="G15" i="12"/>
  <c r="F15" i="12"/>
  <c r="E15" i="12"/>
  <c r="D15" i="12"/>
  <c r="C15" i="12"/>
  <c r="I14" i="12"/>
  <c r="H14" i="12"/>
  <c r="G14" i="12"/>
  <c r="F14" i="12"/>
  <c r="E14" i="12"/>
  <c r="D14" i="12"/>
  <c r="C14" i="12"/>
  <c r="N14" i="12" s="1"/>
  <c r="I13" i="12"/>
  <c r="H13" i="12"/>
  <c r="G13" i="12"/>
  <c r="F13" i="12"/>
  <c r="E13" i="12"/>
  <c r="D13" i="12"/>
  <c r="C13" i="12"/>
  <c r="N13" i="12" s="1"/>
  <c r="N12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N11" i="12" s="1"/>
  <c r="N10" i="12"/>
  <c r="I10" i="12"/>
  <c r="H10" i="12"/>
  <c r="G10" i="12"/>
  <c r="F10" i="12"/>
  <c r="E10" i="12"/>
  <c r="D10" i="12"/>
  <c r="C10" i="12"/>
  <c r="N9" i="12"/>
  <c r="I9" i="12"/>
  <c r="H9" i="12"/>
  <c r="G9" i="12"/>
  <c r="F9" i="12"/>
  <c r="E9" i="12"/>
  <c r="D9" i="12"/>
  <c r="C9" i="12"/>
  <c r="N8" i="12"/>
  <c r="I8" i="12"/>
  <c r="H8" i="12"/>
  <c r="G8" i="12"/>
  <c r="F8" i="12"/>
  <c r="E8" i="12"/>
  <c r="D8" i="12"/>
  <c r="C8" i="12"/>
  <c r="N7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N6" i="12" s="1"/>
  <c r="I5" i="12"/>
  <c r="H5" i="12"/>
  <c r="G5" i="12"/>
  <c r="F5" i="12"/>
  <c r="E5" i="12"/>
  <c r="D5" i="12"/>
  <c r="C5" i="12"/>
  <c r="N5" i="12" s="1"/>
  <c r="O5" i="12" s="1"/>
  <c r="N4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N3" i="12" s="1"/>
  <c r="N2" i="12"/>
  <c r="N25" i="12" s="1"/>
  <c r="I2" i="12"/>
  <c r="I24" i="12" s="1"/>
  <c r="H2" i="12"/>
  <c r="H24" i="12" s="1"/>
  <c r="G2" i="12"/>
  <c r="G24" i="12" s="1"/>
  <c r="F2" i="12"/>
  <c r="F24" i="12" s="1"/>
  <c r="E2" i="12"/>
  <c r="D2" i="12"/>
  <c r="D24" i="12" s="1"/>
  <c r="C2" i="12"/>
  <c r="C24" i="12" s="1"/>
  <c r="M24" i="11"/>
  <c r="L24" i="11"/>
  <c r="K24" i="11"/>
  <c r="J24" i="11"/>
  <c r="I24" i="11"/>
  <c r="H24" i="11"/>
  <c r="G24" i="11"/>
  <c r="F24" i="11"/>
  <c r="E24" i="11"/>
  <c r="D24" i="11"/>
  <c r="C24" i="11"/>
  <c r="B24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24" i="11" s="1"/>
  <c r="N3" i="11"/>
  <c r="N2" i="11"/>
  <c r="N25" i="11" s="1"/>
  <c r="M24" i="10"/>
  <c r="L24" i="10"/>
  <c r="K24" i="10"/>
  <c r="J24" i="10"/>
  <c r="I24" i="10"/>
  <c r="H24" i="10"/>
  <c r="G24" i="10"/>
  <c r="F24" i="10"/>
  <c r="E24" i="10"/>
  <c r="D24" i="10"/>
  <c r="C24" i="10"/>
  <c r="B24" i="10"/>
  <c r="N22" i="10"/>
  <c r="N21" i="10"/>
  <c r="N20" i="10"/>
  <c r="O20" i="10" s="1"/>
  <c r="N19" i="10"/>
  <c r="O19" i="10" s="1"/>
  <c r="N18" i="10"/>
  <c r="N17" i="10"/>
  <c r="O17" i="10" s="1"/>
  <c r="N16" i="10"/>
  <c r="N15" i="10"/>
  <c r="N14" i="10"/>
  <c r="N13" i="10"/>
  <c r="N12" i="10"/>
  <c r="O12" i="10" s="1"/>
  <c r="N11" i="10"/>
  <c r="O11" i="10" s="1"/>
  <c r="N10" i="10"/>
  <c r="N9" i="10"/>
  <c r="O9" i="10" s="1"/>
  <c r="N8" i="10"/>
  <c r="N7" i="10"/>
  <c r="N6" i="10"/>
  <c r="N5" i="10"/>
  <c r="N4" i="10"/>
  <c r="N24" i="10" s="1"/>
  <c r="N3" i="10"/>
  <c r="O3" i="10" s="1"/>
  <c r="N2" i="10"/>
  <c r="N25" i="10" s="1"/>
  <c r="N25" i="9"/>
  <c r="O22" i="9" s="1"/>
  <c r="M24" i="9"/>
  <c r="L24" i="9"/>
  <c r="K24" i="9"/>
  <c r="J24" i="9"/>
  <c r="I24" i="9"/>
  <c r="H24" i="9"/>
  <c r="G24" i="9"/>
  <c r="F24" i="9"/>
  <c r="E24" i="9"/>
  <c r="D24" i="9"/>
  <c r="C24" i="9"/>
  <c r="B24" i="9"/>
  <c r="N22" i="9"/>
  <c r="N21" i="9"/>
  <c r="N20" i="9"/>
  <c r="O20" i="9" s="1"/>
  <c r="N19" i="9"/>
  <c r="O19" i="9" s="1"/>
  <c r="N18" i="9"/>
  <c r="N17" i="9"/>
  <c r="N16" i="9"/>
  <c r="O16" i="9" s="1"/>
  <c r="N15" i="9"/>
  <c r="O15" i="9" s="1"/>
  <c r="N14" i="9"/>
  <c r="N13" i="9"/>
  <c r="N12" i="9"/>
  <c r="O12" i="9" s="1"/>
  <c r="N11" i="9"/>
  <c r="O11" i="9" s="1"/>
  <c r="N10" i="9"/>
  <c r="N9" i="9"/>
  <c r="N8" i="9"/>
  <c r="O8" i="9" s="1"/>
  <c r="N7" i="9"/>
  <c r="O7" i="9" s="1"/>
  <c r="N6" i="9"/>
  <c r="N5" i="9"/>
  <c r="N4" i="9"/>
  <c r="O4" i="9" s="1"/>
  <c r="N3" i="9"/>
  <c r="O3" i="9" s="1"/>
  <c r="N2" i="9"/>
  <c r="N25" i="8"/>
  <c r="O21" i="8" s="1"/>
  <c r="M24" i="8"/>
  <c r="L24" i="8"/>
  <c r="K24" i="8"/>
  <c r="J24" i="8"/>
  <c r="I24" i="8"/>
  <c r="H24" i="8"/>
  <c r="G24" i="8"/>
  <c r="F24" i="8"/>
  <c r="E24" i="8"/>
  <c r="D24" i="8"/>
  <c r="C24" i="8"/>
  <c r="B24" i="8"/>
  <c r="N22" i="8"/>
  <c r="N21" i="8"/>
  <c r="N20" i="8"/>
  <c r="O20" i="8" s="1"/>
  <c r="N19" i="8"/>
  <c r="O19" i="8" s="1"/>
  <c r="N18" i="8"/>
  <c r="N17" i="8"/>
  <c r="N16" i="8"/>
  <c r="O16" i="8" s="1"/>
  <c r="N15" i="8"/>
  <c r="O15" i="8" s="1"/>
  <c r="N14" i="8"/>
  <c r="N13" i="8"/>
  <c r="N12" i="8"/>
  <c r="O12" i="8" s="1"/>
  <c r="N11" i="8"/>
  <c r="O11" i="8" s="1"/>
  <c r="N10" i="8"/>
  <c r="N9" i="8"/>
  <c r="N8" i="8"/>
  <c r="O8" i="8" s="1"/>
  <c r="N7" i="8"/>
  <c r="O7" i="8" s="1"/>
  <c r="N6" i="8"/>
  <c r="N5" i="8"/>
  <c r="N4" i="8"/>
  <c r="O4" i="8" s="1"/>
  <c r="N3" i="8"/>
  <c r="O3" i="8" s="1"/>
  <c r="N2" i="8"/>
  <c r="N24" i="8" s="1"/>
  <c r="M24" i="7"/>
  <c r="L24" i="7"/>
  <c r="K24" i="7"/>
  <c r="J24" i="7"/>
  <c r="I24" i="7"/>
  <c r="H24" i="7"/>
  <c r="G24" i="7"/>
  <c r="F24" i="7"/>
  <c r="E24" i="7"/>
  <c r="D24" i="7"/>
  <c r="C24" i="7"/>
  <c r="B24" i="7"/>
  <c r="N22" i="7"/>
  <c r="O22" i="7" s="1"/>
  <c r="N21" i="7"/>
  <c r="O20" i="7"/>
  <c r="N20" i="7"/>
  <c r="O19" i="7"/>
  <c r="N19" i="7"/>
  <c r="N18" i="7"/>
  <c r="O18" i="7" s="1"/>
  <c r="N17" i="7"/>
  <c r="O17" i="7" s="1"/>
  <c r="O16" i="7"/>
  <c r="N16" i="7"/>
  <c r="O15" i="7"/>
  <c r="N15" i="7"/>
  <c r="N14" i="7"/>
  <c r="O14" i="7" s="1"/>
  <c r="N13" i="7"/>
  <c r="O13" i="7" s="1"/>
  <c r="O12" i="7"/>
  <c r="N12" i="7"/>
  <c r="O11" i="7"/>
  <c r="N11" i="7"/>
  <c r="N10" i="7"/>
  <c r="O10" i="7" s="1"/>
  <c r="N9" i="7"/>
  <c r="O9" i="7" s="1"/>
  <c r="O8" i="7"/>
  <c r="N8" i="7"/>
  <c r="O7" i="7"/>
  <c r="N7" i="7"/>
  <c r="N6" i="7"/>
  <c r="O6" i="7" s="1"/>
  <c r="N5" i="7"/>
  <c r="N25" i="7" s="1"/>
  <c r="O4" i="7"/>
  <c r="N4" i="7"/>
  <c r="O3" i="7"/>
  <c r="N3" i="7"/>
  <c r="N2" i="7"/>
  <c r="O2" i="7" s="1"/>
  <c r="M22" i="6"/>
  <c r="L22" i="6"/>
  <c r="K22" i="6"/>
  <c r="J22" i="6"/>
  <c r="I22" i="6"/>
  <c r="H22" i="6"/>
  <c r="G22" i="6"/>
  <c r="F22" i="6"/>
  <c r="E22" i="6"/>
  <c r="D22" i="6"/>
  <c r="C22" i="6"/>
  <c r="B22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M22" i="5"/>
  <c r="L22" i="5"/>
  <c r="K22" i="5"/>
  <c r="J22" i="5"/>
  <c r="I22" i="5"/>
  <c r="H22" i="5"/>
  <c r="G22" i="5"/>
  <c r="F22" i="5"/>
  <c r="E22" i="5"/>
  <c r="D22" i="5"/>
  <c r="C22" i="5"/>
  <c r="B22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22" i="4"/>
  <c r="L22" i="4"/>
  <c r="K22" i="4"/>
  <c r="J22" i="4"/>
  <c r="I22" i="4"/>
  <c r="H22" i="4"/>
  <c r="G22" i="4"/>
  <c r="F22" i="4"/>
  <c r="E22" i="4"/>
  <c r="D22" i="4"/>
  <c r="C22" i="4"/>
  <c r="B22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N23" i="3"/>
  <c r="O13" i="3" s="1"/>
  <c r="M22" i="3"/>
  <c r="L22" i="3"/>
  <c r="K22" i="3"/>
  <c r="J22" i="3"/>
  <c r="I22" i="3"/>
  <c r="H22" i="3"/>
  <c r="G22" i="3"/>
  <c r="F22" i="3"/>
  <c r="E22" i="3"/>
  <c r="D22" i="3"/>
  <c r="C22" i="3"/>
  <c r="B22" i="3"/>
  <c r="N20" i="3"/>
  <c r="N19" i="3"/>
  <c r="O18" i="3"/>
  <c r="N18" i="3"/>
  <c r="O17" i="3"/>
  <c r="N17" i="3"/>
  <c r="N16" i="3"/>
  <c r="O16" i="3" s="1"/>
  <c r="N15" i="3"/>
  <c r="N14" i="3"/>
  <c r="N13" i="3"/>
  <c r="N12" i="3"/>
  <c r="O12" i="3" s="1"/>
  <c r="N11" i="3"/>
  <c r="O10" i="3"/>
  <c r="N10" i="3"/>
  <c r="N9" i="3"/>
  <c r="N8" i="3"/>
  <c r="N7" i="3"/>
  <c r="O6" i="3"/>
  <c r="N6" i="3"/>
  <c r="O5" i="3"/>
  <c r="N5" i="3"/>
  <c r="N4" i="3"/>
  <c r="N3" i="3"/>
  <c r="N2" i="3"/>
  <c r="N23" i="2"/>
  <c r="M22" i="2"/>
  <c r="L22" i="2"/>
  <c r="K22" i="2"/>
  <c r="J22" i="2"/>
  <c r="I22" i="2"/>
  <c r="H22" i="2"/>
  <c r="G22" i="2"/>
  <c r="F22" i="2"/>
  <c r="E22" i="2"/>
  <c r="D22" i="2"/>
  <c r="C22" i="2"/>
  <c r="B22" i="2"/>
  <c r="N20" i="2"/>
  <c r="O20" i="2" s="1"/>
  <c r="N19" i="2"/>
  <c r="N18" i="2"/>
  <c r="N17" i="2"/>
  <c r="N16" i="2"/>
  <c r="N15" i="2"/>
  <c r="N14" i="2"/>
  <c r="N13" i="2"/>
  <c r="N12" i="2"/>
  <c r="O12" i="2" s="1"/>
  <c r="N11" i="2"/>
  <c r="N10" i="2"/>
  <c r="O10" i="2" s="1"/>
  <c r="N9" i="2"/>
  <c r="N8" i="2"/>
  <c r="O8" i="2" s="1"/>
  <c r="N7" i="2"/>
  <c r="N6" i="2"/>
  <c r="N5" i="2"/>
  <c r="N4" i="2"/>
  <c r="O4" i="2" s="1"/>
  <c r="N3" i="2"/>
  <c r="N2" i="2"/>
  <c r="M22" i="1"/>
  <c r="L22" i="1"/>
  <c r="K22" i="1"/>
  <c r="J22" i="1"/>
  <c r="I22" i="1"/>
  <c r="H22" i="1"/>
  <c r="G22" i="1"/>
  <c r="F22" i="1"/>
  <c r="E22" i="1"/>
  <c r="D22" i="1"/>
  <c r="C22" i="1"/>
  <c r="B22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O17" i="2" l="1"/>
  <c r="O13" i="2"/>
  <c r="O9" i="2"/>
  <c r="O5" i="2"/>
  <c r="O6" i="2"/>
  <c r="O19" i="2"/>
  <c r="O7" i="3"/>
  <c r="O19" i="11"/>
  <c r="O15" i="11"/>
  <c r="O11" i="11"/>
  <c r="O7" i="11"/>
  <c r="O3" i="11"/>
  <c r="O22" i="11"/>
  <c r="O18" i="11"/>
  <c r="O14" i="11"/>
  <c r="O10" i="11"/>
  <c r="O6" i="11"/>
  <c r="O2" i="11"/>
  <c r="O3" i="12"/>
  <c r="O5" i="10"/>
  <c r="O21" i="10"/>
  <c r="O12" i="11"/>
  <c r="O20" i="11"/>
  <c r="O15" i="12"/>
  <c r="O16" i="12"/>
  <c r="O17" i="12"/>
  <c r="O18" i="12"/>
  <c r="O21" i="12"/>
  <c r="O7" i="2"/>
  <c r="O2" i="3"/>
  <c r="O8" i="3"/>
  <c r="O18" i="6"/>
  <c r="O20" i="12"/>
  <c r="O19" i="3"/>
  <c r="O13" i="10"/>
  <c r="N23" i="1"/>
  <c r="O2" i="2"/>
  <c r="O15" i="2"/>
  <c r="O4" i="3"/>
  <c r="O9" i="3"/>
  <c r="O14" i="3"/>
  <c r="O20" i="3"/>
  <c r="O13" i="6"/>
  <c r="O5" i="11"/>
  <c r="O13" i="11"/>
  <c r="O21" i="11"/>
  <c r="O19" i="12"/>
  <c r="O18" i="2"/>
  <c r="O4" i="6"/>
  <c r="O17" i="6"/>
  <c r="O22" i="12"/>
  <c r="O14" i="2"/>
  <c r="O3" i="3"/>
  <c r="O3" i="2"/>
  <c r="O15" i="3"/>
  <c r="O7" i="10"/>
  <c r="O15" i="10"/>
  <c r="O12" i="12"/>
  <c r="O14" i="12"/>
  <c r="O12" i="4"/>
  <c r="N23" i="6"/>
  <c r="O14" i="6" s="1"/>
  <c r="O8" i="6"/>
  <c r="O21" i="7"/>
  <c r="O8" i="10"/>
  <c r="O16" i="10"/>
  <c r="O7" i="12"/>
  <c r="O8" i="12"/>
  <c r="O9" i="12"/>
  <c r="O10" i="12"/>
  <c r="O13" i="12"/>
  <c r="O16" i="2"/>
  <c r="O11" i="2"/>
  <c r="O11" i="3"/>
  <c r="O19" i="4"/>
  <c r="N23" i="5"/>
  <c r="O17" i="5" s="1"/>
  <c r="O9" i="6"/>
  <c r="O8" i="11"/>
  <c r="O16" i="11"/>
  <c r="O11" i="12"/>
  <c r="O20" i="4"/>
  <c r="O9" i="5"/>
  <c r="O16" i="6"/>
  <c r="O22" i="10"/>
  <c r="O18" i="10"/>
  <c r="O14" i="10"/>
  <c r="O10" i="10"/>
  <c r="O6" i="10"/>
  <c r="O2" i="10"/>
  <c r="O9" i="11"/>
  <c r="O17" i="11"/>
  <c r="O4" i="12"/>
  <c r="O6" i="12"/>
  <c r="O4" i="10"/>
  <c r="O4" i="11"/>
  <c r="N24" i="9"/>
  <c r="O5" i="9"/>
  <c r="O9" i="9"/>
  <c r="O13" i="9"/>
  <c r="O17" i="9"/>
  <c r="O21" i="9"/>
  <c r="O5" i="7"/>
  <c r="O2" i="12"/>
  <c r="O2" i="8"/>
  <c r="O6" i="8"/>
  <c r="O10" i="8"/>
  <c r="O14" i="8"/>
  <c r="O18" i="8"/>
  <c r="O22" i="8"/>
  <c r="O2" i="9"/>
  <c r="O6" i="9"/>
  <c r="O10" i="9"/>
  <c r="O14" i="9"/>
  <c r="O18" i="9"/>
  <c r="N24" i="12"/>
  <c r="O5" i="8"/>
  <c r="O9" i="8"/>
  <c r="O13" i="8"/>
  <c r="O17" i="8"/>
  <c r="N23" i="4"/>
  <c r="O13" i="4" s="1"/>
  <c r="O20" i="1" l="1"/>
  <c r="O9" i="1"/>
  <c r="O4" i="1"/>
  <c r="O13" i="1"/>
  <c r="O8" i="1"/>
  <c r="O17" i="1"/>
  <c r="O12" i="1"/>
  <c r="O16" i="1"/>
  <c r="O5" i="1"/>
  <c r="O15" i="4"/>
  <c r="O19" i="1"/>
  <c r="O6" i="1"/>
  <c r="O3" i="1"/>
  <c r="O20" i="5"/>
  <c r="O7" i="4"/>
  <c r="O15" i="1"/>
  <c r="O16" i="4"/>
  <c r="O4" i="5"/>
  <c r="O12" i="6"/>
  <c r="O16" i="5"/>
  <c r="O3" i="4"/>
  <c r="O8" i="4"/>
  <c r="O20" i="6"/>
  <c r="O7" i="1"/>
  <c r="O18" i="4"/>
  <c r="O14" i="4"/>
  <c r="O10" i="4"/>
  <c r="O6" i="4"/>
  <c r="O2" i="4"/>
  <c r="O5" i="4"/>
  <c r="O17" i="4"/>
  <c r="O12" i="5"/>
  <c r="O8" i="5"/>
  <c r="O19" i="6"/>
  <c r="O15" i="6"/>
  <c r="O11" i="6"/>
  <c r="O7" i="6"/>
  <c r="O3" i="6"/>
  <c r="O2" i="6"/>
  <c r="O10" i="6"/>
  <c r="O11" i="4"/>
  <c r="O10" i="1"/>
  <c r="O18" i="1"/>
  <c r="O5" i="6"/>
  <c r="O6" i="6"/>
  <c r="O19" i="5"/>
  <c r="O14" i="5"/>
  <c r="O3" i="5"/>
  <c r="O18" i="5"/>
  <c r="O7" i="5"/>
  <c r="O2" i="5"/>
  <c r="O10" i="5"/>
  <c r="O11" i="5"/>
  <c r="O6" i="5"/>
  <c r="O15" i="5"/>
  <c r="O13" i="5"/>
  <c r="O14" i="1"/>
  <c r="O4" i="4"/>
  <c r="O2" i="1"/>
  <c r="O5" i="5"/>
  <c r="O11" i="1"/>
  <c r="O9" i="4"/>
</calcChain>
</file>

<file path=xl/sharedStrings.xml><?xml version="1.0" encoding="utf-8"?>
<sst xmlns="http://schemas.openxmlformats.org/spreadsheetml/2006/main" count="434" uniqueCount="59">
  <si>
    <t>Membership</t>
  </si>
  <si>
    <t>Januari 2024</t>
  </si>
  <si>
    <t xml:space="preserve">Februari 2024 </t>
  </si>
  <si>
    <t>Mars 2024</t>
  </si>
  <si>
    <t>April 2024</t>
  </si>
  <si>
    <t>Maj 2024</t>
  </si>
  <si>
    <t>Juni 2024</t>
  </si>
  <si>
    <t>Juli 2024</t>
  </si>
  <si>
    <t>Augusti 2024</t>
  </si>
  <si>
    <t>September 2024</t>
  </si>
  <si>
    <t>Oktober 2024</t>
  </si>
  <si>
    <t>November 2024</t>
  </si>
  <si>
    <t>December 2024</t>
  </si>
  <si>
    <t xml:space="preserve">Totalt per medlemskap 2024: </t>
  </si>
  <si>
    <t>Procent (%) av memberships:</t>
  </si>
  <si>
    <t>Membership Life</t>
  </si>
  <si>
    <t>Membership Aktivitus Iform 4 mån</t>
  </si>
  <si>
    <t>Membership Aktivitus Iform 4 mån Tillägg till membership</t>
  </si>
  <si>
    <t>Membership Iform Extra månad</t>
  </si>
  <si>
    <t>Membership Aktivitus Iform Fortsättning</t>
  </si>
  <si>
    <t>Membership BAS (FB, TP och möten)</t>
  </si>
  <si>
    <t>Membership Avslut NOTERA SLUTDATUM</t>
  </si>
  <si>
    <t xml:space="preserve">Summa per Månad: </t>
  </si>
  <si>
    <t xml:space="preserve">Summa per År: </t>
  </si>
  <si>
    <t>Januari 2025</t>
  </si>
  <si>
    <t>Februari 2025</t>
  </si>
  <si>
    <t>Mars 2025</t>
  </si>
  <si>
    <t>April 2025</t>
  </si>
  <si>
    <t>Maj 2025</t>
  </si>
  <si>
    <t>Juni 2025</t>
  </si>
  <si>
    <t>Juli 2025</t>
  </si>
  <si>
    <t>Augusti 2025</t>
  </si>
  <si>
    <t>September 2025</t>
  </si>
  <si>
    <t>Oktober 2025</t>
  </si>
  <si>
    <t>November 2025</t>
  </si>
  <si>
    <t>December 2025</t>
  </si>
  <si>
    <t>Totalt per medlemskap 2025:</t>
  </si>
  <si>
    <t>Membership Standard</t>
  </si>
  <si>
    <t>Membership Standard TRI/OCR/MULTI</t>
  </si>
  <si>
    <t>Programskrivning Membership Standard</t>
  </si>
  <si>
    <t>Membership Premium</t>
  </si>
  <si>
    <t>Membership Premium TRI/OCR/MULTI</t>
  </si>
  <si>
    <t>Membership Supreme</t>
  </si>
  <si>
    <t>Membership Supreme TRI/OCR/MULTI</t>
  </si>
  <si>
    <t>Membership Aktivitus Iform Tillägg till MS 4 mån</t>
  </si>
  <si>
    <t>Membership BAS</t>
  </si>
  <si>
    <t>Save - Samtal - Standard</t>
  </si>
  <si>
    <t>Membership Utan tester</t>
  </si>
  <si>
    <t>Membership Uppstart Coaching -  Test redan gjort och betalt</t>
  </si>
  <si>
    <t>Konvertering från test till membership - Till kollega</t>
  </si>
  <si>
    <t>Iform innan prisjusteringen - Sista testmomenten 2,5 h</t>
  </si>
  <si>
    <t>Iform uppstart/återtest/coachtimme MS utförd av någon annan - Minus 1 h tid</t>
  </si>
  <si>
    <t>Iform uppstart/återtest/coachtimme MS utförd till någon annan - Plus 1 h tid</t>
  </si>
  <si>
    <t xml:space="preserve">Membership Premium Senior </t>
  </si>
  <si>
    <t>Membership Premium Senior TRI/OCR/MULTI</t>
  </si>
  <si>
    <t>Membership Supreme Senior</t>
  </si>
  <si>
    <t>Membership Supreme Senior TRI/OCR/MULTI</t>
  </si>
  <si>
    <t>Membership Hälsa</t>
  </si>
  <si>
    <t>Membership Hälsa 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</si>
</sst>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kr-41D]"/>
    <numFmt numFmtId="165" formatCode="0.0"/>
    <numFmt numFmtId="166" formatCode="mmmm\ yyyy"/>
    <numFmt numFmtId="167" formatCode="mmm\ yyyy"/>
  </numFmts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color rgb="FF000000"/>
      <name val="Google Sans Mono"/>
    </font>
    <font>
      <sz val="10"/>
      <color rgb="FF000000"/>
      <name val="Arial"/>
      <family val="2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2" fillId="0" borderId="0" xfId="0" applyNumberFormat="1" applyFont="1"/>
    <xf numFmtId="1" fontId="3" fillId="2" borderId="0" xfId="0" applyNumberFormat="1" applyFont="1" applyFill="1" applyAlignment="1">
      <alignment horizontal="right"/>
    </xf>
    <xf numFmtId="1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164" fontId="4" fillId="2" borderId="0" xfId="0" applyNumberFormat="1" applyFont="1" applyFill="1"/>
    <xf numFmtId="164" fontId="2" fillId="3" borderId="0" xfId="0" applyNumberFormat="1" applyFont="1" applyFill="1"/>
    <xf numFmtId="1" fontId="1" fillId="3" borderId="0" xfId="0" applyNumberFormat="1" applyFont="1" applyFill="1"/>
    <xf numFmtId="164" fontId="1" fillId="0" borderId="0" xfId="0" applyNumberFormat="1" applyFont="1"/>
    <xf numFmtId="0" fontId="1" fillId="2" borderId="0" xfId="0" applyFont="1" applyFill="1"/>
    <xf numFmtId="1" fontId="1" fillId="2" borderId="0" xfId="0" applyNumberFormat="1" applyFont="1" applyFill="1"/>
    <xf numFmtId="166" fontId="1" fillId="0" borderId="0" xfId="0" applyNumberFormat="1" applyFont="1"/>
    <xf numFmtId="167" fontId="1" fillId="0" borderId="0" xfId="0" applyNumberFormat="1" applyFont="1"/>
    <xf numFmtId="1" fontId="5" fillId="2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right"/>
    </xf>
    <xf numFmtId="164" fontId="6" fillId="2" borderId="0" xfId="0" applyNumberFormat="1" applyFont="1" applyFill="1"/>
    <xf numFmtId="164" fontId="1" fillId="3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1" fontId="2" fillId="0" borderId="0" xfId="0" applyNumberFormat="1" applyFont="1" applyAlignment="1">
      <alignment wrapText="1"/>
    </xf>
    <xf numFmtId="1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53"/>
  <sheetViews>
    <sheetView workbookViewId="0">
      <selection activeCell="A2" sqref="A2:A20"/>
    </sheetView>
  </sheetViews>
  <sheetFormatPr baseColWidth="10" defaultColWidth="12.6640625" defaultRowHeight="15.75" customHeight="1"/>
  <cols>
    <col min="1" max="1" width="43.1640625" customWidth="1"/>
    <col min="14" max="14" width="22.83203125" customWidth="1"/>
    <col min="15" max="15" width="25.1640625" customWidth="1"/>
  </cols>
  <sheetData>
    <row r="1" spans="1:1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>
      <c r="A2" s="21" t="s">
        <v>37</v>
      </c>
      <c r="B2" s="4">
        <v>15</v>
      </c>
      <c r="C2" s="5">
        <v>25</v>
      </c>
      <c r="D2" s="5">
        <v>7</v>
      </c>
      <c r="E2" s="5">
        <v>16</v>
      </c>
      <c r="F2" s="5">
        <v>21</v>
      </c>
      <c r="G2" s="5">
        <v>13</v>
      </c>
      <c r="H2" s="5">
        <v>8</v>
      </c>
      <c r="I2" s="5">
        <v>11</v>
      </c>
      <c r="J2" s="5">
        <v>19</v>
      </c>
      <c r="K2" s="5">
        <v>9</v>
      </c>
      <c r="L2" s="5">
        <v>8</v>
      </c>
      <c r="M2" s="5">
        <v>10</v>
      </c>
      <c r="N2" s="5">
        <f t="shared" ref="N2:N20" si="0">SUM(B2:M2)</f>
        <v>162</v>
      </c>
      <c r="O2" s="6">
        <f>N2/N23*100</f>
        <v>33.609958506224068</v>
      </c>
    </row>
    <row r="3" spans="1:15" ht="15.75" customHeight="1">
      <c r="A3" s="21" t="s">
        <v>38</v>
      </c>
      <c r="B3" s="4">
        <v>2</v>
      </c>
      <c r="C3" s="5">
        <v>5</v>
      </c>
      <c r="D3" s="5">
        <v>2</v>
      </c>
      <c r="E3" s="5">
        <v>1</v>
      </c>
      <c r="F3" s="5">
        <v>3</v>
      </c>
      <c r="G3" s="5">
        <v>1</v>
      </c>
      <c r="H3" s="5">
        <v>1</v>
      </c>
      <c r="I3" s="5">
        <v>0</v>
      </c>
      <c r="J3" s="5">
        <v>1</v>
      </c>
      <c r="K3" s="5">
        <v>4</v>
      </c>
      <c r="L3" s="5">
        <v>0</v>
      </c>
      <c r="M3" s="5">
        <v>2</v>
      </c>
      <c r="N3" s="5">
        <f t="shared" si="0"/>
        <v>22</v>
      </c>
      <c r="O3" s="6">
        <f>N3/N23*100</f>
        <v>4.5643153526970952</v>
      </c>
    </row>
    <row r="4" spans="1:15" ht="15.75" customHeight="1">
      <c r="A4" s="21" t="s">
        <v>40</v>
      </c>
      <c r="B4" s="4">
        <v>11</v>
      </c>
      <c r="C4" s="5">
        <v>5</v>
      </c>
      <c r="D4" s="5">
        <v>10</v>
      </c>
      <c r="E4" s="5">
        <v>6</v>
      </c>
      <c r="F4" s="5">
        <v>9</v>
      </c>
      <c r="G4" s="5">
        <v>9</v>
      </c>
      <c r="H4" s="5">
        <v>4</v>
      </c>
      <c r="I4" s="5">
        <v>2</v>
      </c>
      <c r="J4" s="5">
        <v>11</v>
      </c>
      <c r="K4" s="5">
        <v>10</v>
      </c>
      <c r="L4" s="5">
        <v>8</v>
      </c>
      <c r="M4" s="5">
        <v>2</v>
      </c>
      <c r="N4" s="5">
        <f t="shared" si="0"/>
        <v>87</v>
      </c>
      <c r="O4" s="6">
        <f>N4/N23*100</f>
        <v>18.049792531120332</v>
      </c>
    </row>
    <row r="5" spans="1:15" ht="15.75" customHeight="1">
      <c r="A5" s="21" t="s">
        <v>41</v>
      </c>
      <c r="B5" s="4">
        <v>8</v>
      </c>
      <c r="C5" s="5">
        <v>1</v>
      </c>
      <c r="D5" s="5">
        <v>1</v>
      </c>
      <c r="E5" s="5">
        <v>3</v>
      </c>
      <c r="F5" s="5">
        <v>6</v>
      </c>
      <c r="G5" s="5">
        <v>2</v>
      </c>
      <c r="H5" s="5">
        <v>1</v>
      </c>
      <c r="I5" s="5">
        <v>2</v>
      </c>
      <c r="J5" s="5">
        <v>0</v>
      </c>
      <c r="K5" s="5">
        <v>2</v>
      </c>
      <c r="L5" s="5">
        <v>1</v>
      </c>
      <c r="M5" s="5">
        <v>1</v>
      </c>
      <c r="N5" s="5">
        <f t="shared" si="0"/>
        <v>28</v>
      </c>
      <c r="O5" s="6">
        <f>N5/N23*100</f>
        <v>5.809128630705394</v>
      </c>
    </row>
    <row r="6" spans="1:15" ht="15.75" customHeight="1">
      <c r="A6" s="7" t="s">
        <v>53</v>
      </c>
      <c r="B6" s="4">
        <v>7</v>
      </c>
      <c r="C6" s="5">
        <v>5</v>
      </c>
      <c r="D6" s="5">
        <v>5</v>
      </c>
      <c r="E6" s="5">
        <v>6</v>
      </c>
      <c r="F6" s="5">
        <v>6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f t="shared" si="0"/>
        <v>29</v>
      </c>
      <c r="O6" s="6">
        <f>N6/N23*100</f>
        <v>6.0165975103734439</v>
      </c>
    </row>
    <row r="7" spans="1:15" ht="15.75" customHeight="1">
      <c r="A7" s="7" t="s">
        <v>54</v>
      </c>
      <c r="B7" s="4">
        <v>1</v>
      </c>
      <c r="C7" s="5">
        <v>0</v>
      </c>
      <c r="D7" s="5">
        <v>0</v>
      </c>
      <c r="E7" s="5">
        <v>0</v>
      </c>
      <c r="F7" s="5">
        <v>2</v>
      </c>
      <c r="G7" s="5">
        <v>2</v>
      </c>
      <c r="H7" s="5">
        <v>1</v>
      </c>
      <c r="I7" s="5">
        <v>2</v>
      </c>
      <c r="J7" s="5">
        <v>2</v>
      </c>
      <c r="K7" s="5">
        <v>1</v>
      </c>
      <c r="L7" s="5">
        <v>1</v>
      </c>
      <c r="M7" s="5">
        <v>0</v>
      </c>
      <c r="N7" s="5">
        <f t="shared" si="0"/>
        <v>12</v>
      </c>
      <c r="O7" s="6">
        <f>N7/N23*100</f>
        <v>2.4896265560165975</v>
      </c>
    </row>
    <row r="8" spans="1:15" ht="15.75" customHeight="1">
      <c r="A8" s="3" t="s">
        <v>42</v>
      </c>
      <c r="B8" s="4">
        <v>1</v>
      </c>
      <c r="C8" s="5">
        <v>0</v>
      </c>
      <c r="D8" s="5">
        <v>0</v>
      </c>
      <c r="E8" s="5">
        <v>0</v>
      </c>
      <c r="F8" s="5">
        <v>2</v>
      </c>
      <c r="G8" s="5">
        <v>0</v>
      </c>
      <c r="H8" s="5">
        <v>1</v>
      </c>
      <c r="I8" s="5">
        <v>1</v>
      </c>
      <c r="J8" s="5">
        <v>1</v>
      </c>
      <c r="K8" s="5">
        <v>2</v>
      </c>
      <c r="L8" s="5">
        <v>2</v>
      </c>
      <c r="M8" s="5">
        <v>1</v>
      </c>
      <c r="N8" s="5">
        <f t="shared" si="0"/>
        <v>11</v>
      </c>
      <c r="O8" s="6">
        <f>N8/N23*100</f>
        <v>2.2821576763485476</v>
      </c>
    </row>
    <row r="9" spans="1:15" ht="15.75" customHeight="1">
      <c r="A9" s="3" t="s">
        <v>43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f t="shared" si="0"/>
        <v>0</v>
      </c>
      <c r="O9" s="6">
        <f>N9/N23*100</f>
        <v>0</v>
      </c>
    </row>
    <row r="10" spans="1:15" ht="15.75" customHeight="1">
      <c r="A10" s="3" t="s">
        <v>55</v>
      </c>
      <c r="B10" s="8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f t="shared" si="0"/>
        <v>0</v>
      </c>
      <c r="O10" s="6">
        <f>N10/N23*100</f>
        <v>0</v>
      </c>
    </row>
    <row r="11" spans="1:15" ht="15.75" customHeight="1">
      <c r="A11" s="3" t="s">
        <v>56</v>
      </c>
      <c r="B11" s="8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f t="shared" si="0"/>
        <v>1</v>
      </c>
      <c r="O11" s="6">
        <f>N11/N23*100</f>
        <v>0.2074688796680498</v>
      </c>
    </row>
    <row r="12" spans="1:15" ht="15.75" customHeight="1">
      <c r="A12" s="3" t="s">
        <v>57</v>
      </c>
      <c r="B12" s="4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f t="shared" si="0"/>
        <v>0</v>
      </c>
      <c r="O12" s="6">
        <f>N12/N23*100</f>
        <v>0</v>
      </c>
    </row>
    <row r="13" spans="1:15" ht="15.75" customHeight="1">
      <c r="A13" s="7" t="s">
        <v>58</v>
      </c>
      <c r="B13" s="4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f t="shared" si="0"/>
        <v>0</v>
      </c>
      <c r="O13" s="6">
        <f>N13/N23*100</f>
        <v>0</v>
      </c>
    </row>
    <row r="14" spans="1:15" ht="15.75" customHeight="1">
      <c r="A14" s="7" t="s">
        <v>15</v>
      </c>
      <c r="B14" s="4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f t="shared" si="0"/>
        <v>0</v>
      </c>
      <c r="O14" s="6">
        <f>N14/N23*100</f>
        <v>0</v>
      </c>
    </row>
    <row r="15" spans="1:15" ht="15.75" customHeight="1">
      <c r="A15" s="7" t="s">
        <v>16</v>
      </c>
      <c r="B15" s="4">
        <v>17</v>
      </c>
      <c r="C15" s="5">
        <v>6</v>
      </c>
      <c r="D15" s="5">
        <v>8</v>
      </c>
      <c r="E15" s="5">
        <v>4</v>
      </c>
      <c r="F15" s="5">
        <v>2</v>
      </c>
      <c r="G15" s="5">
        <v>2</v>
      </c>
      <c r="H15" s="5">
        <v>0</v>
      </c>
      <c r="I15" s="5">
        <v>3</v>
      </c>
      <c r="J15" s="5">
        <v>5</v>
      </c>
      <c r="K15" s="5">
        <v>1</v>
      </c>
      <c r="L15" s="5">
        <v>3</v>
      </c>
      <c r="M15" s="5">
        <v>0</v>
      </c>
      <c r="N15" s="5">
        <f t="shared" si="0"/>
        <v>51</v>
      </c>
      <c r="O15" s="6">
        <f>N15/N23*100</f>
        <v>10.580912863070539</v>
      </c>
    </row>
    <row r="16" spans="1:15" ht="15.75" customHeight="1">
      <c r="A16" s="7" t="s">
        <v>17</v>
      </c>
      <c r="B16" s="4">
        <v>1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3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f t="shared" si="0"/>
        <v>5</v>
      </c>
      <c r="O16" s="6">
        <f>N16/N23*100</f>
        <v>1.0373443983402488</v>
      </c>
    </row>
    <row r="17" spans="1:15" ht="15.75" customHeight="1">
      <c r="A17" s="3" t="s">
        <v>18</v>
      </c>
      <c r="B17" s="4">
        <v>0</v>
      </c>
      <c r="C17" s="5">
        <v>0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f t="shared" si="0"/>
        <v>1</v>
      </c>
      <c r="O17" s="6">
        <f>N17/N23*100</f>
        <v>0.2074688796680498</v>
      </c>
    </row>
    <row r="18" spans="1:15" ht="15.75" customHeight="1">
      <c r="A18" s="3" t="s">
        <v>19</v>
      </c>
      <c r="B18" s="4">
        <v>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f t="shared" si="0"/>
        <v>2</v>
      </c>
      <c r="O18" s="6">
        <f>N18/N23*100</f>
        <v>0.41493775933609961</v>
      </c>
    </row>
    <row r="19" spans="1:15" ht="15.75" customHeight="1">
      <c r="A19" s="9" t="s">
        <v>20</v>
      </c>
      <c r="B19" s="4">
        <v>0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4</v>
      </c>
      <c r="J19" s="5">
        <v>1</v>
      </c>
      <c r="K19" s="5">
        <v>1</v>
      </c>
      <c r="L19" s="5">
        <v>0</v>
      </c>
      <c r="M19" s="5">
        <v>1</v>
      </c>
      <c r="N19" s="5">
        <f t="shared" si="0"/>
        <v>13</v>
      </c>
      <c r="O19" s="6">
        <f>N19/N23*100</f>
        <v>2.6970954356846475</v>
      </c>
    </row>
    <row r="20" spans="1:15" ht="15.75" customHeight="1">
      <c r="A20" s="9" t="s">
        <v>21</v>
      </c>
      <c r="B20" s="4">
        <v>0</v>
      </c>
      <c r="C20" s="5">
        <v>4</v>
      </c>
      <c r="D20" s="5">
        <v>3</v>
      </c>
      <c r="E20" s="5">
        <v>8</v>
      </c>
      <c r="F20" s="5">
        <v>6</v>
      </c>
      <c r="G20" s="5">
        <v>9</v>
      </c>
      <c r="H20" s="5">
        <v>1</v>
      </c>
      <c r="I20" s="5">
        <v>8</v>
      </c>
      <c r="J20" s="5">
        <v>5</v>
      </c>
      <c r="K20" s="5">
        <v>7</v>
      </c>
      <c r="L20" s="5">
        <v>3</v>
      </c>
      <c r="M20" s="5">
        <v>4</v>
      </c>
      <c r="N20" s="5">
        <f t="shared" si="0"/>
        <v>58</v>
      </c>
      <c r="O20" s="6">
        <f>N20/N23*100</f>
        <v>12.033195020746888</v>
      </c>
    </row>
    <row r="21" spans="1:15" ht="15.75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5" ht="15.75" customHeight="1">
      <c r="A22" s="10" t="s">
        <v>22</v>
      </c>
      <c r="B22" s="11">
        <f t="shared" ref="B22:M22" si="1">SUM(B2:B19)</f>
        <v>64</v>
      </c>
      <c r="C22" s="11">
        <f t="shared" si="1"/>
        <v>49</v>
      </c>
      <c r="D22" s="11">
        <f t="shared" si="1"/>
        <v>35</v>
      </c>
      <c r="E22" s="11">
        <f t="shared" si="1"/>
        <v>37</v>
      </c>
      <c r="F22" s="11">
        <f t="shared" si="1"/>
        <v>52</v>
      </c>
      <c r="G22" s="11">
        <f t="shared" si="1"/>
        <v>30</v>
      </c>
      <c r="H22" s="11">
        <f t="shared" si="1"/>
        <v>20</v>
      </c>
      <c r="I22" s="11">
        <f t="shared" si="1"/>
        <v>26</v>
      </c>
      <c r="J22" s="11">
        <f t="shared" si="1"/>
        <v>40</v>
      </c>
      <c r="K22" s="11">
        <f t="shared" si="1"/>
        <v>31</v>
      </c>
      <c r="L22" s="11">
        <f t="shared" si="1"/>
        <v>23</v>
      </c>
      <c r="M22" s="11">
        <f t="shared" si="1"/>
        <v>17</v>
      </c>
      <c r="N22" s="11"/>
    </row>
    <row r="23" spans="1:15" ht="15.75" customHeight="1">
      <c r="A23" s="10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>
        <f>SUM(N2:N21)</f>
        <v>482</v>
      </c>
    </row>
    <row r="25" spans="1:15" ht="15.75" customHeight="1">
      <c r="A25" s="12"/>
      <c r="B25" s="12"/>
      <c r="C25" s="12"/>
    </row>
    <row r="26" spans="1:15" ht="15.75" customHeight="1">
      <c r="A26" s="12"/>
      <c r="B26" s="12"/>
      <c r="C26" s="12"/>
      <c r="K26" s="13"/>
      <c r="L26" s="13"/>
      <c r="M26" s="13"/>
      <c r="N26" s="13"/>
      <c r="O26" s="13"/>
    </row>
    <row r="27" spans="1:15" ht="15.75" customHeight="1">
      <c r="B27" s="12"/>
      <c r="C27" s="12"/>
      <c r="K27" s="13"/>
      <c r="L27" s="13"/>
      <c r="M27" s="13"/>
      <c r="N27" s="13"/>
      <c r="O27" s="13"/>
    </row>
    <row r="28" spans="1:15" ht="15.75" customHeight="1">
      <c r="A28" s="12"/>
      <c r="B28" s="12"/>
      <c r="C28" s="12"/>
      <c r="K28" s="13"/>
      <c r="L28" s="14"/>
      <c r="M28" s="14"/>
      <c r="N28" s="13"/>
      <c r="O28" s="13"/>
    </row>
    <row r="29" spans="1:15" ht="15.75" customHeight="1">
      <c r="A29" s="12"/>
      <c r="B29" s="12"/>
      <c r="C29" s="12"/>
      <c r="K29" s="13"/>
      <c r="L29" s="13"/>
      <c r="M29" s="13"/>
      <c r="N29" s="13"/>
      <c r="O29" s="13"/>
    </row>
    <row r="30" spans="1:15" ht="15.75" customHeight="1">
      <c r="A30" s="12"/>
      <c r="B30" s="12"/>
      <c r="C30" s="12"/>
      <c r="K30" s="13"/>
      <c r="L30" s="13"/>
      <c r="M30" s="13"/>
      <c r="N30" s="13"/>
      <c r="O30" s="13"/>
    </row>
    <row r="31" spans="1:15" ht="15.75" customHeight="1">
      <c r="A31" s="12"/>
      <c r="B31" s="12"/>
      <c r="C31" s="12"/>
    </row>
    <row r="32" spans="1:15" ht="15.75" customHeight="1">
      <c r="A32" s="12"/>
      <c r="B32" s="12"/>
      <c r="C32" s="12"/>
    </row>
    <row r="33" spans="1:4" ht="15.75" customHeight="1">
      <c r="A33" s="12"/>
      <c r="B33" s="12"/>
      <c r="C33" s="12"/>
    </row>
    <row r="34" spans="1:4" ht="15.75" customHeight="1">
      <c r="A34" s="12"/>
      <c r="B34" s="12"/>
      <c r="C34" s="12"/>
    </row>
    <row r="35" spans="1:4" ht="15.75" customHeight="1">
      <c r="A35" s="12"/>
      <c r="B35" s="12"/>
      <c r="C35" s="12"/>
    </row>
    <row r="36" spans="1:4" ht="15.75" customHeight="1">
      <c r="A36" s="12"/>
      <c r="B36" s="12"/>
      <c r="C36" s="12"/>
    </row>
    <row r="37" spans="1:4" ht="15.75" customHeight="1">
      <c r="A37" s="12"/>
      <c r="B37" s="12"/>
      <c r="C37" s="12"/>
    </row>
    <row r="38" spans="1:4" ht="15.75" customHeight="1">
      <c r="A38" s="12"/>
      <c r="B38" s="12"/>
      <c r="C38" s="12"/>
    </row>
    <row r="39" spans="1:4" ht="15.75" customHeight="1">
      <c r="A39" s="12"/>
      <c r="B39" s="12"/>
      <c r="C39" s="12"/>
    </row>
    <row r="40" spans="1:4" ht="15.75" customHeight="1">
      <c r="A40" s="12"/>
      <c r="B40" s="12"/>
      <c r="C40" s="12"/>
    </row>
    <row r="41" spans="1:4" ht="15.75" customHeight="1">
      <c r="A41" s="12"/>
      <c r="B41" s="12"/>
      <c r="C41" s="12"/>
    </row>
    <row r="42" spans="1:4" ht="15.75" customHeight="1">
      <c r="A42" s="12"/>
      <c r="B42" s="12"/>
      <c r="C42" s="12"/>
      <c r="D42" s="12"/>
    </row>
    <row r="43" spans="1:4" ht="15.75" customHeight="1">
      <c r="A43" s="12"/>
    </row>
    <row r="44" spans="1:4" ht="15.75" customHeight="1">
      <c r="A44" s="12"/>
      <c r="B44" s="12"/>
      <c r="C44" s="12"/>
    </row>
    <row r="45" spans="1:4" ht="13">
      <c r="A45" s="12"/>
      <c r="B45" s="12"/>
      <c r="C45" s="12"/>
    </row>
    <row r="46" spans="1:4" ht="13">
      <c r="A46" s="12"/>
      <c r="B46" s="12"/>
      <c r="C46" s="12"/>
    </row>
    <row r="47" spans="1:4" ht="13">
      <c r="A47" s="12"/>
      <c r="B47" s="12"/>
      <c r="C47" s="12"/>
    </row>
    <row r="48" spans="1:4" ht="13">
      <c r="A48" s="12"/>
      <c r="B48" s="12"/>
      <c r="C48" s="12"/>
    </row>
    <row r="49" spans="1:4" ht="13">
      <c r="B49" s="12"/>
      <c r="C49" s="12"/>
    </row>
    <row r="50" spans="1:4" ht="13">
      <c r="A50" s="12"/>
      <c r="B50" s="12"/>
      <c r="C50" s="12"/>
    </row>
    <row r="51" spans="1:4" ht="13">
      <c r="A51" s="12"/>
      <c r="B51" s="12"/>
      <c r="C51" s="12"/>
    </row>
    <row r="52" spans="1:4" ht="13">
      <c r="A52" s="12"/>
      <c r="B52" s="12"/>
      <c r="C52" s="12"/>
    </row>
    <row r="53" spans="1:4" ht="13">
      <c r="A53" s="12"/>
      <c r="B53" s="12"/>
      <c r="C53" s="12"/>
    </row>
    <row r="54" spans="1:4" ht="13">
      <c r="A54" s="12"/>
      <c r="B54" s="12"/>
      <c r="C54" s="12"/>
    </row>
    <row r="55" spans="1:4" ht="13">
      <c r="B55" s="12"/>
      <c r="C55" s="12"/>
    </row>
    <row r="56" spans="1:4" ht="13">
      <c r="B56" s="12"/>
      <c r="C56" s="12"/>
    </row>
    <row r="57" spans="1:4" ht="13">
      <c r="B57" s="12"/>
      <c r="C57" s="12"/>
    </row>
    <row r="58" spans="1:4" ht="13">
      <c r="B58" s="12"/>
      <c r="C58" s="12"/>
    </row>
    <row r="59" spans="1:4" ht="13">
      <c r="A59" s="12"/>
      <c r="B59" s="12"/>
      <c r="C59" s="12"/>
    </row>
    <row r="60" spans="1:4" ht="13">
      <c r="A60" s="12"/>
      <c r="B60" s="12"/>
      <c r="C60" s="12"/>
    </row>
    <row r="61" spans="1:4" ht="13">
      <c r="A61" s="12"/>
      <c r="B61" s="12"/>
      <c r="C61" s="12"/>
    </row>
    <row r="62" spans="1:4" ht="13">
      <c r="A62" s="12"/>
      <c r="B62" s="12"/>
      <c r="C62" s="12"/>
    </row>
    <row r="63" spans="1:4" ht="13">
      <c r="A63" s="12"/>
      <c r="B63" s="12"/>
      <c r="C63" s="12"/>
      <c r="D63" s="12"/>
    </row>
    <row r="65" spans="1:3" ht="13">
      <c r="A65" s="15"/>
    </row>
    <row r="66" spans="1:3" ht="13">
      <c r="A66" s="12"/>
      <c r="B66" s="12"/>
      <c r="C66" s="12"/>
    </row>
    <row r="67" spans="1:3" ht="13">
      <c r="A67" s="12"/>
      <c r="B67" s="12"/>
      <c r="C67" s="12"/>
    </row>
    <row r="68" spans="1:3" ht="13">
      <c r="A68" s="12"/>
      <c r="B68" s="12"/>
      <c r="C68" s="12"/>
    </row>
    <row r="69" spans="1:3" ht="13">
      <c r="A69" s="12"/>
      <c r="B69" s="12"/>
      <c r="C69" s="12"/>
    </row>
    <row r="70" spans="1:3" ht="13">
      <c r="B70" s="12"/>
      <c r="C70" s="12"/>
    </row>
    <row r="71" spans="1:3" ht="13">
      <c r="B71" s="12"/>
      <c r="C71" s="12"/>
    </row>
    <row r="72" spans="1:3" ht="13">
      <c r="A72" s="12"/>
      <c r="B72" s="12"/>
      <c r="C72" s="12"/>
    </row>
    <row r="73" spans="1:3" ht="13">
      <c r="A73" s="12"/>
      <c r="B73" s="12"/>
      <c r="C73" s="12"/>
    </row>
    <row r="74" spans="1:3" ht="13">
      <c r="A74" s="12"/>
      <c r="B74" s="12"/>
      <c r="C74" s="12"/>
    </row>
    <row r="75" spans="1:3" ht="13">
      <c r="A75" s="12"/>
      <c r="B75" s="12"/>
      <c r="C75" s="12"/>
    </row>
    <row r="76" spans="1:3" ht="13">
      <c r="A76" s="12"/>
      <c r="B76" s="12"/>
      <c r="C76" s="12"/>
    </row>
    <row r="77" spans="1:3" ht="13">
      <c r="B77" s="12"/>
      <c r="C77" s="12"/>
    </row>
    <row r="78" spans="1:3" ht="13">
      <c r="B78" s="12"/>
      <c r="C78" s="12"/>
    </row>
    <row r="79" spans="1:3" ht="13">
      <c r="B79" s="12"/>
      <c r="C79" s="12"/>
    </row>
    <row r="80" spans="1:3" ht="13">
      <c r="B80" s="12"/>
      <c r="C80" s="12"/>
    </row>
    <row r="81" spans="1:4" ht="13">
      <c r="A81" s="12"/>
      <c r="B81" s="12"/>
      <c r="C81" s="12"/>
    </row>
    <row r="82" spans="1:4" ht="13">
      <c r="A82" s="12"/>
      <c r="B82" s="12"/>
      <c r="C82" s="12"/>
    </row>
    <row r="83" spans="1:4" ht="13">
      <c r="A83" s="12"/>
      <c r="B83" s="12"/>
      <c r="C83" s="12"/>
    </row>
    <row r="84" spans="1:4" ht="13">
      <c r="A84" s="12"/>
      <c r="B84" s="12"/>
      <c r="C84" s="12"/>
    </row>
    <row r="85" spans="1:4" ht="13">
      <c r="A85" s="12"/>
      <c r="B85" s="12"/>
      <c r="C85" s="12"/>
      <c r="D85" s="12"/>
    </row>
    <row r="87" spans="1:4" ht="13">
      <c r="A87" s="12"/>
      <c r="B87" s="12"/>
      <c r="C87" s="12"/>
    </row>
    <row r="88" spans="1:4" ht="13">
      <c r="A88" s="12"/>
      <c r="B88" s="12"/>
      <c r="C88" s="12"/>
    </row>
    <row r="89" spans="1:4" ht="13">
      <c r="A89" s="12"/>
      <c r="B89" s="12"/>
      <c r="C89" s="12"/>
    </row>
    <row r="90" spans="1:4" ht="13">
      <c r="A90" s="12"/>
      <c r="B90" s="12"/>
      <c r="C90" s="12"/>
    </row>
    <row r="91" spans="1:4" ht="13">
      <c r="B91" s="12"/>
      <c r="C91" s="12"/>
    </row>
    <row r="92" spans="1:4" ht="13">
      <c r="B92" s="12"/>
      <c r="C92" s="12"/>
    </row>
    <row r="93" spans="1:4" ht="13">
      <c r="A93" s="12"/>
      <c r="B93" s="12"/>
      <c r="C93" s="12"/>
    </row>
    <row r="94" spans="1:4" ht="13">
      <c r="A94" s="12"/>
      <c r="B94" s="12"/>
      <c r="C94" s="12"/>
    </row>
    <row r="95" spans="1:4" ht="13">
      <c r="A95" s="12"/>
      <c r="B95" s="12"/>
      <c r="C95" s="12"/>
    </row>
    <row r="96" spans="1:4" ht="13">
      <c r="A96" s="12"/>
      <c r="B96" s="12"/>
      <c r="C96" s="12"/>
    </row>
    <row r="97" spans="1:4" ht="13">
      <c r="A97" s="12"/>
      <c r="B97" s="12"/>
      <c r="C97" s="12"/>
    </row>
    <row r="98" spans="1:4" ht="13">
      <c r="B98" s="12"/>
      <c r="C98" s="12"/>
    </row>
    <row r="99" spans="1:4" ht="13">
      <c r="B99" s="12"/>
      <c r="C99" s="12"/>
    </row>
    <row r="100" spans="1:4" ht="13">
      <c r="B100" s="12"/>
      <c r="C100" s="12"/>
    </row>
    <row r="101" spans="1:4" ht="13">
      <c r="B101" s="12"/>
      <c r="C101" s="12"/>
    </row>
    <row r="102" spans="1:4" ht="13">
      <c r="A102" s="12"/>
      <c r="B102" s="12"/>
      <c r="C102" s="12"/>
    </row>
    <row r="103" spans="1:4" ht="13">
      <c r="A103" s="12"/>
      <c r="B103" s="12"/>
      <c r="C103" s="12"/>
    </row>
    <row r="104" spans="1:4" ht="13">
      <c r="A104" s="12"/>
      <c r="B104" s="12"/>
      <c r="C104" s="12"/>
    </row>
    <row r="105" spans="1:4" ht="13">
      <c r="A105" s="12"/>
      <c r="B105" s="12"/>
      <c r="C105" s="12"/>
    </row>
    <row r="106" spans="1:4" ht="13">
      <c r="A106" s="12"/>
      <c r="B106" s="12"/>
      <c r="C106" s="12"/>
      <c r="D106" s="12"/>
    </row>
    <row r="108" spans="1:4" ht="13">
      <c r="A108" s="12"/>
      <c r="B108" s="12"/>
      <c r="C108" s="12"/>
    </row>
    <row r="109" spans="1:4" ht="13">
      <c r="A109" s="12"/>
      <c r="B109" s="12"/>
      <c r="C109" s="12"/>
    </row>
    <row r="110" spans="1:4" ht="13">
      <c r="A110" s="12"/>
      <c r="B110" s="12"/>
      <c r="C110" s="12"/>
    </row>
    <row r="111" spans="1:4" ht="13">
      <c r="A111" s="12"/>
      <c r="B111" s="12"/>
      <c r="C111" s="12"/>
    </row>
    <row r="112" spans="1:4" ht="13">
      <c r="B112" s="12"/>
      <c r="C112" s="12"/>
    </row>
    <row r="113" spans="1:4" ht="13">
      <c r="B113" s="12"/>
      <c r="C113" s="12"/>
    </row>
    <row r="114" spans="1:4" ht="13">
      <c r="A114" s="12"/>
      <c r="B114" s="12"/>
      <c r="C114" s="12"/>
    </row>
    <row r="115" spans="1:4" ht="13">
      <c r="A115" s="12"/>
      <c r="B115" s="12"/>
      <c r="C115" s="12"/>
    </row>
    <row r="116" spans="1:4" ht="13">
      <c r="A116" s="12"/>
      <c r="B116" s="12"/>
      <c r="C116" s="12"/>
    </row>
    <row r="117" spans="1:4" ht="13">
      <c r="A117" s="12"/>
      <c r="B117" s="12"/>
      <c r="C117" s="12"/>
    </row>
    <row r="118" spans="1:4" ht="13">
      <c r="A118" s="12"/>
      <c r="B118" s="12"/>
      <c r="C118" s="12"/>
    </row>
    <row r="119" spans="1:4" ht="13">
      <c r="B119" s="12"/>
      <c r="C119" s="12"/>
    </row>
    <row r="120" spans="1:4" ht="13">
      <c r="B120" s="12"/>
      <c r="C120" s="12"/>
    </row>
    <row r="121" spans="1:4" ht="13">
      <c r="B121" s="12"/>
      <c r="C121" s="12"/>
    </row>
    <row r="122" spans="1:4" ht="13">
      <c r="B122" s="12"/>
      <c r="C122" s="12"/>
    </row>
    <row r="123" spans="1:4" ht="13">
      <c r="A123" s="12"/>
      <c r="B123" s="12"/>
      <c r="C123" s="12"/>
    </row>
    <row r="124" spans="1:4" ht="13">
      <c r="A124" s="12"/>
      <c r="B124" s="12"/>
      <c r="C124" s="12"/>
    </row>
    <row r="125" spans="1:4" ht="13">
      <c r="A125" s="12"/>
      <c r="B125" s="12"/>
      <c r="C125" s="12"/>
    </row>
    <row r="126" spans="1:4" ht="13">
      <c r="A126" s="12"/>
      <c r="B126" s="12"/>
      <c r="C126" s="12"/>
    </row>
    <row r="127" spans="1:4" ht="13">
      <c r="A127" s="12"/>
      <c r="B127" s="12"/>
      <c r="C127" s="12"/>
      <c r="D127" s="12"/>
    </row>
    <row r="129" spans="1:3" ht="13">
      <c r="A129" s="12"/>
      <c r="B129" s="12"/>
      <c r="C129" s="12"/>
    </row>
    <row r="130" spans="1:3" ht="13">
      <c r="A130" s="12"/>
      <c r="B130" s="12"/>
      <c r="C130" s="12"/>
    </row>
    <row r="131" spans="1:3" ht="13">
      <c r="A131" s="12"/>
      <c r="B131" s="12"/>
      <c r="C131" s="12"/>
    </row>
    <row r="132" spans="1:3" ht="13">
      <c r="A132" s="12"/>
      <c r="B132" s="12"/>
      <c r="C132" s="12"/>
    </row>
    <row r="133" spans="1:3" ht="13">
      <c r="B133" s="12"/>
      <c r="C133" s="12"/>
    </row>
    <row r="134" spans="1:3" ht="13">
      <c r="B134" s="12"/>
      <c r="C134" s="12"/>
    </row>
    <row r="135" spans="1:3" ht="13">
      <c r="A135" s="12"/>
      <c r="B135" s="12"/>
      <c r="C135" s="12"/>
    </row>
    <row r="136" spans="1:3" ht="13">
      <c r="A136" s="12"/>
      <c r="B136" s="12"/>
      <c r="C136" s="12"/>
    </row>
    <row r="137" spans="1:3" ht="13">
      <c r="A137" s="12"/>
      <c r="B137" s="12"/>
      <c r="C137" s="12"/>
    </row>
    <row r="138" spans="1:3" ht="13">
      <c r="A138" s="12"/>
      <c r="B138" s="12"/>
      <c r="C138" s="12"/>
    </row>
    <row r="139" spans="1:3" ht="13">
      <c r="A139" s="12"/>
      <c r="B139" s="12"/>
      <c r="C139" s="12"/>
    </row>
    <row r="140" spans="1:3" ht="13">
      <c r="B140" s="12"/>
      <c r="C140" s="12"/>
    </row>
    <row r="141" spans="1:3" ht="13">
      <c r="B141" s="12"/>
      <c r="C141" s="12"/>
    </row>
    <row r="142" spans="1:3" ht="13">
      <c r="B142" s="12"/>
      <c r="C142" s="12"/>
    </row>
    <row r="143" spans="1:3" ht="13">
      <c r="B143" s="12"/>
      <c r="C143" s="12"/>
    </row>
    <row r="144" spans="1:3" ht="13">
      <c r="A144" s="12"/>
      <c r="B144" s="12"/>
      <c r="C144" s="12"/>
    </row>
    <row r="145" spans="1:4" ht="13">
      <c r="A145" s="12"/>
      <c r="B145" s="12"/>
      <c r="C145" s="12"/>
    </row>
    <row r="146" spans="1:4" ht="13">
      <c r="A146" s="12"/>
      <c r="B146" s="12"/>
      <c r="C146" s="12"/>
    </row>
    <row r="147" spans="1:4" ht="13">
      <c r="A147" s="12"/>
      <c r="B147" s="12"/>
      <c r="C147" s="12"/>
    </row>
    <row r="148" spans="1:4" ht="13">
      <c r="A148" s="12"/>
      <c r="B148" s="12"/>
      <c r="C148" s="12"/>
      <c r="D148" s="12"/>
    </row>
    <row r="150" spans="1:4" ht="13">
      <c r="A150" s="12"/>
      <c r="B150" s="12"/>
      <c r="C150" s="12"/>
    </row>
    <row r="151" spans="1:4" ht="13">
      <c r="A151" s="12"/>
      <c r="B151" s="12"/>
      <c r="C151" s="12"/>
    </row>
    <row r="152" spans="1:4" ht="13">
      <c r="A152" s="12"/>
      <c r="B152" s="12"/>
      <c r="C152" s="12"/>
    </row>
    <row r="153" spans="1:4" ht="13">
      <c r="A153" s="12"/>
      <c r="B153" s="12"/>
      <c r="C153" s="12"/>
    </row>
    <row r="154" spans="1:4" ht="13">
      <c r="B154" s="12"/>
      <c r="C154" s="12"/>
    </row>
    <row r="155" spans="1:4" ht="13">
      <c r="B155" s="12"/>
      <c r="C155" s="12"/>
    </row>
    <row r="156" spans="1:4" ht="13">
      <c r="A156" s="12"/>
      <c r="B156" s="12"/>
      <c r="C156" s="12"/>
    </row>
    <row r="157" spans="1:4" ht="13">
      <c r="A157" s="12"/>
      <c r="B157" s="12"/>
      <c r="C157" s="12"/>
    </row>
    <row r="158" spans="1:4" ht="13">
      <c r="A158" s="12"/>
      <c r="B158" s="12"/>
      <c r="C158" s="12"/>
    </row>
    <row r="159" spans="1:4" ht="13">
      <c r="A159" s="12"/>
      <c r="B159" s="12"/>
      <c r="C159" s="12"/>
    </row>
    <row r="160" spans="1:4" ht="13">
      <c r="A160" s="12"/>
      <c r="B160" s="12"/>
      <c r="C160" s="12"/>
    </row>
    <row r="161" spans="1:4" ht="13">
      <c r="B161" s="12"/>
      <c r="C161" s="12"/>
    </row>
    <row r="162" spans="1:4" ht="13">
      <c r="B162" s="12"/>
      <c r="C162" s="12"/>
    </row>
    <row r="163" spans="1:4" ht="13">
      <c r="B163" s="12"/>
      <c r="C163" s="12"/>
    </row>
    <row r="164" spans="1:4" ht="13">
      <c r="B164" s="12"/>
      <c r="C164" s="12"/>
    </row>
    <row r="165" spans="1:4" ht="13">
      <c r="A165" s="12"/>
      <c r="B165" s="12"/>
      <c r="C165" s="12"/>
    </row>
    <row r="166" spans="1:4" ht="13">
      <c r="A166" s="12"/>
      <c r="B166" s="12"/>
      <c r="C166" s="12"/>
    </row>
    <row r="167" spans="1:4" ht="13">
      <c r="A167" s="12"/>
      <c r="B167" s="12"/>
      <c r="C167" s="12"/>
    </row>
    <row r="168" spans="1:4" ht="13">
      <c r="A168" s="12"/>
      <c r="B168" s="12"/>
      <c r="C168" s="12"/>
    </row>
    <row r="169" spans="1:4" ht="13">
      <c r="A169" s="12"/>
      <c r="B169" s="12"/>
      <c r="C169" s="12"/>
      <c r="D169" s="12"/>
    </row>
    <row r="170" spans="1:4" ht="13">
      <c r="A170" s="15"/>
    </row>
    <row r="171" spans="1:4" ht="13">
      <c r="A171" s="12"/>
      <c r="B171" s="12"/>
      <c r="C171" s="12"/>
    </row>
    <row r="172" spans="1:4" ht="13">
      <c r="A172" s="12"/>
      <c r="B172" s="12"/>
      <c r="C172" s="12"/>
    </row>
    <row r="173" spans="1:4" ht="13">
      <c r="A173" s="12"/>
      <c r="B173" s="12"/>
      <c r="C173" s="12"/>
    </row>
    <row r="174" spans="1:4" ht="13">
      <c r="A174" s="12"/>
      <c r="B174" s="12"/>
      <c r="C174" s="12"/>
    </row>
    <row r="175" spans="1:4" ht="13">
      <c r="B175" s="12"/>
      <c r="C175" s="12"/>
    </row>
    <row r="176" spans="1:4" ht="13">
      <c r="B176" s="12"/>
      <c r="C176" s="12"/>
    </row>
    <row r="177" spans="1:4" ht="13">
      <c r="A177" s="12"/>
      <c r="B177" s="12"/>
      <c r="C177" s="12"/>
    </row>
    <row r="178" spans="1:4" ht="13">
      <c r="A178" s="12"/>
      <c r="B178" s="12"/>
      <c r="C178" s="12"/>
    </row>
    <row r="179" spans="1:4" ht="13">
      <c r="A179" s="12"/>
      <c r="B179" s="12"/>
      <c r="C179" s="12"/>
    </row>
    <row r="180" spans="1:4" ht="13">
      <c r="A180" s="12"/>
      <c r="B180" s="12"/>
      <c r="C180" s="12"/>
    </row>
    <row r="181" spans="1:4" ht="13">
      <c r="A181" s="12"/>
      <c r="B181" s="12"/>
      <c r="C181" s="12"/>
    </row>
    <row r="182" spans="1:4" ht="13">
      <c r="B182" s="12"/>
      <c r="C182" s="12"/>
    </row>
    <row r="183" spans="1:4" ht="13">
      <c r="B183" s="12"/>
      <c r="C183" s="12"/>
    </row>
    <row r="184" spans="1:4" ht="13">
      <c r="B184" s="12"/>
      <c r="C184" s="12"/>
    </row>
    <row r="185" spans="1:4" ht="13">
      <c r="B185" s="12"/>
      <c r="C185" s="12"/>
    </row>
    <row r="186" spans="1:4" ht="13">
      <c r="A186" s="12"/>
      <c r="B186" s="12"/>
      <c r="C186" s="12"/>
    </row>
    <row r="187" spans="1:4" ht="13">
      <c r="A187" s="12"/>
      <c r="B187" s="12"/>
      <c r="C187" s="12"/>
    </row>
    <row r="188" spans="1:4" ht="13">
      <c r="A188" s="12"/>
      <c r="B188" s="12"/>
      <c r="C188" s="12"/>
    </row>
    <row r="189" spans="1:4" ht="13">
      <c r="A189" s="12"/>
      <c r="B189" s="12"/>
      <c r="C189" s="12"/>
    </row>
    <row r="190" spans="1:4" ht="13">
      <c r="A190" s="12"/>
      <c r="B190" s="12"/>
      <c r="C190" s="12"/>
      <c r="D190" s="12"/>
    </row>
    <row r="192" spans="1:4" ht="13">
      <c r="A192" s="12"/>
      <c r="B192" s="12"/>
      <c r="C192" s="12"/>
    </row>
    <row r="193" spans="1:3" ht="13">
      <c r="A193" s="12"/>
      <c r="B193" s="12"/>
      <c r="C193" s="12"/>
    </row>
    <row r="194" spans="1:3" ht="13">
      <c r="A194" s="12"/>
      <c r="B194" s="12"/>
      <c r="C194" s="12"/>
    </row>
    <row r="195" spans="1:3" ht="13">
      <c r="A195" s="12"/>
      <c r="B195" s="12"/>
      <c r="C195" s="12"/>
    </row>
    <row r="196" spans="1:3" ht="13">
      <c r="B196" s="12"/>
      <c r="C196" s="12"/>
    </row>
    <row r="197" spans="1:3" ht="13">
      <c r="B197" s="12"/>
      <c r="C197" s="12"/>
    </row>
    <row r="198" spans="1:3" ht="13">
      <c r="A198" s="12"/>
      <c r="B198" s="12"/>
      <c r="C198" s="12"/>
    </row>
    <row r="199" spans="1:3" ht="13">
      <c r="A199" s="12"/>
      <c r="B199" s="12"/>
      <c r="C199" s="12"/>
    </row>
    <row r="200" spans="1:3" ht="13">
      <c r="A200" s="12"/>
      <c r="B200" s="12"/>
      <c r="C200" s="12"/>
    </row>
    <row r="201" spans="1:3" ht="13">
      <c r="A201" s="12"/>
      <c r="B201" s="12"/>
      <c r="C201" s="12"/>
    </row>
    <row r="202" spans="1:3" ht="13">
      <c r="A202" s="12"/>
      <c r="B202" s="12"/>
      <c r="C202" s="12"/>
    </row>
    <row r="203" spans="1:3" ht="13">
      <c r="B203" s="12"/>
      <c r="C203" s="12"/>
    </row>
    <row r="204" spans="1:3" ht="13">
      <c r="B204" s="12"/>
      <c r="C204" s="12"/>
    </row>
    <row r="205" spans="1:3" ht="13">
      <c r="B205" s="12"/>
      <c r="C205" s="12"/>
    </row>
    <row r="206" spans="1:3" ht="13">
      <c r="B206" s="12"/>
      <c r="C206" s="12"/>
    </row>
    <row r="207" spans="1:3" ht="13">
      <c r="A207" s="12"/>
      <c r="B207" s="12"/>
      <c r="C207" s="12"/>
    </row>
    <row r="208" spans="1:3" ht="13">
      <c r="A208" s="12"/>
      <c r="B208" s="12"/>
      <c r="C208" s="12"/>
    </row>
    <row r="209" spans="1:4" ht="13">
      <c r="A209" s="12"/>
      <c r="B209" s="12"/>
      <c r="C209" s="12"/>
    </row>
    <row r="210" spans="1:4" ht="13">
      <c r="A210" s="12"/>
      <c r="B210" s="12"/>
      <c r="C210" s="12"/>
    </row>
    <row r="211" spans="1:4" ht="13">
      <c r="A211" s="12"/>
      <c r="B211" s="12"/>
      <c r="C211" s="12"/>
      <c r="D211" s="12"/>
    </row>
    <row r="212" spans="1:4" ht="13">
      <c r="A212" s="15"/>
    </row>
    <row r="213" spans="1:4" ht="13">
      <c r="A213" s="12"/>
      <c r="B213" s="12"/>
      <c r="C213" s="12"/>
    </row>
    <row r="214" spans="1:4" ht="13">
      <c r="A214" s="12"/>
      <c r="B214" s="12"/>
      <c r="C214" s="12"/>
    </row>
    <row r="215" spans="1:4" ht="13">
      <c r="A215" s="12"/>
      <c r="B215" s="12"/>
      <c r="C215" s="12"/>
    </row>
    <row r="216" spans="1:4" ht="13">
      <c r="A216" s="12"/>
      <c r="B216" s="12"/>
      <c r="C216" s="12"/>
    </row>
    <row r="217" spans="1:4" ht="13">
      <c r="B217" s="12"/>
      <c r="C217" s="12"/>
    </row>
    <row r="218" spans="1:4" ht="13">
      <c r="B218" s="12"/>
      <c r="C218" s="12"/>
    </row>
    <row r="219" spans="1:4" ht="13">
      <c r="A219" s="12"/>
      <c r="B219" s="12"/>
      <c r="C219" s="12"/>
    </row>
    <row r="220" spans="1:4" ht="13">
      <c r="A220" s="12"/>
      <c r="B220" s="12"/>
      <c r="C220" s="12"/>
    </row>
    <row r="221" spans="1:4" ht="13">
      <c r="A221" s="12"/>
      <c r="B221" s="12"/>
      <c r="C221" s="12"/>
    </row>
    <row r="222" spans="1:4" ht="13">
      <c r="A222" s="12"/>
      <c r="B222" s="12"/>
      <c r="C222" s="12"/>
    </row>
    <row r="223" spans="1:4" ht="13">
      <c r="A223" s="12"/>
      <c r="B223" s="12"/>
      <c r="C223" s="12"/>
    </row>
    <row r="224" spans="1:4" ht="13">
      <c r="B224" s="12"/>
      <c r="C224" s="12"/>
    </row>
    <row r="225" spans="1:4" ht="13">
      <c r="B225" s="12"/>
      <c r="C225" s="12"/>
    </row>
    <row r="226" spans="1:4" ht="13">
      <c r="B226" s="12"/>
      <c r="C226" s="12"/>
    </row>
    <row r="227" spans="1:4" ht="13">
      <c r="B227" s="12"/>
      <c r="C227" s="12"/>
    </row>
    <row r="228" spans="1:4" ht="13">
      <c r="A228" s="12"/>
      <c r="B228" s="12"/>
      <c r="C228" s="12"/>
    </row>
    <row r="229" spans="1:4" ht="13">
      <c r="A229" s="12"/>
      <c r="B229" s="12"/>
      <c r="C229" s="12"/>
    </row>
    <row r="230" spans="1:4" ht="13">
      <c r="A230" s="12"/>
      <c r="B230" s="12"/>
      <c r="C230" s="12"/>
    </row>
    <row r="231" spans="1:4" ht="13">
      <c r="A231" s="12"/>
      <c r="B231" s="12"/>
      <c r="C231" s="12"/>
    </row>
    <row r="232" spans="1:4" ht="13">
      <c r="A232" s="12"/>
      <c r="B232" s="12"/>
      <c r="C232" s="12"/>
      <c r="D232" s="12"/>
    </row>
    <row r="233" spans="1:4" ht="13">
      <c r="A233" s="15"/>
    </row>
    <row r="234" spans="1:4" ht="13">
      <c r="A234" s="12"/>
      <c r="B234" s="12"/>
      <c r="C234" s="12"/>
    </row>
    <row r="235" spans="1:4" ht="13">
      <c r="A235" s="12"/>
      <c r="B235" s="12"/>
      <c r="C235" s="12"/>
    </row>
    <row r="236" spans="1:4" ht="13">
      <c r="A236" s="12"/>
      <c r="B236" s="12"/>
      <c r="C236" s="12"/>
    </row>
    <row r="237" spans="1:4" ht="13">
      <c r="A237" s="12"/>
      <c r="B237" s="12"/>
      <c r="C237" s="12"/>
    </row>
    <row r="238" spans="1:4" ht="13">
      <c r="B238" s="12"/>
      <c r="C238" s="12"/>
    </row>
    <row r="239" spans="1:4" ht="13">
      <c r="B239" s="12"/>
      <c r="C239" s="12"/>
    </row>
    <row r="240" spans="1:4" ht="13">
      <c r="A240" s="12"/>
      <c r="B240" s="12"/>
      <c r="C240" s="12"/>
    </row>
    <row r="241" spans="1:4" ht="13">
      <c r="A241" s="12"/>
      <c r="B241" s="12"/>
      <c r="C241" s="12"/>
    </row>
    <row r="242" spans="1:4" ht="13">
      <c r="A242" s="12"/>
      <c r="B242" s="12"/>
      <c r="C242" s="12"/>
    </row>
    <row r="243" spans="1:4" ht="13">
      <c r="A243" s="12"/>
      <c r="B243" s="12"/>
      <c r="C243" s="12"/>
    </row>
    <row r="244" spans="1:4" ht="13">
      <c r="A244" s="12"/>
      <c r="B244" s="12"/>
      <c r="C244" s="12"/>
    </row>
    <row r="245" spans="1:4" ht="13">
      <c r="B245" s="12"/>
      <c r="C245" s="12"/>
    </row>
    <row r="246" spans="1:4" ht="13">
      <c r="B246" s="12"/>
      <c r="C246" s="12"/>
    </row>
    <row r="247" spans="1:4" ht="13">
      <c r="B247" s="12"/>
      <c r="C247" s="12"/>
    </row>
    <row r="248" spans="1:4" ht="13">
      <c r="B248" s="12"/>
      <c r="C248" s="12"/>
    </row>
    <row r="249" spans="1:4" ht="13">
      <c r="A249" s="12"/>
      <c r="B249" s="12"/>
      <c r="C249" s="12"/>
    </row>
    <row r="250" spans="1:4" ht="13">
      <c r="A250" s="12"/>
      <c r="B250" s="12"/>
      <c r="C250" s="12"/>
    </row>
    <row r="251" spans="1:4" ht="13">
      <c r="A251" s="12"/>
      <c r="B251" s="12"/>
      <c r="C251" s="12"/>
    </row>
    <row r="252" spans="1:4" ht="13">
      <c r="A252" s="12"/>
      <c r="B252" s="12"/>
      <c r="C252" s="12"/>
    </row>
    <row r="253" spans="1:4" ht="13">
      <c r="A253" s="12"/>
      <c r="B253" s="12"/>
      <c r="C253" s="12"/>
      <c r="D25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25"/>
  <sheetViews>
    <sheetView workbookViewId="0">
      <selection activeCell="A6" sqref="A6"/>
    </sheetView>
  </sheetViews>
  <sheetFormatPr baseColWidth="10" defaultColWidth="12.6640625" defaultRowHeight="15.75" customHeight="1"/>
  <cols>
    <col min="1" max="1" width="41" customWidth="1"/>
    <col min="14" max="14" width="22.33203125" customWidth="1"/>
    <col min="15" max="15" width="23" customWidth="1"/>
  </cols>
  <sheetData>
    <row r="1" spans="1:15" ht="15.75" customHeight="1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14</v>
      </c>
    </row>
    <row r="2" spans="1:15" ht="15.75" customHeight="1">
      <c r="A2" s="21" t="s">
        <v>37</v>
      </c>
      <c r="B2" s="8">
        <v>27</v>
      </c>
      <c r="C2" s="5">
        <v>15</v>
      </c>
      <c r="D2" s="5">
        <v>15</v>
      </c>
      <c r="E2" s="5">
        <v>18</v>
      </c>
      <c r="F2" s="5">
        <v>21</v>
      </c>
      <c r="G2" s="5">
        <v>13</v>
      </c>
      <c r="H2" s="5">
        <v>6</v>
      </c>
      <c r="I2" s="5">
        <v>7</v>
      </c>
      <c r="J2" s="5"/>
      <c r="K2" s="5"/>
      <c r="L2" s="5"/>
      <c r="M2" s="5"/>
      <c r="N2" s="5">
        <f t="shared" ref="N2:N22" si="0">SUM(B2:M2)</f>
        <v>122</v>
      </c>
      <c r="O2" s="6">
        <f>N2/N25*100</f>
        <v>23.781676413255358</v>
      </c>
    </row>
    <row r="3" spans="1:15" ht="15.75" customHeight="1">
      <c r="A3" s="21" t="s">
        <v>38</v>
      </c>
      <c r="B3" s="8">
        <v>4</v>
      </c>
      <c r="C3" s="5">
        <v>4</v>
      </c>
      <c r="D3" s="5">
        <v>2</v>
      </c>
      <c r="E3" s="5">
        <v>4</v>
      </c>
      <c r="F3" s="5">
        <v>5</v>
      </c>
      <c r="G3" s="5">
        <v>4</v>
      </c>
      <c r="H3" s="5">
        <v>1</v>
      </c>
      <c r="I3" s="5">
        <v>3</v>
      </c>
      <c r="J3" s="5"/>
      <c r="K3" s="5"/>
      <c r="L3" s="5"/>
      <c r="M3" s="5"/>
      <c r="N3" s="5">
        <f t="shared" si="0"/>
        <v>27</v>
      </c>
      <c r="O3" s="6">
        <f>N3/N25*100</f>
        <v>5.2631578947368416</v>
      </c>
    </row>
    <row r="4" spans="1:15" ht="15.75" customHeight="1">
      <c r="A4" s="21" t="s">
        <v>39</v>
      </c>
      <c r="B4" s="8">
        <v>25</v>
      </c>
      <c r="C4" s="5">
        <v>14</v>
      </c>
      <c r="D4" s="5">
        <v>16</v>
      </c>
      <c r="E4" s="5">
        <v>23</v>
      </c>
      <c r="F4" s="5">
        <v>27</v>
      </c>
      <c r="G4" s="5">
        <v>12</v>
      </c>
      <c r="H4" s="5">
        <v>4</v>
      </c>
      <c r="I4" s="5">
        <v>8</v>
      </c>
      <c r="J4" s="5"/>
      <c r="K4" s="5"/>
      <c r="L4" s="5"/>
      <c r="M4" s="5"/>
      <c r="N4" s="5">
        <f t="shared" si="0"/>
        <v>129</v>
      </c>
      <c r="O4" s="6">
        <f>N4/N25*100</f>
        <v>25.146198830409354</v>
      </c>
    </row>
    <row r="5" spans="1:15" ht="15.75" customHeight="1">
      <c r="A5" s="21" t="s">
        <v>40</v>
      </c>
      <c r="B5" s="8">
        <v>16</v>
      </c>
      <c r="C5" s="5">
        <v>14</v>
      </c>
      <c r="D5" s="5">
        <v>19</v>
      </c>
      <c r="E5" s="5">
        <v>7</v>
      </c>
      <c r="F5" s="5">
        <v>20</v>
      </c>
      <c r="G5" s="5">
        <v>5</v>
      </c>
      <c r="H5" s="5">
        <v>15</v>
      </c>
      <c r="I5" s="5">
        <v>6</v>
      </c>
      <c r="J5" s="5"/>
      <c r="K5" s="5"/>
      <c r="L5" s="5"/>
      <c r="M5" s="5"/>
      <c r="N5" s="5">
        <f t="shared" si="0"/>
        <v>102</v>
      </c>
      <c r="O5" s="6">
        <f>N5/N25*100</f>
        <v>19.883040935672515</v>
      </c>
    </row>
    <row r="6" spans="1:15" ht="15.75" customHeight="1">
      <c r="A6" s="21" t="s">
        <v>41</v>
      </c>
      <c r="B6" s="8">
        <v>4</v>
      </c>
      <c r="C6" s="5">
        <v>4</v>
      </c>
      <c r="D6" s="5">
        <v>6</v>
      </c>
      <c r="E6" s="5">
        <v>4</v>
      </c>
      <c r="F6" s="5">
        <v>4</v>
      </c>
      <c r="G6" s="5">
        <v>2</v>
      </c>
      <c r="H6" s="5">
        <v>2</v>
      </c>
      <c r="I6" s="5">
        <v>3</v>
      </c>
      <c r="J6" s="5"/>
      <c r="K6" s="5"/>
      <c r="L6" s="5"/>
      <c r="M6" s="5"/>
      <c r="N6" s="5">
        <f t="shared" si="0"/>
        <v>29</v>
      </c>
      <c r="O6" s="6">
        <f>N6/N25*100</f>
        <v>5.6530214424951266</v>
      </c>
    </row>
    <row r="7" spans="1:15" ht="15.75" customHeight="1">
      <c r="A7" s="21" t="s">
        <v>42</v>
      </c>
      <c r="B7" s="8">
        <v>1</v>
      </c>
      <c r="C7" s="5">
        <v>3</v>
      </c>
      <c r="D7" s="5">
        <v>2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/>
      <c r="K7" s="5"/>
      <c r="L7" s="5"/>
      <c r="M7" s="5"/>
      <c r="N7" s="5">
        <f t="shared" si="0"/>
        <v>7</v>
      </c>
      <c r="O7" s="6">
        <f>N7/N25*100</f>
        <v>1.364522417153996</v>
      </c>
    </row>
    <row r="8" spans="1:15" ht="15.75" customHeight="1">
      <c r="A8" s="21" t="s">
        <v>43</v>
      </c>
      <c r="B8" s="8">
        <v>1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/>
      <c r="K8" s="5"/>
      <c r="L8" s="5"/>
      <c r="M8" s="5"/>
      <c r="N8" s="5">
        <f t="shared" si="0"/>
        <v>2</v>
      </c>
      <c r="O8" s="6">
        <f>N8/N25*100</f>
        <v>0.38986354775828458</v>
      </c>
    </row>
    <row r="9" spans="1:15" ht="15.75" customHeight="1">
      <c r="A9" s="21" t="s">
        <v>15</v>
      </c>
      <c r="B9" s="8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/>
      <c r="L9" s="5"/>
      <c r="M9" s="5"/>
      <c r="N9" s="5">
        <f t="shared" si="0"/>
        <v>0</v>
      </c>
      <c r="O9" s="6">
        <f>N9/N25*100</f>
        <v>0</v>
      </c>
    </row>
    <row r="10" spans="1:15" ht="15.75" customHeight="1">
      <c r="A10" s="21" t="s">
        <v>16</v>
      </c>
      <c r="B10" s="8">
        <v>5</v>
      </c>
      <c r="C10" s="5">
        <v>5</v>
      </c>
      <c r="D10" s="5">
        <v>3</v>
      </c>
      <c r="E10" s="5">
        <v>1</v>
      </c>
      <c r="F10" s="5">
        <v>2</v>
      </c>
      <c r="G10" s="5">
        <v>2</v>
      </c>
      <c r="H10" s="5">
        <v>1</v>
      </c>
      <c r="I10" s="5">
        <v>1</v>
      </c>
      <c r="J10" s="5"/>
      <c r="K10" s="5"/>
      <c r="L10" s="5"/>
      <c r="M10" s="5"/>
      <c r="N10" s="5">
        <f t="shared" si="0"/>
        <v>20</v>
      </c>
      <c r="O10" s="6">
        <f>N10/N25*100</f>
        <v>3.8986354775828458</v>
      </c>
    </row>
    <row r="11" spans="1:15" ht="15.75" customHeight="1">
      <c r="A11" s="21" t="s">
        <v>44</v>
      </c>
      <c r="B11" s="8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/>
      <c r="M11" s="5"/>
      <c r="N11" s="5">
        <f t="shared" si="0"/>
        <v>0</v>
      </c>
      <c r="O11" s="6">
        <f>N11/N25*100</f>
        <v>0</v>
      </c>
    </row>
    <row r="12" spans="1:15" ht="15.75" customHeight="1">
      <c r="A12" s="21" t="s">
        <v>18</v>
      </c>
      <c r="B12" s="8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/>
      <c r="K12" s="5"/>
      <c r="L12" s="5"/>
      <c r="M12" s="5"/>
      <c r="N12" s="5">
        <f t="shared" si="0"/>
        <v>0</v>
      </c>
      <c r="O12" s="6">
        <f>N12/N25*100</f>
        <v>0</v>
      </c>
    </row>
    <row r="13" spans="1:15" ht="15.75" customHeight="1">
      <c r="A13" s="21" t="s">
        <v>19</v>
      </c>
      <c r="B13" s="8">
        <v>1</v>
      </c>
      <c r="C13" s="5">
        <v>2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/>
      <c r="K13" s="5"/>
      <c r="L13" s="5"/>
      <c r="M13" s="5"/>
      <c r="N13" s="5">
        <f t="shared" si="0"/>
        <v>3</v>
      </c>
      <c r="O13" s="6">
        <f>N13/N25*100</f>
        <v>0.58479532163742687</v>
      </c>
    </row>
    <row r="14" spans="1:15" ht="15.75" customHeight="1">
      <c r="A14" s="22" t="s">
        <v>45</v>
      </c>
      <c r="B14" s="8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/>
      <c r="K14" s="5"/>
      <c r="L14" s="5"/>
      <c r="M14" s="5"/>
      <c r="N14" s="5">
        <f t="shared" si="0"/>
        <v>0</v>
      </c>
      <c r="O14" s="6">
        <f>N14/N25*100</f>
        <v>0</v>
      </c>
    </row>
    <row r="15" spans="1:15" ht="15.75" customHeight="1">
      <c r="A15" s="22" t="s">
        <v>21</v>
      </c>
      <c r="B15" s="8">
        <v>10</v>
      </c>
      <c r="C15" s="5">
        <v>1</v>
      </c>
      <c r="D15" s="5">
        <v>6</v>
      </c>
      <c r="E15" s="5">
        <v>6</v>
      </c>
      <c r="F15" s="5">
        <v>15</v>
      </c>
      <c r="G15" s="5">
        <v>9</v>
      </c>
      <c r="H15" s="5">
        <v>2</v>
      </c>
      <c r="I15" s="5">
        <v>4</v>
      </c>
      <c r="J15" s="5"/>
      <c r="K15" s="5"/>
      <c r="L15" s="5"/>
      <c r="M15" s="5"/>
      <c r="N15" s="5">
        <f t="shared" si="0"/>
        <v>53</v>
      </c>
      <c r="O15" s="6">
        <f>N15/N25*100</f>
        <v>10.331384015594541</v>
      </c>
    </row>
    <row r="16" spans="1:15" ht="15.75" customHeight="1">
      <c r="A16" s="22" t="s">
        <v>46</v>
      </c>
      <c r="B16" s="8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/>
      <c r="K16" s="5"/>
      <c r="L16" s="5"/>
      <c r="M16" s="5"/>
      <c r="N16" s="5">
        <f t="shared" si="0"/>
        <v>1</v>
      </c>
      <c r="O16" s="6">
        <f>N16/N25*100</f>
        <v>0.19493177387914229</v>
      </c>
    </row>
    <row r="17" spans="1:15" ht="15.75" customHeight="1">
      <c r="A17" s="21" t="s">
        <v>47</v>
      </c>
      <c r="B17" s="8">
        <v>1</v>
      </c>
      <c r="C17" s="5">
        <v>1</v>
      </c>
      <c r="D17" s="5">
        <v>0</v>
      </c>
      <c r="E17" s="5">
        <v>1</v>
      </c>
      <c r="F17" s="5">
        <v>0</v>
      </c>
      <c r="G17" s="5">
        <v>1</v>
      </c>
      <c r="H17" s="5">
        <v>0</v>
      </c>
      <c r="I17" s="5">
        <v>0</v>
      </c>
      <c r="J17" s="5"/>
      <c r="K17" s="5"/>
      <c r="L17" s="5"/>
      <c r="M17" s="5"/>
      <c r="N17" s="5">
        <f t="shared" si="0"/>
        <v>4</v>
      </c>
      <c r="O17" s="6">
        <f>N17/N25*100</f>
        <v>0.77972709551656916</v>
      </c>
    </row>
    <row r="18" spans="1:15" ht="15.75" customHeight="1">
      <c r="A18" s="23" t="s">
        <v>48</v>
      </c>
      <c r="B18" s="8">
        <v>1</v>
      </c>
      <c r="C18" s="5">
        <v>0</v>
      </c>
      <c r="D18" s="5">
        <v>2</v>
      </c>
      <c r="E18" s="5">
        <v>0</v>
      </c>
      <c r="F18" s="5">
        <v>2</v>
      </c>
      <c r="G18" s="5">
        <v>1</v>
      </c>
      <c r="H18" s="5">
        <v>0</v>
      </c>
      <c r="I18" s="5">
        <v>0</v>
      </c>
      <c r="J18" s="5"/>
      <c r="K18" s="5"/>
      <c r="L18" s="5"/>
      <c r="M18" s="5"/>
      <c r="N18" s="5">
        <f t="shared" si="0"/>
        <v>6</v>
      </c>
      <c r="O18" s="6">
        <f>N18/N25*100</f>
        <v>1.1695906432748537</v>
      </c>
    </row>
    <row r="19" spans="1:15" ht="15.75" customHeight="1">
      <c r="A19" s="21" t="s">
        <v>49</v>
      </c>
      <c r="B19" s="8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/>
      <c r="K19" s="5"/>
      <c r="L19" s="5"/>
      <c r="M19" s="5"/>
      <c r="N19" s="5">
        <f t="shared" si="0"/>
        <v>0</v>
      </c>
      <c r="O19" s="6">
        <f>N19/N25*100</f>
        <v>0</v>
      </c>
    </row>
    <row r="20" spans="1:15" ht="15.75" customHeight="1">
      <c r="A20" s="21" t="s">
        <v>50</v>
      </c>
      <c r="B20" s="8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/>
      <c r="K20" s="5"/>
      <c r="L20" s="5"/>
      <c r="M20" s="5"/>
      <c r="N20" s="5">
        <f t="shared" si="0"/>
        <v>1</v>
      </c>
      <c r="O20" s="6">
        <f>N20/N25*100</f>
        <v>0.19493177387914229</v>
      </c>
    </row>
    <row r="21" spans="1:15" ht="15.75" customHeight="1">
      <c r="A21" s="23" t="s">
        <v>51</v>
      </c>
      <c r="B21" s="8">
        <v>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/>
      <c r="K21" s="5"/>
      <c r="L21" s="5"/>
      <c r="M21" s="5"/>
      <c r="N21" s="5">
        <f t="shared" si="0"/>
        <v>3</v>
      </c>
      <c r="O21" s="5">
        <f>N21/N25*100</f>
        <v>0.58479532163742687</v>
      </c>
    </row>
    <row r="22" spans="1:15" ht="15.75" customHeight="1">
      <c r="A22" s="23" t="s">
        <v>52</v>
      </c>
      <c r="B22" s="8">
        <v>3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/>
      <c r="K22" s="5"/>
      <c r="L22" s="5"/>
      <c r="M22" s="5"/>
      <c r="N22" s="5">
        <f t="shared" si="0"/>
        <v>4</v>
      </c>
      <c r="O22" s="14">
        <f>N22/N25*100</f>
        <v>0.77972709551656916</v>
      </c>
    </row>
    <row r="23" spans="1:15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4"/>
    </row>
    <row r="24" spans="1:15" ht="15.75" customHeight="1">
      <c r="A24" s="24" t="s">
        <v>22</v>
      </c>
      <c r="B24" s="24">
        <f t="shared" ref="B24:M24" si="1">SUM(B2:B22)</f>
        <v>104</v>
      </c>
      <c r="C24" s="24">
        <f t="shared" si="1"/>
        <v>63</v>
      </c>
      <c r="D24" s="24">
        <f t="shared" si="1"/>
        <v>71</v>
      </c>
      <c r="E24" s="24">
        <f t="shared" si="1"/>
        <v>65</v>
      </c>
      <c r="F24" s="24">
        <f t="shared" si="1"/>
        <v>97</v>
      </c>
      <c r="G24" s="24">
        <f t="shared" si="1"/>
        <v>50</v>
      </c>
      <c r="H24" s="24">
        <f t="shared" si="1"/>
        <v>31</v>
      </c>
      <c r="I24" s="24">
        <f t="shared" si="1"/>
        <v>32</v>
      </c>
      <c r="J24" s="24">
        <f t="shared" si="1"/>
        <v>0</v>
      </c>
      <c r="K24" s="24">
        <f t="shared" si="1"/>
        <v>0</v>
      </c>
      <c r="L24" s="24">
        <f t="shared" si="1"/>
        <v>0</v>
      </c>
      <c r="M24" s="24">
        <f t="shared" si="1"/>
        <v>0</v>
      </c>
      <c r="N24" s="24"/>
      <c r="O24" s="14"/>
    </row>
    <row r="25" spans="1:15" ht="15.75" customHeight="1">
      <c r="A25" s="24" t="s">
        <v>23</v>
      </c>
      <c r="B25" s="2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f>SUM(N2:N23)</f>
        <v>513</v>
      </c>
      <c r="O2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53"/>
  <sheetViews>
    <sheetView workbookViewId="0">
      <selection activeCell="A2" sqref="A2:A20"/>
    </sheetView>
  </sheetViews>
  <sheetFormatPr baseColWidth="10" defaultColWidth="12.6640625" defaultRowHeight="15.75" customHeight="1"/>
  <cols>
    <col min="1" max="1" width="43.1640625" customWidth="1"/>
    <col min="14" max="14" width="22.83203125" customWidth="1"/>
    <col min="15" max="15" width="25.1640625" customWidth="1"/>
  </cols>
  <sheetData>
    <row r="1" spans="1:15" ht="15.75" customHeight="1">
      <c r="A1" s="16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>
      <c r="A2" s="21" t="s">
        <v>37</v>
      </c>
      <c r="B2" s="17">
        <v>11</v>
      </c>
      <c r="C2" s="5">
        <v>27</v>
      </c>
      <c r="D2" s="5">
        <v>16</v>
      </c>
      <c r="E2" s="5">
        <v>16</v>
      </c>
      <c r="F2" s="5">
        <v>20</v>
      </c>
      <c r="G2" s="5">
        <v>11</v>
      </c>
      <c r="H2" s="5">
        <v>13</v>
      </c>
      <c r="I2" s="5">
        <v>13</v>
      </c>
      <c r="J2" s="5">
        <v>12</v>
      </c>
      <c r="K2" s="5">
        <v>19</v>
      </c>
      <c r="L2" s="5">
        <v>16</v>
      </c>
      <c r="M2" s="17">
        <v>8</v>
      </c>
      <c r="N2" s="5">
        <f t="shared" ref="N2:N20" si="0">SUM(B2:M2)</f>
        <v>182</v>
      </c>
      <c r="O2" s="6">
        <f>N2/N23*100</f>
        <v>37.837837837837839</v>
      </c>
    </row>
    <row r="3" spans="1:15" ht="15.75" customHeight="1">
      <c r="A3" s="21" t="s">
        <v>38</v>
      </c>
      <c r="B3" s="17">
        <v>8</v>
      </c>
      <c r="C3" s="5">
        <v>5</v>
      </c>
      <c r="D3" s="5">
        <v>4</v>
      </c>
      <c r="E3" s="5">
        <v>4</v>
      </c>
      <c r="F3" s="5">
        <v>1</v>
      </c>
      <c r="G3" s="5">
        <v>3</v>
      </c>
      <c r="H3" s="5">
        <v>1</v>
      </c>
      <c r="I3" s="5">
        <v>3</v>
      </c>
      <c r="J3" s="5">
        <v>7</v>
      </c>
      <c r="K3" s="5">
        <v>1</v>
      </c>
      <c r="L3" s="5">
        <v>2</v>
      </c>
      <c r="M3" s="17">
        <v>3</v>
      </c>
      <c r="N3" s="5">
        <f t="shared" si="0"/>
        <v>42</v>
      </c>
      <c r="O3" s="6">
        <f>N3/N23*100</f>
        <v>8.7318087318087318</v>
      </c>
    </row>
    <row r="4" spans="1:15" ht="15.75" customHeight="1">
      <c r="A4" s="21" t="s">
        <v>40</v>
      </c>
      <c r="B4" s="17">
        <v>10</v>
      </c>
      <c r="C4" s="5">
        <v>3</v>
      </c>
      <c r="D4" s="5">
        <v>10</v>
      </c>
      <c r="E4" s="5">
        <v>5</v>
      </c>
      <c r="F4" s="5">
        <v>3</v>
      </c>
      <c r="G4" s="5">
        <v>4</v>
      </c>
      <c r="H4" s="5">
        <v>1</v>
      </c>
      <c r="I4" s="5">
        <v>7</v>
      </c>
      <c r="J4" s="5">
        <v>3</v>
      </c>
      <c r="K4" s="5">
        <v>10</v>
      </c>
      <c r="L4" s="5">
        <v>7</v>
      </c>
      <c r="M4" s="17">
        <v>10</v>
      </c>
      <c r="N4" s="5">
        <f t="shared" si="0"/>
        <v>73</v>
      </c>
      <c r="O4" s="6">
        <f>N4/N23*100</f>
        <v>15.176715176715177</v>
      </c>
    </row>
    <row r="5" spans="1:15" ht="15.75" customHeight="1">
      <c r="A5" s="21" t="s">
        <v>41</v>
      </c>
      <c r="B5" s="17">
        <v>4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2</v>
      </c>
      <c r="I5" s="5">
        <v>1</v>
      </c>
      <c r="J5" s="5">
        <v>2</v>
      </c>
      <c r="K5" s="5">
        <v>0</v>
      </c>
      <c r="L5" s="5">
        <v>1</v>
      </c>
      <c r="M5" s="17">
        <v>0</v>
      </c>
      <c r="N5" s="5">
        <f t="shared" si="0"/>
        <v>11</v>
      </c>
      <c r="O5" s="6">
        <f>N5/N23*100</f>
        <v>2.2869022869022873</v>
      </c>
    </row>
    <row r="6" spans="1:15" ht="15.75" customHeight="1">
      <c r="A6" s="7" t="s">
        <v>53</v>
      </c>
      <c r="B6" s="17">
        <v>0</v>
      </c>
      <c r="C6" s="5">
        <v>2</v>
      </c>
      <c r="D6" s="5">
        <v>2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7">
        <v>0</v>
      </c>
      <c r="N6" s="5">
        <f t="shared" si="0"/>
        <v>5</v>
      </c>
      <c r="O6" s="6">
        <f>N6/N23*100</f>
        <v>1.0395010395010396</v>
      </c>
    </row>
    <row r="7" spans="1:15" ht="15.75" customHeight="1">
      <c r="A7" s="7" t="s">
        <v>54</v>
      </c>
      <c r="B7" s="17">
        <v>0</v>
      </c>
      <c r="C7" s="5">
        <v>0</v>
      </c>
      <c r="D7" s="5">
        <v>3</v>
      </c>
      <c r="E7" s="5">
        <v>3</v>
      </c>
      <c r="F7" s="5">
        <v>1</v>
      </c>
      <c r="G7" s="5">
        <v>2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17">
        <v>0</v>
      </c>
      <c r="N7" s="5">
        <f t="shared" si="0"/>
        <v>10</v>
      </c>
      <c r="O7" s="6">
        <f>N7/N23*100</f>
        <v>2.0790020790020791</v>
      </c>
    </row>
    <row r="8" spans="1:15" ht="15.75" customHeight="1">
      <c r="A8" s="3" t="s">
        <v>42</v>
      </c>
      <c r="B8" s="17">
        <v>0</v>
      </c>
      <c r="C8" s="5">
        <v>0</v>
      </c>
      <c r="D8" s="5">
        <v>0</v>
      </c>
      <c r="E8" s="5">
        <v>0</v>
      </c>
      <c r="F8" s="5">
        <v>2</v>
      </c>
      <c r="G8" s="5">
        <v>0</v>
      </c>
      <c r="H8" s="5">
        <v>1</v>
      </c>
      <c r="I8" s="5">
        <v>1</v>
      </c>
      <c r="J8" s="5">
        <v>0</v>
      </c>
      <c r="K8" s="5">
        <v>1</v>
      </c>
      <c r="L8" s="5">
        <v>0</v>
      </c>
      <c r="M8" s="17">
        <v>2</v>
      </c>
      <c r="N8" s="5">
        <f t="shared" si="0"/>
        <v>7</v>
      </c>
      <c r="O8" s="6">
        <f>N8/N23*100</f>
        <v>1.4553014553014554</v>
      </c>
    </row>
    <row r="9" spans="1:15" ht="15.75" customHeight="1">
      <c r="A9" s="3" t="s">
        <v>43</v>
      </c>
      <c r="B9" s="17">
        <v>1</v>
      </c>
      <c r="C9" s="5">
        <v>0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7">
        <v>0</v>
      </c>
      <c r="N9" s="5">
        <f t="shared" si="0"/>
        <v>3</v>
      </c>
      <c r="O9" s="6">
        <f>N9/N23*100</f>
        <v>0.62370062370062374</v>
      </c>
    </row>
    <row r="10" spans="1:15" ht="15.75" customHeight="1">
      <c r="A10" s="3" t="s">
        <v>55</v>
      </c>
      <c r="B10" s="18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18">
        <v>0</v>
      </c>
      <c r="N10" s="5">
        <f t="shared" si="0"/>
        <v>0</v>
      </c>
      <c r="O10" s="6">
        <f>N10/N23*100</f>
        <v>0</v>
      </c>
    </row>
    <row r="11" spans="1:15" ht="15.75" customHeight="1">
      <c r="A11" s="3" t="s">
        <v>56</v>
      </c>
      <c r="B11" s="18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18">
        <v>0</v>
      </c>
      <c r="N11" s="5">
        <f t="shared" si="0"/>
        <v>0</v>
      </c>
      <c r="O11" s="6">
        <f>N11/N23*100</f>
        <v>0</v>
      </c>
    </row>
    <row r="12" spans="1:15" ht="15.75" customHeight="1">
      <c r="A12" s="3" t="s">
        <v>57</v>
      </c>
      <c r="B12" s="17">
        <v>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7">
        <v>0</v>
      </c>
      <c r="N12" s="5">
        <f t="shared" si="0"/>
        <v>1</v>
      </c>
      <c r="O12" s="6">
        <f>N12/N23*100</f>
        <v>0.20790020790020791</v>
      </c>
    </row>
    <row r="13" spans="1:15" ht="15.75" customHeight="1">
      <c r="A13" s="7" t="s">
        <v>58</v>
      </c>
      <c r="B13" s="17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7">
        <v>0</v>
      </c>
      <c r="N13" s="5">
        <f t="shared" si="0"/>
        <v>0</v>
      </c>
      <c r="O13" s="6">
        <f>N13/N23*100</f>
        <v>0</v>
      </c>
    </row>
    <row r="14" spans="1:15" ht="15.75" customHeight="1">
      <c r="A14" s="7" t="s">
        <v>15</v>
      </c>
      <c r="B14" s="17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3</v>
      </c>
      <c r="M14" s="17">
        <v>0</v>
      </c>
      <c r="N14" s="5">
        <f t="shared" si="0"/>
        <v>4</v>
      </c>
      <c r="O14" s="6">
        <f>N14/N23*100</f>
        <v>0.83160083160083165</v>
      </c>
    </row>
    <row r="15" spans="1:15" ht="15.75" customHeight="1">
      <c r="A15" s="7" t="s">
        <v>16</v>
      </c>
      <c r="B15" s="17">
        <v>32</v>
      </c>
      <c r="C15" s="5">
        <v>13</v>
      </c>
      <c r="D15" s="5">
        <v>3</v>
      </c>
      <c r="E15" s="5">
        <v>4</v>
      </c>
      <c r="F15" s="5">
        <v>2</v>
      </c>
      <c r="G15" s="5">
        <v>2</v>
      </c>
      <c r="H15" s="5">
        <v>3</v>
      </c>
      <c r="I15" s="5">
        <v>1</v>
      </c>
      <c r="J15" s="5">
        <v>5</v>
      </c>
      <c r="K15" s="5">
        <v>8</v>
      </c>
      <c r="L15" s="5">
        <v>2</v>
      </c>
      <c r="M15" s="17">
        <v>0</v>
      </c>
      <c r="N15" s="5">
        <f t="shared" si="0"/>
        <v>75</v>
      </c>
      <c r="O15" s="6">
        <f>N15/N23*100</f>
        <v>15.592515592515593</v>
      </c>
    </row>
    <row r="16" spans="1:15" ht="15.75" customHeight="1">
      <c r="A16" s="7" t="s">
        <v>17</v>
      </c>
      <c r="B16" s="17">
        <v>0</v>
      </c>
      <c r="C16" s="5">
        <v>1</v>
      </c>
      <c r="D16" s="5">
        <v>2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7">
        <v>0</v>
      </c>
      <c r="N16" s="5">
        <f t="shared" si="0"/>
        <v>4</v>
      </c>
      <c r="O16" s="6">
        <f>N16/N23*100</f>
        <v>0.83160083160083165</v>
      </c>
    </row>
    <row r="17" spans="1:15" ht="15.75" customHeight="1">
      <c r="A17" s="3" t="s">
        <v>18</v>
      </c>
      <c r="B17" s="17">
        <v>0</v>
      </c>
      <c r="C17" s="5">
        <v>1</v>
      </c>
      <c r="D17" s="5">
        <v>0</v>
      </c>
      <c r="E17" s="5">
        <v>1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17">
        <v>0</v>
      </c>
      <c r="N17" s="5">
        <f t="shared" si="0"/>
        <v>3</v>
      </c>
      <c r="O17" s="6">
        <f>N17/N23*100</f>
        <v>0.62370062370062374</v>
      </c>
    </row>
    <row r="18" spans="1:15" ht="15.75" customHeight="1">
      <c r="A18" s="3" t="s">
        <v>19</v>
      </c>
      <c r="B18" s="17">
        <v>2</v>
      </c>
      <c r="C18" s="5">
        <v>1</v>
      </c>
      <c r="D18" s="5">
        <v>1</v>
      </c>
      <c r="E18" s="5">
        <v>2</v>
      </c>
      <c r="F18" s="5">
        <v>0</v>
      </c>
      <c r="G18" s="5">
        <v>1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17">
        <v>1</v>
      </c>
      <c r="N18" s="5">
        <f t="shared" si="0"/>
        <v>9</v>
      </c>
      <c r="O18" s="6">
        <f>N18/N23*100</f>
        <v>1.8711018711018712</v>
      </c>
    </row>
    <row r="19" spans="1:15" ht="15.75" customHeight="1">
      <c r="A19" s="9" t="s">
        <v>20</v>
      </c>
      <c r="B19" s="17">
        <v>0</v>
      </c>
      <c r="C19" s="5">
        <v>0</v>
      </c>
      <c r="D19" s="5">
        <v>0</v>
      </c>
      <c r="E19" s="5">
        <v>0</v>
      </c>
      <c r="F19" s="5">
        <v>3</v>
      </c>
      <c r="G19" s="5">
        <v>0</v>
      </c>
      <c r="H19" s="5">
        <v>0</v>
      </c>
      <c r="I19" s="5">
        <v>1</v>
      </c>
      <c r="J19" s="5">
        <v>6</v>
      </c>
      <c r="K19" s="5">
        <v>1</v>
      </c>
      <c r="L19" s="5">
        <v>3</v>
      </c>
      <c r="M19" s="17">
        <v>0</v>
      </c>
      <c r="N19" s="5">
        <f t="shared" si="0"/>
        <v>14</v>
      </c>
      <c r="O19" s="6">
        <f>N19/N23*100</f>
        <v>2.9106029106029108</v>
      </c>
    </row>
    <row r="20" spans="1:15" ht="15.75" customHeight="1">
      <c r="A20" s="9" t="s">
        <v>21</v>
      </c>
      <c r="B20" s="17">
        <v>0</v>
      </c>
      <c r="C20" s="5">
        <v>0</v>
      </c>
      <c r="D20" s="5">
        <v>1</v>
      </c>
      <c r="E20" s="5">
        <v>1</v>
      </c>
      <c r="F20" s="5">
        <v>5</v>
      </c>
      <c r="G20" s="5">
        <v>0</v>
      </c>
      <c r="H20" s="5">
        <v>5</v>
      </c>
      <c r="I20" s="5">
        <v>12</v>
      </c>
      <c r="J20" s="5">
        <v>8</v>
      </c>
      <c r="K20" s="5">
        <v>2</v>
      </c>
      <c r="L20" s="5">
        <v>3</v>
      </c>
      <c r="M20" s="17">
        <v>1</v>
      </c>
      <c r="N20" s="5">
        <f t="shared" si="0"/>
        <v>38</v>
      </c>
      <c r="O20" s="6">
        <f>N20/N23*100</f>
        <v>7.9002079002079011</v>
      </c>
    </row>
    <row r="21" spans="1:15" ht="15.75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5" ht="15.75" customHeight="1">
      <c r="A22" s="10" t="s">
        <v>22</v>
      </c>
      <c r="B22" s="11">
        <f t="shared" ref="B22:M22" si="1">SUM(B2:B19)</f>
        <v>68</v>
      </c>
      <c r="C22" s="11">
        <f t="shared" si="1"/>
        <v>54</v>
      </c>
      <c r="D22" s="11">
        <f t="shared" si="1"/>
        <v>42</v>
      </c>
      <c r="E22" s="11">
        <f t="shared" si="1"/>
        <v>37</v>
      </c>
      <c r="F22" s="11">
        <f t="shared" si="1"/>
        <v>32</v>
      </c>
      <c r="G22" s="11">
        <f t="shared" si="1"/>
        <v>26</v>
      </c>
      <c r="H22" s="11">
        <f t="shared" si="1"/>
        <v>22</v>
      </c>
      <c r="I22" s="11">
        <f t="shared" si="1"/>
        <v>28</v>
      </c>
      <c r="J22" s="11">
        <f t="shared" si="1"/>
        <v>36</v>
      </c>
      <c r="K22" s="11">
        <f t="shared" si="1"/>
        <v>40</v>
      </c>
      <c r="L22" s="11">
        <f t="shared" si="1"/>
        <v>34</v>
      </c>
      <c r="M22" s="11">
        <f t="shared" si="1"/>
        <v>24</v>
      </c>
      <c r="N22" s="11"/>
    </row>
    <row r="23" spans="1:15" ht="15.75" customHeight="1">
      <c r="A23" s="10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>
        <f>SUM(N2:N21)</f>
        <v>481</v>
      </c>
    </row>
    <row r="25" spans="1:15" ht="15.75" customHeight="1">
      <c r="A25" s="12"/>
      <c r="B25" s="12"/>
      <c r="C25" s="12"/>
    </row>
    <row r="26" spans="1:15" ht="15.75" customHeight="1">
      <c r="A26" s="3"/>
      <c r="B26" s="12"/>
      <c r="C26" s="12"/>
      <c r="K26" s="13"/>
      <c r="L26" s="13"/>
      <c r="M26" s="13"/>
      <c r="N26" s="13"/>
      <c r="O26" s="13"/>
    </row>
    <row r="27" spans="1:15" ht="15.75" customHeight="1">
      <c r="A27" s="3"/>
      <c r="B27" s="12"/>
      <c r="C27" s="12"/>
      <c r="K27" s="13"/>
      <c r="L27" s="13"/>
      <c r="M27" s="13"/>
      <c r="N27" s="13"/>
      <c r="O27" s="13"/>
    </row>
    <row r="28" spans="1:15" ht="15.75" customHeight="1">
      <c r="A28" s="3"/>
      <c r="B28" s="12"/>
      <c r="C28" s="12"/>
      <c r="K28" s="13"/>
      <c r="L28" s="14"/>
      <c r="M28" s="14"/>
      <c r="N28" s="13"/>
      <c r="O28" s="13"/>
    </row>
    <row r="29" spans="1:15" ht="15.75" customHeight="1">
      <c r="A29" s="3"/>
      <c r="B29" s="12"/>
      <c r="C29" s="12"/>
      <c r="K29" s="13"/>
      <c r="L29" s="13"/>
      <c r="M29" s="13"/>
      <c r="N29" s="13"/>
      <c r="O29" s="13"/>
    </row>
    <row r="30" spans="1:15" ht="15.75" customHeight="1">
      <c r="A30" s="3"/>
      <c r="B30" s="12"/>
      <c r="C30" s="12"/>
      <c r="K30" s="13"/>
      <c r="L30" s="13"/>
      <c r="M30" s="13"/>
      <c r="N30" s="13"/>
      <c r="O30" s="13"/>
    </row>
    <row r="31" spans="1:15" ht="15.75" customHeight="1">
      <c r="A31" s="3"/>
      <c r="B31" s="12"/>
      <c r="C31" s="12"/>
    </row>
    <row r="32" spans="1:15" ht="15.75" customHeight="1">
      <c r="A32" s="3"/>
      <c r="B32" s="12"/>
      <c r="C32" s="12"/>
    </row>
    <row r="33" spans="1:4" ht="15.75" customHeight="1">
      <c r="A33" s="3"/>
      <c r="B33" s="12"/>
      <c r="C33" s="12"/>
    </row>
    <row r="34" spans="1:4" ht="15.75" customHeight="1">
      <c r="A34" s="3"/>
      <c r="B34" s="12"/>
      <c r="C34" s="12"/>
    </row>
    <row r="35" spans="1:4" ht="15.75" customHeight="1">
      <c r="A35" s="3"/>
      <c r="B35" s="12"/>
      <c r="C35" s="12"/>
    </row>
    <row r="36" spans="1:4" ht="15.75" customHeight="1">
      <c r="A36" s="3"/>
      <c r="B36" s="12"/>
      <c r="C36" s="12"/>
    </row>
    <row r="37" spans="1:4" ht="15.75" customHeight="1">
      <c r="A37" s="3"/>
      <c r="B37" s="12"/>
      <c r="C37" s="12"/>
    </row>
    <row r="38" spans="1:4" ht="15.75" customHeight="1">
      <c r="A38" s="3"/>
      <c r="B38" s="12"/>
      <c r="C38" s="12"/>
    </row>
    <row r="39" spans="1:4" ht="15.75" customHeight="1">
      <c r="A39" s="3"/>
      <c r="B39" s="12"/>
      <c r="C39" s="12"/>
    </row>
    <row r="40" spans="1:4" ht="15.75" customHeight="1">
      <c r="A40" s="3"/>
      <c r="B40" s="12"/>
      <c r="C40" s="12"/>
    </row>
    <row r="41" spans="1:4" ht="15.75" customHeight="1">
      <c r="A41" s="3"/>
      <c r="B41" s="12"/>
      <c r="C41" s="12"/>
    </row>
    <row r="42" spans="1:4" ht="15.75" customHeight="1">
      <c r="A42" s="3"/>
      <c r="B42" s="12"/>
      <c r="C42" s="12"/>
      <c r="D42" s="12"/>
    </row>
    <row r="43" spans="1:4" ht="15.75" customHeight="1">
      <c r="A43" s="9"/>
    </row>
    <row r="44" spans="1:4" ht="15.75" customHeight="1">
      <c r="A44" s="12"/>
      <c r="B44" s="12"/>
      <c r="C44" s="12"/>
    </row>
    <row r="45" spans="1:4" ht="13">
      <c r="A45" s="12"/>
      <c r="B45" s="12"/>
      <c r="C45" s="12"/>
    </row>
    <row r="46" spans="1:4" ht="13">
      <c r="A46" s="12"/>
      <c r="B46" s="12"/>
      <c r="C46" s="12"/>
    </row>
    <row r="47" spans="1:4" ht="13">
      <c r="A47" s="12"/>
      <c r="B47" s="12"/>
      <c r="C47" s="12"/>
    </row>
    <row r="48" spans="1:4" ht="13">
      <c r="A48" s="12"/>
      <c r="B48" s="12"/>
      <c r="C48" s="12"/>
    </row>
    <row r="49" spans="1:4" ht="13">
      <c r="B49" s="12"/>
      <c r="C49" s="12"/>
    </row>
    <row r="50" spans="1:4" ht="13">
      <c r="A50" s="12"/>
      <c r="B50" s="12"/>
      <c r="C50" s="12"/>
    </row>
    <row r="51" spans="1:4" ht="13">
      <c r="A51" s="12"/>
      <c r="B51" s="12"/>
      <c r="C51" s="12"/>
    </row>
    <row r="52" spans="1:4" ht="13">
      <c r="A52" s="12"/>
      <c r="B52" s="12"/>
      <c r="C52" s="12"/>
    </row>
    <row r="53" spans="1:4" ht="13">
      <c r="A53" s="12"/>
      <c r="B53" s="12"/>
      <c r="C53" s="12"/>
    </row>
    <row r="54" spans="1:4" ht="13">
      <c r="A54" s="12"/>
      <c r="B54" s="12"/>
      <c r="C54" s="12"/>
    </row>
    <row r="55" spans="1:4" ht="13">
      <c r="B55" s="12"/>
      <c r="C55" s="12"/>
    </row>
    <row r="56" spans="1:4" ht="13">
      <c r="B56" s="12"/>
      <c r="C56" s="12"/>
    </row>
    <row r="57" spans="1:4" ht="13">
      <c r="B57" s="12"/>
      <c r="C57" s="12"/>
    </row>
    <row r="58" spans="1:4" ht="13">
      <c r="B58" s="12"/>
      <c r="C58" s="12"/>
    </row>
    <row r="59" spans="1:4" ht="13">
      <c r="A59" s="12"/>
      <c r="B59" s="12"/>
      <c r="C59" s="12"/>
    </row>
    <row r="60" spans="1:4" ht="13">
      <c r="A60" s="12"/>
      <c r="B60" s="12"/>
      <c r="C60" s="12"/>
    </row>
    <row r="61" spans="1:4" ht="13">
      <c r="A61" s="12"/>
      <c r="B61" s="12"/>
      <c r="C61" s="12"/>
    </row>
    <row r="62" spans="1:4" ht="13">
      <c r="A62" s="12"/>
      <c r="B62" s="12"/>
      <c r="C62" s="12"/>
    </row>
    <row r="63" spans="1:4" ht="13">
      <c r="A63" s="12"/>
      <c r="B63" s="12"/>
      <c r="C63" s="12"/>
      <c r="D63" s="12"/>
    </row>
    <row r="65" spans="1:3" ht="13">
      <c r="A65" s="15"/>
    </row>
    <row r="66" spans="1:3" ht="13">
      <c r="A66" s="12"/>
      <c r="B66" s="12"/>
      <c r="C66" s="12"/>
    </row>
    <row r="67" spans="1:3" ht="13">
      <c r="A67" s="12"/>
      <c r="B67" s="12"/>
      <c r="C67" s="12"/>
    </row>
    <row r="68" spans="1:3" ht="13">
      <c r="A68" s="12"/>
      <c r="B68" s="12"/>
      <c r="C68" s="12"/>
    </row>
    <row r="69" spans="1:3" ht="13">
      <c r="A69" s="12"/>
      <c r="B69" s="12"/>
      <c r="C69" s="12"/>
    </row>
    <row r="70" spans="1:3" ht="13">
      <c r="B70" s="12"/>
      <c r="C70" s="12"/>
    </row>
    <row r="71" spans="1:3" ht="13">
      <c r="B71" s="12"/>
      <c r="C71" s="12"/>
    </row>
    <row r="72" spans="1:3" ht="13">
      <c r="A72" s="12"/>
      <c r="B72" s="12"/>
      <c r="C72" s="12"/>
    </row>
    <row r="73" spans="1:3" ht="13">
      <c r="A73" s="12"/>
      <c r="B73" s="12"/>
      <c r="C73" s="12"/>
    </row>
    <row r="74" spans="1:3" ht="13">
      <c r="A74" s="12"/>
      <c r="B74" s="12"/>
      <c r="C74" s="12"/>
    </row>
    <row r="75" spans="1:3" ht="13">
      <c r="A75" s="12"/>
      <c r="B75" s="12"/>
      <c r="C75" s="12"/>
    </row>
    <row r="76" spans="1:3" ht="13">
      <c r="A76" s="12"/>
      <c r="B76" s="12"/>
      <c r="C76" s="12"/>
    </row>
    <row r="77" spans="1:3" ht="13">
      <c r="B77" s="12"/>
      <c r="C77" s="12"/>
    </row>
    <row r="78" spans="1:3" ht="13">
      <c r="B78" s="12"/>
      <c r="C78" s="12"/>
    </row>
    <row r="79" spans="1:3" ht="13">
      <c r="B79" s="12"/>
      <c r="C79" s="12"/>
    </row>
    <row r="80" spans="1:3" ht="13">
      <c r="B80" s="12"/>
      <c r="C80" s="12"/>
    </row>
    <row r="81" spans="1:4" ht="13">
      <c r="A81" s="12"/>
      <c r="B81" s="12"/>
      <c r="C81" s="12"/>
    </row>
    <row r="82" spans="1:4" ht="13">
      <c r="A82" s="12"/>
      <c r="B82" s="12"/>
      <c r="C82" s="12"/>
    </row>
    <row r="83" spans="1:4" ht="13">
      <c r="A83" s="12"/>
      <c r="B83" s="12"/>
      <c r="C83" s="12"/>
    </row>
    <row r="84" spans="1:4" ht="13">
      <c r="A84" s="12"/>
      <c r="B84" s="12"/>
      <c r="C84" s="12"/>
    </row>
    <row r="85" spans="1:4" ht="13">
      <c r="A85" s="12"/>
      <c r="B85" s="12"/>
      <c r="C85" s="12"/>
      <c r="D85" s="12"/>
    </row>
    <row r="87" spans="1:4" ht="13">
      <c r="A87" s="12"/>
      <c r="B87" s="12"/>
      <c r="C87" s="12"/>
    </row>
    <row r="88" spans="1:4" ht="13">
      <c r="A88" s="12"/>
      <c r="B88" s="12"/>
      <c r="C88" s="12"/>
    </row>
    <row r="89" spans="1:4" ht="13">
      <c r="A89" s="12"/>
      <c r="B89" s="12"/>
      <c r="C89" s="12"/>
    </row>
    <row r="90" spans="1:4" ht="13">
      <c r="A90" s="12"/>
      <c r="B90" s="12"/>
      <c r="C90" s="12"/>
    </row>
    <row r="91" spans="1:4" ht="13">
      <c r="B91" s="12"/>
      <c r="C91" s="12"/>
    </row>
    <row r="92" spans="1:4" ht="13">
      <c r="B92" s="12"/>
      <c r="C92" s="12"/>
    </row>
    <row r="93" spans="1:4" ht="13">
      <c r="A93" s="12"/>
      <c r="B93" s="12"/>
      <c r="C93" s="12"/>
    </row>
    <row r="94" spans="1:4" ht="13">
      <c r="A94" s="12"/>
      <c r="B94" s="12"/>
      <c r="C94" s="12"/>
    </row>
    <row r="95" spans="1:4" ht="13">
      <c r="A95" s="12"/>
      <c r="B95" s="12"/>
      <c r="C95" s="12"/>
    </row>
    <row r="96" spans="1:4" ht="13">
      <c r="A96" s="12"/>
      <c r="B96" s="12"/>
      <c r="C96" s="12"/>
    </row>
    <row r="97" spans="1:4" ht="13">
      <c r="A97" s="12"/>
      <c r="B97" s="12"/>
      <c r="C97" s="12"/>
    </row>
    <row r="98" spans="1:4" ht="13">
      <c r="B98" s="12"/>
      <c r="C98" s="12"/>
    </row>
    <row r="99" spans="1:4" ht="13">
      <c r="B99" s="12"/>
      <c r="C99" s="12"/>
    </row>
    <row r="100" spans="1:4" ht="13">
      <c r="B100" s="12"/>
      <c r="C100" s="12"/>
    </row>
    <row r="101" spans="1:4" ht="13">
      <c r="B101" s="12"/>
      <c r="C101" s="12"/>
    </row>
    <row r="102" spans="1:4" ht="13">
      <c r="A102" s="12"/>
      <c r="B102" s="12"/>
      <c r="C102" s="12"/>
    </row>
    <row r="103" spans="1:4" ht="13">
      <c r="A103" s="12"/>
      <c r="B103" s="12"/>
      <c r="C103" s="12"/>
    </row>
    <row r="104" spans="1:4" ht="13">
      <c r="A104" s="12"/>
      <c r="B104" s="12"/>
      <c r="C104" s="12"/>
    </row>
    <row r="105" spans="1:4" ht="13">
      <c r="A105" s="12"/>
      <c r="B105" s="12"/>
      <c r="C105" s="12"/>
    </row>
    <row r="106" spans="1:4" ht="13">
      <c r="A106" s="12"/>
      <c r="B106" s="12"/>
      <c r="C106" s="12"/>
      <c r="D106" s="12"/>
    </row>
    <row r="108" spans="1:4" ht="13">
      <c r="A108" s="12"/>
      <c r="B108" s="12"/>
      <c r="C108" s="12"/>
    </row>
    <row r="109" spans="1:4" ht="13">
      <c r="A109" s="12"/>
      <c r="B109" s="12"/>
      <c r="C109" s="12"/>
    </row>
    <row r="110" spans="1:4" ht="13">
      <c r="A110" s="12"/>
      <c r="B110" s="12"/>
      <c r="C110" s="12"/>
    </row>
    <row r="111" spans="1:4" ht="13">
      <c r="A111" s="12"/>
      <c r="B111" s="12"/>
      <c r="C111" s="12"/>
    </row>
    <row r="112" spans="1:4" ht="13">
      <c r="B112" s="12"/>
      <c r="C112" s="12"/>
    </row>
    <row r="113" spans="1:4" ht="13">
      <c r="B113" s="12"/>
      <c r="C113" s="12"/>
    </row>
    <row r="114" spans="1:4" ht="13">
      <c r="A114" s="12"/>
      <c r="B114" s="12"/>
      <c r="C114" s="12"/>
    </row>
    <row r="115" spans="1:4" ht="13">
      <c r="A115" s="12"/>
      <c r="B115" s="12"/>
      <c r="C115" s="12"/>
    </row>
    <row r="116" spans="1:4" ht="13">
      <c r="A116" s="12"/>
      <c r="B116" s="12"/>
      <c r="C116" s="12"/>
    </row>
    <row r="117" spans="1:4" ht="13">
      <c r="A117" s="12"/>
      <c r="B117" s="12"/>
      <c r="C117" s="12"/>
    </row>
    <row r="118" spans="1:4" ht="13">
      <c r="A118" s="12"/>
      <c r="B118" s="12"/>
      <c r="C118" s="12"/>
    </row>
    <row r="119" spans="1:4" ht="13">
      <c r="B119" s="12"/>
      <c r="C119" s="12"/>
    </row>
    <row r="120" spans="1:4" ht="13">
      <c r="B120" s="12"/>
      <c r="C120" s="12"/>
    </row>
    <row r="121" spans="1:4" ht="13">
      <c r="B121" s="12"/>
      <c r="C121" s="12"/>
    </row>
    <row r="122" spans="1:4" ht="13">
      <c r="B122" s="12"/>
      <c r="C122" s="12"/>
    </row>
    <row r="123" spans="1:4" ht="13">
      <c r="A123" s="12"/>
      <c r="B123" s="12"/>
      <c r="C123" s="12"/>
    </row>
    <row r="124" spans="1:4" ht="13">
      <c r="A124" s="12"/>
      <c r="B124" s="12"/>
      <c r="C124" s="12"/>
    </row>
    <row r="125" spans="1:4" ht="13">
      <c r="A125" s="12"/>
      <c r="B125" s="12"/>
      <c r="C125" s="12"/>
    </row>
    <row r="126" spans="1:4" ht="13">
      <c r="A126" s="12"/>
      <c r="B126" s="12"/>
      <c r="C126" s="12"/>
    </row>
    <row r="127" spans="1:4" ht="13">
      <c r="A127" s="12"/>
      <c r="B127" s="12"/>
      <c r="C127" s="12"/>
      <c r="D127" s="12"/>
    </row>
    <row r="129" spans="1:3" ht="13">
      <c r="A129" s="12"/>
      <c r="B129" s="12"/>
      <c r="C129" s="12"/>
    </row>
    <row r="130" spans="1:3" ht="13">
      <c r="A130" s="12"/>
      <c r="B130" s="12"/>
      <c r="C130" s="12"/>
    </row>
    <row r="131" spans="1:3" ht="13">
      <c r="A131" s="12"/>
      <c r="B131" s="12"/>
      <c r="C131" s="12"/>
    </row>
    <row r="132" spans="1:3" ht="13">
      <c r="A132" s="12"/>
      <c r="B132" s="12"/>
      <c r="C132" s="12"/>
    </row>
    <row r="133" spans="1:3" ht="13">
      <c r="B133" s="12"/>
      <c r="C133" s="12"/>
    </row>
    <row r="134" spans="1:3" ht="13">
      <c r="B134" s="12"/>
      <c r="C134" s="12"/>
    </row>
    <row r="135" spans="1:3" ht="13">
      <c r="A135" s="12"/>
      <c r="B135" s="12"/>
      <c r="C135" s="12"/>
    </row>
    <row r="136" spans="1:3" ht="13">
      <c r="A136" s="12"/>
      <c r="B136" s="12"/>
      <c r="C136" s="12"/>
    </row>
    <row r="137" spans="1:3" ht="13">
      <c r="A137" s="12"/>
      <c r="B137" s="12"/>
      <c r="C137" s="12"/>
    </row>
    <row r="138" spans="1:3" ht="13">
      <c r="A138" s="12"/>
      <c r="B138" s="12"/>
      <c r="C138" s="12"/>
    </row>
    <row r="139" spans="1:3" ht="13">
      <c r="A139" s="12"/>
      <c r="B139" s="12"/>
      <c r="C139" s="12"/>
    </row>
    <row r="140" spans="1:3" ht="13">
      <c r="B140" s="12"/>
      <c r="C140" s="12"/>
    </row>
    <row r="141" spans="1:3" ht="13">
      <c r="B141" s="12"/>
      <c r="C141" s="12"/>
    </row>
    <row r="142" spans="1:3" ht="13">
      <c r="B142" s="12"/>
      <c r="C142" s="12"/>
    </row>
    <row r="143" spans="1:3" ht="13">
      <c r="B143" s="12"/>
      <c r="C143" s="12"/>
    </row>
    <row r="144" spans="1:3" ht="13">
      <c r="A144" s="12"/>
      <c r="B144" s="12"/>
      <c r="C144" s="12"/>
    </row>
    <row r="145" spans="1:4" ht="13">
      <c r="A145" s="12"/>
      <c r="B145" s="12"/>
      <c r="C145" s="12"/>
    </row>
    <row r="146" spans="1:4" ht="13">
      <c r="A146" s="12"/>
      <c r="B146" s="12"/>
      <c r="C146" s="12"/>
    </row>
    <row r="147" spans="1:4" ht="13">
      <c r="A147" s="12"/>
      <c r="B147" s="12"/>
      <c r="C147" s="12"/>
    </row>
    <row r="148" spans="1:4" ht="13">
      <c r="A148" s="12"/>
      <c r="B148" s="12"/>
      <c r="C148" s="12"/>
      <c r="D148" s="12"/>
    </row>
    <row r="150" spans="1:4" ht="13">
      <c r="A150" s="12"/>
      <c r="B150" s="12"/>
      <c r="C150" s="12"/>
    </row>
    <row r="151" spans="1:4" ht="13">
      <c r="A151" s="12"/>
      <c r="B151" s="12"/>
      <c r="C151" s="12"/>
    </row>
    <row r="152" spans="1:4" ht="13">
      <c r="A152" s="12"/>
      <c r="B152" s="12"/>
      <c r="C152" s="12"/>
    </row>
    <row r="153" spans="1:4" ht="13">
      <c r="A153" s="12"/>
      <c r="B153" s="12"/>
      <c r="C153" s="12"/>
    </row>
    <row r="154" spans="1:4" ht="13">
      <c r="B154" s="12"/>
      <c r="C154" s="12"/>
    </row>
    <row r="155" spans="1:4" ht="13">
      <c r="B155" s="12"/>
      <c r="C155" s="12"/>
    </row>
    <row r="156" spans="1:4" ht="13">
      <c r="A156" s="12"/>
      <c r="B156" s="12"/>
      <c r="C156" s="12"/>
    </row>
    <row r="157" spans="1:4" ht="13">
      <c r="A157" s="12"/>
      <c r="B157" s="12"/>
      <c r="C157" s="12"/>
    </row>
    <row r="158" spans="1:4" ht="13">
      <c r="A158" s="12"/>
      <c r="B158" s="12"/>
      <c r="C158" s="12"/>
    </row>
    <row r="159" spans="1:4" ht="13">
      <c r="A159" s="12"/>
      <c r="B159" s="12"/>
      <c r="C159" s="12"/>
    </row>
    <row r="160" spans="1:4" ht="13">
      <c r="A160" s="12"/>
      <c r="B160" s="12"/>
      <c r="C160" s="12"/>
    </row>
    <row r="161" spans="1:4" ht="13">
      <c r="B161" s="12"/>
      <c r="C161" s="12"/>
    </row>
    <row r="162" spans="1:4" ht="13">
      <c r="B162" s="12"/>
      <c r="C162" s="12"/>
    </row>
    <row r="163" spans="1:4" ht="13">
      <c r="B163" s="12"/>
      <c r="C163" s="12"/>
    </row>
    <row r="164" spans="1:4" ht="13">
      <c r="B164" s="12"/>
      <c r="C164" s="12"/>
    </row>
    <row r="165" spans="1:4" ht="13">
      <c r="A165" s="12"/>
      <c r="B165" s="12"/>
      <c r="C165" s="12"/>
    </row>
    <row r="166" spans="1:4" ht="13">
      <c r="A166" s="12"/>
      <c r="B166" s="12"/>
      <c r="C166" s="12"/>
    </row>
    <row r="167" spans="1:4" ht="13">
      <c r="A167" s="12"/>
      <c r="B167" s="12"/>
      <c r="C167" s="12"/>
    </row>
    <row r="168" spans="1:4" ht="13">
      <c r="A168" s="12"/>
      <c r="B168" s="12"/>
      <c r="C168" s="12"/>
    </row>
    <row r="169" spans="1:4" ht="13">
      <c r="A169" s="12"/>
      <c r="B169" s="12"/>
      <c r="C169" s="12"/>
      <c r="D169" s="12"/>
    </row>
    <row r="170" spans="1:4" ht="13">
      <c r="A170" s="15"/>
    </row>
    <row r="171" spans="1:4" ht="13">
      <c r="A171" s="12"/>
      <c r="B171" s="12"/>
      <c r="C171" s="12"/>
    </row>
    <row r="172" spans="1:4" ht="13">
      <c r="A172" s="12"/>
      <c r="B172" s="12"/>
      <c r="C172" s="12"/>
    </row>
    <row r="173" spans="1:4" ht="13">
      <c r="A173" s="12"/>
      <c r="B173" s="12"/>
      <c r="C173" s="12"/>
    </row>
    <row r="174" spans="1:4" ht="13">
      <c r="A174" s="12"/>
      <c r="B174" s="12"/>
      <c r="C174" s="12"/>
    </row>
    <row r="175" spans="1:4" ht="13">
      <c r="B175" s="12"/>
      <c r="C175" s="12"/>
    </row>
    <row r="176" spans="1:4" ht="13">
      <c r="B176" s="12"/>
      <c r="C176" s="12"/>
    </row>
    <row r="177" spans="1:4" ht="13">
      <c r="A177" s="12"/>
      <c r="B177" s="12"/>
      <c r="C177" s="12"/>
    </row>
    <row r="178" spans="1:4" ht="13">
      <c r="A178" s="12"/>
      <c r="B178" s="12"/>
      <c r="C178" s="12"/>
    </row>
    <row r="179" spans="1:4" ht="13">
      <c r="A179" s="12"/>
      <c r="B179" s="12"/>
      <c r="C179" s="12"/>
    </row>
    <row r="180" spans="1:4" ht="13">
      <c r="A180" s="12"/>
      <c r="B180" s="12"/>
      <c r="C180" s="12"/>
    </row>
    <row r="181" spans="1:4" ht="13">
      <c r="A181" s="12"/>
      <c r="B181" s="12"/>
      <c r="C181" s="12"/>
    </row>
    <row r="182" spans="1:4" ht="13">
      <c r="B182" s="12"/>
      <c r="C182" s="12"/>
    </row>
    <row r="183" spans="1:4" ht="13">
      <c r="B183" s="12"/>
      <c r="C183" s="12"/>
    </row>
    <row r="184" spans="1:4" ht="13">
      <c r="B184" s="12"/>
      <c r="C184" s="12"/>
    </row>
    <row r="185" spans="1:4" ht="13">
      <c r="B185" s="12"/>
      <c r="C185" s="12"/>
    </row>
    <row r="186" spans="1:4" ht="13">
      <c r="A186" s="12"/>
      <c r="B186" s="12"/>
      <c r="C186" s="12"/>
    </row>
    <row r="187" spans="1:4" ht="13">
      <c r="A187" s="12"/>
      <c r="B187" s="12"/>
      <c r="C187" s="12"/>
    </row>
    <row r="188" spans="1:4" ht="13">
      <c r="A188" s="12"/>
      <c r="B188" s="12"/>
      <c r="C188" s="12"/>
    </row>
    <row r="189" spans="1:4" ht="13">
      <c r="A189" s="12"/>
      <c r="B189" s="12"/>
      <c r="C189" s="12"/>
    </row>
    <row r="190" spans="1:4" ht="13">
      <c r="A190" s="12"/>
      <c r="B190" s="12"/>
      <c r="C190" s="12"/>
      <c r="D190" s="12"/>
    </row>
    <row r="192" spans="1:4" ht="13">
      <c r="A192" s="12"/>
      <c r="B192" s="12"/>
      <c r="C192" s="12"/>
    </row>
    <row r="193" spans="1:3" ht="13">
      <c r="A193" s="12"/>
      <c r="B193" s="12"/>
      <c r="C193" s="12"/>
    </row>
    <row r="194" spans="1:3" ht="13">
      <c r="A194" s="12"/>
      <c r="B194" s="12"/>
      <c r="C194" s="12"/>
    </row>
    <row r="195" spans="1:3" ht="13">
      <c r="A195" s="12"/>
      <c r="B195" s="12"/>
      <c r="C195" s="12"/>
    </row>
    <row r="196" spans="1:3" ht="13">
      <c r="B196" s="12"/>
      <c r="C196" s="12"/>
    </row>
    <row r="197" spans="1:3" ht="13">
      <c r="B197" s="12"/>
      <c r="C197" s="12"/>
    </row>
    <row r="198" spans="1:3" ht="13">
      <c r="A198" s="12"/>
      <c r="B198" s="12"/>
      <c r="C198" s="12"/>
    </row>
    <row r="199" spans="1:3" ht="13">
      <c r="A199" s="12"/>
      <c r="B199" s="12"/>
      <c r="C199" s="12"/>
    </row>
    <row r="200" spans="1:3" ht="13">
      <c r="A200" s="12"/>
      <c r="B200" s="12"/>
      <c r="C200" s="12"/>
    </row>
    <row r="201" spans="1:3" ht="13">
      <c r="A201" s="12"/>
      <c r="B201" s="12"/>
      <c r="C201" s="12"/>
    </row>
    <row r="202" spans="1:3" ht="13">
      <c r="A202" s="12"/>
      <c r="B202" s="12"/>
      <c r="C202" s="12"/>
    </row>
    <row r="203" spans="1:3" ht="13">
      <c r="B203" s="12"/>
      <c r="C203" s="12"/>
    </row>
    <row r="204" spans="1:3" ht="13">
      <c r="B204" s="12"/>
      <c r="C204" s="12"/>
    </row>
    <row r="205" spans="1:3" ht="13">
      <c r="B205" s="12"/>
      <c r="C205" s="12"/>
    </row>
    <row r="206" spans="1:3" ht="13">
      <c r="B206" s="12"/>
      <c r="C206" s="12"/>
    </row>
    <row r="207" spans="1:3" ht="13">
      <c r="A207" s="12"/>
      <c r="B207" s="12"/>
      <c r="C207" s="12"/>
    </row>
    <row r="208" spans="1:3" ht="13">
      <c r="A208" s="12"/>
      <c r="B208" s="12"/>
      <c r="C208" s="12"/>
    </row>
    <row r="209" spans="1:4" ht="13">
      <c r="A209" s="12"/>
      <c r="B209" s="12"/>
      <c r="C209" s="12"/>
    </row>
    <row r="210" spans="1:4" ht="13">
      <c r="A210" s="12"/>
      <c r="B210" s="12"/>
      <c r="C210" s="12"/>
    </row>
    <row r="211" spans="1:4" ht="13">
      <c r="A211" s="12"/>
      <c r="B211" s="12"/>
      <c r="C211" s="12"/>
      <c r="D211" s="12"/>
    </row>
    <row r="212" spans="1:4" ht="13">
      <c r="A212" s="15"/>
    </row>
    <row r="213" spans="1:4" ht="13">
      <c r="A213" s="12"/>
      <c r="B213" s="12"/>
      <c r="C213" s="12"/>
    </row>
    <row r="214" spans="1:4" ht="13">
      <c r="A214" s="12"/>
      <c r="B214" s="12"/>
      <c r="C214" s="12"/>
    </row>
    <row r="215" spans="1:4" ht="13">
      <c r="A215" s="12"/>
      <c r="B215" s="12"/>
      <c r="C215" s="12"/>
    </row>
    <row r="216" spans="1:4" ht="13">
      <c r="A216" s="12"/>
      <c r="B216" s="12"/>
      <c r="C216" s="12"/>
    </row>
    <row r="217" spans="1:4" ht="13">
      <c r="B217" s="12"/>
      <c r="C217" s="12"/>
    </row>
    <row r="218" spans="1:4" ht="13">
      <c r="B218" s="12"/>
      <c r="C218" s="12"/>
    </row>
    <row r="219" spans="1:4" ht="13">
      <c r="A219" s="12"/>
      <c r="B219" s="12"/>
      <c r="C219" s="12"/>
    </row>
    <row r="220" spans="1:4" ht="13">
      <c r="A220" s="12"/>
      <c r="B220" s="12"/>
      <c r="C220" s="12"/>
    </row>
    <row r="221" spans="1:4" ht="13">
      <c r="A221" s="12"/>
      <c r="B221" s="12"/>
      <c r="C221" s="12"/>
    </row>
    <row r="222" spans="1:4" ht="13">
      <c r="A222" s="12"/>
      <c r="B222" s="12"/>
      <c r="C222" s="12"/>
    </row>
    <row r="223" spans="1:4" ht="13">
      <c r="A223" s="12"/>
      <c r="B223" s="12"/>
      <c r="C223" s="12"/>
    </row>
    <row r="224" spans="1:4" ht="13">
      <c r="B224" s="12"/>
      <c r="C224" s="12"/>
    </row>
    <row r="225" spans="1:4" ht="13">
      <c r="B225" s="12"/>
      <c r="C225" s="12"/>
    </row>
    <row r="226" spans="1:4" ht="13">
      <c r="B226" s="12"/>
      <c r="C226" s="12"/>
    </row>
    <row r="227" spans="1:4" ht="13">
      <c r="B227" s="12"/>
      <c r="C227" s="12"/>
    </row>
    <row r="228" spans="1:4" ht="13">
      <c r="A228" s="12"/>
      <c r="B228" s="12"/>
      <c r="C228" s="12"/>
    </row>
    <row r="229" spans="1:4" ht="13">
      <c r="A229" s="12"/>
      <c r="B229" s="12"/>
      <c r="C229" s="12"/>
    </row>
    <row r="230" spans="1:4" ht="13">
      <c r="A230" s="12"/>
      <c r="B230" s="12"/>
      <c r="C230" s="12"/>
    </row>
    <row r="231" spans="1:4" ht="13">
      <c r="A231" s="12"/>
      <c r="B231" s="12"/>
      <c r="C231" s="12"/>
    </row>
    <row r="232" spans="1:4" ht="13">
      <c r="A232" s="12"/>
      <c r="B232" s="12"/>
      <c r="C232" s="12"/>
      <c r="D232" s="12"/>
    </row>
    <row r="233" spans="1:4" ht="13">
      <c r="A233" s="15"/>
    </row>
    <row r="234" spans="1:4" ht="13">
      <c r="A234" s="12"/>
      <c r="B234" s="12"/>
      <c r="C234" s="12"/>
    </row>
    <row r="235" spans="1:4" ht="13">
      <c r="A235" s="12"/>
      <c r="B235" s="12"/>
      <c r="C235" s="12"/>
    </row>
    <row r="236" spans="1:4" ht="13">
      <c r="A236" s="12"/>
      <c r="B236" s="12"/>
      <c r="C236" s="12"/>
    </row>
    <row r="237" spans="1:4" ht="13">
      <c r="A237" s="12"/>
      <c r="B237" s="12"/>
      <c r="C237" s="12"/>
    </row>
    <row r="238" spans="1:4" ht="13">
      <c r="B238" s="12"/>
      <c r="C238" s="12"/>
    </row>
    <row r="239" spans="1:4" ht="13">
      <c r="B239" s="12"/>
      <c r="C239" s="12"/>
    </row>
    <row r="240" spans="1:4" ht="13">
      <c r="A240" s="12"/>
      <c r="B240" s="12"/>
      <c r="C240" s="12"/>
    </row>
    <row r="241" spans="1:4" ht="13">
      <c r="A241" s="12"/>
      <c r="B241" s="12"/>
      <c r="C241" s="12"/>
    </row>
    <row r="242" spans="1:4" ht="13">
      <c r="A242" s="12"/>
      <c r="B242" s="12"/>
      <c r="C242" s="12"/>
    </row>
    <row r="243" spans="1:4" ht="13">
      <c r="A243" s="12"/>
      <c r="B243" s="12"/>
      <c r="C243" s="12"/>
    </row>
    <row r="244" spans="1:4" ht="13">
      <c r="A244" s="12"/>
      <c r="B244" s="12"/>
      <c r="C244" s="12"/>
    </row>
    <row r="245" spans="1:4" ht="13">
      <c r="B245" s="12"/>
      <c r="C245" s="12"/>
    </row>
    <row r="246" spans="1:4" ht="13">
      <c r="B246" s="12"/>
      <c r="C246" s="12"/>
    </row>
    <row r="247" spans="1:4" ht="13">
      <c r="B247" s="12"/>
      <c r="C247" s="12"/>
    </row>
    <row r="248" spans="1:4" ht="13">
      <c r="B248" s="12"/>
      <c r="C248" s="12"/>
    </row>
    <row r="249" spans="1:4" ht="13">
      <c r="A249" s="12"/>
      <c r="B249" s="12"/>
      <c r="C249" s="12"/>
    </row>
    <row r="250" spans="1:4" ht="13">
      <c r="A250" s="12"/>
      <c r="B250" s="12"/>
      <c r="C250" s="12"/>
    </row>
    <row r="251" spans="1:4" ht="13">
      <c r="A251" s="12"/>
      <c r="B251" s="12"/>
      <c r="C251" s="12"/>
    </row>
    <row r="252" spans="1:4" ht="13">
      <c r="A252" s="12"/>
      <c r="B252" s="12"/>
      <c r="C252" s="12"/>
    </row>
    <row r="253" spans="1:4" ht="13">
      <c r="A253" s="12"/>
      <c r="B253" s="12"/>
      <c r="C253" s="12"/>
      <c r="D25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25"/>
  <sheetViews>
    <sheetView workbookViewId="0"/>
  </sheetViews>
  <sheetFormatPr baseColWidth="10" defaultColWidth="12.6640625" defaultRowHeight="15.75" customHeight="1"/>
  <cols>
    <col min="1" max="1" width="41" customWidth="1"/>
    <col min="14" max="14" width="22.33203125" customWidth="1"/>
    <col min="15" max="15" width="23" customWidth="1"/>
  </cols>
  <sheetData>
    <row r="1" spans="1:15" ht="15.75" customHeight="1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14</v>
      </c>
    </row>
    <row r="2" spans="1:15" ht="15.75" customHeight="1">
      <c r="A2" s="21" t="s">
        <v>37</v>
      </c>
      <c r="B2" s="8">
        <v>16</v>
      </c>
      <c r="C2" s="5">
        <v>17</v>
      </c>
      <c r="D2" s="5">
        <v>10</v>
      </c>
      <c r="E2" s="5">
        <v>3</v>
      </c>
      <c r="F2" s="5">
        <v>12</v>
      </c>
      <c r="G2" s="5">
        <v>14</v>
      </c>
      <c r="H2" s="5">
        <v>5</v>
      </c>
      <c r="I2" s="5">
        <v>4</v>
      </c>
      <c r="J2" s="5"/>
      <c r="K2" s="5"/>
      <c r="L2" s="5"/>
      <c r="M2" s="5"/>
      <c r="N2" s="5">
        <f t="shared" ref="N2:N22" si="0">SUM(B2:M2)</f>
        <v>81</v>
      </c>
      <c r="O2" s="6">
        <f>N2/N25*100</f>
        <v>20.35175879396985</v>
      </c>
    </row>
    <row r="3" spans="1:15" ht="15.75" customHeight="1">
      <c r="A3" s="21" t="s">
        <v>38</v>
      </c>
      <c r="B3" s="8">
        <v>7</v>
      </c>
      <c r="C3" s="5">
        <v>3</v>
      </c>
      <c r="D3" s="5">
        <v>4</v>
      </c>
      <c r="E3" s="5">
        <v>2</v>
      </c>
      <c r="F3" s="5">
        <v>3</v>
      </c>
      <c r="G3" s="5">
        <v>3</v>
      </c>
      <c r="H3" s="5">
        <v>1</v>
      </c>
      <c r="I3" s="5">
        <v>3</v>
      </c>
      <c r="J3" s="5"/>
      <c r="K3" s="5"/>
      <c r="L3" s="5"/>
      <c r="M3" s="5"/>
      <c r="N3" s="5">
        <f t="shared" si="0"/>
        <v>26</v>
      </c>
      <c r="O3" s="6">
        <f>N3/N25*100</f>
        <v>6.5326633165829149</v>
      </c>
    </row>
    <row r="4" spans="1:15" ht="15.75" customHeight="1">
      <c r="A4" s="21" t="s">
        <v>39</v>
      </c>
      <c r="B4" s="8">
        <v>15</v>
      </c>
      <c r="C4" s="5">
        <v>30</v>
      </c>
      <c r="D4" s="5">
        <v>10</v>
      </c>
      <c r="E4" s="5">
        <v>6</v>
      </c>
      <c r="F4" s="5">
        <v>21</v>
      </c>
      <c r="G4" s="5">
        <v>14</v>
      </c>
      <c r="H4" s="5">
        <v>8</v>
      </c>
      <c r="I4" s="5">
        <v>5</v>
      </c>
      <c r="J4" s="5"/>
      <c r="K4" s="5"/>
      <c r="L4" s="5"/>
      <c r="M4" s="5"/>
      <c r="N4" s="5">
        <f t="shared" si="0"/>
        <v>109</v>
      </c>
      <c r="O4" s="6">
        <f>N4/N25*100</f>
        <v>27.386934673366838</v>
      </c>
    </row>
    <row r="5" spans="1:15" ht="15.75" customHeight="1">
      <c r="A5" s="21" t="s">
        <v>40</v>
      </c>
      <c r="B5" s="8">
        <v>4</v>
      </c>
      <c r="C5" s="5">
        <v>5</v>
      </c>
      <c r="D5" s="5">
        <v>11</v>
      </c>
      <c r="E5" s="5">
        <v>7</v>
      </c>
      <c r="F5" s="5">
        <v>4</v>
      </c>
      <c r="G5" s="5">
        <v>9</v>
      </c>
      <c r="H5" s="5">
        <v>5</v>
      </c>
      <c r="I5" s="5">
        <v>1</v>
      </c>
      <c r="J5" s="5"/>
      <c r="K5" s="5"/>
      <c r="L5" s="5"/>
      <c r="M5" s="5"/>
      <c r="N5" s="5">
        <f t="shared" si="0"/>
        <v>46</v>
      </c>
      <c r="O5" s="6">
        <f>N5/N25*100</f>
        <v>11.557788944723619</v>
      </c>
    </row>
    <row r="6" spans="1:15" ht="15.75" customHeight="1">
      <c r="A6" s="21" t="s">
        <v>41</v>
      </c>
      <c r="B6" s="8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0</v>
      </c>
      <c r="J6" s="5"/>
      <c r="K6" s="5"/>
      <c r="L6" s="5"/>
      <c r="M6" s="5"/>
      <c r="N6" s="5">
        <f t="shared" si="0"/>
        <v>6</v>
      </c>
      <c r="O6" s="6">
        <f>N6/N25*100</f>
        <v>1.5075376884422109</v>
      </c>
    </row>
    <row r="7" spans="1:15" ht="15.75" customHeight="1">
      <c r="A7" s="21" t="s">
        <v>42</v>
      </c>
      <c r="B7" s="8">
        <v>0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/>
      <c r="K7" s="5"/>
      <c r="L7" s="5"/>
      <c r="M7" s="5"/>
      <c r="N7" s="5">
        <f t="shared" si="0"/>
        <v>4</v>
      </c>
      <c r="O7" s="6">
        <f>N7/N25*100</f>
        <v>1.0050251256281406</v>
      </c>
    </row>
    <row r="8" spans="1:15" ht="15.75" customHeight="1">
      <c r="A8" s="21" t="s">
        <v>43</v>
      </c>
      <c r="B8" s="8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/>
      <c r="K8" s="5"/>
      <c r="L8" s="5"/>
      <c r="M8" s="5"/>
      <c r="N8" s="5">
        <f t="shared" si="0"/>
        <v>1</v>
      </c>
      <c r="O8" s="6">
        <f>N8/N25*100</f>
        <v>0.25125628140703515</v>
      </c>
    </row>
    <row r="9" spans="1:15" ht="15.75" customHeight="1">
      <c r="A9" s="21" t="s">
        <v>15</v>
      </c>
      <c r="B9" s="8">
        <v>3</v>
      </c>
      <c r="C9" s="5">
        <v>1</v>
      </c>
      <c r="D9" s="5">
        <v>0</v>
      </c>
      <c r="E9" s="5">
        <v>1</v>
      </c>
      <c r="F9" s="5">
        <v>1</v>
      </c>
      <c r="G9" s="5">
        <v>3</v>
      </c>
      <c r="H9" s="5">
        <v>0</v>
      </c>
      <c r="I9" s="5">
        <v>0</v>
      </c>
      <c r="J9" s="5"/>
      <c r="K9" s="5"/>
      <c r="L9" s="5"/>
      <c r="M9" s="5"/>
      <c r="N9" s="5">
        <f t="shared" si="0"/>
        <v>9</v>
      </c>
      <c r="O9" s="6">
        <f>N9/N25*100</f>
        <v>2.2613065326633168</v>
      </c>
    </row>
    <row r="10" spans="1:15" ht="15.75" customHeight="1">
      <c r="A10" s="21" t="s">
        <v>16</v>
      </c>
      <c r="B10" s="8">
        <v>8</v>
      </c>
      <c r="C10" s="5">
        <v>3</v>
      </c>
      <c r="D10" s="5">
        <v>6</v>
      </c>
      <c r="E10" s="5">
        <v>2</v>
      </c>
      <c r="F10" s="5">
        <v>5</v>
      </c>
      <c r="G10" s="5">
        <v>2</v>
      </c>
      <c r="H10" s="5">
        <v>2</v>
      </c>
      <c r="I10" s="5">
        <v>3</v>
      </c>
      <c r="J10" s="5"/>
      <c r="K10" s="5"/>
      <c r="L10" s="5"/>
      <c r="M10" s="5"/>
      <c r="N10" s="5">
        <f t="shared" si="0"/>
        <v>31</v>
      </c>
      <c r="O10" s="6">
        <f>N10/N25*100</f>
        <v>7.7889447236180906</v>
      </c>
    </row>
    <row r="11" spans="1:15" ht="15.75" customHeight="1">
      <c r="A11" s="21" t="s">
        <v>44</v>
      </c>
      <c r="B11" s="8">
        <v>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/>
      <c r="M11" s="5"/>
      <c r="N11" s="5">
        <f t="shared" si="0"/>
        <v>1</v>
      </c>
      <c r="O11" s="6">
        <f>N11/N25*100</f>
        <v>0.25125628140703515</v>
      </c>
    </row>
    <row r="12" spans="1:15" ht="15.75" customHeight="1">
      <c r="A12" s="21" t="s">
        <v>18</v>
      </c>
      <c r="B12" s="8">
        <v>0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1</v>
      </c>
      <c r="J12" s="5"/>
      <c r="K12" s="5"/>
      <c r="L12" s="5"/>
      <c r="M12" s="5"/>
      <c r="N12" s="5">
        <f t="shared" si="0"/>
        <v>2</v>
      </c>
      <c r="O12" s="6">
        <f>N12/N25*100</f>
        <v>0.50251256281407031</v>
      </c>
    </row>
    <row r="13" spans="1:15" ht="15.75" customHeight="1">
      <c r="A13" s="21" t="s">
        <v>19</v>
      </c>
      <c r="B13" s="8">
        <v>0</v>
      </c>
      <c r="C13" s="5">
        <v>0</v>
      </c>
      <c r="D13" s="5">
        <v>0</v>
      </c>
      <c r="E13" s="5">
        <v>0</v>
      </c>
      <c r="F13" s="5">
        <v>1</v>
      </c>
      <c r="G13" s="5">
        <v>1</v>
      </c>
      <c r="H13" s="5">
        <v>0</v>
      </c>
      <c r="I13" s="5">
        <v>1</v>
      </c>
      <c r="J13" s="5"/>
      <c r="K13" s="5"/>
      <c r="L13" s="5"/>
      <c r="M13" s="5"/>
      <c r="N13" s="5">
        <f t="shared" si="0"/>
        <v>3</v>
      </c>
      <c r="O13" s="6">
        <f>N13/N25*100</f>
        <v>0.75376884422110546</v>
      </c>
    </row>
    <row r="14" spans="1:15" ht="15.75" customHeight="1">
      <c r="A14" s="22" t="s">
        <v>45</v>
      </c>
      <c r="B14" s="8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/>
      <c r="K14" s="5"/>
      <c r="L14" s="5"/>
      <c r="M14" s="5"/>
      <c r="N14" s="5">
        <f t="shared" si="0"/>
        <v>0</v>
      </c>
      <c r="O14" s="6">
        <f>N14/N25*100</f>
        <v>0</v>
      </c>
    </row>
    <row r="15" spans="1:15" ht="15.75" customHeight="1">
      <c r="A15" s="22" t="s">
        <v>21</v>
      </c>
      <c r="B15" s="8">
        <v>3</v>
      </c>
      <c r="C15" s="5">
        <v>4</v>
      </c>
      <c r="D15" s="5">
        <v>3</v>
      </c>
      <c r="E15" s="5">
        <v>8</v>
      </c>
      <c r="F15" s="5">
        <v>4</v>
      </c>
      <c r="G15" s="5">
        <v>7</v>
      </c>
      <c r="H15" s="5">
        <v>1</v>
      </c>
      <c r="I15" s="5">
        <v>1</v>
      </c>
      <c r="J15" s="5"/>
      <c r="K15" s="5"/>
      <c r="L15" s="5"/>
      <c r="M15" s="5"/>
      <c r="N15" s="5">
        <f t="shared" si="0"/>
        <v>31</v>
      </c>
      <c r="O15" s="6">
        <f>N15/N25*100</f>
        <v>7.7889447236180906</v>
      </c>
    </row>
    <row r="16" spans="1:15" ht="15.75" customHeight="1">
      <c r="A16" s="22" t="s">
        <v>46</v>
      </c>
      <c r="B16" s="8">
        <v>2</v>
      </c>
      <c r="C16" s="5">
        <v>1</v>
      </c>
      <c r="D16" s="5">
        <v>2</v>
      </c>
      <c r="E16" s="5">
        <v>1</v>
      </c>
      <c r="F16" s="5">
        <v>3</v>
      </c>
      <c r="G16" s="5">
        <v>3</v>
      </c>
      <c r="H16" s="5">
        <v>2</v>
      </c>
      <c r="I16" s="5">
        <v>5</v>
      </c>
      <c r="J16" s="5"/>
      <c r="K16" s="5"/>
      <c r="L16" s="5"/>
      <c r="M16" s="5"/>
      <c r="N16" s="5">
        <f t="shared" si="0"/>
        <v>19</v>
      </c>
      <c r="O16" s="6">
        <f>N16/N25*100</f>
        <v>4.7738693467336679</v>
      </c>
    </row>
    <row r="17" spans="1:15" ht="15.75" customHeight="1">
      <c r="A17" s="21" t="s">
        <v>47</v>
      </c>
      <c r="B17" s="8">
        <v>1</v>
      </c>
      <c r="C17" s="5">
        <v>1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/>
      <c r="K17" s="5"/>
      <c r="L17" s="5"/>
      <c r="M17" s="5"/>
      <c r="N17" s="5">
        <f t="shared" si="0"/>
        <v>4</v>
      </c>
      <c r="O17" s="6">
        <f>N17/N25*100</f>
        <v>1.0050251256281406</v>
      </c>
    </row>
    <row r="18" spans="1:15" ht="15.75" customHeight="1">
      <c r="A18" s="23" t="s">
        <v>48</v>
      </c>
      <c r="B18" s="8">
        <v>2</v>
      </c>
      <c r="C18" s="5">
        <v>4</v>
      </c>
      <c r="D18" s="5">
        <v>2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/>
      <c r="K18" s="5"/>
      <c r="L18" s="5"/>
      <c r="M18" s="5"/>
      <c r="N18" s="5">
        <f t="shared" si="0"/>
        <v>10</v>
      </c>
      <c r="O18" s="6">
        <f>N18/N25*100</f>
        <v>2.512562814070352</v>
      </c>
    </row>
    <row r="19" spans="1:15" ht="15.75" customHeight="1">
      <c r="A19" s="21" t="s">
        <v>49</v>
      </c>
      <c r="B19" s="8">
        <v>0</v>
      </c>
      <c r="C19" s="5">
        <v>0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/>
      <c r="K19" s="5"/>
      <c r="L19" s="5"/>
      <c r="M19" s="5"/>
      <c r="N19" s="5">
        <f t="shared" si="0"/>
        <v>1</v>
      </c>
      <c r="O19" s="6">
        <f>N19/N25*100</f>
        <v>0.25125628140703515</v>
      </c>
    </row>
    <row r="20" spans="1:15" ht="15.75" customHeight="1">
      <c r="A20" s="21" t="s">
        <v>50</v>
      </c>
      <c r="B20" s="8">
        <v>9</v>
      </c>
      <c r="C20" s="5">
        <v>1</v>
      </c>
      <c r="D20" s="5">
        <v>1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/>
      <c r="K20" s="5"/>
      <c r="L20" s="5"/>
      <c r="M20" s="5"/>
      <c r="N20" s="5">
        <f t="shared" si="0"/>
        <v>12</v>
      </c>
      <c r="O20" s="6">
        <f>N20/N25*100</f>
        <v>3.0150753768844218</v>
      </c>
    </row>
    <row r="21" spans="1:15" ht="15.75" customHeight="1">
      <c r="A21" s="23" t="s">
        <v>51</v>
      </c>
      <c r="B21" s="8">
        <v>0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/>
      <c r="K21" s="5"/>
      <c r="L21" s="5"/>
      <c r="M21" s="5"/>
      <c r="N21" s="5">
        <f t="shared" si="0"/>
        <v>1</v>
      </c>
      <c r="O21" s="5">
        <f>N21/N25*100</f>
        <v>0.25125628140703515</v>
      </c>
    </row>
    <row r="22" spans="1:15" ht="15.75" customHeight="1">
      <c r="A22" s="23" t="s">
        <v>52</v>
      </c>
      <c r="B22" s="8">
        <v>0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/>
      <c r="K22" s="5"/>
      <c r="L22" s="5"/>
      <c r="M22" s="5"/>
      <c r="N22" s="5">
        <f t="shared" si="0"/>
        <v>1</v>
      </c>
      <c r="O22" s="14">
        <f>N22/N25*100</f>
        <v>0.25125628140703515</v>
      </c>
    </row>
    <row r="23" spans="1:15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4"/>
    </row>
    <row r="24" spans="1:15" ht="15.75" customHeight="1">
      <c r="A24" s="24" t="s">
        <v>22</v>
      </c>
      <c r="B24" s="24">
        <f t="shared" ref="B24:N24" si="1">SUM(B2:B22)</f>
        <v>70</v>
      </c>
      <c r="C24" s="24">
        <f t="shared" si="1"/>
        <v>72</v>
      </c>
      <c r="D24" s="24">
        <f t="shared" si="1"/>
        <v>56</v>
      </c>
      <c r="E24" s="24">
        <f t="shared" si="1"/>
        <v>31</v>
      </c>
      <c r="F24" s="24">
        <f t="shared" si="1"/>
        <v>58</v>
      </c>
      <c r="G24" s="24">
        <f t="shared" si="1"/>
        <v>60</v>
      </c>
      <c r="H24" s="24">
        <f t="shared" si="1"/>
        <v>25</v>
      </c>
      <c r="I24" s="24">
        <f t="shared" si="1"/>
        <v>26</v>
      </c>
      <c r="J24" s="24">
        <f t="shared" si="1"/>
        <v>0</v>
      </c>
      <c r="K24" s="24">
        <f t="shared" si="1"/>
        <v>0</v>
      </c>
      <c r="L24" s="24">
        <f t="shared" si="1"/>
        <v>0</v>
      </c>
      <c r="M24" s="24">
        <f t="shared" si="1"/>
        <v>0</v>
      </c>
      <c r="N24" s="24">
        <f t="shared" si="1"/>
        <v>398</v>
      </c>
      <c r="O24" s="14"/>
    </row>
    <row r="25" spans="1:15" ht="15.75" customHeight="1">
      <c r="A25" s="24" t="s">
        <v>23</v>
      </c>
      <c r="B25" s="2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f>SUM(N2:N23)</f>
        <v>398</v>
      </c>
      <c r="O2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53"/>
  <sheetViews>
    <sheetView workbookViewId="0">
      <selection activeCell="A2" sqref="A2:A20"/>
    </sheetView>
  </sheetViews>
  <sheetFormatPr baseColWidth="10" defaultColWidth="12.6640625" defaultRowHeight="15.75" customHeight="1"/>
  <cols>
    <col min="1" max="1" width="43.1640625" customWidth="1"/>
    <col min="14" max="14" width="22.83203125" customWidth="1"/>
    <col min="15" max="15" width="25.1640625" customWidth="1"/>
  </cols>
  <sheetData>
    <row r="1" spans="1:15" ht="15.75" customHeight="1">
      <c r="A1" s="16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>
      <c r="A2" s="21" t="s">
        <v>37</v>
      </c>
      <c r="B2" s="17">
        <v>4</v>
      </c>
      <c r="C2" s="5">
        <v>4</v>
      </c>
      <c r="D2" s="5">
        <v>5</v>
      </c>
      <c r="E2" s="5">
        <v>8</v>
      </c>
      <c r="F2" s="5">
        <v>3</v>
      </c>
      <c r="G2" s="5">
        <v>2</v>
      </c>
      <c r="H2" s="5">
        <v>0</v>
      </c>
      <c r="I2" s="5">
        <v>5</v>
      </c>
      <c r="J2" s="5">
        <v>7</v>
      </c>
      <c r="K2" s="5">
        <v>4</v>
      </c>
      <c r="L2" s="5">
        <v>4</v>
      </c>
      <c r="M2" s="17">
        <v>8</v>
      </c>
      <c r="N2" s="5">
        <f t="shared" ref="N2:N20" si="0">SUM(B2:M2)</f>
        <v>54</v>
      </c>
      <c r="O2" s="6">
        <f>N2/N23*100</f>
        <v>34.615384615384613</v>
      </c>
    </row>
    <row r="3" spans="1:15" ht="15.75" customHeight="1">
      <c r="A3" s="21" t="s">
        <v>38</v>
      </c>
      <c r="B3" s="17">
        <v>0</v>
      </c>
      <c r="C3" s="5">
        <v>0</v>
      </c>
      <c r="D3" s="5">
        <v>1</v>
      </c>
      <c r="E3" s="5">
        <v>0</v>
      </c>
      <c r="F3" s="5">
        <v>2</v>
      </c>
      <c r="G3" s="5">
        <v>2</v>
      </c>
      <c r="H3" s="5">
        <v>0</v>
      </c>
      <c r="I3" s="5">
        <v>5</v>
      </c>
      <c r="J3" s="5">
        <v>2</v>
      </c>
      <c r="K3" s="5">
        <v>1</v>
      </c>
      <c r="L3" s="5">
        <v>1</v>
      </c>
      <c r="M3" s="17">
        <v>2</v>
      </c>
      <c r="N3" s="5">
        <f t="shared" si="0"/>
        <v>16</v>
      </c>
      <c r="O3" s="6">
        <f>N3/N23*100</f>
        <v>10.256410256410255</v>
      </c>
    </row>
    <row r="4" spans="1:15" ht="15.75" customHeight="1">
      <c r="A4" s="21" t="s">
        <v>40</v>
      </c>
      <c r="B4" s="17">
        <v>3</v>
      </c>
      <c r="C4" s="5">
        <v>4</v>
      </c>
      <c r="D4" s="5">
        <v>4</v>
      </c>
      <c r="E4" s="5">
        <v>4</v>
      </c>
      <c r="F4" s="5">
        <v>4</v>
      </c>
      <c r="G4" s="5">
        <v>1</v>
      </c>
      <c r="H4" s="5">
        <v>5</v>
      </c>
      <c r="I4" s="5">
        <v>2</v>
      </c>
      <c r="J4" s="5">
        <v>4</v>
      </c>
      <c r="K4" s="5">
        <v>4</v>
      </c>
      <c r="L4" s="5">
        <v>4</v>
      </c>
      <c r="M4" s="17">
        <v>3</v>
      </c>
      <c r="N4" s="5">
        <f t="shared" si="0"/>
        <v>42</v>
      </c>
      <c r="O4" s="6">
        <f>N4/N23*100</f>
        <v>26.923076923076923</v>
      </c>
    </row>
    <row r="5" spans="1:15" ht="15.75" customHeight="1">
      <c r="A5" s="21" t="s">
        <v>41</v>
      </c>
      <c r="B5" s="17">
        <v>2</v>
      </c>
      <c r="C5" s="5">
        <v>0</v>
      </c>
      <c r="D5" s="5">
        <v>4</v>
      </c>
      <c r="E5" s="5">
        <v>3</v>
      </c>
      <c r="F5" s="5">
        <v>2</v>
      </c>
      <c r="G5" s="5">
        <v>2</v>
      </c>
      <c r="H5" s="5">
        <v>3</v>
      </c>
      <c r="I5" s="5">
        <v>4</v>
      </c>
      <c r="J5" s="5">
        <v>1</v>
      </c>
      <c r="K5" s="5">
        <v>2</v>
      </c>
      <c r="L5" s="5">
        <v>0</v>
      </c>
      <c r="M5" s="17">
        <v>1</v>
      </c>
      <c r="N5" s="5">
        <f t="shared" si="0"/>
        <v>24</v>
      </c>
      <c r="O5" s="6">
        <f>N5/N23*100</f>
        <v>15.384615384615385</v>
      </c>
    </row>
    <row r="6" spans="1:15" ht="15.75" customHeight="1">
      <c r="A6" s="7" t="s">
        <v>53</v>
      </c>
      <c r="B6" s="17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7">
        <v>0</v>
      </c>
      <c r="N6" s="5">
        <f t="shared" si="0"/>
        <v>0</v>
      </c>
      <c r="O6" s="6">
        <f>N6/N23*100</f>
        <v>0</v>
      </c>
    </row>
    <row r="7" spans="1:15" ht="15.75" customHeight="1">
      <c r="A7" s="7" t="s">
        <v>54</v>
      </c>
      <c r="B7" s="17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7">
        <v>0</v>
      </c>
      <c r="N7" s="5">
        <f t="shared" si="0"/>
        <v>0</v>
      </c>
      <c r="O7" s="6">
        <f>N7/N23*100</f>
        <v>0</v>
      </c>
    </row>
    <row r="8" spans="1:15" ht="15.75" customHeight="1">
      <c r="A8" s="3" t="s">
        <v>42</v>
      </c>
      <c r="B8" s="1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17">
        <v>0</v>
      </c>
      <c r="N8" s="5">
        <f t="shared" si="0"/>
        <v>0</v>
      </c>
      <c r="O8" s="6">
        <f>N8/N23*100</f>
        <v>0</v>
      </c>
    </row>
    <row r="9" spans="1:15" ht="15.75" customHeight="1">
      <c r="A9" s="3" t="s">
        <v>43</v>
      </c>
      <c r="B9" s="17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7">
        <v>0</v>
      </c>
      <c r="N9" s="5">
        <f t="shared" si="0"/>
        <v>0</v>
      </c>
      <c r="O9" s="6">
        <f>N9/N23*100</f>
        <v>0</v>
      </c>
    </row>
    <row r="10" spans="1:15" ht="15.75" customHeight="1">
      <c r="A10" s="3" t="s">
        <v>55</v>
      </c>
      <c r="B10" s="18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18">
        <v>0</v>
      </c>
      <c r="N10" s="5">
        <f t="shared" si="0"/>
        <v>0</v>
      </c>
      <c r="O10" s="6">
        <f>N10/N23*100</f>
        <v>0</v>
      </c>
    </row>
    <row r="11" spans="1:15" ht="15.75" customHeight="1">
      <c r="A11" s="3" t="s">
        <v>56</v>
      </c>
      <c r="B11" s="18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18">
        <v>0</v>
      </c>
      <c r="N11" s="5">
        <f t="shared" si="0"/>
        <v>0</v>
      </c>
      <c r="O11" s="6">
        <f>N11/N23*100</f>
        <v>0</v>
      </c>
    </row>
    <row r="12" spans="1:15" ht="15.75" customHeight="1">
      <c r="A12" s="3" t="s">
        <v>57</v>
      </c>
      <c r="B12" s="1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7">
        <v>0</v>
      </c>
      <c r="N12" s="5">
        <f t="shared" si="0"/>
        <v>0</v>
      </c>
      <c r="O12" s="6">
        <f>N12/N23*100</f>
        <v>0</v>
      </c>
    </row>
    <row r="13" spans="1:15" ht="15.75" customHeight="1">
      <c r="A13" s="7" t="s">
        <v>58</v>
      </c>
      <c r="B13" s="17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7">
        <v>0</v>
      </c>
      <c r="N13" s="5">
        <f t="shared" si="0"/>
        <v>0</v>
      </c>
      <c r="O13" s="6">
        <f>N13/N23*100</f>
        <v>0</v>
      </c>
    </row>
    <row r="14" spans="1:15" ht="15.75" customHeight="1">
      <c r="A14" s="7" t="s">
        <v>15</v>
      </c>
      <c r="B14" s="17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17">
        <v>0</v>
      </c>
      <c r="N14" s="5">
        <f t="shared" si="0"/>
        <v>0</v>
      </c>
      <c r="O14" s="6">
        <f>N14/N23*100</f>
        <v>0</v>
      </c>
    </row>
    <row r="15" spans="1:15" ht="15.75" customHeight="1">
      <c r="A15" s="7" t="s">
        <v>16</v>
      </c>
      <c r="B15" s="17">
        <v>1</v>
      </c>
      <c r="C15" s="5">
        <v>2</v>
      </c>
      <c r="D15" s="5">
        <v>2</v>
      </c>
      <c r="E15" s="5">
        <v>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2</v>
      </c>
      <c r="L15" s="5">
        <v>0</v>
      </c>
      <c r="M15" s="17">
        <v>0</v>
      </c>
      <c r="N15" s="5">
        <f t="shared" si="0"/>
        <v>9</v>
      </c>
      <c r="O15" s="6">
        <f>N15/N23*100</f>
        <v>5.7692307692307692</v>
      </c>
    </row>
    <row r="16" spans="1:15" ht="15.75" customHeight="1">
      <c r="A16" s="7" t="s">
        <v>17</v>
      </c>
      <c r="B16" s="17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7">
        <v>0</v>
      </c>
      <c r="N16" s="5">
        <f t="shared" si="0"/>
        <v>0</v>
      </c>
      <c r="O16" s="6">
        <f>N16/N23*100</f>
        <v>0</v>
      </c>
    </row>
    <row r="17" spans="1:15" ht="15.75" customHeight="1">
      <c r="A17" s="3" t="s">
        <v>18</v>
      </c>
      <c r="B17" s="17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17">
        <v>0</v>
      </c>
      <c r="N17" s="5">
        <f t="shared" si="0"/>
        <v>0</v>
      </c>
      <c r="O17" s="6">
        <f>N17/N23*100</f>
        <v>0</v>
      </c>
    </row>
    <row r="18" spans="1:15" ht="15.75" customHeight="1">
      <c r="A18" s="3" t="s">
        <v>19</v>
      </c>
      <c r="B18" s="17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17">
        <v>0</v>
      </c>
      <c r="N18" s="5">
        <f t="shared" si="0"/>
        <v>0</v>
      </c>
      <c r="O18" s="6">
        <f>N18/N23*100</f>
        <v>0</v>
      </c>
    </row>
    <row r="19" spans="1:15" ht="15.75" customHeight="1">
      <c r="A19" s="9" t="s">
        <v>20</v>
      </c>
      <c r="B19" s="17">
        <v>0</v>
      </c>
      <c r="C19" s="5">
        <v>0</v>
      </c>
      <c r="D19" s="5">
        <v>0</v>
      </c>
      <c r="E19" s="5">
        <v>0</v>
      </c>
      <c r="F19" s="5">
        <v>1</v>
      </c>
      <c r="G19" s="5">
        <v>2</v>
      </c>
      <c r="H19" s="5">
        <v>0</v>
      </c>
      <c r="I19" s="5">
        <v>1</v>
      </c>
      <c r="J19" s="5">
        <v>0</v>
      </c>
      <c r="K19" s="5">
        <v>0</v>
      </c>
      <c r="L19" s="5">
        <v>1</v>
      </c>
      <c r="M19" s="17">
        <v>0</v>
      </c>
      <c r="N19" s="5">
        <f t="shared" si="0"/>
        <v>5</v>
      </c>
      <c r="O19" s="6">
        <f>N19/N23*100</f>
        <v>3.2051282051282048</v>
      </c>
    </row>
    <row r="20" spans="1:15" ht="15.75" customHeight="1">
      <c r="A20" s="9" t="s">
        <v>21</v>
      </c>
      <c r="B20" s="17">
        <v>0</v>
      </c>
      <c r="C20" s="5">
        <v>0</v>
      </c>
      <c r="D20" s="5">
        <v>0</v>
      </c>
      <c r="E20" s="5">
        <v>0</v>
      </c>
      <c r="F20" s="5"/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3</v>
      </c>
      <c r="M20" s="17">
        <v>2</v>
      </c>
      <c r="N20" s="5">
        <f t="shared" si="0"/>
        <v>6</v>
      </c>
      <c r="O20" s="6">
        <f>N20/N23*100</f>
        <v>3.8461538461538463</v>
      </c>
    </row>
    <row r="21" spans="1:15" ht="15.75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5" ht="15.75" customHeight="1">
      <c r="A22" s="20" t="s">
        <v>22</v>
      </c>
      <c r="B22" s="11">
        <f t="shared" ref="B22:M22" si="1">SUM(B2:B19)</f>
        <v>10</v>
      </c>
      <c r="C22" s="11">
        <f t="shared" si="1"/>
        <v>10</v>
      </c>
      <c r="D22" s="11">
        <f t="shared" si="1"/>
        <v>16</v>
      </c>
      <c r="E22" s="11">
        <f t="shared" si="1"/>
        <v>17</v>
      </c>
      <c r="F22" s="11">
        <f t="shared" si="1"/>
        <v>12</v>
      </c>
      <c r="G22" s="11">
        <f t="shared" si="1"/>
        <v>9</v>
      </c>
      <c r="H22" s="11">
        <f t="shared" si="1"/>
        <v>8</v>
      </c>
      <c r="I22" s="11">
        <f t="shared" si="1"/>
        <v>17</v>
      </c>
      <c r="J22" s="11">
        <f t="shared" si="1"/>
        <v>14</v>
      </c>
      <c r="K22" s="11">
        <f t="shared" si="1"/>
        <v>13</v>
      </c>
      <c r="L22" s="11">
        <f t="shared" si="1"/>
        <v>10</v>
      </c>
      <c r="M22" s="11">
        <f t="shared" si="1"/>
        <v>14</v>
      </c>
      <c r="N22" s="11"/>
    </row>
    <row r="23" spans="1:15" ht="15.75" customHeight="1">
      <c r="A23" s="20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>
        <f>SUM(N2:N21)</f>
        <v>156</v>
      </c>
    </row>
    <row r="25" spans="1:15" ht="15.75" customHeight="1">
      <c r="A25" s="12"/>
      <c r="B25" s="12"/>
      <c r="C25" s="12"/>
    </row>
    <row r="26" spans="1:15" ht="15.75" customHeight="1">
      <c r="A26" s="12"/>
      <c r="B26" s="12"/>
      <c r="C26" s="12"/>
      <c r="K26" s="13"/>
      <c r="L26" s="13"/>
      <c r="M26" s="13"/>
      <c r="N26" s="13"/>
      <c r="O26" s="13"/>
    </row>
    <row r="27" spans="1:15" ht="15.75" customHeight="1">
      <c r="A27" s="12"/>
      <c r="B27" s="12"/>
      <c r="C27" s="12"/>
      <c r="K27" s="13"/>
      <c r="L27" s="13"/>
      <c r="M27" s="13"/>
      <c r="N27" s="13"/>
      <c r="O27" s="13"/>
    </row>
    <row r="28" spans="1:15" ht="15.75" customHeight="1">
      <c r="A28" s="12"/>
      <c r="B28" s="12"/>
      <c r="C28" s="12"/>
      <c r="K28" s="13"/>
      <c r="L28" s="14"/>
      <c r="M28" s="14"/>
      <c r="N28" s="13"/>
      <c r="O28" s="13"/>
    </row>
    <row r="29" spans="1:15" ht="15.75" customHeight="1">
      <c r="A29" s="12"/>
      <c r="B29" s="12"/>
      <c r="C29" s="12"/>
      <c r="K29" s="13"/>
      <c r="L29" s="13"/>
      <c r="M29" s="13"/>
      <c r="N29" s="13"/>
      <c r="O29" s="13"/>
    </row>
    <row r="30" spans="1:15" ht="15.75" customHeight="1">
      <c r="A30" s="12"/>
      <c r="B30" s="12"/>
      <c r="C30" s="12"/>
      <c r="K30" s="13"/>
      <c r="L30" s="13"/>
      <c r="M30" s="13"/>
      <c r="N30" s="13"/>
      <c r="O30" s="13"/>
    </row>
    <row r="31" spans="1:15" ht="15.75" customHeight="1">
      <c r="A31" s="12"/>
      <c r="B31" s="12"/>
      <c r="C31" s="12"/>
    </row>
    <row r="32" spans="1:15" ht="15.75" customHeight="1">
      <c r="A32" s="12"/>
      <c r="B32" s="12"/>
      <c r="C32" s="12"/>
    </row>
    <row r="33" spans="1:4" ht="15.75" customHeight="1">
      <c r="A33" s="12"/>
      <c r="B33" s="12"/>
      <c r="C33" s="12"/>
    </row>
    <row r="34" spans="1:4" ht="15.75" customHeight="1">
      <c r="A34" s="12"/>
      <c r="B34" s="12"/>
      <c r="C34" s="12"/>
    </row>
    <row r="35" spans="1:4" ht="15.75" customHeight="1">
      <c r="A35" s="12"/>
      <c r="B35" s="12"/>
      <c r="C35" s="12"/>
    </row>
    <row r="36" spans="1:4" ht="15.75" customHeight="1">
      <c r="A36" s="12"/>
      <c r="B36" s="12"/>
      <c r="C36" s="12"/>
    </row>
    <row r="37" spans="1:4" ht="15.75" customHeight="1">
      <c r="A37" s="12"/>
      <c r="B37" s="12"/>
      <c r="C37" s="12"/>
    </row>
    <row r="38" spans="1:4" ht="15.75" customHeight="1">
      <c r="A38" s="12"/>
      <c r="B38" s="12"/>
      <c r="C38" s="12"/>
    </row>
    <row r="39" spans="1:4" ht="15.75" customHeight="1">
      <c r="A39" s="12"/>
      <c r="B39" s="12"/>
      <c r="C39" s="12"/>
    </row>
    <row r="40" spans="1:4" ht="15.75" customHeight="1">
      <c r="A40" s="12"/>
      <c r="B40" s="12"/>
      <c r="C40" s="12"/>
    </row>
    <row r="41" spans="1:4" ht="15.75" customHeight="1">
      <c r="A41" s="12"/>
      <c r="B41" s="12"/>
      <c r="C41" s="12"/>
    </row>
    <row r="42" spans="1:4" ht="15.75" customHeight="1">
      <c r="A42" s="12"/>
      <c r="B42" s="12"/>
      <c r="C42" s="12"/>
      <c r="D42" s="12"/>
    </row>
    <row r="43" spans="1:4" ht="15.75" customHeight="1">
      <c r="A43" s="19"/>
    </row>
    <row r="44" spans="1:4" ht="15.75" customHeight="1">
      <c r="A44" s="12"/>
      <c r="B44" s="12"/>
      <c r="C44" s="12"/>
    </row>
    <row r="45" spans="1:4" ht="13">
      <c r="A45" s="12"/>
      <c r="B45" s="12"/>
      <c r="C45" s="12"/>
    </row>
    <row r="46" spans="1:4" ht="13">
      <c r="A46" s="12"/>
      <c r="B46" s="12"/>
      <c r="C46" s="12"/>
    </row>
    <row r="47" spans="1:4" ht="13">
      <c r="A47" s="12"/>
      <c r="B47" s="12"/>
      <c r="C47" s="12"/>
    </row>
    <row r="48" spans="1:4" ht="13">
      <c r="A48" s="12"/>
      <c r="B48" s="12"/>
      <c r="C48" s="12"/>
    </row>
    <row r="49" spans="1:4" ht="13">
      <c r="B49" s="12"/>
      <c r="C49" s="12"/>
    </row>
    <row r="50" spans="1:4" ht="13">
      <c r="A50" s="12"/>
      <c r="B50" s="12"/>
      <c r="C50" s="12"/>
    </row>
    <row r="51" spans="1:4" ht="13">
      <c r="A51" s="12"/>
      <c r="B51" s="12"/>
      <c r="C51" s="12"/>
    </row>
    <row r="52" spans="1:4" ht="13">
      <c r="A52" s="12"/>
      <c r="B52" s="12"/>
      <c r="C52" s="12"/>
    </row>
    <row r="53" spans="1:4" ht="13">
      <c r="A53" s="12"/>
      <c r="B53" s="12"/>
      <c r="C53" s="12"/>
    </row>
    <row r="54" spans="1:4" ht="13">
      <c r="A54" s="12"/>
      <c r="B54" s="12"/>
      <c r="C54" s="12"/>
    </row>
    <row r="55" spans="1:4" ht="13">
      <c r="B55" s="12"/>
      <c r="C55" s="12"/>
    </row>
    <row r="56" spans="1:4" ht="13">
      <c r="B56" s="12"/>
      <c r="C56" s="12"/>
    </row>
    <row r="57" spans="1:4" ht="13">
      <c r="B57" s="12"/>
      <c r="C57" s="12"/>
    </row>
    <row r="58" spans="1:4" ht="13">
      <c r="B58" s="12"/>
      <c r="C58" s="12"/>
    </row>
    <row r="59" spans="1:4" ht="13">
      <c r="A59" s="12"/>
      <c r="B59" s="12"/>
      <c r="C59" s="12"/>
    </row>
    <row r="60" spans="1:4" ht="13">
      <c r="A60" s="12"/>
      <c r="B60" s="12"/>
      <c r="C60" s="12"/>
    </row>
    <row r="61" spans="1:4" ht="13">
      <c r="A61" s="12"/>
      <c r="B61" s="12"/>
      <c r="C61" s="12"/>
    </row>
    <row r="62" spans="1:4" ht="13">
      <c r="A62" s="12"/>
      <c r="B62" s="12"/>
      <c r="C62" s="12"/>
    </row>
    <row r="63" spans="1:4" ht="13">
      <c r="A63" s="12"/>
      <c r="B63" s="12"/>
      <c r="C63" s="12"/>
      <c r="D63" s="12"/>
    </row>
    <row r="65" spans="1:3" ht="13">
      <c r="A65" s="15"/>
    </row>
    <row r="66" spans="1:3" ht="13">
      <c r="A66" s="12"/>
      <c r="B66" s="12"/>
      <c r="C66" s="12"/>
    </row>
    <row r="67" spans="1:3" ht="13">
      <c r="A67" s="12"/>
      <c r="B67" s="12"/>
      <c r="C67" s="12"/>
    </row>
    <row r="68" spans="1:3" ht="13">
      <c r="A68" s="12"/>
      <c r="B68" s="12"/>
      <c r="C68" s="12"/>
    </row>
    <row r="69" spans="1:3" ht="13">
      <c r="A69" s="12"/>
      <c r="B69" s="12"/>
      <c r="C69" s="12"/>
    </row>
    <row r="70" spans="1:3" ht="13">
      <c r="B70" s="12"/>
      <c r="C70" s="12"/>
    </row>
    <row r="71" spans="1:3" ht="13">
      <c r="B71" s="12"/>
      <c r="C71" s="12"/>
    </row>
    <row r="72" spans="1:3" ht="13">
      <c r="A72" s="12"/>
      <c r="B72" s="12"/>
      <c r="C72" s="12"/>
    </row>
    <row r="73" spans="1:3" ht="13">
      <c r="A73" s="12"/>
      <c r="B73" s="12"/>
      <c r="C73" s="12"/>
    </row>
    <row r="74" spans="1:3" ht="13">
      <c r="A74" s="12"/>
      <c r="B74" s="12"/>
      <c r="C74" s="12"/>
    </row>
    <row r="75" spans="1:3" ht="13">
      <c r="A75" s="12"/>
      <c r="B75" s="12"/>
      <c r="C75" s="12"/>
    </row>
    <row r="76" spans="1:3" ht="13">
      <c r="A76" s="12"/>
      <c r="B76" s="12"/>
      <c r="C76" s="12"/>
    </row>
    <row r="77" spans="1:3" ht="13">
      <c r="B77" s="12"/>
      <c r="C77" s="12"/>
    </row>
    <row r="78" spans="1:3" ht="13">
      <c r="B78" s="12"/>
      <c r="C78" s="12"/>
    </row>
    <row r="79" spans="1:3" ht="13">
      <c r="B79" s="12"/>
      <c r="C79" s="12"/>
    </row>
    <row r="80" spans="1:3" ht="13">
      <c r="B80" s="12"/>
      <c r="C80" s="12"/>
    </row>
    <row r="81" spans="1:4" ht="13">
      <c r="A81" s="12"/>
      <c r="B81" s="12"/>
      <c r="C81" s="12"/>
    </row>
    <row r="82" spans="1:4" ht="13">
      <c r="A82" s="12"/>
      <c r="B82" s="12"/>
      <c r="C82" s="12"/>
    </row>
    <row r="83" spans="1:4" ht="13">
      <c r="A83" s="12"/>
      <c r="B83" s="12"/>
      <c r="C83" s="12"/>
    </row>
    <row r="84" spans="1:4" ht="13">
      <c r="A84" s="12"/>
      <c r="B84" s="12"/>
      <c r="C84" s="12"/>
    </row>
    <row r="85" spans="1:4" ht="13">
      <c r="A85" s="12"/>
      <c r="B85" s="12"/>
      <c r="C85" s="12"/>
      <c r="D85" s="12"/>
    </row>
    <row r="87" spans="1:4" ht="13">
      <c r="A87" s="12"/>
      <c r="B87" s="12"/>
      <c r="C87" s="12"/>
    </row>
    <row r="88" spans="1:4" ht="13">
      <c r="A88" s="12"/>
      <c r="B88" s="12"/>
      <c r="C88" s="12"/>
    </row>
    <row r="89" spans="1:4" ht="13">
      <c r="A89" s="12"/>
      <c r="B89" s="12"/>
      <c r="C89" s="12"/>
    </row>
    <row r="90" spans="1:4" ht="13">
      <c r="A90" s="12"/>
      <c r="B90" s="12"/>
      <c r="C90" s="12"/>
    </row>
    <row r="91" spans="1:4" ht="13">
      <c r="B91" s="12"/>
      <c r="C91" s="12"/>
    </row>
    <row r="92" spans="1:4" ht="13">
      <c r="B92" s="12"/>
      <c r="C92" s="12"/>
    </row>
    <row r="93" spans="1:4" ht="13">
      <c r="A93" s="12"/>
      <c r="B93" s="12"/>
      <c r="C93" s="12"/>
    </row>
    <row r="94" spans="1:4" ht="13">
      <c r="A94" s="12"/>
      <c r="B94" s="12"/>
      <c r="C94" s="12"/>
    </row>
    <row r="95" spans="1:4" ht="13">
      <c r="A95" s="12"/>
      <c r="B95" s="12"/>
      <c r="C95" s="12"/>
    </row>
    <row r="96" spans="1:4" ht="13">
      <c r="A96" s="12"/>
      <c r="B96" s="12"/>
      <c r="C96" s="12"/>
    </row>
    <row r="97" spans="1:4" ht="13">
      <c r="A97" s="12"/>
      <c r="B97" s="12"/>
      <c r="C97" s="12"/>
    </row>
    <row r="98" spans="1:4" ht="13">
      <c r="B98" s="12"/>
      <c r="C98" s="12"/>
    </row>
    <row r="99" spans="1:4" ht="13">
      <c r="B99" s="12"/>
      <c r="C99" s="12"/>
    </row>
    <row r="100" spans="1:4" ht="13">
      <c r="B100" s="12"/>
      <c r="C100" s="12"/>
    </row>
    <row r="101" spans="1:4" ht="13">
      <c r="B101" s="12"/>
      <c r="C101" s="12"/>
    </row>
    <row r="102" spans="1:4" ht="13">
      <c r="A102" s="12"/>
      <c r="B102" s="12"/>
      <c r="C102" s="12"/>
    </row>
    <row r="103" spans="1:4" ht="13">
      <c r="A103" s="12"/>
      <c r="B103" s="12"/>
      <c r="C103" s="12"/>
    </row>
    <row r="104" spans="1:4" ht="13">
      <c r="A104" s="12"/>
      <c r="B104" s="12"/>
      <c r="C104" s="12"/>
    </row>
    <row r="105" spans="1:4" ht="13">
      <c r="A105" s="12"/>
      <c r="B105" s="12"/>
      <c r="C105" s="12"/>
    </row>
    <row r="106" spans="1:4" ht="13">
      <c r="A106" s="12"/>
      <c r="B106" s="12"/>
      <c r="C106" s="12"/>
      <c r="D106" s="12"/>
    </row>
    <row r="108" spans="1:4" ht="13">
      <c r="A108" s="12"/>
      <c r="B108" s="12"/>
      <c r="C108" s="12"/>
    </row>
    <row r="109" spans="1:4" ht="13">
      <c r="A109" s="12"/>
      <c r="B109" s="12"/>
      <c r="C109" s="12"/>
    </row>
    <row r="110" spans="1:4" ht="13">
      <c r="A110" s="12"/>
      <c r="B110" s="12"/>
      <c r="C110" s="12"/>
    </row>
    <row r="111" spans="1:4" ht="13">
      <c r="A111" s="12"/>
      <c r="B111" s="12"/>
      <c r="C111" s="12"/>
    </row>
    <row r="112" spans="1:4" ht="13">
      <c r="B112" s="12"/>
      <c r="C112" s="12"/>
    </row>
    <row r="113" spans="1:4" ht="13">
      <c r="B113" s="12"/>
      <c r="C113" s="12"/>
    </row>
    <row r="114" spans="1:4" ht="13">
      <c r="A114" s="12"/>
      <c r="B114" s="12"/>
      <c r="C114" s="12"/>
    </row>
    <row r="115" spans="1:4" ht="13">
      <c r="A115" s="12"/>
      <c r="B115" s="12"/>
      <c r="C115" s="12"/>
    </row>
    <row r="116" spans="1:4" ht="13">
      <c r="A116" s="12"/>
      <c r="B116" s="12"/>
      <c r="C116" s="12"/>
    </row>
    <row r="117" spans="1:4" ht="13">
      <c r="A117" s="12"/>
      <c r="B117" s="12"/>
      <c r="C117" s="12"/>
    </row>
    <row r="118" spans="1:4" ht="13">
      <c r="A118" s="12"/>
      <c r="B118" s="12"/>
      <c r="C118" s="12"/>
    </row>
    <row r="119" spans="1:4" ht="13">
      <c r="B119" s="12"/>
      <c r="C119" s="12"/>
    </row>
    <row r="120" spans="1:4" ht="13">
      <c r="B120" s="12"/>
      <c r="C120" s="12"/>
    </row>
    <row r="121" spans="1:4" ht="13">
      <c r="B121" s="12"/>
      <c r="C121" s="12"/>
    </row>
    <row r="122" spans="1:4" ht="13">
      <c r="B122" s="12"/>
      <c r="C122" s="12"/>
    </row>
    <row r="123" spans="1:4" ht="13">
      <c r="A123" s="12"/>
      <c r="B123" s="12"/>
      <c r="C123" s="12"/>
    </row>
    <row r="124" spans="1:4" ht="13">
      <c r="A124" s="12"/>
      <c r="B124" s="12"/>
      <c r="C124" s="12"/>
    </row>
    <row r="125" spans="1:4" ht="13">
      <c r="A125" s="12"/>
      <c r="B125" s="12"/>
      <c r="C125" s="12"/>
    </row>
    <row r="126" spans="1:4" ht="13">
      <c r="A126" s="12"/>
      <c r="B126" s="12"/>
      <c r="C126" s="12"/>
    </row>
    <row r="127" spans="1:4" ht="13">
      <c r="A127" s="12"/>
      <c r="B127" s="12"/>
      <c r="C127" s="12"/>
      <c r="D127" s="12"/>
    </row>
    <row r="129" spans="1:3" ht="13">
      <c r="A129" s="12"/>
      <c r="B129" s="12"/>
      <c r="C129" s="12"/>
    </row>
    <row r="130" spans="1:3" ht="13">
      <c r="A130" s="12"/>
      <c r="B130" s="12"/>
      <c r="C130" s="12"/>
    </row>
    <row r="131" spans="1:3" ht="13">
      <c r="A131" s="12"/>
      <c r="B131" s="12"/>
      <c r="C131" s="12"/>
    </row>
    <row r="132" spans="1:3" ht="13">
      <c r="A132" s="12"/>
      <c r="B132" s="12"/>
      <c r="C132" s="12"/>
    </row>
    <row r="133" spans="1:3" ht="13">
      <c r="B133" s="12"/>
      <c r="C133" s="12"/>
    </row>
    <row r="134" spans="1:3" ht="13">
      <c r="B134" s="12"/>
      <c r="C134" s="12"/>
    </row>
    <row r="135" spans="1:3" ht="13">
      <c r="A135" s="12"/>
      <c r="B135" s="12"/>
      <c r="C135" s="12"/>
    </row>
    <row r="136" spans="1:3" ht="13">
      <c r="A136" s="12"/>
      <c r="B136" s="12"/>
      <c r="C136" s="12"/>
    </row>
    <row r="137" spans="1:3" ht="13">
      <c r="A137" s="12"/>
      <c r="B137" s="12"/>
      <c r="C137" s="12"/>
    </row>
    <row r="138" spans="1:3" ht="13">
      <c r="A138" s="12"/>
      <c r="B138" s="12"/>
      <c r="C138" s="12"/>
    </row>
    <row r="139" spans="1:3" ht="13">
      <c r="A139" s="12"/>
      <c r="B139" s="12"/>
      <c r="C139" s="12"/>
    </row>
    <row r="140" spans="1:3" ht="13">
      <c r="B140" s="12"/>
      <c r="C140" s="12"/>
    </row>
    <row r="141" spans="1:3" ht="13">
      <c r="B141" s="12"/>
      <c r="C141" s="12"/>
    </row>
    <row r="142" spans="1:3" ht="13">
      <c r="B142" s="12"/>
      <c r="C142" s="12"/>
    </row>
    <row r="143" spans="1:3" ht="13">
      <c r="B143" s="12"/>
      <c r="C143" s="12"/>
    </row>
    <row r="144" spans="1:3" ht="13">
      <c r="A144" s="12"/>
      <c r="B144" s="12"/>
      <c r="C144" s="12"/>
    </row>
    <row r="145" spans="1:4" ht="13">
      <c r="A145" s="12"/>
      <c r="B145" s="12"/>
      <c r="C145" s="12"/>
    </row>
    <row r="146" spans="1:4" ht="13">
      <c r="A146" s="12"/>
      <c r="B146" s="12"/>
      <c r="C146" s="12"/>
    </row>
    <row r="147" spans="1:4" ht="13">
      <c r="A147" s="12"/>
      <c r="B147" s="12"/>
      <c r="C147" s="12"/>
    </row>
    <row r="148" spans="1:4" ht="13">
      <c r="A148" s="12"/>
      <c r="B148" s="12"/>
      <c r="C148" s="12"/>
      <c r="D148" s="12"/>
    </row>
    <row r="150" spans="1:4" ht="13">
      <c r="A150" s="12"/>
      <c r="B150" s="12"/>
      <c r="C150" s="12"/>
    </row>
    <row r="151" spans="1:4" ht="13">
      <c r="A151" s="12"/>
      <c r="B151" s="12"/>
      <c r="C151" s="12"/>
    </row>
    <row r="152" spans="1:4" ht="13">
      <c r="A152" s="12"/>
      <c r="B152" s="12"/>
      <c r="C152" s="12"/>
    </row>
    <row r="153" spans="1:4" ht="13">
      <c r="A153" s="12"/>
      <c r="B153" s="12"/>
      <c r="C153" s="12"/>
    </row>
    <row r="154" spans="1:4" ht="13">
      <c r="B154" s="12"/>
      <c r="C154" s="12"/>
    </row>
    <row r="155" spans="1:4" ht="13">
      <c r="B155" s="12"/>
      <c r="C155" s="12"/>
    </row>
    <row r="156" spans="1:4" ht="13">
      <c r="A156" s="12"/>
      <c r="B156" s="12"/>
      <c r="C156" s="12"/>
    </row>
    <row r="157" spans="1:4" ht="13">
      <c r="A157" s="12"/>
      <c r="B157" s="12"/>
      <c r="C157" s="12"/>
    </row>
    <row r="158" spans="1:4" ht="13">
      <c r="A158" s="12"/>
      <c r="B158" s="12"/>
      <c r="C158" s="12"/>
    </row>
    <row r="159" spans="1:4" ht="13">
      <c r="A159" s="12"/>
      <c r="B159" s="12"/>
      <c r="C159" s="12"/>
    </row>
    <row r="160" spans="1:4" ht="13">
      <c r="A160" s="12"/>
      <c r="B160" s="12"/>
      <c r="C160" s="12"/>
    </row>
    <row r="161" spans="1:4" ht="13">
      <c r="B161" s="12"/>
      <c r="C161" s="12"/>
    </row>
    <row r="162" spans="1:4" ht="13">
      <c r="B162" s="12"/>
      <c r="C162" s="12"/>
    </row>
    <row r="163" spans="1:4" ht="13">
      <c r="B163" s="12"/>
      <c r="C163" s="12"/>
    </row>
    <row r="164" spans="1:4" ht="13">
      <c r="B164" s="12"/>
      <c r="C164" s="12"/>
    </row>
    <row r="165" spans="1:4" ht="13">
      <c r="A165" s="12"/>
      <c r="B165" s="12"/>
      <c r="C165" s="12"/>
    </row>
    <row r="166" spans="1:4" ht="13">
      <c r="A166" s="12"/>
      <c r="B166" s="12"/>
      <c r="C166" s="12"/>
    </row>
    <row r="167" spans="1:4" ht="13">
      <c r="A167" s="12"/>
      <c r="B167" s="12"/>
      <c r="C167" s="12"/>
    </row>
    <row r="168" spans="1:4" ht="13">
      <c r="A168" s="12"/>
      <c r="B168" s="12"/>
      <c r="C168" s="12"/>
    </row>
    <row r="169" spans="1:4" ht="13">
      <c r="A169" s="12"/>
      <c r="B169" s="12"/>
      <c r="C169" s="12"/>
      <c r="D169" s="12"/>
    </row>
    <row r="170" spans="1:4" ht="13">
      <c r="A170" s="15"/>
    </row>
    <row r="171" spans="1:4" ht="13">
      <c r="A171" s="12"/>
      <c r="B171" s="12"/>
      <c r="C171" s="12"/>
    </row>
    <row r="172" spans="1:4" ht="13">
      <c r="A172" s="12"/>
      <c r="B172" s="12"/>
      <c r="C172" s="12"/>
    </row>
    <row r="173" spans="1:4" ht="13">
      <c r="A173" s="12"/>
      <c r="B173" s="12"/>
      <c r="C173" s="12"/>
    </row>
    <row r="174" spans="1:4" ht="13">
      <c r="A174" s="12"/>
      <c r="B174" s="12"/>
      <c r="C174" s="12"/>
    </row>
    <row r="175" spans="1:4" ht="13">
      <c r="B175" s="12"/>
      <c r="C175" s="12"/>
    </row>
    <row r="176" spans="1:4" ht="13">
      <c r="B176" s="12"/>
      <c r="C176" s="12"/>
    </row>
    <row r="177" spans="1:4" ht="13">
      <c r="A177" s="12"/>
      <c r="B177" s="12"/>
      <c r="C177" s="12"/>
    </row>
    <row r="178" spans="1:4" ht="13">
      <c r="A178" s="12"/>
      <c r="B178" s="12"/>
      <c r="C178" s="12"/>
    </row>
    <row r="179" spans="1:4" ht="13">
      <c r="A179" s="12"/>
      <c r="B179" s="12"/>
      <c r="C179" s="12"/>
    </row>
    <row r="180" spans="1:4" ht="13">
      <c r="A180" s="12"/>
      <c r="B180" s="12"/>
      <c r="C180" s="12"/>
    </row>
    <row r="181" spans="1:4" ht="13">
      <c r="A181" s="12"/>
      <c r="B181" s="12"/>
      <c r="C181" s="12"/>
    </row>
    <row r="182" spans="1:4" ht="13">
      <c r="B182" s="12"/>
      <c r="C182" s="12"/>
    </row>
    <row r="183" spans="1:4" ht="13">
      <c r="B183" s="12"/>
      <c r="C183" s="12"/>
    </row>
    <row r="184" spans="1:4" ht="13">
      <c r="B184" s="12"/>
      <c r="C184" s="12"/>
    </row>
    <row r="185" spans="1:4" ht="13">
      <c r="B185" s="12"/>
      <c r="C185" s="12"/>
    </row>
    <row r="186" spans="1:4" ht="13">
      <c r="A186" s="12"/>
      <c r="B186" s="12"/>
      <c r="C186" s="12"/>
    </row>
    <row r="187" spans="1:4" ht="13">
      <c r="A187" s="12"/>
      <c r="B187" s="12"/>
      <c r="C187" s="12"/>
    </row>
    <row r="188" spans="1:4" ht="13">
      <c r="A188" s="12"/>
      <c r="B188" s="12"/>
      <c r="C188" s="12"/>
    </row>
    <row r="189" spans="1:4" ht="13">
      <c r="A189" s="12"/>
      <c r="B189" s="12"/>
      <c r="C189" s="12"/>
    </row>
    <row r="190" spans="1:4" ht="13">
      <c r="A190" s="12"/>
      <c r="B190" s="12"/>
      <c r="C190" s="12"/>
      <c r="D190" s="12"/>
    </row>
    <row r="192" spans="1:4" ht="13">
      <c r="A192" s="12"/>
      <c r="B192" s="12"/>
      <c r="C192" s="12"/>
    </row>
    <row r="193" spans="1:3" ht="13">
      <c r="A193" s="12"/>
      <c r="B193" s="12"/>
      <c r="C193" s="12"/>
    </row>
    <row r="194" spans="1:3" ht="13">
      <c r="A194" s="12"/>
      <c r="B194" s="12"/>
      <c r="C194" s="12"/>
    </row>
    <row r="195" spans="1:3" ht="13">
      <c r="A195" s="12"/>
      <c r="B195" s="12"/>
      <c r="C195" s="12"/>
    </row>
    <row r="196" spans="1:3" ht="13">
      <c r="B196" s="12"/>
      <c r="C196" s="12"/>
    </row>
    <row r="197" spans="1:3" ht="13">
      <c r="B197" s="12"/>
      <c r="C197" s="12"/>
    </row>
    <row r="198" spans="1:3" ht="13">
      <c r="A198" s="12"/>
      <c r="B198" s="12"/>
      <c r="C198" s="12"/>
    </row>
    <row r="199" spans="1:3" ht="13">
      <c r="A199" s="12"/>
      <c r="B199" s="12"/>
      <c r="C199" s="12"/>
    </row>
    <row r="200" spans="1:3" ht="13">
      <c r="A200" s="12"/>
      <c r="B200" s="12"/>
      <c r="C200" s="12"/>
    </row>
    <row r="201" spans="1:3" ht="13">
      <c r="A201" s="12"/>
      <c r="B201" s="12"/>
      <c r="C201" s="12"/>
    </row>
    <row r="202" spans="1:3" ht="13">
      <c r="A202" s="12"/>
      <c r="B202" s="12"/>
      <c r="C202" s="12"/>
    </row>
    <row r="203" spans="1:3" ht="13">
      <c r="B203" s="12"/>
      <c r="C203" s="12"/>
    </row>
    <row r="204" spans="1:3" ht="13">
      <c r="B204" s="12"/>
      <c r="C204" s="12"/>
    </row>
    <row r="205" spans="1:3" ht="13">
      <c r="B205" s="12"/>
      <c r="C205" s="12"/>
    </row>
    <row r="206" spans="1:3" ht="13">
      <c r="B206" s="12"/>
      <c r="C206" s="12"/>
    </row>
    <row r="207" spans="1:3" ht="13">
      <c r="A207" s="12"/>
      <c r="B207" s="12"/>
      <c r="C207" s="12"/>
    </row>
    <row r="208" spans="1:3" ht="13">
      <c r="A208" s="12"/>
      <c r="B208" s="12"/>
      <c r="C208" s="12"/>
    </row>
    <row r="209" spans="1:4" ht="13">
      <c r="A209" s="12"/>
      <c r="B209" s="12"/>
      <c r="C209" s="12"/>
    </row>
    <row r="210" spans="1:4" ht="13">
      <c r="A210" s="12"/>
      <c r="B210" s="12"/>
      <c r="C210" s="12"/>
    </row>
    <row r="211" spans="1:4" ht="13">
      <c r="A211" s="12"/>
      <c r="B211" s="12"/>
      <c r="C211" s="12"/>
      <c r="D211" s="12"/>
    </row>
    <row r="212" spans="1:4" ht="13">
      <c r="A212" s="15"/>
    </row>
    <row r="213" spans="1:4" ht="13">
      <c r="A213" s="12"/>
      <c r="B213" s="12"/>
      <c r="C213" s="12"/>
    </row>
    <row r="214" spans="1:4" ht="13">
      <c r="A214" s="12"/>
      <c r="B214" s="12"/>
      <c r="C214" s="12"/>
    </row>
    <row r="215" spans="1:4" ht="13">
      <c r="A215" s="12"/>
      <c r="B215" s="12"/>
      <c r="C215" s="12"/>
    </row>
    <row r="216" spans="1:4" ht="13">
      <c r="A216" s="12"/>
      <c r="B216" s="12"/>
      <c r="C216" s="12"/>
    </row>
    <row r="217" spans="1:4" ht="13">
      <c r="B217" s="12"/>
      <c r="C217" s="12"/>
    </row>
    <row r="218" spans="1:4" ht="13">
      <c r="B218" s="12"/>
      <c r="C218" s="12"/>
    </row>
    <row r="219" spans="1:4" ht="13">
      <c r="A219" s="12"/>
      <c r="B219" s="12"/>
      <c r="C219" s="12"/>
    </row>
    <row r="220" spans="1:4" ht="13">
      <c r="A220" s="12"/>
      <c r="B220" s="12"/>
      <c r="C220" s="12"/>
    </row>
    <row r="221" spans="1:4" ht="13">
      <c r="A221" s="12"/>
      <c r="B221" s="12"/>
      <c r="C221" s="12"/>
    </row>
    <row r="222" spans="1:4" ht="13">
      <c r="A222" s="12"/>
      <c r="B222" s="12"/>
      <c r="C222" s="12"/>
    </row>
    <row r="223" spans="1:4" ht="13">
      <c r="A223" s="12"/>
      <c r="B223" s="12"/>
      <c r="C223" s="12"/>
    </row>
    <row r="224" spans="1:4" ht="13">
      <c r="B224" s="12"/>
      <c r="C224" s="12"/>
    </row>
    <row r="225" spans="1:4" ht="13">
      <c r="B225" s="12"/>
      <c r="C225" s="12"/>
    </row>
    <row r="226" spans="1:4" ht="13">
      <c r="B226" s="12"/>
      <c r="C226" s="12"/>
    </row>
    <row r="227" spans="1:4" ht="13">
      <c r="B227" s="12"/>
      <c r="C227" s="12"/>
    </row>
    <row r="228" spans="1:4" ht="13">
      <c r="A228" s="12"/>
      <c r="B228" s="12"/>
      <c r="C228" s="12"/>
    </row>
    <row r="229" spans="1:4" ht="13">
      <c r="A229" s="12"/>
      <c r="B229" s="12"/>
      <c r="C229" s="12"/>
    </row>
    <row r="230" spans="1:4" ht="13">
      <c r="A230" s="12"/>
      <c r="B230" s="12"/>
      <c r="C230" s="12"/>
    </row>
    <row r="231" spans="1:4" ht="13">
      <c r="A231" s="12"/>
      <c r="B231" s="12"/>
      <c r="C231" s="12"/>
    </row>
    <row r="232" spans="1:4" ht="13">
      <c r="A232" s="12"/>
      <c r="B232" s="12"/>
      <c r="C232" s="12"/>
      <c r="D232" s="12"/>
    </row>
    <row r="233" spans="1:4" ht="13">
      <c r="A233" s="15"/>
    </row>
    <row r="234" spans="1:4" ht="13">
      <c r="A234" s="12"/>
      <c r="B234" s="12"/>
      <c r="C234" s="12"/>
    </row>
    <row r="235" spans="1:4" ht="13">
      <c r="A235" s="12"/>
      <c r="B235" s="12"/>
      <c r="C235" s="12"/>
    </row>
    <row r="236" spans="1:4" ht="13">
      <c r="A236" s="12"/>
      <c r="B236" s="12"/>
      <c r="C236" s="12"/>
    </row>
    <row r="237" spans="1:4" ht="13">
      <c r="A237" s="12"/>
      <c r="B237" s="12"/>
      <c r="C237" s="12"/>
    </row>
    <row r="238" spans="1:4" ht="13">
      <c r="B238" s="12"/>
      <c r="C238" s="12"/>
    </row>
    <row r="239" spans="1:4" ht="13">
      <c r="B239" s="12"/>
      <c r="C239" s="12"/>
    </row>
    <row r="240" spans="1:4" ht="13">
      <c r="A240" s="12"/>
      <c r="B240" s="12"/>
      <c r="C240" s="12"/>
    </row>
    <row r="241" spans="1:4" ht="13">
      <c r="A241" s="12"/>
      <c r="B241" s="12"/>
      <c r="C241" s="12"/>
    </row>
    <row r="242" spans="1:4" ht="13">
      <c r="A242" s="12"/>
      <c r="B242" s="12"/>
      <c r="C242" s="12"/>
    </row>
    <row r="243" spans="1:4" ht="13">
      <c r="A243" s="12"/>
      <c r="B243" s="12"/>
      <c r="C243" s="12"/>
    </row>
    <row r="244" spans="1:4" ht="13">
      <c r="A244" s="12"/>
      <c r="B244" s="12"/>
      <c r="C244" s="12"/>
    </row>
    <row r="245" spans="1:4" ht="13">
      <c r="B245" s="12"/>
      <c r="C245" s="12"/>
    </row>
    <row r="246" spans="1:4" ht="13">
      <c r="B246" s="12"/>
      <c r="C246" s="12"/>
    </row>
    <row r="247" spans="1:4" ht="13">
      <c r="B247" s="12"/>
      <c r="C247" s="12"/>
    </row>
    <row r="248" spans="1:4" ht="13">
      <c r="B248" s="12"/>
      <c r="C248" s="12"/>
    </row>
    <row r="249" spans="1:4" ht="13">
      <c r="A249" s="12"/>
      <c r="B249" s="12"/>
      <c r="C249" s="12"/>
    </row>
    <row r="250" spans="1:4" ht="13">
      <c r="A250" s="12"/>
      <c r="B250" s="12"/>
      <c r="C250" s="12"/>
    </row>
    <row r="251" spans="1:4" ht="13">
      <c r="A251" s="12"/>
      <c r="B251" s="12"/>
      <c r="C251" s="12"/>
    </row>
    <row r="252" spans="1:4" ht="13">
      <c r="A252" s="12"/>
      <c r="B252" s="12"/>
      <c r="C252" s="12"/>
    </row>
    <row r="253" spans="1:4" ht="13">
      <c r="A253" s="12"/>
      <c r="B253" s="12"/>
      <c r="C253" s="12"/>
      <c r="D25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25"/>
  <sheetViews>
    <sheetView workbookViewId="0"/>
  </sheetViews>
  <sheetFormatPr baseColWidth="10" defaultColWidth="12.6640625" defaultRowHeight="15.75" customHeight="1"/>
  <cols>
    <col min="1" max="1" width="41" customWidth="1"/>
    <col min="14" max="14" width="22.33203125" customWidth="1"/>
    <col min="15" max="15" width="23" customWidth="1"/>
  </cols>
  <sheetData>
    <row r="1" spans="1:15" ht="15.75" customHeight="1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14</v>
      </c>
    </row>
    <row r="2" spans="1:15" ht="15.75" customHeight="1">
      <c r="A2" s="21" t="s">
        <v>37</v>
      </c>
      <c r="B2" s="21">
        <v>6</v>
      </c>
      <c r="C2" s="8">
        <v>1</v>
      </c>
      <c r="D2" s="5">
        <v>5</v>
      </c>
      <c r="E2" s="5">
        <v>10</v>
      </c>
      <c r="F2" s="5">
        <v>7</v>
      </c>
      <c r="G2" s="5">
        <v>3</v>
      </c>
      <c r="H2" s="5">
        <v>0</v>
      </c>
      <c r="I2" s="5">
        <v>4</v>
      </c>
      <c r="J2" s="5"/>
      <c r="K2" s="5"/>
      <c r="L2" s="5"/>
      <c r="M2" s="5"/>
      <c r="N2" s="5">
        <f t="shared" ref="N2:N22" si="0">SUM(B2:M2)</f>
        <v>36</v>
      </c>
      <c r="O2" s="6">
        <f>N2/N25*100</f>
        <v>19.148936170212767</v>
      </c>
    </row>
    <row r="3" spans="1:15" ht="15.75" customHeight="1">
      <c r="A3" s="21" t="s">
        <v>38</v>
      </c>
      <c r="B3" s="21">
        <v>2</v>
      </c>
      <c r="C3" s="8">
        <v>3</v>
      </c>
      <c r="D3" s="5">
        <v>1</v>
      </c>
      <c r="E3" s="5">
        <v>3</v>
      </c>
      <c r="F3" s="5">
        <v>1</v>
      </c>
      <c r="G3" s="5">
        <v>1</v>
      </c>
      <c r="H3" s="5">
        <v>1</v>
      </c>
      <c r="I3" s="5">
        <v>4</v>
      </c>
      <c r="J3" s="5"/>
      <c r="K3" s="5"/>
      <c r="L3" s="5"/>
      <c r="M3" s="5"/>
      <c r="N3" s="5">
        <f t="shared" si="0"/>
        <v>16</v>
      </c>
      <c r="O3" s="6">
        <f>N3/N25*100</f>
        <v>8.5106382978723403</v>
      </c>
    </row>
    <row r="4" spans="1:15" ht="15.75" customHeight="1">
      <c r="A4" s="21" t="s">
        <v>39</v>
      </c>
      <c r="B4" s="21">
        <v>7</v>
      </c>
      <c r="C4" s="8">
        <v>8</v>
      </c>
      <c r="D4" s="5">
        <v>8</v>
      </c>
      <c r="E4" s="5">
        <v>10</v>
      </c>
      <c r="F4" s="5">
        <v>6</v>
      </c>
      <c r="G4" s="5">
        <v>6</v>
      </c>
      <c r="H4" s="5">
        <v>4</v>
      </c>
      <c r="I4" s="5">
        <v>8</v>
      </c>
      <c r="J4" s="5"/>
      <c r="K4" s="5"/>
      <c r="L4" s="5"/>
      <c r="M4" s="5"/>
      <c r="N4" s="5">
        <f t="shared" si="0"/>
        <v>57</v>
      </c>
      <c r="O4" s="6">
        <f>N4/N25*100</f>
        <v>30.319148936170215</v>
      </c>
    </row>
    <row r="5" spans="1:15" ht="15.75" customHeight="1">
      <c r="A5" s="21" t="s">
        <v>40</v>
      </c>
      <c r="B5" s="21">
        <v>3</v>
      </c>
      <c r="C5" s="8">
        <v>4</v>
      </c>
      <c r="D5" s="5">
        <v>0</v>
      </c>
      <c r="E5" s="5">
        <v>2</v>
      </c>
      <c r="F5" s="5">
        <v>7</v>
      </c>
      <c r="G5" s="5">
        <v>3</v>
      </c>
      <c r="H5" s="5">
        <v>1</v>
      </c>
      <c r="I5" s="5">
        <v>0</v>
      </c>
      <c r="J5" s="5"/>
      <c r="K5" s="5"/>
      <c r="L5" s="5"/>
      <c r="M5" s="5"/>
      <c r="N5" s="5">
        <f t="shared" si="0"/>
        <v>20</v>
      </c>
      <c r="O5" s="6">
        <f>N5/N25*100</f>
        <v>10.638297872340425</v>
      </c>
    </row>
    <row r="6" spans="1:15" ht="15.75" customHeight="1">
      <c r="A6" s="21" t="s">
        <v>41</v>
      </c>
      <c r="B6" s="21">
        <v>5</v>
      </c>
      <c r="C6" s="8">
        <v>0</v>
      </c>
      <c r="D6" s="5">
        <v>1</v>
      </c>
      <c r="E6" s="5">
        <v>2</v>
      </c>
      <c r="F6" s="5">
        <v>3</v>
      </c>
      <c r="G6" s="5">
        <v>1</v>
      </c>
      <c r="H6" s="5">
        <v>3</v>
      </c>
      <c r="I6" s="5">
        <v>0</v>
      </c>
      <c r="J6" s="5"/>
      <c r="K6" s="5"/>
      <c r="L6" s="5"/>
      <c r="M6" s="5"/>
      <c r="N6" s="5">
        <f t="shared" si="0"/>
        <v>15</v>
      </c>
      <c r="O6" s="6">
        <f>N6/N25*100</f>
        <v>7.9787234042553195</v>
      </c>
    </row>
    <row r="7" spans="1:15" ht="15.75" customHeight="1">
      <c r="A7" s="21" t="s">
        <v>42</v>
      </c>
      <c r="B7" s="21">
        <v>0</v>
      </c>
      <c r="C7" s="8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/>
      <c r="K7" s="5"/>
      <c r="L7" s="5"/>
      <c r="M7" s="5"/>
      <c r="N7" s="5">
        <f t="shared" si="0"/>
        <v>0</v>
      </c>
      <c r="O7" s="6">
        <f>N7/N25*100</f>
        <v>0</v>
      </c>
    </row>
    <row r="8" spans="1:15" ht="15.75" customHeight="1">
      <c r="A8" s="21" t="s">
        <v>43</v>
      </c>
      <c r="B8" s="21">
        <v>0</v>
      </c>
      <c r="C8" s="8">
        <v>1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5">
        <v>0</v>
      </c>
      <c r="J8" s="5"/>
      <c r="K8" s="5"/>
      <c r="L8" s="5"/>
      <c r="M8" s="5"/>
      <c r="N8" s="5">
        <f t="shared" si="0"/>
        <v>2</v>
      </c>
      <c r="O8" s="6">
        <f>N8/N25*100</f>
        <v>1.0638297872340425</v>
      </c>
    </row>
    <row r="9" spans="1:15" ht="15.75" customHeight="1">
      <c r="A9" s="21" t="s">
        <v>15</v>
      </c>
      <c r="B9" s="21">
        <v>0</v>
      </c>
      <c r="C9" s="8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/>
      <c r="K9" s="5"/>
      <c r="L9" s="5"/>
      <c r="M9" s="5"/>
      <c r="N9" s="5">
        <f t="shared" si="0"/>
        <v>2</v>
      </c>
      <c r="O9" s="6">
        <f>N9/N25*100</f>
        <v>1.0638297872340425</v>
      </c>
    </row>
    <row r="10" spans="1:15" ht="15.75" customHeight="1">
      <c r="A10" s="21" t="s">
        <v>16</v>
      </c>
      <c r="B10" s="21">
        <v>0</v>
      </c>
      <c r="C10" s="8">
        <v>3</v>
      </c>
      <c r="D10" s="5">
        <v>1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  <c r="J10" s="5"/>
      <c r="K10" s="5"/>
      <c r="L10" s="5"/>
      <c r="M10" s="5"/>
      <c r="N10" s="5">
        <f t="shared" si="0"/>
        <v>6</v>
      </c>
      <c r="O10" s="6">
        <f>N10/N25*100</f>
        <v>3.1914893617021276</v>
      </c>
    </row>
    <row r="11" spans="1:15" ht="15.75" customHeight="1">
      <c r="A11" s="21" t="s">
        <v>44</v>
      </c>
      <c r="B11" s="21">
        <v>0</v>
      </c>
      <c r="C11" s="8">
        <v>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/>
      <c r="M11" s="5"/>
      <c r="N11" s="5">
        <f t="shared" si="0"/>
        <v>3</v>
      </c>
      <c r="O11" s="6">
        <f>N11/N25*100</f>
        <v>1.5957446808510638</v>
      </c>
    </row>
    <row r="12" spans="1:15" ht="15.75" customHeight="1">
      <c r="A12" s="21" t="s">
        <v>18</v>
      </c>
      <c r="B12" s="21">
        <v>0</v>
      </c>
      <c r="C12" s="8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/>
      <c r="K12" s="5"/>
      <c r="L12" s="5"/>
      <c r="M12" s="5"/>
      <c r="N12" s="5">
        <f t="shared" si="0"/>
        <v>0</v>
      </c>
      <c r="O12" s="6">
        <f>N12/N25*100</f>
        <v>0</v>
      </c>
    </row>
    <row r="13" spans="1:15" ht="15.75" customHeight="1">
      <c r="A13" s="21" t="s">
        <v>19</v>
      </c>
      <c r="B13" s="21">
        <v>0</v>
      </c>
      <c r="C13" s="8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/>
      <c r="K13" s="5"/>
      <c r="L13" s="5"/>
      <c r="M13" s="5"/>
      <c r="N13" s="5">
        <f t="shared" si="0"/>
        <v>0</v>
      </c>
      <c r="O13" s="6">
        <f>N13/N25*100</f>
        <v>0</v>
      </c>
    </row>
    <row r="14" spans="1:15" ht="15.75" customHeight="1">
      <c r="A14" s="22" t="s">
        <v>45</v>
      </c>
      <c r="B14" s="22">
        <v>0</v>
      </c>
      <c r="C14" s="8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/>
      <c r="K14" s="5"/>
      <c r="L14" s="5"/>
      <c r="M14" s="5"/>
      <c r="N14" s="5">
        <f t="shared" si="0"/>
        <v>0</v>
      </c>
      <c r="O14" s="6">
        <f>N14/N25*100</f>
        <v>0</v>
      </c>
    </row>
    <row r="15" spans="1:15" ht="15.75" customHeight="1">
      <c r="A15" s="22" t="s">
        <v>21</v>
      </c>
      <c r="B15" s="22">
        <v>2</v>
      </c>
      <c r="C15" s="8">
        <v>1</v>
      </c>
      <c r="D15" s="5">
        <v>1</v>
      </c>
      <c r="E15" s="5">
        <v>3</v>
      </c>
      <c r="F15" s="5">
        <v>2</v>
      </c>
      <c r="G15" s="5">
        <v>8</v>
      </c>
      <c r="H15" s="5">
        <v>2</v>
      </c>
      <c r="I15" s="5">
        <v>5</v>
      </c>
      <c r="J15" s="5"/>
      <c r="K15" s="5"/>
      <c r="L15" s="5"/>
      <c r="M15" s="5"/>
      <c r="N15" s="5">
        <f t="shared" si="0"/>
        <v>24</v>
      </c>
      <c r="O15" s="6">
        <f>N15/N25*100</f>
        <v>12.76595744680851</v>
      </c>
    </row>
    <row r="16" spans="1:15" ht="15.75" customHeight="1">
      <c r="A16" s="22" t="s">
        <v>46</v>
      </c>
      <c r="B16" s="22">
        <v>0</v>
      </c>
      <c r="C16" s="8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/>
      <c r="K16" s="5"/>
      <c r="L16" s="5"/>
      <c r="M16" s="5"/>
      <c r="N16" s="5">
        <f t="shared" si="0"/>
        <v>0</v>
      </c>
      <c r="O16" s="6">
        <f>N16/N25*100</f>
        <v>0</v>
      </c>
    </row>
    <row r="17" spans="1:15" ht="15.75" customHeight="1">
      <c r="A17" s="21" t="s">
        <v>47</v>
      </c>
      <c r="B17" s="21">
        <v>0</v>
      </c>
      <c r="C17" s="8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/>
      <c r="K17" s="5"/>
      <c r="L17" s="5"/>
      <c r="M17" s="5"/>
      <c r="N17" s="5">
        <f t="shared" si="0"/>
        <v>0</v>
      </c>
      <c r="O17" s="6">
        <f>N17/N25*100</f>
        <v>0</v>
      </c>
    </row>
    <row r="18" spans="1:15" ht="15.75" customHeight="1">
      <c r="A18" s="23" t="s">
        <v>48</v>
      </c>
      <c r="B18" s="21">
        <v>0</v>
      </c>
      <c r="C18" s="8">
        <v>0</v>
      </c>
      <c r="D18" s="5">
        <v>0</v>
      </c>
      <c r="E18" s="5">
        <v>0</v>
      </c>
      <c r="F18" s="5">
        <v>0</v>
      </c>
      <c r="G18" s="5">
        <v>2</v>
      </c>
      <c r="H18" s="5">
        <v>1</v>
      </c>
      <c r="I18" s="5">
        <v>2</v>
      </c>
      <c r="J18" s="5"/>
      <c r="K18" s="5"/>
      <c r="L18" s="5"/>
      <c r="M18" s="5"/>
      <c r="N18" s="5">
        <f t="shared" si="0"/>
        <v>5</v>
      </c>
      <c r="O18" s="6">
        <f>N18/N25*100</f>
        <v>2.6595744680851063</v>
      </c>
    </row>
    <row r="19" spans="1:15" ht="15.75" customHeight="1">
      <c r="A19" s="21" t="s">
        <v>49</v>
      </c>
      <c r="B19" s="21">
        <v>0</v>
      </c>
      <c r="C19" s="8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/>
      <c r="K19" s="5"/>
      <c r="L19" s="5"/>
      <c r="M19" s="5"/>
      <c r="N19" s="5">
        <f t="shared" si="0"/>
        <v>0</v>
      </c>
      <c r="O19" s="6">
        <f>N19/N25*100</f>
        <v>0</v>
      </c>
    </row>
    <row r="20" spans="1:15" ht="15.75" customHeight="1">
      <c r="A20" s="21" t="s">
        <v>50</v>
      </c>
      <c r="B20" s="21">
        <v>0</v>
      </c>
      <c r="C20" s="8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/>
      <c r="K20" s="5"/>
      <c r="L20" s="5"/>
      <c r="M20" s="5"/>
      <c r="N20" s="5">
        <f t="shared" si="0"/>
        <v>0</v>
      </c>
      <c r="O20" s="6">
        <f>N20/N25*100</f>
        <v>0</v>
      </c>
    </row>
    <row r="21" spans="1:15" ht="15.75" customHeight="1">
      <c r="A21" s="23" t="s">
        <v>51</v>
      </c>
      <c r="B21" s="21">
        <v>0</v>
      </c>
      <c r="C21" s="8">
        <v>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/>
      <c r="K21" s="5"/>
      <c r="L21" s="5"/>
      <c r="M21" s="5"/>
      <c r="N21" s="5">
        <f t="shared" si="0"/>
        <v>1</v>
      </c>
      <c r="O21" s="5">
        <f>N21/N25*100</f>
        <v>0.53191489361702127</v>
      </c>
    </row>
    <row r="22" spans="1:15" ht="15.75" customHeight="1">
      <c r="A22" s="23" t="s">
        <v>52</v>
      </c>
      <c r="B22" s="8">
        <v>1</v>
      </c>
      <c r="C22" s="8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/>
      <c r="K22" s="5"/>
      <c r="L22" s="5"/>
      <c r="M22" s="5"/>
      <c r="N22" s="5">
        <f t="shared" si="0"/>
        <v>1</v>
      </c>
      <c r="O22" s="14">
        <f>N22/N25*100</f>
        <v>0.53191489361702127</v>
      </c>
    </row>
    <row r="23" spans="1:15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4"/>
    </row>
    <row r="24" spans="1:15" ht="15.75" customHeight="1">
      <c r="A24" s="24" t="s">
        <v>22</v>
      </c>
      <c r="B24" s="24">
        <f t="shared" ref="B24:N24" si="1">SUM(B2:B22)</f>
        <v>26</v>
      </c>
      <c r="C24" s="24">
        <f t="shared" si="1"/>
        <v>25</v>
      </c>
      <c r="D24" s="24">
        <f t="shared" si="1"/>
        <v>18</v>
      </c>
      <c r="E24" s="24">
        <f t="shared" si="1"/>
        <v>32</v>
      </c>
      <c r="F24" s="24">
        <f t="shared" si="1"/>
        <v>26</v>
      </c>
      <c r="G24" s="24">
        <f t="shared" si="1"/>
        <v>24</v>
      </c>
      <c r="H24" s="24">
        <f t="shared" si="1"/>
        <v>13</v>
      </c>
      <c r="I24" s="24">
        <f t="shared" si="1"/>
        <v>24</v>
      </c>
      <c r="J24" s="24">
        <f t="shared" si="1"/>
        <v>0</v>
      </c>
      <c r="K24" s="24">
        <f t="shared" si="1"/>
        <v>0</v>
      </c>
      <c r="L24" s="24">
        <f t="shared" si="1"/>
        <v>0</v>
      </c>
      <c r="M24" s="24">
        <f t="shared" si="1"/>
        <v>0</v>
      </c>
      <c r="N24" s="24">
        <f t="shared" si="1"/>
        <v>188</v>
      </c>
      <c r="O24" s="14"/>
    </row>
    <row r="25" spans="1:15" ht="15.75" customHeight="1">
      <c r="A25" s="24" t="s">
        <v>23</v>
      </c>
      <c r="B25" s="2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f>SUM(N2:N23)</f>
        <v>188</v>
      </c>
      <c r="O2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53"/>
  <sheetViews>
    <sheetView workbookViewId="0">
      <selection activeCell="A2" sqref="A2:A20"/>
    </sheetView>
  </sheetViews>
  <sheetFormatPr baseColWidth="10" defaultColWidth="12.6640625" defaultRowHeight="15.75" customHeight="1"/>
  <cols>
    <col min="1" max="1" width="43.1640625" customWidth="1"/>
    <col min="14" max="14" width="22.83203125" customWidth="1"/>
    <col min="15" max="15" width="27.5" customWidth="1"/>
  </cols>
  <sheetData>
    <row r="1" spans="1:1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>
      <c r="A2" s="21" t="s">
        <v>37</v>
      </c>
      <c r="B2" s="17">
        <v>6</v>
      </c>
      <c r="C2" s="5">
        <v>2</v>
      </c>
      <c r="D2" s="5">
        <v>3</v>
      </c>
      <c r="E2" s="5">
        <v>3</v>
      </c>
      <c r="F2" s="5">
        <v>3</v>
      </c>
      <c r="G2" s="5">
        <v>2</v>
      </c>
      <c r="H2" s="5">
        <v>1</v>
      </c>
      <c r="I2" s="5">
        <v>0</v>
      </c>
      <c r="J2" s="5">
        <v>4</v>
      </c>
      <c r="K2" s="5">
        <v>1</v>
      </c>
      <c r="L2" s="5">
        <v>2</v>
      </c>
      <c r="M2" s="17">
        <v>3</v>
      </c>
      <c r="N2" s="5">
        <f t="shared" ref="N2:N20" si="0">SUM(B2:M2)</f>
        <v>30</v>
      </c>
      <c r="O2" s="6">
        <f>N2/N23*100</f>
        <v>38.461538461538467</v>
      </c>
    </row>
    <row r="3" spans="1:15" ht="15.75" customHeight="1">
      <c r="A3" s="21" t="s">
        <v>38</v>
      </c>
      <c r="B3" s="17">
        <v>1</v>
      </c>
      <c r="C3" s="5">
        <v>2</v>
      </c>
      <c r="D3" s="5">
        <v>2</v>
      </c>
      <c r="E3" s="5">
        <v>1</v>
      </c>
      <c r="F3" s="5">
        <v>1</v>
      </c>
      <c r="G3" s="5">
        <v>0</v>
      </c>
      <c r="H3" s="5">
        <v>1</v>
      </c>
      <c r="I3" s="5">
        <v>1</v>
      </c>
      <c r="J3" s="5">
        <v>2</v>
      </c>
      <c r="K3" s="5">
        <v>2</v>
      </c>
      <c r="L3" s="5">
        <v>0</v>
      </c>
      <c r="M3" s="17">
        <v>0</v>
      </c>
      <c r="N3" s="5">
        <f t="shared" si="0"/>
        <v>13</v>
      </c>
      <c r="O3" s="6">
        <f>N3/N23*100</f>
        <v>16.666666666666664</v>
      </c>
    </row>
    <row r="4" spans="1:15" ht="15.75" customHeight="1">
      <c r="A4" s="21" t="s">
        <v>40</v>
      </c>
      <c r="B4" s="17">
        <v>1</v>
      </c>
      <c r="C4" s="5">
        <v>4</v>
      </c>
      <c r="D4" s="5">
        <v>2</v>
      </c>
      <c r="E4" s="5">
        <v>1</v>
      </c>
      <c r="F4" s="5">
        <v>2</v>
      </c>
      <c r="G4" s="5">
        <v>0</v>
      </c>
      <c r="H4" s="5">
        <v>0</v>
      </c>
      <c r="I4" s="5">
        <v>1</v>
      </c>
      <c r="J4" s="5">
        <v>1</v>
      </c>
      <c r="K4" s="5">
        <v>1</v>
      </c>
      <c r="L4" s="5">
        <v>3</v>
      </c>
      <c r="M4" s="17">
        <v>1</v>
      </c>
      <c r="N4" s="5">
        <f t="shared" si="0"/>
        <v>17</v>
      </c>
      <c r="O4" s="6">
        <f>N4/N23*100</f>
        <v>21.794871794871796</v>
      </c>
    </row>
    <row r="5" spans="1:15" ht="15.75" customHeight="1">
      <c r="A5" s="21" t="s">
        <v>41</v>
      </c>
      <c r="B5" s="17">
        <v>1</v>
      </c>
      <c r="C5" s="5">
        <v>1</v>
      </c>
      <c r="D5" s="5">
        <v>1</v>
      </c>
      <c r="E5" s="5">
        <v>0</v>
      </c>
      <c r="F5" s="5">
        <v>1</v>
      </c>
      <c r="G5" s="5">
        <v>1</v>
      </c>
      <c r="H5" s="5">
        <v>1</v>
      </c>
      <c r="I5" s="5">
        <v>1</v>
      </c>
      <c r="J5" s="5">
        <v>0</v>
      </c>
      <c r="K5" s="5">
        <v>2</v>
      </c>
      <c r="L5" s="5">
        <v>0</v>
      </c>
      <c r="M5" s="17">
        <v>0</v>
      </c>
      <c r="N5" s="5">
        <f t="shared" si="0"/>
        <v>9</v>
      </c>
      <c r="O5" s="6">
        <f>N5/N23*100</f>
        <v>11.538461538461538</v>
      </c>
    </row>
    <row r="6" spans="1:15" ht="15.75" customHeight="1">
      <c r="A6" s="7" t="s">
        <v>53</v>
      </c>
      <c r="B6" s="17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7">
        <v>0</v>
      </c>
      <c r="N6" s="5">
        <f t="shared" si="0"/>
        <v>0</v>
      </c>
      <c r="O6" s="6">
        <f>N6/N23*100</f>
        <v>0</v>
      </c>
    </row>
    <row r="7" spans="1:15" ht="15.75" customHeight="1">
      <c r="A7" s="7" t="s">
        <v>54</v>
      </c>
      <c r="B7" s="17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7">
        <v>0</v>
      </c>
      <c r="N7" s="5">
        <f t="shared" si="0"/>
        <v>0</v>
      </c>
      <c r="O7" s="6">
        <f>N7/N23*100</f>
        <v>0</v>
      </c>
    </row>
    <row r="8" spans="1:15" ht="15.75" customHeight="1">
      <c r="A8" s="3" t="s">
        <v>42</v>
      </c>
      <c r="B8" s="1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17">
        <v>0</v>
      </c>
      <c r="N8" s="5">
        <f t="shared" si="0"/>
        <v>0</v>
      </c>
      <c r="O8" s="6">
        <f>N8/N23*100</f>
        <v>0</v>
      </c>
    </row>
    <row r="9" spans="1:15" ht="15.75" customHeight="1">
      <c r="A9" s="3" t="s">
        <v>43</v>
      </c>
      <c r="B9" s="17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7">
        <v>0</v>
      </c>
      <c r="N9" s="5">
        <f t="shared" si="0"/>
        <v>0</v>
      </c>
      <c r="O9" s="6">
        <f>N9/N23*100</f>
        <v>0</v>
      </c>
    </row>
    <row r="10" spans="1:15" ht="15.75" customHeight="1">
      <c r="A10" s="3" t="s">
        <v>55</v>
      </c>
      <c r="B10" s="18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18">
        <v>0</v>
      </c>
      <c r="N10" s="5">
        <f t="shared" si="0"/>
        <v>0</v>
      </c>
      <c r="O10" s="6">
        <f>N10/N23*100</f>
        <v>0</v>
      </c>
    </row>
    <row r="11" spans="1:15" ht="15.75" customHeight="1">
      <c r="A11" s="3" t="s">
        <v>56</v>
      </c>
      <c r="B11" s="18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18">
        <v>0</v>
      </c>
      <c r="N11" s="5">
        <f t="shared" si="0"/>
        <v>0</v>
      </c>
      <c r="O11" s="6">
        <f>N11/N23*100</f>
        <v>0</v>
      </c>
    </row>
    <row r="12" spans="1:15" ht="15.75" customHeight="1">
      <c r="A12" s="3" t="s">
        <v>57</v>
      </c>
      <c r="B12" s="1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7">
        <v>0</v>
      </c>
      <c r="N12" s="5">
        <f t="shared" si="0"/>
        <v>0</v>
      </c>
      <c r="O12" s="6">
        <f>N12/N23*100</f>
        <v>0</v>
      </c>
    </row>
    <row r="13" spans="1:15" ht="15.75" customHeight="1">
      <c r="A13" s="7" t="s">
        <v>58</v>
      </c>
      <c r="B13" s="17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7">
        <v>0</v>
      </c>
      <c r="N13" s="5">
        <f t="shared" si="0"/>
        <v>0</v>
      </c>
      <c r="O13" s="6">
        <f>N13/N23*100</f>
        <v>0</v>
      </c>
    </row>
    <row r="14" spans="1:15" ht="15.75" customHeight="1">
      <c r="A14" s="7" t="s">
        <v>15</v>
      </c>
      <c r="B14" s="17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17">
        <v>0</v>
      </c>
      <c r="N14" s="5">
        <f t="shared" si="0"/>
        <v>0</v>
      </c>
      <c r="O14" s="6">
        <f>N14/N23*100</f>
        <v>0</v>
      </c>
    </row>
    <row r="15" spans="1:15" ht="15.75" customHeight="1">
      <c r="A15" s="7" t="s">
        <v>16</v>
      </c>
      <c r="B15" s="17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17">
        <v>0</v>
      </c>
      <c r="N15" s="5">
        <f t="shared" si="0"/>
        <v>1</v>
      </c>
      <c r="O15" s="6">
        <f>N15/N23*100</f>
        <v>1.2820512820512819</v>
      </c>
    </row>
    <row r="16" spans="1:15" ht="15.75" customHeight="1">
      <c r="A16" s="7" t="s">
        <v>17</v>
      </c>
      <c r="B16" s="17">
        <v>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7">
        <v>0</v>
      </c>
      <c r="N16" s="5">
        <f t="shared" si="0"/>
        <v>2</v>
      </c>
      <c r="O16" s="6">
        <f>N16/N23*100</f>
        <v>2.5641025641025639</v>
      </c>
    </row>
    <row r="17" spans="1:15" ht="15.75" customHeight="1">
      <c r="A17" s="3" t="s">
        <v>18</v>
      </c>
      <c r="B17" s="17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17">
        <v>0</v>
      </c>
      <c r="N17" s="5">
        <f t="shared" si="0"/>
        <v>0</v>
      </c>
      <c r="O17" s="6">
        <f>N17/N23*100</f>
        <v>0</v>
      </c>
    </row>
    <row r="18" spans="1:15" ht="15.75" customHeight="1">
      <c r="A18" s="3" t="s">
        <v>19</v>
      </c>
      <c r="B18" s="17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17">
        <v>0</v>
      </c>
      <c r="N18" s="5">
        <f t="shared" si="0"/>
        <v>0</v>
      </c>
      <c r="O18" s="6">
        <f>N18/N23*100</f>
        <v>0</v>
      </c>
    </row>
    <row r="19" spans="1:15" ht="15.75" customHeight="1">
      <c r="A19" s="9" t="s">
        <v>20</v>
      </c>
      <c r="B19" s="17">
        <v>0</v>
      </c>
      <c r="C19" s="5">
        <v>1</v>
      </c>
      <c r="D19" s="5">
        <v>1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1</v>
      </c>
      <c r="M19" s="17">
        <v>1</v>
      </c>
      <c r="N19" s="5">
        <f t="shared" si="0"/>
        <v>6</v>
      </c>
      <c r="O19" s="6">
        <f>N19/N23*100</f>
        <v>7.6923076923076925</v>
      </c>
    </row>
    <row r="20" spans="1:15" ht="15.75" customHeight="1">
      <c r="A20" s="9" t="s">
        <v>21</v>
      </c>
      <c r="B20" s="17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17">
        <v>0</v>
      </c>
      <c r="N20" s="5">
        <f t="shared" si="0"/>
        <v>0</v>
      </c>
      <c r="O20" s="6">
        <f>N20/N23*100</f>
        <v>0</v>
      </c>
    </row>
    <row r="21" spans="1:15" ht="15.75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ht="15.75" customHeight="1">
      <c r="A22" s="10" t="s">
        <v>22</v>
      </c>
      <c r="B22" s="11">
        <f t="shared" ref="B22:M22" si="1">SUM(B2:B19)</f>
        <v>11</v>
      </c>
      <c r="C22" s="11">
        <f t="shared" si="1"/>
        <v>10</v>
      </c>
      <c r="D22" s="11">
        <f t="shared" si="1"/>
        <v>9</v>
      </c>
      <c r="E22" s="11">
        <f t="shared" si="1"/>
        <v>5</v>
      </c>
      <c r="F22" s="11">
        <f t="shared" si="1"/>
        <v>8</v>
      </c>
      <c r="G22" s="11">
        <f t="shared" si="1"/>
        <v>3</v>
      </c>
      <c r="H22" s="11">
        <f t="shared" si="1"/>
        <v>3</v>
      </c>
      <c r="I22" s="11">
        <f t="shared" si="1"/>
        <v>3</v>
      </c>
      <c r="J22" s="11">
        <f t="shared" si="1"/>
        <v>8</v>
      </c>
      <c r="K22" s="11">
        <f t="shared" si="1"/>
        <v>6</v>
      </c>
      <c r="L22" s="11">
        <f t="shared" si="1"/>
        <v>7</v>
      </c>
      <c r="M22" s="11">
        <f t="shared" si="1"/>
        <v>5</v>
      </c>
      <c r="N22" s="11"/>
      <c r="O22" s="6"/>
    </row>
    <row r="23" spans="1:15" ht="15.75" customHeight="1">
      <c r="A23" s="10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>
        <f>SUM(N2:N21)</f>
        <v>78</v>
      </c>
      <c r="O23" s="6"/>
    </row>
    <row r="25" spans="1:15" ht="15.75" customHeight="1">
      <c r="A25" s="12"/>
      <c r="B25" s="12"/>
      <c r="C25" s="12"/>
    </row>
    <row r="26" spans="1:15" ht="15.75" customHeight="1">
      <c r="A26" s="3"/>
      <c r="B26" s="12"/>
      <c r="C26" s="12"/>
      <c r="K26" s="13"/>
      <c r="L26" s="13"/>
      <c r="M26" s="13"/>
      <c r="N26" s="13"/>
      <c r="O26" s="13"/>
    </row>
    <row r="27" spans="1:15" ht="15.75" customHeight="1">
      <c r="A27" s="3"/>
      <c r="B27" s="12"/>
      <c r="C27" s="12"/>
      <c r="K27" s="13"/>
      <c r="L27" s="13"/>
      <c r="M27" s="13"/>
      <c r="N27" s="13"/>
      <c r="O27" s="13"/>
    </row>
    <row r="28" spans="1:15" ht="15.75" customHeight="1">
      <c r="A28" s="3"/>
      <c r="B28" s="12"/>
      <c r="C28" s="12"/>
      <c r="K28" s="13"/>
      <c r="L28" s="14"/>
      <c r="M28" s="14"/>
      <c r="N28" s="13"/>
      <c r="O28" s="13"/>
    </row>
    <row r="29" spans="1:15" ht="15.75" customHeight="1">
      <c r="A29" s="3"/>
      <c r="B29" s="12"/>
      <c r="C29" s="12"/>
      <c r="K29" s="13"/>
      <c r="L29" s="13"/>
      <c r="M29" s="13"/>
      <c r="N29" s="13"/>
      <c r="O29" s="13"/>
    </row>
    <row r="30" spans="1:15" ht="15.75" customHeight="1">
      <c r="A30" s="3"/>
      <c r="B30" s="12"/>
      <c r="C30" s="12"/>
      <c r="K30" s="13"/>
      <c r="L30" s="13"/>
      <c r="M30" s="13"/>
      <c r="N30" s="13"/>
      <c r="O30" s="13"/>
    </row>
    <row r="31" spans="1:15" ht="15.75" customHeight="1">
      <c r="A31" s="3"/>
      <c r="B31" s="12"/>
      <c r="C31" s="12"/>
    </row>
    <row r="32" spans="1:15" ht="15.75" customHeight="1">
      <c r="A32" s="3"/>
      <c r="B32" s="12"/>
      <c r="C32" s="12"/>
    </row>
    <row r="33" spans="1:4" ht="15.75" customHeight="1">
      <c r="A33" s="3"/>
      <c r="B33" s="12"/>
      <c r="C33" s="12"/>
    </row>
    <row r="34" spans="1:4" ht="15.75" customHeight="1">
      <c r="A34" s="3"/>
      <c r="B34" s="12"/>
      <c r="C34" s="12"/>
    </row>
    <row r="35" spans="1:4" ht="15.75" customHeight="1">
      <c r="A35" s="3"/>
      <c r="B35" s="12"/>
      <c r="C35" s="12"/>
    </row>
    <row r="36" spans="1:4" ht="15.75" customHeight="1">
      <c r="A36" s="3"/>
      <c r="B36" s="12"/>
      <c r="C36" s="12"/>
    </row>
    <row r="37" spans="1:4" ht="15.75" customHeight="1">
      <c r="A37" s="3"/>
      <c r="B37" s="12"/>
      <c r="C37" s="12"/>
    </row>
    <row r="38" spans="1:4" ht="15.75" customHeight="1">
      <c r="A38" s="3"/>
      <c r="B38" s="12"/>
      <c r="C38" s="12"/>
    </row>
    <row r="39" spans="1:4" ht="15.75" customHeight="1">
      <c r="A39" s="3"/>
      <c r="B39" s="12"/>
      <c r="C39" s="12"/>
    </row>
    <row r="40" spans="1:4" ht="15.75" customHeight="1">
      <c r="A40" s="3"/>
      <c r="B40" s="12"/>
      <c r="C40" s="12"/>
    </row>
    <row r="41" spans="1:4" ht="15.75" customHeight="1">
      <c r="A41" s="3"/>
      <c r="B41" s="12"/>
      <c r="C41" s="12"/>
    </row>
    <row r="42" spans="1:4" ht="15.75" customHeight="1">
      <c r="A42" s="3"/>
      <c r="B42" s="12"/>
      <c r="C42" s="12"/>
      <c r="D42" s="12"/>
    </row>
    <row r="43" spans="1:4" ht="15.75" customHeight="1">
      <c r="A43" s="9"/>
    </row>
    <row r="44" spans="1:4" ht="15.75" customHeight="1">
      <c r="A44" s="12"/>
      <c r="B44" s="12"/>
      <c r="C44" s="12"/>
    </row>
    <row r="45" spans="1:4" ht="13">
      <c r="A45" s="12"/>
      <c r="B45" s="12"/>
      <c r="C45" s="12"/>
    </row>
    <row r="46" spans="1:4" ht="13">
      <c r="A46" s="12"/>
      <c r="B46" s="12"/>
      <c r="C46" s="12"/>
    </row>
    <row r="47" spans="1:4" ht="13">
      <c r="A47" s="12"/>
      <c r="B47" s="12"/>
      <c r="C47" s="12"/>
    </row>
    <row r="48" spans="1:4" ht="13">
      <c r="A48" s="12"/>
      <c r="B48" s="12"/>
      <c r="C48" s="12"/>
    </row>
    <row r="49" spans="1:4" ht="13">
      <c r="B49" s="12"/>
      <c r="C49" s="12"/>
    </row>
    <row r="50" spans="1:4" ht="13">
      <c r="A50" s="12"/>
      <c r="B50" s="12"/>
      <c r="C50" s="12"/>
    </row>
    <row r="51" spans="1:4" ht="13">
      <c r="A51" s="12"/>
      <c r="B51" s="12"/>
      <c r="C51" s="12"/>
    </row>
    <row r="52" spans="1:4" ht="13">
      <c r="A52" s="12"/>
      <c r="B52" s="12"/>
      <c r="C52" s="12"/>
    </row>
    <row r="53" spans="1:4" ht="13">
      <c r="A53" s="12"/>
      <c r="B53" s="12"/>
      <c r="C53" s="12"/>
    </row>
    <row r="54" spans="1:4" ht="13">
      <c r="A54" s="12"/>
      <c r="B54" s="12"/>
      <c r="C54" s="12"/>
    </row>
    <row r="55" spans="1:4" ht="13">
      <c r="B55" s="12"/>
      <c r="C55" s="12"/>
    </row>
    <row r="56" spans="1:4" ht="13">
      <c r="B56" s="12"/>
      <c r="C56" s="12"/>
    </row>
    <row r="57" spans="1:4" ht="13">
      <c r="B57" s="12"/>
      <c r="C57" s="12"/>
    </row>
    <row r="58" spans="1:4" ht="13">
      <c r="B58" s="12"/>
      <c r="C58" s="12"/>
    </row>
    <row r="59" spans="1:4" ht="13">
      <c r="A59" s="12"/>
      <c r="B59" s="12"/>
      <c r="C59" s="12"/>
    </row>
    <row r="60" spans="1:4" ht="13">
      <c r="A60" s="12"/>
      <c r="B60" s="12"/>
      <c r="C60" s="12"/>
    </row>
    <row r="61" spans="1:4" ht="13">
      <c r="A61" s="12"/>
      <c r="B61" s="12"/>
      <c r="C61" s="12"/>
    </row>
    <row r="62" spans="1:4" ht="13">
      <c r="A62" s="12"/>
      <c r="B62" s="12"/>
      <c r="C62" s="12"/>
    </row>
    <row r="63" spans="1:4" ht="13">
      <c r="A63" s="12"/>
      <c r="B63" s="12"/>
      <c r="C63" s="12"/>
      <c r="D63" s="12"/>
    </row>
    <row r="65" spans="1:3" ht="13">
      <c r="A65" s="15"/>
    </row>
    <row r="66" spans="1:3" ht="13">
      <c r="A66" s="12"/>
      <c r="B66" s="12"/>
      <c r="C66" s="12"/>
    </row>
    <row r="67" spans="1:3" ht="13">
      <c r="A67" s="12"/>
      <c r="B67" s="12"/>
      <c r="C67" s="12"/>
    </row>
    <row r="68" spans="1:3" ht="13">
      <c r="A68" s="12"/>
      <c r="B68" s="12"/>
      <c r="C68" s="12"/>
    </row>
    <row r="69" spans="1:3" ht="13">
      <c r="A69" s="12"/>
      <c r="B69" s="12"/>
      <c r="C69" s="12"/>
    </row>
    <row r="70" spans="1:3" ht="13">
      <c r="B70" s="12"/>
      <c r="C70" s="12"/>
    </row>
    <row r="71" spans="1:3" ht="13">
      <c r="B71" s="12"/>
      <c r="C71" s="12"/>
    </row>
    <row r="72" spans="1:3" ht="13">
      <c r="A72" s="12"/>
      <c r="B72" s="12"/>
      <c r="C72" s="12"/>
    </row>
    <row r="73" spans="1:3" ht="13">
      <c r="A73" s="12"/>
      <c r="B73" s="12"/>
      <c r="C73" s="12"/>
    </row>
    <row r="74" spans="1:3" ht="13">
      <c r="A74" s="12"/>
      <c r="B74" s="12"/>
      <c r="C74" s="12"/>
    </row>
    <row r="75" spans="1:3" ht="13">
      <c r="A75" s="12"/>
      <c r="B75" s="12"/>
      <c r="C75" s="12"/>
    </row>
    <row r="76" spans="1:3" ht="13">
      <c r="A76" s="12"/>
      <c r="B76" s="12"/>
      <c r="C76" s="12"/>
    </row>
    <row r="77" spans="1:3" ht="13">
      <c r="B77" s="12"/>
      <c r="C77" s="12"/>
    </row>
    <row r="78" spans="1:3" ht="13">
      <c r="B78" s="12"/>
      <c r="C78" s="12"/>
    </row>
    <row r="79" spans="1:3" ht="13">
      <c r="B79" s="12"/>
      <c r="C79" s="12"/>
    </row>
    <row r="80" spans="1:3" ht="13">
      <c r="B80" s="12"/>
      <c r="C80" s="12"/>
    </row>
    <row r="81" spans="1:4" ht="13">
      <c r="A81" s="12"/>
      <c r="B81" s="12"/>
      <c r="C81" s="12"/>
    </row>
    <row r="82" spans="1:4" ht="13">
      <c r="A82" s="12"/>
      <c r="B82" s="12"/>
      <c r="C82" s="12"/>
    </row>
    <row r="83" spans="1:4" ht="13">
      <c r="A83" s="12"/>
      <c r="B83" s="12"/>
      <c r="C83" s="12"/>
    </row>
    <row r="84" spans="1:4" ht="13">
      <c r="A84" s="12"/>
      <c r="B84" s="12"/>
      <c r="C84" s="12"/>
    </row>
    <row r="85" spans="1:4" ht="13">
      <c r="A85" s="12"/>
      <c r="B85" s="12"/>
      <c r="C85" s="12"/>
      <c r="D85" s="12"/>
    </row>
    <row r="87" spans="1:4" ht="13">
      <c r="A87" s="12"/>
      <c r="B87" s="12"/>
      <c r="C87" s="12"/>
    </row>
    <row r="88" spans="1:4" ht="13">
      <c r="A88" s="12"/>
      <c r="B88" s="12"/>
      <c r="C88" s="12"/>
    </row>
    <row r="89" spans="1:4" ht="13">
      <c r="A89" s="12"/>
      <c r="B89" s="12"/>
      <c r="C89" s="12"/>
    </row>
    <row r="90" spans="1:4" ht="13">
      <c r="A90" s="12"/>
      <c r="B90" s="12"/>
      <c r="C90" s="12"/>
    </row>
    <row r="91" spans="1:4" ht="13">
      <c r="B91" s="12"/>
      <c r="C91" s="12"/>
    </row>
    <row r="92" spans="1:4" ht="13">
      <c r="B92" s="12"/>
      <c r="C92" s="12"/>
    </row>
    <row r="93" spans="1:4" ht="13">
      <c r="A93" s="12"/>
      <c r="B93" s="12"/>
      <c r="C93" s="12"/>
    </row>
    <row r="94" spans="1:4" ht="13">
      <c r="A94" s="12"/>
      <c r="B94" s="12"/>
      <c r="C94" s="12"/>
    </row>
    <row r="95" spans="1:4" ht="13">
      <c r="A95" s="12"/>
      <c r="B95" s="12"/>
      <c r="C95" s="12"/>
    </row>
    <row r="96" spans="1:4" ht="13">
      <c r="A96" s="12"/>
      <c r="B96" s="12"/>
      <c r="C96" s="12"/>
    </row>
    <row r="97" spans="1:4" ht="13">
      <c r="A97" s="12"/>
      <c r="B97" s="12"/>
      <c r="C97" s="12"/>
    </row>
    <row r="98" spans="1:4" ht="13">
      <c r="B98" s="12"/>
      <c r="C98" s="12"/>
    </row>
    <row r="99" spans="1:4" ht="13">
      <c r="B99" s="12"/>
      <c r="C99" s="12"/>
    </row>
    <row r="100" spans="1:4" ht="13">
      <c r="B100" s="12"/>
      <c r="C100" s="12"/>
    </row>
    <row r="101" spans="1:4" ht="13">
      <c r="B101" s="12"/>
      <c r="C101" s="12"/>
    </row>
    <row r="102" spans="1:4" ht="13">
      <c r="A102" s="12"/>
      <c r="B102" s="12"/>
      <c r="C102" s="12"/>
    </row>
    <row r="103" spans="1:4" ht="13">
      <c r="A103" s="12"/>
      <c r="B103" s="12"/>
      <c r="C103" s="12"/>
    </row>
    <row r="104" spans="1:4" ht="13">
      <c r="A104" s="12"/>
      <c r="B104" s="12"/>
      <c r="C104" s="12"/>
    </row>
    <row r="105" spans="1:4" ht="13">
      <c r="A105" s="12"/>
      <c r="B105" s="12"/>
      <c r="C105" s="12"/>
    </row>
    <row r="106" spans="1:4" ht="13">
      <c r="A106" s="12"/>
      <c r="B106" s="12"/>
      <c r="C106" s="12"/>
      <c r="D106" s="12"/>
    </row>
    <row r="108" spans="1:4" ht="13">
      <c r="A108" s="12"/>
      <c r="B108" s="12"/>
      <c r="C108" s="12"/>
    </row>
    <row r="109" spans="1:4" ht="13">
      <c r="A109" s="12"/>
      <c r="B109" s="12"/>
      <c r="C109" s="12"/>
    </row>
    <row r="110" spans="1:4" ht="13">
      <c r="A110" s="12"/>
      <c r="B110" s="12"/>
      <c r="C110" s="12"/>
    </row>
    <row r="111" spans="1:4" ht="13">
      <c r="A111" s="12"/>
      <c r="B111" s="12"/>
      <c r="C111" s="12"/>
    </row>
    <row r="112" spans="1:4" ht="13">
      <c r="B112" s="12"/>
      <c r="C112" s="12"/>
    </row>
    <row r="113" spans="1:4" ht="13">
      <c r="B113" s="12"/>
      <c r="C113" s="12"/>
    </row>
    <row r="114" spans="1:4" ht="13">
      <c r="A114" s="12"/>
      <c r="B114" s="12"/>
      <c r="C114" s="12"/>
    </row>
    <row r="115" spans="1:4" ht="13">
      <c r="A115" s="12"/>
      <c r="B115" s="12"/>
      <c r="C115" s="12"/>
    </row>
    <row r="116" spans="1:4" ht="13">
      <c r="A116" s="12"/>
      <c r="B116" s="12"/>
      <c r="C116" s="12"/>
    </row>
    <row r="117" spans="1:4" ht="13">
      <c r="A117" s="12"/>
      <c r="B117" s="12"/>
      <c r="C117" s="12"/>
    </row>
    <row r="118" spans="1:4" ht="13">
      <c r="A118" s="12"/>
      <c r="B118" s="12"/>
      <c r="C118" s="12"/>
    </row>
    <row r="119" spans="1:4" ht="13">
      <c r="B119" s="12"/>
      <c r="C119" s="12"/>
    </row>
    <row r="120" spans="1:4" ht="13">
      <c r="B120" s="12"/>
      <c r="C120" s="12"/>
    </row>
    <row r="121" spans="1:4" ht="13">
      <c r="B121" s="12"/>
      <c r="C121" s="12"/>
    </row>
    <row r="122" spans="1:4" ht="13">
      <c r="B122" s="12"/>
      <c r="C122" s="12"/>
    </row>
    <row r="123" spans="1:4" ht="13">
      <c r="A123" s="12"/>
      <c r="B123" s="12"/>
      <c r="C123" s="12"/>
    </row>
    <row r="124" spans="1:4" ht="13">
      <c r="A124" s="12"/>
      <c r="B124" s="12"/>
      <c r="C124" s="12"/>
    </row>
    <row r="125" spans="1:4" ht="13">
      <c r="A125" s="12"/>
      <c r="B125" s="12"/>
      <c r="C125" s="12"/>
    </row>
    <row r="126" spans="1:4" ht="13">
      <c r="A126" s="12"/>
      <c r="B126" s="12"/>
      <c r="C126" s="12"/>
    </row>
    <row r="127" spans="1:4" ht="13">
      <c r="A127" s="12"/>
      <c r="B127" s="12"/>
      <c r="C127" s="12"/>
      <c r="D127" s="12"/>
    </row>
    <row r="129" spans="1:3" ht="13">
      <c r="A129" s="12"/>
      <c r="B129" s="12"/>
      <c r="C129" s="12"/>
    </row>
    <row r="130" spans="1:3" ht="13">
      <c r="A130" s="12"/>
      <c r="B130" s="12"/>
      <c r="C130" s="12"/>
    </row>
    <row r="131" spans="1:3" ht="13">
      <c r="A131" s="12"/>
      <c r="B131" s="12"/>
      <c r="C131" s="12"/>
    </row>
    <row r="132" spans="1:3" ht="13">
      <c r="A132" s="12"/>
      <c r="B132" s="12"/>
      <c r="C132" s="12"/>
    </row>
    <row r="133" spans="1:3" ht="13">
      <c r="B133" s="12"/>
      <c r="C133" s="12"/>
    </row>
    <row r="134" spans="1:3" ht="13">
      <c r="B134" s="12"/>
      <c r="C134" s="12"/>
    </row>
    <row r="135" spans="1:3" ht="13">
      <c r="A135" s="12"/>
      <c r="B135" s="12"/>
      <c r="C135" s="12"/>
    </row>
    <row r="136" spans="1:3" ht="13">
      <c r="A136" s="12"/>
      <c r="B136" s="12"/>
      <c r="C136" s="12"/>
    </row>
    <row r="137" spans="1:3" ht="13">
      <c r="A137" s="12"/>
      <c r="B137" s="12"/>
      <c r="C137" s="12"/>
    </row>
    <row r="138" spans="1:3" ht="13">
      <c r="A138" s="12"/>
      <c r="B138" s="12"/>
      <c r="C138" s="12"/>
    </row>
    <row r="139" spans="1:3" ht="13">
      <c r="A139" s="12"/>
      <c r="B139" s="12"/>
      <c r="C139" s="12"/>
    </row>
    <row r="140" spans="1:3" ht="13">
      <c r="B140" s="12"/>
      <c r="C140" s="12"/>
    </row>
    <row r="141" spans="1:3" ht="13">
      <c r="B141" s="12"/>
      <c r="C141" s="12"/>
    </row>
    <row r="142" spans="1:3" ht="13">
      <c r="B142" s="12"/>
      <c r="C142" s="12"/>
    </row>
    <row r="143" spans="1:3" ht="13">
      <c r="B143" s="12"/>
      <c r="C143" s="12"/>
    </row>
    <row r="144" spans="1:3" ht="13">
      <c r="A144" s="12"/>
      <c r="B144" s="12"/>
      <c r="C144" s="12"/>
    </row>
    <row r="145" spans="1:4" ht="13">
      <c r="A145" s="12"/>
      <c r="B145" s="12"/>
      <c r="C145" s="12"/>
    </row>
    <row r="146" spans="1:4" ht="13">
      <c r="A146" s="12"/>
      <c r="B146" s="12"/>
      <c r="C146" s="12"/>
    </row>
    <row r="147" spans="1:4" ht="13">
      <c r="A147" s="12"/>
      <c r="B147" s="12"/>
      <c r="C147" s="12"/>
    </row>
    <row r="148" spans="1:4" ht="13">
      <c r="A148" s="12"/>
      <c r="B148" s="12"/>
      <c r="C148" s="12"/>
      <c r="D148" s="12"/>
    </row>
    <row r="150" spans="1:4" ht="13">
      <c r="A150" s="12"/>
      <c r="B150" s="12"/>
      <c r="C150" s="12"/>
    </row>
    <row r="151" spans="1:4" ht="13">
      <c r="A151" s="12"/>
      <c r="B151" s="12"/>
      <c r="C151" s="12"/>
    </row>
    <row r="152" spans="1:4" ht="13">
      <c r="A152" s="12"/>
      <c r="B152" s="12"/>
      <c r="C152" s="12"/>
    </row>
    <row r="153" spans="1:4" ht="13">
      <c r="A153" s="12"/>
      <c r="B153" s="12"/>
      <c r="C153" s="12"/>
    </row>
    <row r="154" spans="1:4" ht="13">
      <c r="B154" s="12"/>
      <c r="C154" s="12"/>
    </row>
    <row r="155" spans="1:4" ht="13">
      <c r="B155" s="12"/>
      <c r="C155" s="12"/>
    </row>
    <row r="156" spans="1:4" ht="13">
      <c r="A156" s="12"/>
      <c r="B156" s="12"/>
      <c r="C156" s="12"/>
    </row>
    <row r="157" spans="1:4" ht="13">
      <c r="A157" s="12"/>
      <c r="B157" s="12"/>
      <c r="C157" s="12"/>
    </row>
    <row r="158" spans="1:4" ht="13">
      <c r="A158" s="12"/>
      <c r="B158" s="12"/>
      <c r="C158" s="12"/>
    </row>
    <row r="159" spans="1:4" ht="13">
      <c r="A159" s="12"/>
      <c r="B159" s="12"/>
      <c r="C159" s="12"/>
    </row>
    <row r="160" spans="1:4" ht="13">
      <c r="A160" s="12"/>
      <c r="B160" s="12"/>
      <c r="C160" s="12"/>
    </row>
    <row r="161" spans="1:4" ht="13">
      <c r="B161" s="12"/>
      <c r="C161" s="12"/>
    </row>
    <row r="162" spans="1:4" ht="13">
      <c r="B162" s="12"/>
      <c r="C162" s="12"/>
    </row>
    <row r="163" spans="1:4" ht="13">
      <c r="B163" s="12"/>
      <c r="C163" s="12"/>
    </row>
    <row r="164" spans="1:4" ht="13">
      <c r="B164" s="12"/>
      <c r="C164" s="12"/>
    </row>
    <row r="165" spans="1:4" ht="13">
      <c r="A165" s="12"/>
      <c r="B165" s="12"/>
      <c r="C165" s="12"/>
    </row>
    <row r="166" spans="1:4" ht="13">
      <c r="A166" s="12"/>
      <c r="B166" s="12"/>
      <c r="C166" s="12"/>
    </row>
    <row r="167" spans="1:4" ht="13">
      <c r="A167" s="12"/>
      <c r="B167" s="12"/>
      <c r="C167" s="12"/>
    </row>
    <row r="168" spans="1:4" ht="13">
      <c r="A168" s="12"/>
      <c r="B168" s="12"/>
      <c r="C168" s="12"/>
    </row>
    <row r="169" spans="1:4" ht="13">
      <c r="A169" s="12"/>
      <c r="B169" s="12"/>
      <c r="C169" s="12"/>
      <c r="D169" s="12"/>
    </row>
    <row r="170" spans="1:4" ht="13">
      <c r="A170" s="15"/>
    </row>
    <row r="171" spans="1:4" ht="13">
      <c r="A171" s="12"/>
      <c r="B171" s="12"/>
      <c r="C171" s="12"/>
    </row>
    <row r="172" spans="1:4" ht="13">
      <c r="A172" s="12"/>
      <c r="B172" s="12"/>
      <c r="C172" s="12"/>
    </row>
    <row r="173" spans="1:4" ht="13">
      <c r="A173" s="12"/>
      <c r="B173" s="12"/>
      <c r="C173" s="12"/>
    </row>
    <row r="174" spans="1:4" ht="13">
      <c r="A174" s="12"/>
      <c r="B174" s="12"/>
      <c r="C174" s="12"/>
    </row>
    <row r="175" spans="1:4" ht="13">
      <c r="B175" s="12"/>
      <c r="C175" s="12"/>
    </row>
    <row r="176" spans="1:4" ht="13">
      <c r="B176" s="12"/>
      <c r="C176" s="12"/>
    </row>
    <row r="177" spans="1:4" ht="13">
      <c r="A177" s="12"/>
      <c r="B177" s="12"/>
      <c r="C177" s="12"/>
    </row>
    <row r="178" spans="1:4" ht="13">
      <c r="A178" s="12"/>
      <c r="B178" s="12"/>
      <c r="C178" s="12"/>
    </row>
    <row r="179" spans="1:4" ht="13">
      <c r="A179" s="12"/>
      <c r="B179" s="12"/>
      <c r="C179" s="12"/>
    </row>
    <row r="180" spans="1:4" ht="13">
      <c r="A180" s="12"/>
      <c r="B180" s="12"/>
      <c r="C180" s="12"/>
    </row>
    <row r="181" spans="1:4" ht="13">
      <c r="A181" s="12"/>
      <c r="B181" s="12"/>
      <c r="C181" s="12"/>
    </row>
    <row r="182" spans="1:4" ht="13">
      <c r="B182" s="12"/>
      <c r="C182" s="12"/>
    </row>
    <row r="183" spans="1:4" ht="13">
      <c r="B183" s="12"/>
      <c r="C183" s="12"/>
    </row>
    <row r="184" spans="1:4" ht="13">
      <c r="B184" s="12"/>
      <c r="C184" s="12"/>
    </row>
    <row r="185" spans="1:4" ht="13">
      <c r="B185" s="12"/>
      <c r="C185" s="12"/>
    </row>
    <row r="186" spans="1:4" ht="13">
      <c r="A186" s="12"/>
      <c r="B186" s="12"/>
      <c r="C186" s="12"/>
    </row>
    <row r="187" spans="1:4" ht="13">
      <c r="A187" s="12"/>
      <c r="B187" s="12"/>
      <c r="C187" s="12"/>
    </row>
    <row r="188" spans="1:4" ht="13">
      <c r="A188" s="12"/>
      <c r="B188" s="12"/>
      <c r="C188" s="12"/>
    </row>
    <row r="189" spans="1:4" ht="13">
      <c r="A189" s="12"/>
      <c r="B189" s="12"/>
      <c r="C189" s="12"/>
    </row>
    <row r="190" spans="1:4" ht="13">
      <c r="A190" s="12"/>
      <c r="B190" s="12"/>
      <c r="C190" s="12"/>
      <c r="D190" s="12"/>
    </row>
    <row r="192" spans="1:4" ht="13">
      <c r="A192" s="12"/>
      <c r="B192" s="12"/>
      <c r="C192" s="12"/>
    </row>
    <row r="193" spans="1:3" ht="13">
      <c r="A193" s="12"/>
      <c r="B193" s="12"/>
      <c r="C193" s="12"/>
    </row>
    <row r="194" spans="1:3" ht="13">
      <c r="A194" s="12"/>
      <c r="B194" s="12"/>
      <c r="C194" s="12"/>
    </row>
    <row r="195" spans="1:3" ht="13">
      <c r="A195" s="12"/>
      <c r="B195" s="12"/>
      <c r="C195" s="12"/>
    </row>
    <row r="196" spans="1:3" ht="13">
      <c r="B196" s="12"/>
      <c r="C196" s="12"/>
    </row>
    <row r="197" spans="1:3" ht="13">
      <c r="B197" s="12"/>
      <c r="C197" s="12"/>
    </row>
    <row r="198" spans="1:3" ht="13">
      <c r="A198" s="12"/>
      <c r="B198" s="12"/>
      <c r="C198" s="12"/>
    </row>
    <row r="199" spans="1:3" ht="13">
      <c r="A199" s="12"/>
      <c r="B199" s="12"/>
      <c r="C199" s="12"/>
    </row>
    <row r="200" spans="1:3" ht="13">
      <c r="A200" s="12"/>
      <c r="B200" s="12"/>
      <c r="C200" s="12"/>
    </row>
    <row r="201" spans="1:3" ht="13">
      <c r="A201" s="12"/>
      <c r="B201" s="12"/>
      <c r="C201" s="12"/>
    </row>
    <row r="202" spans="1:3" ht="13">
      <c r="A202" s="12"/>
      <c r="B202" s="12"/>
      <c r="C202" s="12"/>
    </row>
    <row r="203" spans="1:3" ht="13">
      <c r="B203" s="12"/>
      <c r="C203" s="12"/>
    </row>
    <row r="204" spans="1:3" ht="13">
      <c r="B204" s="12"/>
      <c r="C204" s="12"/>
    </row>
    <row r="205" spans="1:3" ht="13">
      <c r="B205" s="12"/>
      <c r="C205" s="12"/>
    </row>
    <row r="206" spans="1:3" ht="13">
      <c r="B206" s="12"/>
      <c r="C206" s="12"/>
    </row>
    <row r="207" spans="1:3" ht="13">
      <c r="A207" s="12"/>
      <c r="B207" s="12"/>
      <c r="C207" s="12"/>
    </row>
    <row r="208" spans="1:3" ht="13">
      <c r="A208" s="12"/>
      <c r="B208" s="12"/>
      <c r="C208" s="12"/>
    </row>
    <row r="209" spans="1:4" ht="13">
      <c r="A209" s="12"/>
      <c r="B209" s="12"/>
      <c r="C209" s="12"/>
    </row>
    <row r="210" spans="1:4" ht="13">
      <c r="A210" s="12"/>
      <c r="B210" s="12"/>
      <c r="C210" s="12"/>
    </row>
    <row r="211" spans="1:4" ht="13">
      <c r="A211" s="12"/>
      <c r="B211" s="12"/>
      <c r="C211" s="12"/>
      <c r="D211" s="12"/>
    </row>
    <row r="212" spans="1:4" ht="13">
      <c r="A212" s="15"/>
    </row>
    <row r="213" spans="1:4" ht="13">
      <c r="A213" s="12"/>
      <c r="B213" s="12"/>
      <c r="C213" s="12"/>
    </row>
    <row r="214" spans="1:4" ht="13">
      <c r="A214" s="12"/>
      <c r="B214" s="12"/>
      <c r="C214" s="12"/>
    </row>
    <row r="215" spans="1:4" ht="13">
      <c r="A215" s="12"/>
      <c r="B215" s="12"/>
      <c r="C215" s="12"/>
    </row>
    <row r="216" spans="1:4" ht="13">
      <c r="A216" s="12"/>
      <c r="B216" s="12"/>
      <c r="C216" s="12"/>
    </row>
    <row r="217" spans="1:4" ht="13">
      <c r="B217" s="12"/>
      <c r="C217" s="12"/>
    </row>
    <row r="218" spans="1:4" ht="13">
      <c r="B218" s="12"/>
      <c r="C218" s="12"/>
    </row>
    <row r="219" spans="1:4" ht="13">
      <c r="A219" s="12"/>
      <c r="B219" s="12"/>
      <c r="C219" s="12"/>
    </row>
    <row r="220" spans="1:4" ht="13">
      <c r="A220" s="12"/>
      <c r="B220" s="12"/>
      <c r="C220" s="12"/>
    </row>
    <row r="221" spans="1:4" ht="13">
      <c r="A221" s="12"/>
      <c r="B221" s="12"/>
      <c r="C221" s="12"/>
    </row>
    <row r="222" spans="1:4" ht="13">
      <c r="A222" s="12"/>
      <c r="B222" s="12"/>
      <c r="C222" s="12"/>
    </row>
    <row r="223" spans="1:4" ht="13">
      <c r="A223" s="12"/>
      <c r="B223" s="12"/>
      <c r="C223" s="12"/>
    </row>
    <row r="224" spans="1:4" ht="13">
      <c r="B224" s="12"/>
      <c r="C224" s="12"/>
    </row>
    <row r="225" spans="1:4" ht="13">
      <c r="B225" s="12"/>
      <c r="C225" s="12"/>
    </row>
    <row r="226" spans="1:4" ht="13">
      <c r="B226" s="12"/>
      <c r="C226" s="12"/>
    </row>
    <row r="227" spans="1:4" ht="13">
      <c r="B227" s="12"/>
      <c r="C227" s="12"/>
    </row>
    <row r="228" spans="1:4" ht="13">
      <c r="A228" s="12"/>
      <c r="B228" s="12"/>
      <c r="C228" s="12"/>
    </row>
    <row r="229" spans="1:4" ht="13">
      <c r="A229" s="12"/>
      <c r="B229" s="12"/>
      <c r="C229" s="12"/>
    </row>
    <row r="230" spans="1:4" ht="13">
      <c r="A230" s="12"/>
      <c r="B230" s="12"/>
      <c r="C230" s="12"/>
    </row>
    <row r="231" spans="1:4" ht="13">
      <c r="A231" s="12"/>
      <c r="B231" s="12"/>
      <c r="C231" s="12"/>
    </row>
    <row r="232" spans="1:4" ht="13">
      <c r="A232" s="12"/>
      <c r="B232" s="12"/>
      <c r="C232" s="12"/>
      <c r="D232" s="12"/>
    </row>
    <row r="233" spans="1:4" ht="13">
      <c r="A233" s="15"/>
    </row>
    <row r="234" spans="1:4" ht="13">
      <c r="A234" s="12"/>
      <c r="B234" s="12"/>
      <c r="C234" s="12"/>
    </row>
    <row r="235" spans="1:4" ht="13">
      <c r="A235" s="12"/>
      <c r="B235" s="12"/>
      <c r="C235" s="12"/>
    </row>
    <row r="236" spans="1:4" ht="13">
      <c r="A236" s="12"/>
      <c r="B236" s="12"/>
      <c r="C236" s="12"/>
    </row>
    <row r="237" spans="1:4" ht="13">
      <c r="A237" s="12"/>
      <c r="B237" s="12"/>
      <c r="C237" s="12"/>
    </row>
    <row r="238" spans="1:4" ht="13">
      <c r="B238" s="12"/>
      <c r="C238" s="12"/>
    </row>
    <row r="239" spans="1:4" ht="13">
      <c r="B239" s="12"/>
      <c r="C239" s="12"/>
    </row>
    <row r="240" spans="1:4" ht="13">
      <c r="A240" s="12"/>
      <c r="B240" s="12"/>
      <c r="C240" s="12"/>
    </row>
    <row r="241" spans="1:4" ht="13">
      <c r="A241" s="12"/>
      <c r="B241" s="12"/>
      <c r="C241" s="12"/>
    </row>
    <row r="242" spans="1:4" ht="13">
      <c r="A242" s="12"/>
      <c r="B242" s="12"/>
      <c r="C242" s="12"/>
    </row>
    <row r="243" spans="1:4" ht="13">
      <c r="A243" s="12"/>
      <c r="B243" s="12"/>
      <c r="C243" s="12"/>
    </row>
    <row r="244" spans="1:4" ht="13">
      <c r="A244" s="12"/>
      <c r="B244" s="12"/>
      <c r="C244" s="12"/>
    </row>
    <row r="245" spans="1:4" ht="13">
      <c r="B245" s="12"/>
      <c r="C245" s="12"/>
    </row>
    <row r="246" spans="1:4" ht="13">
      <c r="B246" s="12"/>
      <c r="C246" s="12"/>
    </row>
    <row r="247" spans="1:4" ht="13">
      <c r="B247" s="12"/>
      <c r="C247" s="12"/>
    </row>
    <row r="248" spans="1:4" ht="13">
      <c r="B248" s="12"/>
      <c r="C248" s="12"/>
    </row>
    <row r="249" spans="1:4" ht="13">
      <c r="A249" s="12"/>
      <c r="B249" s="12"/>
      <c r="C249" s="12"/>
    </row>
    <row r="250" spans="1:4" ht="13">
      <c r="A250" s="12"/>
      <c r="B250" s="12"/>
      <c r="C250" s="12"/>
    </row>
    <row r="251" spans="1:4" ht="13">
      <c r="A251" s="12"/>
      <c r="B251" s="12"/>
      <c r="C251" s="12"/>
    </row>
    <row r="252" spans="1:4" ht="13">
      <c r="A252" s="12"/>
      <c r="B252" s="12"/>
      <c r="C252" s="12"/>
    </row>
    <row r="253" spans="1:4" ht="13">
      <c r="A253" s="12"/>
      <c r="B253" s="12"/>
      <c r="C253" s="12"/>
      <c r="D25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25"/>
  <sheetViews>
    <sheetView workbookViewId="0"/>
  </sheetViews>
  <sheetFormatPr baseColWidth="10" defaultColWidth="12.6640625" defaultRowHeight="15.75" customHeight="1"/>
  <cols>
    <col min="1" max="1" width="41" customWidth="1"/>
    <col min="14" max="14" width="22.33203125" customWidth="1"/>
    <col min="15" max="15" width="23" customWidth="1"/>
  </cols>
  <sheetData>
    <row r="1" spans="1:15" ht="15.75" customHeight="1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14</v>
      </c>
    </row>
    <row r="2" spans="1:15" ht="15.75" customHeight="1">
      <c r="A2" s="21" t="s">
        <v>37</v>
      </c>
      <c r="B2" s="21">
        <v>8</v>
      </c>
      <c r="C2" s="8">
        <v>1</v>
      </c>
      <c r="D2" s="5">
        <v>2</v>
      </c>
      <c r="E2" s="5">
        <v>1</v>
      </c>
      <c r="F2" s="5">
        <v>2</v>
      </c>
      <c r="G2" s="5">
        <v>3</v>
      </c>
      <c r="H2" s="5">
        <v>0</v>
      </c>
      <c r="I2" s="5">
        <v>0</v>
      </c>
      <c r="J2" s="5"/>
      <c r="K2" s="5"/>
      <c r="L2" s="5"/>
      <c r="M2" s="5"/>
      <c r="N2" s="5">
        <f t="shared" ref="N2:N22" si="0">SUM(B2:M2)</f>
        <v>17</v>
      </c>
      <c r="O2" s="6">
        <f>N2/N25*100</f>
        <v>22.666666666666664</v>
      </c>
    </row>
    <row r="3" spans="1:15" ht="15.75" customHeight="1">
      <c r="A3" s="21" t="s">
        <v>38</v>
      </c>
      <c r="B3" s="21">
        <v>2</v>
      </c>
      <c r="C3" s="8">
        <v>2</v>
      </c>
      <c r="D3" s="5">
        <v>2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/>
      <c r="K3" s="5"/>
      <c r="L3" s="5"/>
      <c r="M3" s="5"/>
      <c r="N3" s="5">
        <f t="shared" si="0"/>
        <v>8</v>
      </c>
      <c r="O3" s="6">
        <f>N3/N25*100</f>
        <v>10.666666666666668</v>
      </c>
    </row>
    <row r="4" spans="1:15" ht="15.75" customHeight="1">
      <c r="A4" s="21" t="s">
        <v>39</v>
      </c>
      <c r="B4" s="21">
        <v>10</v>
      </c>
      <c r="C4" s="8">
        <v>2</v>
      </c>
      <c r="D4" s="5">
        <v>4</v>
      </c>
      <c r="E4" s="5">
        <v>2</v>
      </c>
      <c r="F4" s="5">
        <v>3</v>
      </c>
      <c r="G4" s="5">
        <v>3</v>
      </c>
      <c r="H4" s="5">
        <v>0</v>
      </c>
      <c r="I4" s="5">
        <v>0</v>
      </c>
      <c r="J4" s="5"/>
      <c r="K4" s="5"/>
      <c r="L4" s="5"/>
      <c r="M4" s="5"/>
      <c r="N4" s="5">
        <f t="shared" si="0"/>
        <v>24</v>
      </c>
      <c r="O4" s="6">
        <f>N4/N25*100</f>
        <v>32</v>
      </c>
    </row>
    <row r="5" spans="1:15" ht="15.75" customHeight="1">
      <c r="A5" s="21" t="s">
        <v>40</v>
      </c>
      <c r="B5" s="21">
        <v>2</v>
      </c>
      <c r="C5" s="8">
        <v>1</v>
      </c>
      <c r="D5" s="5">
        <v>0</v>
      </c>
      <c r="E5" s="5">
        <v>0</v>
      </c>
      <c r="F5" s="5">
        <v>0</v>
      </c>
      <c r="G5" s="5">
        <v>1</v>
      </c>
      <c r="H5" s="5">
        <v>1</v>
      </c>
      <c r="I5" s="5">
        <v>0</v>
      </c>
      <c r="J5" s="5"/>
      <c r="K5" s="5"/>
      <c r="L5" s="5"/>
      <c r="M5" s="5"/>
      <c r="N5" s="5">
        <f t="shared" si="0"/>
        <v>5</v>
      </c>
      <c r="O5" s="6">
        <f>N5/N25*100</f>
        <v>6.666666666666667</v>
      </c>
    </row>
    <row r="6" spans="1:15" ht="15.75" customHeight="1">
      <c r="A6" s="21" t="s">
        <v>41</v>
      </c>
      <c r="B6" s="21">
        <v>0</v>
      </c>
      <c r="C6" s="8">
        <v>0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2</v>
      </c>
      <c r="J6" s="5"/>
      <c r="K6" s="5"/>
      <c r="L6" s="5"/>
      <c r="M6" s="5"/>
      <c r="N6" s="5">
        <f t="shared" si="0"/>
        <v>5</v>
      </c>
      <c r="O6" s="6">
        <f>N6/N25*100</f>
        <v>6.666666666666667</v>
      </c>
    </row>
    <row r="7" spans="1:15" ht="15.75" customHeight="1">
      <c r="A7" s="21" t="s">
        <v>42</v>
      </c>
      <c r="B7" s="21">
        <v>0</v>
      </c>
      <c r="C7" s="8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/>
      <c r="K7" s="5"/>
      <c r="L7" s="5"/>
      <c r="M7" s="5"/>
      <c r="N7" s="5">
        <f t="shared" si="0"/>
        <v>0</v>
      </c>
      <c r="O7" s="6">
        <f>N7/N25*100</f>
        <v>0</v>
      </c>
    </row>
    <row r="8" spans="1:15" ht="15.75" customHeight="1">
      <c r="A8" s="21" t="s">
        <v>43</v>
      </c>
      <c r="B8" s="21">
        <v>0</v>
      </c>
      <c r="C8" s="8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  <c r="K8" s="5"/>
      <c r="L8" s="5"/>
      <c r="M8" s="5"/>
      <c r="N8" s="5">
        <f t="shared" si="0"/>
        <v>0</v>
      </c>
      <c r="O8" s="6">
        <f>N8/N25*100</f>
        <v>0</v>
      </c>
    </row>
    <row r="9" spans="1:15" ht="15.75" customHeight="1">
      <c r="A9" s="21" t="s">
        <v>15</v>
      </c>
      <c r="B9" s="21">
        <v>0</v>
      </c>
      <c r="C9" s="8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/>
      <c r="L9" s="5"/>
      <c r="M9" s="5"/>
      <c r="N9" s="5">
        <f t="shared" si="0"/>
        <v>0</v>
      </c>
      <c r="O9" s="6">
        <f>N9/N25*100</f>
        <v>0</v>
      </c>
    </row>
    <row r="10" spans="1:15" ht="15.75" customHeight="1">
      <c r="A10" s="21" t="s">
        <v>16</v>
      </c>
      <c r="B10" s="21">
        <v>0</v>
      </c>
      <c r="C10" s="8">
        <v>1</v>
      </c>
      <c r="D10" s="5">
        <v>1</v>
      </c>
      <c r="E10" s="5">
        <v>1</v>
      </c>
      <c r="F10" s="5">
        <v>0</v>
      </c>
      <c r="G10" s="5">
        <v>1</v>
      </c>
      <c r="H10" s="5">
        <v>0</v>
      </c>
      <c r="I10" s="5">
        <v>1</v>
      </c>
      <c r="J10" s="5"/>
      <c r="K10" s="5"/>
      <c r="L10" s="5"/>
      <c r="M10" s="5"/>
      <c r="N10" s="5">
        <f t="shared" si="0"/>
        <v>5</v>
      </c>
      <c r="O10" s="6">
        <f>N10/N25*100</f>
        <v>6.666666666666667</v>
      </c>
    </row>
    <row r="11" spans="1:15" ht="15.75" customHeight="1">
      <c r="A11" s="21" t="s">
        <v>44</v>
      </c>
      <c r="B11" s="21">
        <v>0</v>
      </c>
      <c r="C11" s="8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/>
      <c r="M11" s="5"/>
      <c r="N11" s="5">
        <f t="shared" si="0"/>
        <v>1</v>
      </c>
      <c r="O11" s="6">
        <f>N11/N25*100</f>
        <v>1.3333333333333335</v>
      </c>
    </row>
    <row r="12" spans="1:15" ht="15.75" customHeight="1">
      <c r="A12" s="21" t="s">
        <v>18</v>
      </c>
      <c r="B12" s="21">
        <v>0</v>
      </c>
      <c r="C12" s="8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/>
      <c r="K12" s="5"/>
      <c r="L12" s="5"/>
      <c r="M12" s="5"/>
      <c r="N12" s="5">
        <f t="shared" si="0"/>
        <v>1</v>
      </c>
      <c r="O12" s="6">
        <f>N12/N25*100</f>
        <v>1.3333333333333335</v>
      </c>
    </row>
    <row r="13" spans="1:15" ht="15.75" customHeight="1">
      <c r="A13" s="21" t="s">
        <v>19</v>
      </c>
      <c r="B13" s="21">
        <v>0</v>
      </c>
      <c r="C13" s="8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/>
      <c r="K13" s="5"/>
      <c r="L13" s="5"/>
      <c r="M13" s="5"/>
      <c r="N13" s="5">
        <f t="shared" si="0"/>
        <v>0</v>
      </c>
      <c r="O13" s="6">
        <f>N13/N25*100</f>
        <v>0</v>
      </c>
    </row>
    <row r="14" spans="1:15" ht="15.75" customHeight="1">
      <c r="A14" s="22" t="s">
        <v>45</v>
      </c>
      <c r="B14" s="22">
        <v>0</v>
      </c>
      <c r="C14" s="8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/>
      <c r="K14" s="5"/>
      <c r="L14" s="5"/>
      <c r="M14" s="5"/>
      <c r="N14" s="5">
        <f t="shared" si="0"/>
        <v>0</v>
      </c>
      <c r="O14" s="6">
        <f>N14/N25*100</f>
        <v>0</v>
      </c>
    </row>
    <row r="15" spans="1:15" ht="15.75" customHeight="1">
      <c r="A15" s="22" t="s">
        <v>21</v>
      </c>
      <c r="B15" s="22">
        <v>0</v>
      </c>
      <c r="C15" s="8">
        <v>0</v>
      </c>
      <c r="D15" s="5">
        <v>1</v>
      </c>
      <c r="E15" s="5">
        <v>0</v>
      </c>
      <c r="F15" s="5">
        <v>0</v>
      </c>
      <c r="G15" s="5">
        <v>2</v>
      </c>
      <c r="H15" s="5">
        <v>1</v>
      </c>
      <c r="I15" s="5">
        <v>3</v>
      </c>
      <c r="J15" s="5"/>
      <c r="K15" s="5"/>
      <c r="L15" s="5"/>
      <c r="M15" s="5"/>
      <c r="N15" s="5">
        <f t="shared" si="0"/>
        <v>7</v>
      </c>
      <c r="O15" s="6">
        <f>N15/N25*100</f>
        <v>9.3333333333333339</v>
      </c>
    </row>
    <row r="16" spans="1:15" ht="15.75" customHeight="1">
      <c r="A16" s="22" t="s">
        <v>46</v>
      </c>
      <c r="B16" s="22">
        <v>0</v>
      </c>
      <c r="C16" s="8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/>
      <c r="K16" s="5"/>
      <c r="L16" s="5"/>
      <c r="M16" s="5"/>
      <c r="N16" s="5">
        <f t="shared" si="0"/>
        <v>0</v>
      </c>
      <c r="O16" s="6">
        <f>N16/N25*100</f>
        <v>0</v>
      </c>
    </row>
    <row r="17" spans="1:15" ht="15.75" customHeight="1">
      <c r="A17" s="21" t="s">
        <v>47</v>
      </c>
      <c r="B17" s="21">
        <v>0</v>
      </c>
      <c r="C17" s="8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/>
      <c r="K17" s="5"/>
      <c r="L17" s="5"/>
      <c r="M17" s="5"/>
      <c r="N17" s="5">
        <f t="shared" si="0"/>
        <v>0</v>
      </c>
      <c r="O17" s="6">
        <f>N17/N25*100</f>
        <v>0</v>
      </c>
    </row>
    <row r="18" spans="1:15" ht="15.75" customHeight="1">
      <c r="A18" s="23" t="s">
        <v>48</v>
      </c>
      <c r="B18" s="21">
        <v>0</v>
      </c>
      <c r="C18" s="8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/>
      <c r="K18" s="5"/>
      <c r="L18" s="5"/>
      <c r="M18" s="5"/>
      <c r="N18" s="5">
        <f t="shared" si="0"/>
        <v>1</v>
      </c>
      <c r="O18" s="6">
        <f>N18/N25*100</f>
        <v>1.3333333333333335</v>
      </c>
    </row>
    <row r="19" spans="1:15" ht="15.75" customHeight="1">
      <c r="A19" s="21" t="s">
        <v>49</v>
      </c>
      <c r="B19" s="21">
        <v>0</v>
      </c>
      <c r="C19" s="8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/>
      <c r="K19" s="5"/>
      <c r="L19" s="5"/>
      <c r="M19" s="5"/>
      <c r="N19" s="5">
        <f t="shared" si="0"/>
        <v>0</v>
      </c>
      <c r="O19" s="6">
        <f>N19/N25*100</f>
        <v>0</v>
      </c>
    </row>
    <row r="20" spans="1:15" ht="15.75" customHeight="1">
      <c r="A20" s="21" t="s">
        <v>50</v>
      </c>
      <c r="B20" s="21">
        <v>0</v>
      </c>
      <c r="C20" s="8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/>
      <c r="K20" s="5"/>
      <c r="L20" s="5"/>
      <c r="M20" s="5"/>
      <c r="N20" s="5">
        <f t="shared" si="0"/>
        <v>1</v>
      </c>
      <c r="O20" s="6">
        <f>N20/N25*100</f>
        <v>1.3333333333333335</v>
      </c>
    </row>
    <row r="21" spans="1:15" ht="15.75" customHeight="1">
      <c r="A21" s="23" t="s">
        <v>51</v>
      </c>
      <c r="B21" s="21">
        <v>0</v>
      </c>
      <c r="C21" s="8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/>
      <c r="K21" s="5"/>
      <c r="L21" s="5"/>
      <c r="M21" s="5"/>
      <c r="N21" s="5">
        <f t="shared" si="0"/>
        <v>0</v>
      </c>
      <c r="O21" s="5">
        <f>N21/N25*100</f>
        <v>0</v>
      </c>
    </row>
    <row r="22" spans="1:15" ht="15.75" customHeight="1">
      <c r="A22" s="23" t="s">
        <v>52</v>
      </c>
      <c r="B22" s="8">
        <v>0</v>
      </c>
      <c r="C22" s="8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/>
      <c r="K22" s="5"/>
      <c r="L22" s="5"/>
      <c r="M22" s="5"/>
      <c r="N22" s="5">
        <f t="shared" si="0"/>
        <v>0</v>
      </c>
      <c r="O22" s="14">
        <f>N22/N25*100</f>
        <v>0</v>
      </c>
    </row>
    <row r="23" spans="1:15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4"/>
    </row>
    <row r="24" spans="1:15" ht="15.75" customHeight="1">
      <c r="A24" s="24" t="s">
        <v>22</v>
      </c>
      <c r="B24" s="24">
        <f t="shared" ref="B24:N24" si="1">SUM(B2:B22)</f>
        <v>22</v>
      </c>
      <c r="C24" s="24">
        <f t="shared" si="1"/>
        <v>9</v>
      </c>
      <c r="D24" s="24">
        <f t="shared" si="1"/>
        <v>11</v>
      </c>
      <c r="E24" s="24">
        <f t="shared" si="1"/>
        <v>7</v>
      </c>
      <c r="F24" s="24">
        <f t="shared" si="1"/>
        <v>7</v>
      </c>
      <c r="G24" s="24">
        <f t="shared" si="1"/>
        <v>10</v>
      </c>
      <c r="H24" s="24">
        <f t="shared" si="1"/>
        <v>3</v>
      </c>
      <c r="I24" s="24">
        <f t="shared" si="1"/>
        <v>6</v>
      </c>
      <c r="J24" s="24">
        <f t="shared" si="1"/>
        <v>0</v>
      </c>
      <c r="K24" s="24">
        <f t="shared" si="1"/>
        <v>0</v>
      </c>
      <c r="L24" s="24">
        <f t="shared" si="1"/>
        <v>0</v>
      </c>
      <c r="M24" s="24">
        <f t="shared" si="1"/>
        <v>0</v>
      </c>
      <c r="N24" s="24">
        <f t="shared" si="1"/>
        <v>75</v>
      </c>
      <c r="O24" s="14"/>
    </row>
    <row r="25" spans="1:15" ht="15.75" customHeight="1">
      <c r="A25" s="24" t="s">
        <v>23</v>
      </c>
      <c r="B25" s="2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f>SUM(N2:N23)</f>
        <v>75</v>
      </c>
      <c r="O25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53"/>
  <sheetViews>
    <sheetView workbookViewId="0">
      <selection activeCell="A2" sqref="A2:A20"/>
    </sheetView>
  </sheetViews>
  <sheetFormatPr baseColWidth="10" defaultColWidth="12.6640625" defaultRowHeight="15.75" customHeight="1"/>
  <cols>
    <col min="1" max="1" width="43.1640625" customWidth="1"/>
    <col min="14" max="14" width="22.83203125" customWidth="1"/>
    <col min="15" max="15" width="25.1640625" customWidth="1"/>
  </cols>
  <sheetData>
    <row r="1" spans="1:15" ht="15.75" customHeight="1">
      <c r="A1" s="16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>
      <c r="A2" s="21" t="s">
        <v>37</v>
      </c>
      <c r="B2" s="17">
        <v>4</v>
      </c>
      <c r="C2" s="5">
        <v>1</v>
      </c>
      <c r="D2" s="5">
        <v>1</v>
      </c>
      <c r="E2" s="5">
        <v>4</v>
      </c>
      <c r="F2" s="5">
        <v>7</v>
      </c>
      <c r="G2" s="5">
        <v>3</v>
      </c>
      <c r="H2" s="5">
        <v>0</v>
      </c>
      <c r="I2" s="5">
        <v>0</v>
      </c>
      <c r="J2" s="5">
        <v>2</v>
      </c>
      <c r="K2" s="5">
        <v>1</v>
      </c>
      <c r="L2" s="5">
        <v>1</v>
      </c>
      <c r="M2" s="17">
        <v>1</v>
      </c>
      <c r="N2" s="5">
        <f t="shared" ref="N2:N20" si="0">SUM(B2:M2)</f>
        <v>25</v>
      </c>
      <c r="O2" s="6">
        <f>N2/N23*100</f>
        <v>39.682539682539684</v>
      </c>
    </row>
    <row r="3" spans="1:15" ht="15.75" customHeight="1">
      <c r="A3" s="21" t="s">
        <v>38</v>
      </c>
      <c r="B3" s="17">
        <v>1</v>
      </c>
      <c r="C3" s="5">
        <v>0</v>
      </c>
      <c r="D3" s="5">
        <v>1</v>
      </c>
      <c r="E3" s="5">
        <v>0</v>
      </c>
      <c r="F3" s="5">
        <v>0</v>
      </c>
      <c r="G3" s="5">
        <v>1</v>
      </c>
      <c r="H3" s="5">
        <v>2</v>
      </c>
      <c r="I3" s="5">
        <v>0</v>
      </c>
      <c r="J3" s="5">
        <v>0</v>
      </c>
      <c r="K3" s="5">
        <v>0</v>
      </c>
      <c r="L3" s="5">
        <v>2</v>
      </c>
      <c r="M3" s="17">
        <v>3</v>
      </c>
      <c r="N3" s="5">
        <f t="shared" si="0"/>
        <v>10</v>
      </c>
      <c r="O3" s="6">
        <f>N3/N23*100</f>
        <v>15.873015873015872</v>
      </c>
    </row>
    <row r="4" spans="1:15" ht="15.75" customHeight="1">
      <c r="A4" s="21" t="s">
        <v>40</v>
      </c>
      <c r="B4" s="17">
        <v>1</v>
      </c>
      <c r="C4" s="5">
        <v>0</v>
      </c>
      <c r="D4" s="5">
        <v>0</v>
      </c>
      <c r="E4" s="5">
        <v>2</v>
      </c>
      <c r="F4" s="5">
        <v>3</v>
      </c>
      <c r="G4" s="5">
        <v>0</v>
      </c>
      <c r="H4" s="5">
        <v>0</v>
      </c>
      <c r="I4" s="5">
        <v>5</v>
      </c>
      <c r="J4" s="5">
        <v>0</v>
      </c>
      <c r="K4" s="5">
        <v>0</v>
      </c>
      <c r="L4" s="5">
        <v>0</v>
      </c>
      <c r="M4" s="17">
        <v>1</v>
      </c>
      <c r="N4" s="5">
        <f t="shared" si="0"/>
        <v>12</v>
      </c>
      <c r="O4" s="6">
        <f>N4/N23*100</f>
        <v>19.047619047619047</v>
      </c>
    </row>
    <row r="5" spans="1:15" ht="15.75" customHeight="1">
      <c r="A5" s="21" t="s">
        <v>41</v>
      </c>
      <c r="B5" s="17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17">
        <v>0</v>
      </c>
      <c r="N5" s="5">
        <f t="shared" si="0"/>
        <v>1</v>
      </c>
      <c r="O5" s="6">
        <f>N5/N23*100</f>
        <v>1.5873015873015872</v>
      </c>
    </row>
    <row r="6" spans="1:15" ht="15.75" customHeight="1">
      <c r="A6" s="7" t="s">
        <v>53</v>
      </c>
      <c r="B6" s="17">
        <v>0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7">
        <v>0</v>
      </c>
      <c r="N6" s="5">
        <f t="shared" si="0"/>
        <v>1</v>
      </c>
      <c r="O6" s="6">
        <f>N6/N23*100</f>
        <v>1.5873015873015872</v>
      </c>
    </row>
    <row r="7" spans="1:15" ht="15.75" customHeight="1">
      <c r="A7" s="7" t="s">
        <v>54</v>
      </c>
      <c r="B7" s="17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17">
        <v>0</v>
      </c>
      <c r="N7" s="5">
        <f t="shared" si="0"/>
        <v>1</v>
      </c>
      <c r="O7" s="6">
        <f>N7/N23*100</f>
        <v>1.5873015873015872</v>
      </c>
    </row>
    <row r="8" spans="1:15" ht="15.75" customHeight="1">
      <c r="A8" s="3" t="s">
        <v>42</v>
      </c>
      <c r="B8" s="1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17">
        <v>0</v>
      </c>
      <c r="N8" s="5">
        <f t="shared" si="0"/>
        <v>0</v>
      </c>
      <c r="O8" s="6">
        <f>N8/N23*100</f>
        <v>0</v>
      </c>
    </row>
    <row r="9" spans="1:15" ht="15.75" customHeight="1">
      <c r="A9" s="3" t="s">
        <v>43</v>
      </c>
      <c r="B9" s="17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7">
        <v>0</v>
      </c>
      <c r="N9" s="5">
        <f t="shared" si="0"/>
        <v>0</v>
      </c>
      <c r="O9" s="6">
        <f>N9/N23*100</f>
        <v>0</v>
      </c>
    </row>
    <row r="10" spans="1:15" ht="15.75" customHeight="1">
      <c r="A10" s="3" t="s">
        <v>55</v>
      </c>
      <c r="B10" s="18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18">
        <v>0</v>
      </c>
      <c r="N10" s="5">
        <f t="shared" si="0"/>
        <v>0</v>
      </c>
      <c r="O10" s="6">
        <f>N10/N23*100</f>
        <v>0</v>
      </c>
    </row>
    <row r="11" spans="1:15" ht="15.75" customHeight="1">
      <c r="A11" s="3" t="s">
        <v>56</v>
      </c>
      <c r="B11" s="18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18">
        <v>0</v>
      </c>
      <c r="N11" s="5">
        <f t="shared" si="0"/>
        <v>0</v>
      </c>
      <c r="O11" s="6">
        <f>N11/N23*100</f>
        <v>0</v>
      </c>
    </row>
    <row r="12" spans="1:15" ht="15.75" customHeight="1">
      <c r="A12" s="3" t="s">
        <v>57</v>
      </c>
      <c r="B12" s="1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7">
        <v>0</v>
      </c>
      <c r="N12" s="5">
        <f t="shared" si="0"/>
        <v>0</v>
      </c>
      <c r="O12" s="6">
        <f>N12/N23*100</f>
        <v>0</v>
      </c>
    </row>
    <row r="13" spans="1:15" ht="15.75" customHeight="1">
      <c r="A13" s="7" t="s">
        <v>58</v>
      </c>
      <c r="B13" s="17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7">
        <v>0</v>
      </c>
      <c r="N13" s="5">
        <f t="shared" si="0"/>
        <v>0</v>
      </c>
      <c r="O13" s="6">
        <f>N13/N23*100</f>
        <v>0</v>
      </c>
    </row>
    <row r="14" spans="1:15" ht="15.75" customHeight="1">
      <c r="A14" s="7" t="s">
        <v>15</v>
      </c>
      <c r="B14" s="17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17">
        <v>0</v>
      </c>
      <c r="N14" s="5">
        <f t="shared" si="0"/>
        <v>0</v>
      </c>
      <c r="O14" s="6">
        <f>N14/N23*100</f>
        <v>0</v>
      </c>
    </row>
    <row r="15" spans="1:15" ht="15.75" customHeight="1">
      <c r="A15" s="7" t="s">
        <v>16</v>
      </c>
      <c r="B15" s="17">
        <v>3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1</v>
      </c>
      <c r="K15" s="5">
        <v>0</v>
      </c>
      <c r="L15" s="5">
        <v>0</v>
      </c>
      <c r="M15" s="17">
        <v>0</v>
      </c>
      <c r="N15" s="5">
        <f t="shared" si="0"/>
        <v>6</v>
      </c>
      <c r="O15" s="6">
        <f>N15/N23*100</f>
        <v>9.5238095238095237</v>
      </c>
    </row>
    <row r="16" spans="1:15" ht="15.75" customHeight="1">
      <c r="A16" s="7" t="s">
        <v>17</v>
      </c>
      <c r="B16" s="17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7">
        <v>0</v>
      </c>
      <c r="N16" s="5">
        <f t="shared" si="0"/>
        <v>0</v>
      </c>
      <c r="O16" s="6">
        <f>N16/N23*100</f>
        <v>0</v>
      </c>
    </row>
    <row r="17" spans="1:15" ht="15.75" customHeight="1">
      <c r="A17" s="3" t="s">
        <v>18</v>
      </c>
      <c r="B17" s="17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17">
        <v>0</v>
      </c>
      <c r="N17" s="5">
        <f t="shared" si="0"/>
        <v>0</v>
      </c>
      <c r="O17" s="6">
        <f>N17/N23*100</f>
        <v>0</v>
      </c>
    </row>
    <row r="18" spans="1:15" ht="15.75" customHeight="1">
      <c r="A18" s="3" t="s">
        <v>19</v>
      </c>
      <c r="B18" s="17">
        <v>0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17">
        <v>0</v>
      </c>
      <c r="N18" s="5">
        <f t="shared" si="0"/>
        <v>1</v>
      </c>
      <c r="O18" s="6">
        <f>N18/N23*100</f>
        <v>1.5873015873015872</v>
      </c>
    </row>
    <row r="19" spans="1:15" ht="15.75" customHeight="1">
      <c r="A19" s="9" t="s">
        <v>20</v>
      </c>
      <c r="B19" s="17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17">
        <v>0</v>
      </c>
      <c r="N19" s="5">
        <f t="shared" si="0"/>
        <v>1</v>
      </c>
      <c r="O19" s="6">
        <f>N19/N23*100</f>
        <v>1.5873015873015872</v>
      </c>
    </row>
    <row r="20" spans="1:15" ht="15.75" customHeight="1">
      <c r="A20" s="9" t="s">
        <v>21</v>
      </c>
      <c r="B20" s="17">
        <v>0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1</v>
      </c>
      <c r="I20" s="5">
        <v>1</v>
      </c>
      <c r="J20" s="5">
        <v>1</v>
      </c>
      <c r="K20" s="5">
        <v>0</v>
      </c>
      <c r="L20" s="5">
        <v>0</v>
      </c>
      <c r="M20" s="17">
        <v>1</v>
      </c>
      <c r="N20" s="5">
        <f t="shared" si="0"/>
        <v>5</v>
      </c>
      <c r="O20" s="6">
        <f>N20/N23*100</f>
        <v>7.9365079365079358</v>
      </c>
    </row>
    <row r="21" spans="1:15" ht="15.75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5" ht="15.75" customHeight="1">
      <c r="A22" s="10" t="s">
        <v>22</v>
      </c>
      <c r="B22" s="11">
        <f t="shared" ref="B22:M22" si="1">SUM(B2:B19)</f>
        <v>9</v>
      </c>
      <c r="C22" s="11">
        <f t="shared" si="1"/>
        <v>2</v>
      </c>
      <c r="D22" s="11">
        <f t="shared" si="1"/>
        <v>2</v>
      </c>
      <c r="E22" s="11">
        <f t="shared" si="1"/>
        <v>7</v>
      </c>
      <c r="F22" s="11">
        <f t="shared" si="1"/>
        <v>11</v>
      </c>
      <c r="G22" s="11">
        <f t="shared" si="1"/>
        <v>4</v>
      </c>
      <c r="H22" s="11">
        <f t="shared" si="1"/>
        <v>2</v>
      </c>
      <c r="I22" s="11">
        <f t="shared" si="1"/>
        <v>6</v>
      </c>
      <c r="J22" s="11">
        <f t="shared" si="1"/>
        <v>4</v>
      </c>
      <c r="K22" s="11">
        <f t="shared" si="1"/>
        <v>2</v>
      </c>
      <c r="L22" s="11">
        <f t="shared" si="1"/>
        <v>4</v>
      </c>
      <c r="M22" s="11">
        <f t="shared" si="1"/>
        <v>5</v>
      </c>
      <c r="N22" s="11"/>
    </row>
    <row r="23" spans="1:15" ht="15.75" customHeight="1">
      <c r="A23" s="10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>
        <f>SUM(N2:N21)</f>
        <v>63</v>
      </c>
    </row>
    <row r="25" spans="1:15" ht="15.75" customHeight="1">
      <c r="A25" s="12"/>
      <c r="B25" s="12"/>
      <c r="C25" s="12"/>
    </row>
    <row r="26" spans="1:15" ht="15.75" customHeight="1">
      <c r="A26" s="3"/>
      <c r="B26" s="12"/>
      <c r="C26" s="12"/>
      <c r="K26" s="13"/>
      <c r="L26" s="13"/>
      <c r="M26" s="13"/>
      <c r="N26" s="13"/>
      <c r="O26" s="13"/>
    </row>
    <row r="27" spans="1:15" ht="15.75" customHeight="1">
      <c r="A27" s="3"/>
      <c r="B27" s="12"/>
      <c r="C27" s="12"/>
      <c r="K27" s="13"/>
      <c r="L27" s="13"/>
      <c r="M27" s="13"/>
      <c r="N27" s="13"/>
      <c r="O27" s="13"/>
    </row>
    <row r="28" spans="1:15" ht="15.75" customHeight="1">
      <c r="A28" s="3"/>
      <c r="B28" s="12"/>
      <c r="C28" s="12"/>
      <c r="K28" s="13"/>
      <c r="L28" s="14"/>
      <c r="M28" s="14"/>
      <c r="N28" s="13"/>
      <c r="O28" s="13"/>
    </row>
    <row r="29" spans="1:15" ht="15.75" customHeight="1">
      <c r="A29" s="3"/>
      <c r="B29" s="12"/>
      <c r="C29" s="12"/>
      <c r="K29" s="13"/>
      <c r="L29" s="13"/>
      <c r="M29" s="13"/>
      <c r="N29" s="13"/>
      <c r="O29" s="13"/>
    </row>
    <row r="30" spans="1:15" ht="15.75" customHeight="1">
      <c r="A30" s="3"/>
      <c r="B30" s="12"/>
      <c r="C30" s="12"/>
      <c r="K30" s="13"/>
      <c r="L30" s="13"/>
      <c r="M30" s="13"/>
      <c r="N30" s="13"/>
      <c r="O30" s="13"/>
    </row>
    <row r="31" spans="1:15" ht="15.75" customHeight="1">
      <c r="A31" s="3"/>
      <c r="B31" s="12"/>
      <c r="C31" s="12"/>
    </row>
    <row r="32" spans="1:15" ht="15.75" customHeight="1">
      <c r="A32" s="3"/>
      <c r="B32" s="12"/>
      <c r="C32" s="12"/>
    </row>
    <row r="33" spans="1:4" ht="15.75" customHeight="1">
      <c r="A33" s="3"/>
      <c r="B33" s="12"/>
      <c r="C33" s="12"/>
    </row>
    <row r="34" spans="1:4" ht="15.75" customHeight="1">
      <c r="A34" s="3"/>
      <c r="B34" s="12"/>
      <c r="C34" s="12"/>
    </row>
    <row r="35" spans="1:4" ht="15.75" customHeight="1">
      <c r="A35" s="3"/>
      <c r="B35" s="12"/>
      <c r="C35" s="12"/>
    </row>
    <row r="36" spans="1:4" ht="15.75" customHeight="1">
      <c r="A36" s="3"/>
      <c r="B36" s="12"/>
      <c r="C36" s="12"/>
    </row>
    <row r="37" spans="1:4" ht="15.75" customHeight="1">
      <c r="A37" s="3"/>
      <c r="B37" s="12"/>
      <c r="C37" s="12"/>
    </row>
    <row r="38" spans="1:4" ht="15.75" customHeight="1">
      <c r="A38" s="3"/>
      <c r="B38" s="12"/>
      <c r="C38" s="12"/>
    </row>
    <row r="39" spans="1:4" ht="15.75" customHeight="1">
      <c r="A39" s="3"/>
      <c r="B39" s="12"/>
      <c r="C39" s="12"/>
    </row>
    <row r="40" spans="1:4" ht="15.75" customHeight="1">
      <c r="A40" s="3"/>
      <c r="B40" s="12"/>
      <c r="C40" s="12"/>
    </row>
    <row r="41" spans="1:4" ht="15.75" customHeight="1">
      <c r="A41" s="3"/>
      <c r="B41" s="12"/>
      <c r="C41" s="12"/>
    </row>
    <row r="42" spans="1:4" ht="15.75" customHeight="1">
      <c r="A42" s="3"/>
      <c r="B42" s="12"/>
      <c r="C42" s="12"/>
      <c r="D42" s="12"/>
    </row>
    <row r="43" spans="1:4" ht="15.75" customHeight="1">
      <c r="A43" s="9"/>
    </row>
    <row r="44" spans="1:4" ht="15.75" customHeight="1">
      <c r="A44" s="12"/>
      <c r="B44" s="12"/>
      <c r="C44" s="12"/>
    </row>
    <row r="45" spans="1:4" ht="13">
      <c r="A45" s="12"/>
      <c r="B45" s="12"/>
      <c r="C45" s="12"/>
    </row>
    <row r="46" spans="1:4" ht="13">
      <c r="A46" s="12"/>
      <c r="B46" s="12"/>
      <c r="C46" s="12"/>
    </row>
    <row r="47" spans="1:4" ht="13">
      <c r="A47" s="12"/>
      <c r="B47" s="12"/>
      <c r="C47" s="12"/>
    </row>
    <row r="48" spans="1:4" ht="13">
      <c r="A48" s="12"/>
      <c r="B48" s="12"/>
      <c r="C48" s="12"/>
    </row>
    <row r="49" spans="1:4" ht="13">
      <c r="B49" s="12"/>
      <c r="C49" s="12"/>
    </row>
    <row r="50" spans="1:4" ht="13">
      <c r="A50" s="12"/>
      <c r="B50" s="12"/>
      <c r="C50" s="12"/>
    </row>
    <row r="51" spans="1:4" ht="13">
      <c r="A51" s="12"/>
      <c r="B51" s="12"/>
      <c r="C51" s="12"/>
    </row>
    <row r="52" spans="1:4" ht="13">
      <c r="A52" s="12"/>
      <c r="B52" s="12"/>
      <c r="C52" s="12"/>
    </row>
    <row r="53" spans="1:4" ht="13">
      <c r="A53" s="12"/>
      <c r="B53" s="12"/>
      <c r="C53" s="12"/>
    </row>
    <row r="54" spans="1:4" ht="13">
      <c r="A54" s="12"/>
      <c r="B54" s="12"/>
      <c r="C54" s="12"/>
    </row>
    <row r="55" spans="1:4" ht="13">
      <c r="B55" s="12"/>
      <c r="C55" s="12"/>
    </row>
    <row r="56" spans="1:4" ht="13">
      <c r="B56" s="12"/>
      <c r="C56" s="12"/>
    </row>
    <row r="57" spans="1:4" ht="13">
      <c r="B57" s="12"/>
      <c r="C57" s="12"/>
    </row>
    <row r="58" spans="1:4" ht="13">
      <c r="B58" s="12"/>
      <c r="C58" s="12"/>
    </row>
    <row r="59" spans="1:4" ht="13">
      <c r="A59" s="12"/>
      <c r="B59" s="12"/>
      <c r="C59" s="12"/>
    </row>
    <row r="60" spans="1:4" ht="13">
      <c r="A60" s="12"/>
      <c r="B60" s="12"/>
      <c r="C60" s="12"/>
    </row>
    <row r="61" spans="1:4" ht="13">
      <c r="A61" s="12"/>
      <c r="B61" s="12"/>
      <c r="C61" s="12"/>
    </row>
    <row r="62" spans="1:4" ht="13">
      <c r="A62" s="12"/>
      <c r="B62" s="12"/>
      <c r="C62" s="12"/>
    </row>
    <row r="63" spans="1:4" ht="13">
      <c r="A63" s="12"/>
      <c r="B63" s="12"/>
      <c r="C63" s="12"/>
      <c r="D63" s="12"/>
    </row>
    <row r="65" spans="1:3" ht="13">
      <c r="A65" s="15"/>
    </row>
    <row r="66" spans="1:3" ht="13">
      <c r="A66" s="12"/>
      <c r="B66" s="12"/>
      <c r="C66" s="12"/>
    </row>
    <row r="67" spans="1:3" ht="13">
      <c r="A67" s="12"/>
      <c r="B67" s="12"/>
      <c r="C67" s="12"/>
    </row>
    <row r="68" spans="1:3" ht="13">
      <c r="A68" s="12"/>
      <c r="B68" s="12"/>
      <c r="C68" s="12"/>
    </row>
    <row r="69" spans="1:3" ht="13">
      <c r="A69" s="12"/>
      <c r="B69" s="12"/>
      <c r="C69" s="12"/>
    </row>
    <row r="70" spans="1:3" ht="13">
      <c r="B70" s="12"/>
      <c r="C70" s="12"/>
    </row>
    <row r="71" spans="1:3" ht="13">
      <c r="B71" s="12"/>
      <c r="C71" s="12"/>
    </row>
    <row r="72" spans="1:3" ht="13">
      <c r="A72" s="12"/>
      <c r="B72" s="12"/>
      <c r="C72" s="12"/>
    </row>
    <row r="73" spans="1:3" ht="13">
      <c r="A73" s="12"/>
      <c r="B73" s="12"/>
      <c r="C73" s="12"/>
    </row>
    <row r="74" spans="1:3" ht="13">
      <c r="A74" s="12"/>
      <c r="B74" s="12"/>
      <c r="C74" s="12"/>
    </row>
    <row r="75" spans="1:3" ht="13">
      <c r="A75" s="12"/>
      <c r="B75" s="12"/>
      <c r="C75" s="12"/>
    </row>
    <row r="76" spans="1:3" ht="13">
      <c r="A76" s="12"/>
      <c r="B76" s="12"/>
      <c r="C76" s="12"/>
    </row>
    <row r="77" spans="1:3" ht="13">
      <c r="B77" s="12"/>
      <c r="C77" s="12"/>
    </row>
    <row r="78" spans="1:3" ht="13">
      <c r="B78" s="12"/>
      <c r="C78" s="12"/>
    </row>
    <row r="79" spans="1:3" ht="13">
      <c r="B79" s="12"/>
      <c r="C79" s="12"/>
    </row>
    <row r="80" spans="1:3" ht="13">
      <c r="B80" s="12"/>
      <c r="C80" s="12"/>
    </row>
    <row r="81" spans="1:4" ht="13">
      <c r="A81" s="12"/>
      <c r="B81" s="12"/>
      <c r="C81" s="12"/>
    </row>
    <row r="82" spans="1:4" ht="13">
      <c r="A82" s="12"/>
      <c r="B82" s="12"/>
      <c r="C82" s="12"/>
    </row>
    <row r="83" spans="1:4" ht="13">
      <c r="A83" s="12"/>
      <c r="B83" s="12"/>
      <c r="C83" s="12"/>
    </row>
    <row r="84" spans="1:4" ht="13">
      <c r="A84" s="12"/>
      <c r="B84" s="12"/>
      <c r="C84" s="12"/>
    </row>
    <row r="85" spans="1:4" ht="13">
      <c r="A85" s="12"/>
      <c r="B85" s="12"/>
      <c r="C85" s="12"/>
      <c r="D85" s="12"/>
    </row>
    <row r="87" spans="1:4" ht="13">
      <c r="A87" s="12"/>
      <c r="B87" s="12"/>
      <c r="C87" s="12"/>
    </row>
    <row r="88" spans="1:4" ht="13">
      <c r="A88" s="12"/>
      <c r="B88" s="12"/>
      <c r="C88" s="12"/>
    </row>
    <row r="89" spans="1:4" ht="13">
      <c r="A89" s="12"/>
      <c r="B89" s="12"/>
      <c r="C89" s="12"/>
    </row>
    <row r="90" spans="1:4" ht="13">
      <c r="A90" s="12"/>
      <c r="B90" s="12"/>
      <c r="C90" s="12"/>
    </row>
    <row r="91" spans="1:4" ht="13">
      <c r="B91" s="12"/>
      <c r="C91" s="12"/>
    </row>
    <row r="92" spans="1:4" ht="13">
      <c r="B92" s="12"/>
      <c r="C92" s="12"/>
    </row>
    <row r="93" spans="1:4" ht="13">
      <c r="A93" s="12"/>
      <c r="B93" s="12"/>
      <c r="C93" s="12"/>
    </row>
    <row r="94" spans="1:4" ht="13">
      <c r="A94" s="12"/>
      <c r="B94" s="12"/>
      <c r="C94" s="12"/>
    </row>
    <row r="95" spans="1:4" ht="13">
      <c r="A95" s="12"/>
      <c r="B95" s="12"/>
      <c r="C95" s="12"/>
    </row>
    <row r="96" spans="1:4" ht="13">
      <c r="A96" s="12"/>
      <c r="B96" s="12"/>
      <c r="C96" s="12"/>
    </row>
    <row r="97" spans="1:4" ht="13">
      <c r="A97" s="12"/>
      <c r="B97" s="12"/>
      <c r="C97" s="12"/>
    </row>
    <row r="98" spans="1:4" ht="13">
      <c r="B98" s="12"/>
      <c r="C98" s="12"/>
    </row>
    <row r="99" spans="1:4" ht="13">
      <c r="B99" s="12"/>
      <c r="C99" s="12"/>
    </row>
    <row r="100" spans="1:4" ht="13">
      <c r="B100" s="12"/>
      <c r="C100" s="12"/>
    </row>
    <row r="101" spans="1:4" ht="13">
      <c r="B101" s="12"/>
      <c r="C101" s="12"/>
    </row>
    <row r="102" spans="1:4" ht="13">
      <c r="A102" s="12"/>
      <c r="B102" s="12"/>
      <c r="C102" s="12"/>
    </row>
    <row r="103" spans="1:4" ht="13">
      <c r="A103" s="12"/>
      <c r="B103" s="12"/>
      <c r="C103" s="12"/>
    </row>
    <row r="104" spans="1:4" ht="13">
      <c r="A104" s="12"/>
      <c r="B104" s="12"/>
      <c r="C104" s="12"/>
    </row>
    <row r="105" spans="1:4" ht="13">
      <c r="A105" s="12"/>
      <c r="B105" s="12"/>
      <c r="C105" s="12"/>
    </row>
    <row r="106" spans="1:4" ht="13">
      <c r="A106" s="12"/>
      <c r="B106" s="12"/>
      <c r="C106" s="12"/>
      <c r="D106" s="12"/>
    </row>
    <row r="108" spans="1:4" ht="13">
      <c r="A108" s="12"/>
      <c r="B108" s="12"/>
      <c r="C108" s="12"/>
    </row>
    <row r="109" spans="1:4" ht="13">
      <c r="A109" s="12"/>
      <c r="B109" s="12"/>
      <c r="C109" s="12"/>
    </row>
    <row r="110" spans="1:4" ht="13">
      <c r="A110" s="12"/>
      <c r="B110" s="12"/>
      <c r="C110" s="12"/>
    </row>
    <row r="111" spans="1:4" ht="13">
      <c r="A111" s="12"/>
      <c r="B111" s="12"/>
      <c r="C111" s="12"/>
    </row>
    <row r="112" spans="1:4" ht="13">
      <c r="B112" s="12"/>
      <c r="C112" s="12"/>
    </row>
    <row r="113" spans="1:4" ht="13">
      <c r="B113" s="12"/>
      <c r="C113" s="12"/>
    </row>
    <row r="114" spans="1:4" ht="13">
      <c r="A114" s="12"/>
      <c r="B114" s="12"/>
      <c r="C114" s="12"/>
    </row>
    <row r="115" spans="1:4" ht="13">
      <c r="A115" s="12"/>
      <c r="B115" s="12"/>
      <c r="C115" s="12"/>
    </row>
    <row r="116" spans="1:4" ht="13">
      <c r="A116" s="12"/>
      <c r="B116" s="12"/>
      <c r="C116" s="12"/>
    </row>
    <row r="117" spans="1:4" ht="13">
      <c r="A117" s="12"/>
      <c r="B117" s="12"/>
      <c r="C117" s="12"/>
    </row>
    <row r="118" spans="1:4" ht="13">
      <c r="A118" s="12"/>
      <c r="B118" s="12"/>
      <c r="C118" s="12"/>
    </row>
    <row r="119" spans="1:4" ht="13">
      <c r="B119" s="12"/>
      <c r="C119" s="12"/>
    </row>
    <row r="120" spans="1:4" ht="13">
      <c r="B120" s="12"/>
      <c r="C120" s="12"/>
    </row>
    <row r="121" spans="1:4" ht="13">
      <c r="B121" s="12"/>
      <c r="C121" s="12"/>
    </row>
    <row r="122" spans="1:4" ht="13">
      <c r="B122" s="12"/>
      <c r="C122" s="12"/>
    </row>
    <row r="123" spans="1:4" ht="13">
      <c r="A123" s="12"/>
      <c r="B123" s="12"/>
      <c r="C123" s="12"/>
    </row>
    <row r="124" spans="1:4" ht="13">
      <c r="A124" s="12"/>
      <c r="B124" s="12"/>
      <c r="C124" s="12"/>
    </row>
    <row r="125" spans="1:4" ht="13">
      <c r="A125" s="12"/>
      <c r="B125" s="12"/>
      <c r="C125" s="12"/>
    </row>
    <row r="126" spans="1:4" ht="13">
      <c r="A126" s="12"/>
      <c r="B126" s="12"/>
      <c r="C126" s="12"/>
    </row>
    <row r="127" spans="1:4" ht="13">
      <c r="A127" s="12"/>
      <c r="B127" s="12"/>
      <c r="C127" s="12"/>
      <c r="D127" s="12"/>
    </row>
    <row r="129" spans="1:3" ht="13">
      <c r="A129" s="12"/>
      <c r="B129" s="12"/>
      <c r="C129" s="12"/>
    </row>
    <row r="130" spans="1:3" ht="13">
      <c r="A130" s="12"/>
      <c r="B130" s="12"/>
      <c r="C130" s="12"/>
    </row>
    <row r="131" spans="1:3" ht="13">
      <c r="A131" s="12"/>
      <c r="B131" s="12"/>
      <c r="C131" s="12"/>
    </row>
    <row r="132" spans="1:3" ht="13">
      <c r="A132" s="12"/>
      <c r="B132" s="12"/>
      <c r="C132" s="12"/>
    </row>
    <row r="133" spans="1:3" ht="13">
      <c r="B133" s="12"/>
      <c r="C133" s="12"/>
    </row>
    <row r="134" spans="1:3" ht="13">
      <c r="B134" s="12"/>
      <c r="C134" s="12"/>
    </row>
    <row r="135" spans="1:3" ht="13">
      <c r="A135" s="12"/>
      <c r="B135" s="12"/>
      <c r="C135" s="12"/>
    </row>
    <row r="136" spans="1:3" ht="13">
      <c r="A136" s="12"/>
      <c r="B136" s="12"/>
      <c r="C136" s="12"/>
    </row>
    <row r="137" spans="1:3" ht="13">
      <c r="A137" s="12"/>
      <c r="B137" s="12"/>
      <c r="C137" s="12"/>
    </row>
    <row r="138" spans="1:3" ht="13">
      <c r="A138" s="12"/>
      <c r="B138" s="12"/>
      <c r="C138" s="12"/>
    </row>
    <row r="139" spans="1:3" ht="13">
      <c r="A139" s="12"/>
      <c r="B139" s="12"/>
      <c r="C139" s="12"/>
    </row>
    <row r="140" spans="1:3" ht="13">
      <c r="B140" s="12"/>
      <c r="C140" s="12"/>
    </row>
    <row r="141" spans="1:3" ht="13">
      <c r="B141" s="12"/>
      <c r="C141" s="12"/>
    </row>
    <row r="142" spans="1:3" ht="13">
      <c r="B142" s="12"/>
      <c r="C142" s="12"/>
    </row>
    <row r="143" spans="1:3" ht="13">
      <c r="B143" s="12"/>
      <c r="C143" s="12"/>
    </row>
    <row r="144" spans="1:3" ht="13">
      <c r="A144" s="12"/>
      <c r="B144" s="12"/>
      <c r="C144" s="12"/>
    </row>
    <row r="145" spans="1:4" ht="13">
      <c r="A145" s="12"/>
      <c r="B145" s="12"/>
      <c r="C145" s="12"/>
    </row>
    <row r="146" spans="1:4" ht="13">
      <c r="A146" s="12"/>
      <c r="B146" s="12"/>
      <c r="C146" s="12"/>
    </row>
    <row r="147" spans="1:4" ht="13">
      <c r="A147" s="12"/>
      <c r="B147" s="12"/>
      <c r="C147" s="12"/>
    </row>
    <row r="148" spans="1:4" ht="13">
      <c r="A148" s="12"/>
      <c r="B148" s="12"/>
      <c r="C148" s="12"/>
      <c r="D148" s="12"/>
    </row>
    <row r="150" spans="1:4" ht="13">
      <c r="A150" s="12"/>
      <c r="B150" s="12"/>
      <c r="C150" s="12"/>
    </row>
    <row r="151" spans="1:4" ht="13">
      <c r="A151" s="12"/>
      <c r="B151" s="12"/>
      <c r="C151" s="12"/>
    </row>
    <row r="152" spans="1:4" ht="13">
      <c r="A152" s="12"/>
      <c r="B152" s="12"/>
      <c r="C152" s="12"/>
    </row>
    <row r="153" spans="1:4" ht="13">
      <c r="A153" s="12"/>
      <c r="B153" s="12"/>
      <c r="C153" s="12"/>
    </row>
    <row r="154" spans="1:4" ht="13">
      <c r="B154" s="12"/>
      <c r="C154" s="12"/>
    </row>
    <row r="155" spans="1:4" ht="13">
      <c r="B155" s="12"/>
      <c r="C155" s="12"/>
    </row>
    <row r="156" spans="1:4" ht="13">
      <c r="A156" s="12"/>
      <c r="B156" s="12"/>
      <c r="C156" s="12"/>
    </row>
    <row r="157" spans="1:4" ht="13">
      <c r="A157" s="12"/>
      <c r="B157" s="12"/>
      <c r="C157" s="12"/>
    </row>
    <row r="158" spans="1:4" ht="13">
      <c r="A158" s="12"/>
      <c r="B158" s="12"/>
      <c r="C158" s="12"/>
    </row>
    <row r="159" spans="1:4" ht="13">
      <c r="A159" s="12"/>
      <c r="B159" s="12"/>
      <c r="C159" s="12"/>
    </row>
    <row r="160" spans="1:4" ht="13">
      <c r="A160" s="12"/>
      <c r="B160" s="12"/>
      <c r="C160" s="12"/>
    </row>
    <row r="161" spans="1:4" ht="13">
      <c r="B161" s="12"/>
      <c r="C161" s="12"/>
    </row>
    <row r="162" spans="1:4" ht="13">
      <c r="B162" s="12"/>
      <c r="C162" s="12"/>
    </row>
    <row r="163" spans="1:4" ht="13">
      <c r="B163" s="12"/>
      <c r="C163" s="12"/>
    </row>
    <row r="164" spans="1:4" ht="13">
      <c r="B164" s="12"/>
      <c r="C164" s="12"/>
    </row>
    <row r="165" spans="1:4" ht="13">
      <c r="A165" s="12"/>
      <c r="B165" s="12"/>
      <c r="C165" s="12"/>
    </row>
    <row r="166" spans="1:4" ht="13">
      <c r="A166" s="12"/>
      <c r="B166" s="12"/>
      <c r="C166" s="12"/>
    </row>
    <row r="167" spans="1:4" ht="13">
      <c r="A167" s="12"/>
      <c r="B167" s="12"/>
      <c r="C167" s="12"/>
    </row>
    <row r="168" spans="1:4" ht="13">
      <c r="A168" s="12"/>
      <c r="B168" s="12"/>
      <c r="C168" s="12"/>
    </row>
    <row r="169" spans="1:4" ht="13">
      <c r="A169" s="12"/>
      <c r="B169" s="12"/>
      <c r="C169" s="12"/>
      <c r="D169" s="12"/>
    </row>
    <row r="170" spans="1:4" ht="13">
      <c r="A170" s="15"/>
    </row>
    <row r="171" spans="1:4" ht="13">
      <c r="A171" s="12"/>
      <c r="B171" s="12"/>
      <c r="C171" s="12"/>
    </row>
    <row r="172" spans="1:4" ht="13">
      <c r="A172" s="12"/>
      <c r="B172" s="12"/>
      <c r="C172" s="12"/>
    </row>
    <row r="173" spans="1:4" ht="13">
      <c r="A173" s="12"/>
      <c r="B173" s="12"/>
      <c r="C173" s="12"/>
    </row>
    <row r="174" spans="1:4" ht="13">
      <c r="A174" s="12"/>
      <c r="B174" s="12"/>
      <c r="C174" s="12"/>
    </row>
    <row r="175" spans="1:4" ht="13">
      <c r="B175" s="12"/>
      <c r="C175" s="12"/>
    </row>
    <row r="176" spans="1:4" ht="13">
      <c r="B176" s="12"/>
      <c r="C176" s="12"/>
    </row>
    <row r="177" spans="1:4" ht="13">
      <c r="A177" s="12"/>
      <c r="B177" s="12"/>
      <c r="C177" s="12"/>
    </row>
    <row r="178" spans="1:4" ht="13">
      <c r="A178" s="12"/>
      <c r="B178" s="12"/>
      <c r="C178" s="12"/>
    </row>
    <row r="179" spans="1:4" ht="13">
      <c r="A179" s="12"/>
      <c r="B179" s="12"/>
      <c r="C179" s="12"/>
    </row>
    <row r="180" spans="1:4" ht="13">
      <c r="A180" s="12"/>
      <c r="B180" s="12"/>
      <c r="C180" s="12"/>
    </row>
    <row r="181" spans="1:4" ht="13">
      <c r="A181" s="12"/>
      <c r="B181" s="12"/>
      <c r="C181" s="12"/>
    </row>
    <row r="182" spans="1:4" ht="13">
      <c r="B182" s="12"/>
      <c r="C182" s="12"/>
    </row>
    <row r="183" spans="1:4" ht="13">
      <c r="B183" s="12"/>
      <c r="C183" s="12"/>
    </row>
    <row r="184" spans="1:4" ht="13">
      <c r="B184" s="12"/>
      <c r="C184" s="12"/>
    </row>
    <row r="185" spans="1:4" ht="13">
      <c r="B185" s="12"/>
      <c r="C185" s="12"/>
    </row>
    <row r="186" spans="1:4" ht="13">
      <c r="A186" s="12"/>
      <c r="B186" s="12"/>
      <c r="C186" s="12"/>
    </row>
    <row r="187" spans="1:4" ht="13">
      <c r="A187" s="12"/>
      <c r="B187" s="12"/>
      <c r="C187" s="12"/>
    </row>
    <row r="188" spans="1:4" ht="13">
      <c r="A188" s="12"/>
      <c r="B188" s="12"/>
      <c r="C188" s="12"/>
    </row>
    <row r="189" spans="1:4" ht="13">
      <c r="A189" s="12"/>
      <c r="B189" s="12"/>
      <c r="C189" s="12"/>
    </row>
    <row r="190" spans="1:4" ht="13">
      <c r="A190" s="12"/>
      <c r="B190" s="12"/>
      <c r="C190" s="12"/>
      <c r="D190" s="12"/>
    </row>
    <row r="192" spans="1:4" ht="13">
      <c r="A192" s="12"/>
      <c r="B192" s="12"/>
      <c r="C192" s="12"/>
    </row>
    <row r="193" spans="1:3" ht="13">
      <c r="A193" s="12"/>
      <c r="B193" s="12"/>
      <c r="C193" s="12"/>
    </row>
    <row r="194" spans="1:3" ht="13">
      <c r="A194" s="12"/>
      <c r="B194" s="12"/>
      <c r="C194" s="12"/>
    </row>
    <row r="195" spans="1:3" ht="13">
      <c r="A195" s="12"/>
      <c r="B195" s="12"/>
      <c r="C195" s="12"/>
    </row>
    <row r="196" spans="1:3" ht="13">
      <c r="B196" s="12"/>
      <c r="C196" s="12"/>
    </row>
    <row r="197" spans="1:3" ht="13">
      <c r="B197" s="12"/>
      <c r="C197" s="12"/>
    </row>
    <row r="198" spans="1:3" ht="13">
      <c r="A198" s="12"/>
      <c r="B198" s="12"/>
      <c r="C198" s="12"/>
    </row>
    <row r="199" spans="1:3" ht="13">
      <c r="A199" s="12"/>
      <c r="B199" s="12"/>
      <c r="C199" s="12"/>
    </row>
    <row r="200" spans="1:3" ht="13">
      <c r="A200" s="12"/>
      <c r="B200" s="12"/>
      <c r="C200" s="12"/>
    </row>
    <row r="201" spans="1:3" ht="13">
      <c r="A201" s="12"/>
      <c r="B201" s="12"/>
      <c r="C201" s="12"/>
    </row>
    <row r="202" spans="1:3" ht="13">
      <c r="A202" s="12"/>
      <c r="B202" s="12"/>
      <c r="C202" s="12"/>
    </row>
    <row r="203" spans="1:3" ht="13">
      <c r="B203" s="12"/>
      <c r="C203" s="12"/>
    </row>
    <row r="204" spans="1:3" ht="13">
      <c r="B204" s="12"/>
      <c r="C204" s="12"/>
    </row>
    <row r="205" spans="1:3" ht="13">
      <c r="B205" s="12"/>
      <c r="C205" s="12"/>
    </row>
    <row r="206" spans="1:3" ht="13">
      <c r="B206" s="12"/>
      <c r="C206" s="12"/>
    </row>
    <row r="207" spans="1:3" ht="13">
      <c r="A207" s="12"/>
      <c r="B207" s="12"/>
      <c r="C207" s="12"/>
    </row>
    <row r="208" spans="1:3" ht="13">
      <c r="A208" s="12"/>
      <c r="B208" s="12"/>
      <c r="C208" s="12"/>
    </row>
    <row r="209" spans="1:4" ht="13">
      <c r="A209" s="12"/>
      <c r="B209" s="12"/>
      <c r="C209" s="12"/>
    </row>
    <row r="210" spans="1:4" ht="13">
      <c r="A210" s="12"/>
      <c r="B210" s="12"/>
      <c r="C210" s="12"/>
    </row>
    <row r="211" spans="1:4" ht="13">
      <c r="A211" s="12"/>
      <c r="B211" s="12"/>
      <c r="C211" s="12"/>
      <c r="D211" s="12"/>
    </row>
    <row r="212" spans="1:4" ht="13">
      <c r="A212" s="15"/>
    </row>
    <row r="213" spans="1:4" ht="13">
      <c r="A213" s="12"/>
      <c r="B213" s="12"/>
      <c r="C213" s="12"/>
    </row>
    <row r="214" spans="1:4" ht="13">
      <c r="A214" s="12"/>
      <c r="B214" s="12"/>
      <c r="C214" s="12"/>
    </row>
    <row r="215" spans="1:4" ht="13">
      <c r="A215" s="12"/>
      <c r="B215" s="12"/>
      <c r="C215" s="12"/>
    </row>
    <row r="216" spans="1:4" ht="13">
      <c r="A216" s="12"/>
      <c r="B216" s="12"/>
      <c r="C216" s="12"/>
    </row>
    <row r="217" spans="1:4" ht="13">
      <c r="B217" s="12"/>
      <c r="C217" s="12"/>
    </row>
    <row r="218" spans="1:4" ht="13">
      <c r="B218" s="12"/>
      <c r="C218" s="12"/>
    </row>
    <row r="219" spans="1:4" ht="13">
      <c r="A219" s="12"/>
      <c r="B219" s="12"/>
      <c r="C219" s="12"/>
    </row>
    <row r="220" spans="1:4" ht="13">
      <c r="A220" s="12"/>
      <c r="B220" s="12"/>
      <c r="C220" s="12"/>
    </row>
    <row r="221" spans="1:4" ht="13">
      <c r="A221" s="12"/>
      <c r="B221" s="12"/>
      <c r="C221" s="12"/>
    </row>
    <row r="222" spans="1:4" ht="13">
      <c r="A222" s="12"/>
      <c r="B222" s="12"/>
      <c r="C222" s="12"/>
    </row>
    <row r="223" spans="1:4" ht="13">
      <c r="A223" s="12"/>
      <c r="B223" s="12"/>
      <c r="C223" s="12"/>
    </row>
    <row r="224" spans="1:4" ht="13">
      <c r="B224" s="12"/>
      <c r="C224" s="12"/>
    </row>
    <row r="225" spans="1:4" ht="13">
      <c r="B225" s="12"/>
      <c r="C225" s="12"/>
    </row>
    <row r="226" spans="1:4" ht="13">
      <c r="B226" s="12"/>
      <c r="C226" s="12"/>
    </row>
    <row r="227" spans="1:4" ht="13">
      <c r="B227" s="12"/>
      <c r="C227" s="12"/>
    </row>
    <row r="228" spans="1:4" ht="13">
      <c r="A228" s="12"/>
      <c r="B228" s="12"/>
      <c r="C228" s="12"/>
    </row>
    <row r="229" spans="1:4" ht="13">
      <c r="A229" s="12"/>
      <c r="B229" s="12"/>
      <c r="C229" s="12"/>
    </row>
    <row r="230" spans="1:4" ht="13">
      <c r="A230" s="12"/>
      <c r="B230" s="12"/>
      <c r="C230" s="12"/>
    </row>
    <row r="231" spans="1:4" ht="13">
      <c r="A231" s="12"/>
      <c r="B231" s="12"/>
      <c r="C231" s="12"/>
    </row>
    <row r="232" spans="1:4" ht="13">
      <c r="A232" s="12"/>
      <c r="B232" s="12"/>
      <c r="C232" s="12"/>
      <c r="D232" s="12"/>
    </row>
    <row r="233" spans="1:4" ht="13">
      <c r="A233" s="15"/>
    </row>
    <row r="234" spans="1:4" ht="13">
      <c r="A234" s="12"/>
      <c r="B234" s="12"/>
      <c r="C234" s="12"/>
    </row>
    <row r="235" spans="1:4" ht="13">
      <c r="A235" s="12"/>
      <c r="B235" s="12"/>
      <c r="C235" s="12"/>
    </row>
    <row r="236" spans="1:4" ht="13">
      <c r="A236" s="12"/>
      <c r="B236" s="12"/>
      <c r="C236" s="12"/>
    </row>
    <row r="237" spans="1:4" ht="13">
      <c r="A237" s="12"/>
      <c r="B237" s="12"/>
      <c r="C237" s="12"/>
    </row>
    <row r="238" spans="1:4" ht="13">
      <c r="B238" s="12"/>
      <c r="C238" s="12"/>
    </row>
    <row r="239" spans="1:4" ht="13">
      <c r="B239" s="12"/>
      <c r="C239" s="12"/>
    </row>
    <row r="240" spans="1:4" ht="13">
      <c r="A240" s="12"/>
      <c r="B240" s="12"/>
      <c r="C240" s="12"/>
    </row>
    <row r="241" spans="1:4" ht="13">
      <c r="A241" s="12"/>
      <c r="B241" s="12"/>
      <c r="C241" s="12"/>
    </row>
    <row r="242" spans="1:4" ht="13">
      <c r="A242" s="12"/>
      <c r="B242" s="12"/>
      <c r="C242" s="12"/>
    </row>
    <row r="243" spans="1:4" ht="13">
      <c r="A243" s="12"/>
      <c r="B243" s="12"/>
      <c r="C243" s="12"/>
    </row>
    <row r="244" spans="1:4" ht="13">
      <c r="A244" s="12"/>
      <c r="B244" s="12"/>
      <c r="C244" s="12"/>
    </row>
    <row r="245" spans="1:4" ht="13">
      <c r="B245" s="12"/>
      <c r="C245" s="12"/>
    </row>
    <row r="246" spans="1:4" ht="13">
      <c r="B246" s="12"/>
      <c r="C246" s="12"/>
    </row>
    <row r="247" spans="1:4" ht="13">
      <c r="B247" s="12"/>
      <c r="C247" s="12"/>
    </row>
    <row r="248" spans="1:4" ht="13">
      <c r="B248" s="12"/>
      <c r="C248" s="12"/>
    </row>
    <row r="249" spans="1:4" ht="13">
      <c r="A249" s="12"/>
      <c r="B249" s="12"/>
      <c r="C249" s="12"/>
    </row>
    <row r="250" spans="1:4" ht="13">
      <c r="A250" s="12"/>
      <c r="B250" s="12"/>
      <c r="C250" s="12"/>
    </row>
    <row r="251" spans="1:4" ht="13">
      <c r="A251" s="12"/>
      <c r="B251" s="12"/>
      <c r="C251" s="12"/>
    </row>
    <row r="252" spans="1:4" ht="13">
      <c r="A252" s="12"/>
      <c r="B252" s="12"/>
      <c r="C252" s="12"/>
    </row>
    <row r="253" spans="1:4" ht="13">
      <c r="A253" s="12"/>
      <c r="B253" s="12"/>
      <c r="C253" s="12"/>
      <c r="D25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25"/>
  <sheetViews>
    <sheetView workbookViewId="0"/>
  </sheetViews>
  <sheetFormatPr baseColWidth="10" defaultColWidth="12.6640625" defaultRowHeight="15.75" customHeight="1"/>
  <cols>
    <col min="1" max="1" width="41" customWidth="1"/>
    <col min="14" max="14" width="22.33203125" customWidth="1"/>
    <col min="15" max="15" width="23" customWidth="1"/>
  </cols>
  <sheetData>
    <row r="1" spans="1:15" ht="15.75" customHeight="1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14</v>
      </c>
    </row>
    <row r="2" spans="1:15" ht="15.75" customHeight="1">
      <c r="A2" s="21" t="s">
        <v>37</v>
      </c>
      <c r="B2" s="21">
        <v>1</v>
      </c>
      <c r="C2" s="8">
        <v>0</v>
      </c>
      <c r="D2" s="5">
        <v>3</v>
      </c>
      <c r="E2" s="5">
        <v>2</v>
      </c>
      <c r="F2" s="5">
        <v>0</v>
      </c>
      <c r="G2" s="5">
        <v>0</v>
      </c>
      <c r="H2" s="5">
        <v>0</v>
      </c>
      <c r="I2" s="5">
        <v>0</v>
      </c>
      <c r="J2" s="5"/>
      <c r="K2" s="5"/>
      <c r="L2" s="5"/>
      <c r="M2" s="5"/>
      <c r="N2" s="5">
        <f t="shared" ref="N2:N22" si="0">SUM(B2:M2)</f>
        <v>6</v>
      </c>
      <c r="O2" s="6">
        <f>N2/N25*100</f>
        <v>13.636363636363635</v>
      </c>
    </row>
    <row r="3" spans="1:15" ht="15.75" customHeight="1">
      <c r="A3" s="21" t="s">
        <v>38</v>
      </c>
      <c r="B3" s="21">
        <v>0</v>
      </c>
      <c r="C3" s="8">
        <v>0</v>
      </c>
      <c r="D3" s="5">
        <v>0</v>
      </c>
      <c r="E3" s="5">
        <v>3</v>
      </c>
      <c r="F3" s="5">
        <v>3</v>
      </c>
      <c r="G3" s="5">
        <v>0</v>
      </c>
      <c r="H3" s="5">
        <v>0</v>
      </c>
      <c r="I3" s="5">
        <v>0</v>
      </c>
      <c r="J3" s="5"/>
      <c r="K3" s="5"/>
      <c r="L3" s="5"/>
      <c r="M3" s="5"/>
      <c r="N3" s="5">
        <f t="shared" si="0"/>
        <v>6</v>
      </c>
      <c r="O3" s="6">
        <f>N3/N25*100</f>
        <v>13.636363636363635</v>
      </c>
    </row>
    <row r="4" spans="1:15" ht="15.75" customHeight="1">
      <c r="A4" s="21" t="s">
        <v>39</v>
      </c>
      <c r="B4" s="21">
        <v>2</v>
      </c>
      <c r="C4" s="8">
        <v>1</v>
      </c>
      <c r="D4" s="5">
        <v>0</v>
      </c>
      <c r="E4" s="5">
        <v>6</v>
      </c>
      <c r="F4" s="5">
        <v>2</v>
      </c>
      <c r="G4" s="5">
        <v>4</v>
      </c>
      <c r="H4" s="5">
        <v>0</v>
      </c>
      <c r="I4" s="5">
        <v>0</v>
      </c>
      <c r="J4" s="5"/>
      <c r="K4" s="5"/>
      <c r="L4" s="5"/>
      <c r="M4" s="5"/>
      <c r="N4" s="5">
        <f t="shared" si="0"/>
        <v>15</v>
      </c>
      <c r="O4" s="6">
        <f>N4/N25*100</f>
        <v>34.090909090909086</v>
      </c>
    </row>
    <row r="5" spans="1:15" ht="15.75" customHeight="1">
      <c r="A5" s="21" t="s">
        <v>40</v>
      </c>
      <c r="B5" s="21">
        <v>3</v>
      </c>
      <c r="C5" s="8">
        <v>0</v>
      </c>
      <c r="D5" s="5">
        <v>0</v>
      </c>
      <c r="E5" s="5">
        <v>1</v>
      </c>
      <c r="F5" s="5">
        <v>0</v>
      </c>
      <c r="G5" s="5">
        <v>1</v>
      </c>
      <c r="H5" s="5">
        <v>0</v>
      </c>
      <c r="I5" s="5">
        <v>0</v>
      </c>
      <c r="J5" s="5"/>
      <c r="K5" s="5"/>
      <c r="L5" s="5"/>
      <c r="M5" s="5"/>
      <c r="N5" s="5">
        <f t="shared" si="0"/>
        <v>5</v>
      </c>
      <c r="O5" s="6">
        <f>N5/N25*100</f>
        <v>11.363636363636363</v>
      </c>
    </row>
    <row r="6" spans="1:15" ht="15.75" customHeight="1">
      <c r="A6" s="21" t="s">
        <v>41</v>
      </c>
      <c r="B6" s="21">
        <v>1</v>
      </c>
      <c r="C6" s="8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/>
      <c r="K6" s="5"/>
      <c r="L6" s="5"/>
      <c r="M6" s="5"/>
      <c r="N6" s="5">
        <f t="shared" si="0"/>
        <v>2</v>
      </c>
      <c r="O6" s="6">
        <f>N6/N25*100</f>
        <v>4.5454545454545459</v>
      </c>
    </row>
    <row r="7" spans="1:15" ht="15.75" customHeight="1">
      <c r="A7" s="21" t="s">
        <v>42</v>
      </c>
      <c r="B7" s="21">
        <v>0</v>
      </c>
      <c r="C7" s="8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/>
      <c r="K7" s="5"/>
      <c r="L7" s="5"/>
      <c r="M7" s="5"/>
      <c r="N7" s="5">
        <f t="shared" si="0"/>
        <v>0</v>
      </c>
      <c r="O7" s="6">
        <f>N7/N25*100</f>
        <v>0</v>
      </c>
    </row>
    <row r="8" spans="1:15" ht="15.75" customHeight="1">
      <c r="A8" s="21" t="s">
        <v>43</v>
      </c>
      <c r="B8" s="21">
        <v>0</v>
      </c>
      <c r="C8" s="8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  <c r="K8" s="5"/>
      <c r="L8" s="5"/>
      <c r="M8" s="5"/>
      <c r="N8" s="5">
        <f t="shared" si="0"/>
        <v>0</v>
      </c>
      <c r="O8" s="6">
        <f>N8/N25*100</f>
        <v>0</v>
      </c>
    </row>
    <row r="9" spans="1:15" ht="15.75" customHeight="1">
      <c r="A9" s="21" t="s">
        <v>15</v>
      </c>
      <c r="B9" s="21">
        <v>0</v>
      </c>
      <c r="C9" s="8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/>
      <c r="L9" s="5"/>
      <c r="M9" s="5"/>
      <c r="N9" s="5">
        <f t="shared" si="0"/>
        <v>0</v>
      </c>
      <c r="O9" s="6">
        <f>N9/N25*100</f>
        <v>0</v>
      </c>
    </row>
    <row r="10" spans="1:15" ht="15.75" customHeight="1">
      <c r="A10" s="21" t="s">
        <v>16</v>
      </c>
      <c r="B10" s="21">
        <v>0</v>
      </c>
      <c r="C10" s="8">
        <v>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/>
      <c r="K10" s="5"/>
      <c r="L10" s="5"/>
      <c r="M10" s="5"/>
      <c r="N10" s="5">
        <f t="shared" si="0"/>
        <v>1</v>
      </c>
      <c r="O10" s="6">
        <f>N10/N25*100</f>
        <v>2.2727272727272729</v>
      </c>
    </row>
    <row r="11" spans="1:15" ht="15.75" customHeight="1">
      <c r="A11" s="21" t="s">
        <v>44</v>
      </c>
      <c r="B11" s="21">
        <v>2</v>
      </c>
      <c r="C11" s="8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/>
      <c r="M11" s="5"/>
      <c r="N11" s="5">
        <f t="shared" si="0"/>
        <v>2</v>
      </c>
      <c r="O11" s="6">
        <f>N11/N25*100</f>
        <v>4.5454545454545459</v>
      </c>
    </row>
    <row r="12" spans="1:15" ht="15.75" customHeight="1">
      <c r="A12" s="21" t="s">
        <v>18</v>
      </c>
      <c r="B12" s="21">
        <v>0</v>
      </c>
      <c r="C12" s="8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/>
      <c r="K12" s="5"/>
      <c r="L12" s="5"/>
      <c r="M12" s="5"/>
      <c r="N12" s="5">
        <f t="shared" si="0"/>
        <v>0</v>
      </c>
      <c r="O12" s="6">
        <f>N12/N25*100</f>
        <v>0</v>
      </c>
    </row>
    <row r="13" spans="1:15" ht="15.75" customHeight="1">
      <c r="A13" s="21" t="s">
        <v>19</v>
      </c>
      <c r="B13" s="21">
        <v>0</v>
      </c>
      <c r="C13" s="8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/>
      <c r="K13" s="5"/>
      <c r="L13" s="5"/>
      <c r="M13" s="5"/>
      <c r="N13" s="5">
        <f t="shared" si="0"/>
        <v>0</v>
      </c>
      <c r="O13" s="6">
        <f>N13/N25*100</f>
        <v>0</v>
      </c>
    </row>
    <row r="14" spans="1:15" ht="15.75" customHeight="1">
      <c r="A14" s="22" t="s">
        <v>45</v>
      </c>
      <c r="B14" s="22">
        <v>0</v>
      </c>
      <c r="C14" s="8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/>
      <c r="K14" s="5"/>
      <c r="L14" s="5"/>
      <c r="M14" s="5"/>
      <c r="N14" s="5">
        <f t="shared" si="0"/>
        <v>0</v>
      </c>
      <c r="O14" s="6">
        <f>N14/N25*100</f>
        <v>0</v>
      </c>
    </row>
    <row r="15" spans="1:15" ht="15.75" customHeight="1">
      <c r="A15" s="22" t="s">
        <v>21</v>
      </c>
      <c r="B15" s="22">
        <v>0</v>
      </c>
      <c r="C15" s="8">
        <v>1</v>
      </c>
      <c r="D15" s="5">
        <v>1</v>
      </c>
      <c r="E15" s="5">
        <v>0</v>
      </c>
      <c r="F15" s="5">
        <v>1</v>
      </c>
      <c r="G15" s="5">
        <v>1</v>
      </c>
      <c r="H15" s="5">
        <v>0</v>
      </c>
      <c r="I15" s="5">
        <v>0</v>
      </c>
      <c r="J15" s="5"/>
      <c r="K15" s="5"/>
      <c r="L15" s="5"/>
      <c r="M15" s="5"/>
      <c r="N15" s="5">
        <f t="shared" si="0"/>
        <v>4</v>
      </c>
      <c r="O15" s="6">
        <f>N15/N25*100</f>
        <v>9.0909090909090917</v>
      </c>
    </row>
    <row r="16" spans="1:15" ht="15.75" customHeight="1">
      <c r="A16" s="22" t="s">
        <v>46</v>
      </c>
      <c r="B16" s="22">
        <v>0</v>
      </c>
      <c r="C16" s="8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/>
      <c r="K16" s="5"/>
      <c r="L16" s="5"/>
      <c r="M16" s="5"/>
      <c r="N16" s="5">
        <f t="shared" si="0"/>
        <v>0</v>
      </c>
      <c r="O16" s="6">
        <f>N16/N25*100</f>
        <v>0</v>
      </c>
    </row>
    <row r="17" spans="1:15" ht="15.75" customHeight="1">
      <c r="A17" s="21" t="s">
        <v>47</v>
      </c>
      <c r="B17" s="21">
        <v>0</v>
      </c>
      <c r="C17" s="8">
        <v>0</v>
      </c>
      <c r="D17" s="5">
        <v>0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/>
      <c r="K17" s="5"/>
      <c r="L17" s="5"/>
      <c r="M17" s="5"/>
      <c r="N17" s="5">
        <f t="shared" si="0"/>
        <v>1</v>
      </c>
      <c r="O17" s="6">
        <f>N17/N25*100</f>
        <v>2.2727272727272729</v>
      </c>
    </row>
    <row r="18" spans="1:15" ht="15.75" customHeight="1">
      <c r="A18" s="23" t="s">
        <v>48</v>
      </c>
      <c r="B18" s="21">
        <v>0</v>
      </c>
      <c r="C18" s="8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/>
      <c r="K18" s="5"/>
      <c r="L18" s="5"/>
      <c r="M18" s="5"/>
      <c r="N18" s="5">
        <f t="shared" si="0"/>
        <v>0</v>
      </c>
      <c r="O18" s="6">
        <f>N18/N25*100</f>
        <v>0</v>
      </c>
    </row>
    <row r="19" spans="1:15" ht="15.75" customHeight="1">
      <c r="A19" s="21" t="s">
        <v>49</v>
      </c>
      <c r="B19" s="21">
        <v>0</v>
      </c>
      <c r="C19" s="8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/>
      <c r="K19" s="5"/>
      <c r="L19" s="5"/>
      <c r="M19" s="5"/>
      <c r="N19" s="5">
        <f t="shared" si="0"/>
        <v>0</v>
      </c>
      <c r="O19" s="6">
        <f>N19/N25*100</f>
        <v>0</v>
      </c>
    </row>
    <row r="20" spans="1:15" ht="15.75" customHeight="1">
      <c r="A20" s="21" t="s">
        <v>50</v>
      </c>
      <c r="B20" s="21">
        <v>0</v>
      </c>
      <c r="C20" s="8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/>
      <c r="K20" s="5"/>
      <c r="L20" s="5"/>
      <c r="M20" s="5"/>
      <c r="N20" s="5">
        <f t="shared" si="0"/>
        <v>0</v>
      </c>
      <c r="O20" s="6">
        <f>N20/N25*100</f>
        <v>0</v>
      </c>
    </row>
    <row r="21" spans="1:15" ht="15.75" customHeight="1">
      <c r="A21" s="23" t="s">
        <v>51</v>
      </c>
      <c r="B21" s="21">
        <v>1</v>
      </c>
      <c r="C21" s="8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/>
      <c r="K21" s="5"/>
      <c r="L21" s="5"/>
      <c r="M21" s="5"/>
      <c r="N21" s="5">
        <f t="shared" si="0"/>
        <v>1</v>
      </c>
      <c r="O21" s="5">
        <f>N21/N25*100</f>
        <v>2.2727272727272729</v>
      </c>
    </row>
    <row r="22" spans="1:15" ht="15.75" customHeight="1">
      <c r="A22" s="23" t="s">
        <v>52</v>
      </c>
      <c r="B22" s="8">
        <v>1</v>
      </c>
      <c r="C22" s="8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/>
      <c r="K22" s="5"/>
      <c r="L22" s="5"/>
      <c r="M22" s="5"/>
      <c r="N22" s="5">
        <f t="shared" si="0"/>
        <v>1</v>
      </c>
      <c r="O22" s="14">
        <f>N22/N25*100</f>
        <v>2.2727272727272729</v>
      </c>
    </row>
    <row r="23" spans="1:15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4"/>
    </row>
    <row r="24" spans="1:15" ht="15.75" customHeight="1">
      <c r="A24" s="24" t="s">
        <v>22</v>
      </c>
      <c r="B24" s="24">
        <f t="shared" ref="B24:N24" si="1">SUM(B2:B22)</f>
        <v>11</v>
      </c>
      <c r="C24" s="24">
        <f t="shared" si="1"/>
        <v>3</v>
      </c>
      <c r="D24" s="24">
        <f t="shared" si="1"/>
        <v>4</v>
      </c>
      <c r="E24" s="24">
        <f t="shared" si="1"/>
        <v>12</v>
      </c>
      <c r="F24" s="24">
        <f t="shared" si="1"/>
        <v>7</v>
      </c>
      <c r="G24" s="24">
        <f t="shared" si="1"/>
        <v>7</v>
      </c>
      <c r="H24" s="24">
        <f t="shared" si="1"/>
        <v>0</v>
      </c>
      <c r="I24" s="24">
        <f t="shared" si="1"/>
        <v>0</v>
      </c>
      <c r="J24" s="24">
        <f t="shared" si="1"/>
        <v>0</v>
      </c>
      <c r="K24" s="24">
        <f t="shared" si="1"/>
        <v>0</v>
      </c>
      <c r="L24" s="24">
        <f t="shared" si="1"/>
        <v>0</v>
      </c>
      <c r="M24" s="24">
        <f t="shared" si="1"/>
        <v>0</v>
      </c>
      <c r="N24" s="24">
        <f t="shared" si="1"/>
        <v>44</v>
      </c>
      <c r="O24" s="14"/>
    </row>
    <row r="25" spans="1:15" ht="15.75" customHeight="1">
      <c r="A25" s="24" t="s">
        <v>23</v>
      </c>
      <c r="B25" s="2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f>SUM(N2:N23)</f>
        <v>44</v>
      </c>
      <c r="O25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253"/>
  <sheetViews>
    <sheetView workbookViewId="0">
      <selection activeCell="A2" sqref="A2:A20"/>
    </sheetView>
  </sheetViews>
  <sheetFormatPr baseColWidth="10" defaultColWidth="12.6640625" defaultRowHeight="15.75" customHeight="1"/>
  <cols>
    <col min="1" max="1" width="43.1640625" customWidth="1"/>
    <col min="14" max="14" width="22.83203125" customWidth="1"/>
    <col min="15" max="15" width="25.1640625" customWidth="1"/>
  </cols>
  <sheetData>
    <row r="1" spans="1:15" ht="15.75" customHeight="1">
      <c r="A1" s="16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>
      <c r="A2" s="21" t="s">
        <v>37</v>
      </c>
      <c r="B2" s="17">
        <v>2</v>
      </c>
      <c r="C2" s="5">
        <v>2</v>
      </c>
      <c r="D2" s="5">
        <v>4</v>
      </c>
      <c r="E2" s="5">
        <v>2</v>
      </c>
      <c r="F2" s="5">
        <v>0</v>
      </c>
      <c r="G2" s="5">
        <v>4</v>
      </c>
      <c r="H2" s="5">
        <v>0</v>
      </c>
      <c r="I2" s="5">
        <v>4</v>
      </c>
      <c r="J2" s="5">
        <v>1</v>
      </c>
      <c r="K2" s="5">
        <v>5</v>
      </c>
      <c r="L2" s="5">
        <v>2</v>
      </c>
      <c r="M2" s="17">
        <v>5</v>
      </c>
      <c r="N2" s="5">
        <f t="shared" ref="N2:N20" si="0">SUM(B2:M2)</f>
        <v>31</v>
      </c>
      <c r="O2" s="6">
        <f>N2/N23*100</f>
        <v>50</v>
      </c>
    </row>
    <row r="3" spans="1:15" ht="15.75" customHeight="1">
      <c r="A3" s="21" t="s">
        <v>38</v>
      </c>
      <c r="B3" s="17">
        <v>0</v>
      </c>
      <c r="C3" s="5">
        <v>0</v>
      </c>
      <c r="D3" s="5">
        <v>2</v>
      </c>
      <c r="E3" s="5">
        <v>2</v>
      </c>
      <c r="F3" s="5">
        <v>0</v>
      </c>
      <c r="G3" s="5">
        <v>1</v>
      </c>
      <c r="H3" s="5">
        <v>0</v>
      </c>
      <c r="I3" s="5">
        <v>1</v>
      </c>
      <c r="J3" s="5">
        <v>1</v>
      </c>
      <c r="K3" s="5">
        <v>0</v>
      </c>
      <c r="L3" s="5">
        <v>1</v>
      </c>
      <c r="M3" s="17">
        <v>1</v>
      </c>
      <c r="N3" s="5">
        <f t="shared" si="0"/>
        <v>9</v>
      </c>
      <c r="O3" s="6">
        <f>N3/N23*100</f>
        <v>14.516129032258066</v>
      </c>
    </row>
    <row r="4" spans="1:15" ht="15.75" customHeight="1">
      <c r="A4" s="21" t="s">
        <v>40</v>
      </c>
      <c r="B4" s="17">
        <v>1</v>
      </c>
      <c r="C4" s="5">
        <v>3</v>
      </c>
      <c r="D4" s="5">
        <v>3</v>
      </c>
      <c r="E4" s="5">
        <v>0</v>
      </c>
      <c r="F4" s="5">
        <v>1</v>
      </c>
      <c r="G4" s="5">
        <v>1</v>
      </c>
      <c r="H4" s="5">
        <v>4</v>
      </c>
      <c r="I4" s="5">
        <v>1</v>
      </c>
      <c r="J4" s="5">
        <v>2</v>
      </c>
      <c r="K4" s="5">
        <v>2</v>
      </c>
      <c r="L4" s="5">
        <v>1</v>
      </c>
      <c r="M4" s="17">
        <v>0</v>
      </c>
      <c r="N4" s="5">
        <f t="shared" si="0"/>
        <v>19</v>
      </c>
      <c r="O4" s="6">
        <f>N4/N23*100</f>
        <v>30.64516129032258</v>
      </c>
    </row>
    <row r="5" spans="1:15" ht="15.75" customHeight="1">
      <c r="A5" s="21" t="s">
        <v>41</v>
      </c>
      <c r="B5" s="17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17">
        <v>0</v>
      </c>
      <c r="N5" s="5">
        <f t="shared" si="0"/>
        <v>1</v>
      </c>
      <c r="O5" s="6">
        <f>N5/N23*100</f>
        <v>1.6129032258064515</v>
      </c>
    </row>
    <row r="6" spans="1:15" ht="15.75" customHeight="1">
      <c r="A6" s="7" t="s">
        <v>53</v>
      </c>
      <c r="B6" s="17">
        <v>0</v>
      </c>
      <c r="C6" s="5">
        <v>0</v>
      </c>
      <c r="D6" s="5">
        <v>0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7">
        <v>0</v>
      </c>
      <c r="N6" s="5">
        <f t="shared" si="0"/>
        <v>2</v>
      </c>
      <c r="O6" s="6">
        <f>N6/N23*100</f>
        <v>3.225806451612903</v>
      </c>
    </row>
    <row r="7" spans="1:15" ht="15.75" customHeight="1">
      <c r="A7" s="7" t="s">
        <v>54</v>
      </c>
      <c r="B7" s="17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7">
        <v>0</v>
      </c>
      <c r="N7" s="5">
        <f t="shared" si="0"/>
        <v>0</v>
      </c>
      <c r="O7" s="6">
        <f>N7/N23*100</f>
        <v>0</v>
      </c>
    </row>
    <row r="8" spans="1:15" ht="15.75" customHeight="1">
      <c r="A8" s="3" t="s">
        <v>42</v>
      </c>
      <c r="B8" s="1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17">
        <v>0</v>
      </c>
      <c r="N8" s="5">
        <f t="shared" si="0"/>
        <v>0</v>
      </c>
      <c r="O8" s="6">
        <f>N8/N23*100</f>
        <v>0</v>
      </c>
    </row>
    <row r="9" spans="1:15" ht="15.75" customHeight="1">
      <c r="A9" s="3" t="s">
        <v>43</v>
      </c>
      <c r="B9" s="17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7">
        <v>0</v>
      </c>
      <c r="N9" s="5">
        <f t="shared" si="0"/>
        <v>0</v>
      </c>
      <c r="O9" s="6">
        <f>N9/N23*100</f>
        <v>0</v>
      </c>
    </row>
    <row r="10" spans="1:15" ht="15.75" customHeight="1">
      <c r="A10" s="3" t="s">
        <v>55</v>
      </c>
      <c r="B10" s="18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18">
        <v>0</v>
      </c>
      <c r="N10" s="5">
        <f t="shared" si="0"/>
        <v>0</v>
      </c>
      <c r="O10" s="6">
        <f>N10/N23*100</f>
        <v>0</v>
      </c>
    </row>
    <row r="11" spans="1:15" ht="15.75" customHeight="1">
      <c r="A11" s="3" t="s">
        <v>56</v>
      </c>
      <c r="B11" s="18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18">
        <v>0</v>
      </c>
      <c r="N11" s="5">
        <f t="shared" si="0"/>
        <v>0</v>
      </c>
      <c r="O11" s="6">
        <f>N11/N23*100</f>
        <v>0</v>
      </c>
    </row>
    <row r="12" spans="1:15" ht="15.75" customHeight="1">
      <c r="A12" s="3" t="s">
        <v>57</v>
      </c>
      <c r="B12" s="1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7">
        <v>0</v>
      </c>
      <c r="N12" s="5">
        <f t="shared" si="0"/>
        <v>0</v>
      </c>
      <c r="O12" s="6">
        <f>N12/N23*100</f>
        <v>0</v>
      </c>
    </row>
    <row r="13" spans="1:15" ht="15.75" customHeight="1">
      <c r="A13" s="7" t="s">
        <v>58</v>
      </c>
      <c r="B13" s="17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7">
        <v>0</v>
      </c>
      <c r="N13" s="5">
        <f t="shared" si="0"/>
        <v>0</v>
      </c>
      <c r="O13" s="6">
        <f>N13/N23*100</f>
        <v>0</v>
      </c>
    </row>
    <row r="14" spans="1:15" ht="15.75" customHeight="1">
      <c r="A14" s="7" t="s">
        <v>15</v>
      </c>
      <c r="B14" s="17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17">
        <v>0</v>
      </c>
      <c r="N14" s="5">
        <f t="shared" si="0"/>
        <v>0</v>
      </c>
      <c r="O14" s="6">
        <f>N14/N23*100</f>
        <v>0</v>
      </c>
    </row>
    <row r="15" spans="1:15" ht="15.75" customHeight="1">
      <c r="A15" s="7" t="s">
        <v>16</v>
      </c>
      <c r="B15" s="17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17">
        <v>0</v>
      </c>
      <c r="N15" s="5">
        <f t="shared" si="0"/>
        <v>0</v>
      </c>
      <c r="O15" s="6">
        <f>N15/N23*100</f>
        <v>0</v>
      </c>
    </row>
    <row r="16" spans="1:15" ht="15.75" customHeight="1">
      <c r="A16" s="7" t="s">
        <v>17</v>
      </c>
      <c r="B16" s="17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7">
        <v>0</v>
      </c>
      <c r="N16" s="5">
        <f t="shared" si="0"/>
        <v>0</v>
      </c>
      <c r="O16" s="6">
        <f>N16/N23*100</f>
        <v>0</v>
      </c>
    </row>
    <row r="17" spans="1:15" ht="15.75" customHeight="1">
      <c r="A17" s="3" t="s">
        <v>18</v>
      </c>
      <c r="B17" s="17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17">
        <v>0</v>
      </c>
      <c r="N17" s="5">
        <f t="shared" si="0"/>
        <v>0</v>
      </c>
      <c r="O17" s="6">
        <f>N17/N23*100</f>
        <v>0</v>
      </c>
    </row>
    <row r="18" spans="1:15" ht="15.75" customHeight="1">
      <c r="A18" s="3" t="s">
        <v>19</v>
      </c>
      <c r="B18" s="17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17">
        <v>0</v>
      </c>
      <c r="N18" s="5">
        <f t="shared" si="0"/>
        <v>0</v>
      </c>
      <c r="O18" s="6">
        <f>N18/N23*100</f>
        <v>0</v>
      </c>
    </row>
    <row r="19" spans="1:15" ht="15.75" customHeight="1">
      <c r="A19" s="9" t="s">
        <v>20</v>
      </c>
      <c r="B19" s="17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17">
        <v>0</v>
      </c>
      <c r="N19" s="5">
        <f t="shared" si="0"/>
        <v>0</v>
      </c>
      <c r="O19" s="6">
        <f>N19/N23*100</f>
        <v>0</v>
      </c>
    </row>
    <row r="20" spans="1:15" ht="15.75" customHeight="1">
      <c r="A20" s="9" t="s">
        <v>21</v>
      </c>
      <c r="B20" s="17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17">
        <v>0</v>
      </c>
      <c r="N20" s="5">
        <f t="shared" si="0"/>
        <v>0</v>
      </c>
      <c r="O20" s="6">
        <f>N20/N23*100</f>
        <v>0</v>
      </c>
    </row>
    <row r="21" spans="1:15" ht="15.75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5" ht="15.75" customHeight="1">
      <c r="A22" s="10" t="s">
        <v>22</v>
      </c>
      <c r="B22" s="11">
        <f t="shared" ref="B22:M22" si="1">SUM(B2:B19)</f>
        <v>3</v>
      </c>
      <c r="C22" s="11">
        <f t="shared" si="1"/>
        <v>5</v>
      </c>
      <c r="D22" s="11">
        <f t="shared" si="1"/>
        <v>9</v>
      </c>
      <c r="E22" s="11">
        <f t="shared" si="1"/>
        <v>4</v>
      </c>
      <c r="F22" s="11">
        <f t="shared" si="1"/>
        <v>2</v>
      </c>
      <c r="G22" s="11">
        <f t="shared" si="1"/>
        <v>7</v>
      </c>
      <c r="H22" s="11">
        <f t="shared" si="1"/>
        <v>4</v>
      </c>
      <c r="I22" s="11">
        <f t="shared" si="1"/>
        <v>6</v>
      </c>
      <c r="J22" s="11">
        <f t="shared" si="1"/>
        <v>5</v>
      </c>
      <c r="K22" s="11">
        <f t="shared" si="1"/>
        <v>7</v>
      </c>
      <c r="L22" s="11">
        <f t="shared" si="1"/>
        <v>4</v>
      </c>
      <c r="M22" s="11">
        <f t="shared" si="1"/>
        <v>6</v>
      </c>
      <c r="N22" s="11"/>
    </row>
    <row r="23" spans="1:15" ht="15.75" customHeight="1">
      <c r="A23" s="10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>
        <f>SUM(N2:N21)</f>
        <v>62</v>
      </c>
    </row>
    <row r="25" spans="1:15" ht="15.75" customHeight="1">
      <c r="A25" s="12"/>
      <c r="B25" s="12"/>
      <c r="C25" s="12"/>
    </row>
    <row r="26" spans="1:15" ht="15.75" customHeight="1">
      <c r="A26" s="3"/>
      <c r="B26" s="12"/>
      <c r="C26" s="12"/>
      <c r="K26" s="13"/>
      <c r="L26" s="13"/>
      <c r="M26" s="13"/>
      <c r="N26" s="13"/>
      <c r="O26" s="13"/>
    </row>
    <row r="27" spans="1:15" ht="15.75" customHeight="1">
      <c r="A27" s="3"/>
      <c r="B27" s="12"/>
      <c r="C27" s="12"/>
      <c r="K27" s="13"/>
      <c r="L27" s="13"/>
      <c r="M27" s="13"/>
      <c r="N27" s="13"/>
      <c r="O27" s="13"/>
    </row>
    <row r="28" spans="1:15" ht="15.75" customHeight="1">
      <c r="A28" s="3"/>
      <c r="B28" s="12"/>
      <c r="C28" s="12"/>
      <c r="K28" s="13"/>
      <c r="L28" s="14"/>
      <c r="M28" s="14"/>
      <c r="N28" s="13"/>
      <c r="O28" s="13"/>
    </row>
    <row r="29" spans="1:15" ht="15.75" customHeight="1">
      <c r="A29" s="3"/>
      <c r="B29" s="12"/>
      <c r="C29" s="12"/>
      <c r="K29" s="13"/>
      <c r="L29" s="13"/>
      <c r="M29" s="13"/>
      <c r="N29" s="13"/>
      <c r="O29" s="13"/>
    </row>
    <row r="30" spans="1:15" ht="15.75" customHeight="1">
      <c r="A30" s="3"/>
      <c r="B30" s="12"/>
      <c r="C30" s="12"/>
      <c r="K30" s="13"/>
      <c r="L30" s="13"/>
      <c r="M30" s="13"/>
      <c r="N30" s="13"/>
      <c r="O30" s="13"/>
    </row>
    <row r="31" spans="1:15" ht="15.75" customHeight="1">
      <c r="A31" s="3"/>
      <c r="B31" s="12"/>
      <c r="C31" s="12"/>
    </row>
    <row r="32" spans="1:15" ht="15.75" customHeight="1">
      <c r="A32" s="3"/>
      <c r="B32" s="12"/>
      <c r="C32" s="12"/>
    </row>
    <row r="33" spans="1:4" ht="15.75" customHeight="1">
      <c r="A33" s="3"/>
      <c r="B33" s="12"/>
      <c r="C33" s="12"/>
    </row>
    <row r="34" spans="1:4" ht="15.75" customHeight="1">
      <c r="A34" s="3"/>
      <c r="B34" s="12"/>
      <c r="C34" s="12"/>
    </row>
    <row r="35" spans="1:4" ht="15.75" customHeight="1">
      <c r="A35" s="3"/>
      <c r="B35" s="12"/>
      <c r="C35" s="12"/>
    </row>
    <row r="36" spans="1:4" ht="15.75" customHeight="1">
      <c r="A36" s="3"/>
      <c r="B36" s="12"/>
      <c r="C36" s="12"/>
    </row>
    <row r="37" spans="1:4" ht="15.75" customHeight="1">
      <c r="A37" s="3"/>
      <c r="B37" s="12"/>
      <c r="C37" s="12"/>
    </row>
    <row r="38" spans="1:4" ht="15.75" customHeight="1">
      <c r="A38" s="3"/>
      <c r="B38" s="12"/>
      <c r="C38" s="12"/>
    </row>
    <row r="39" spans="1:4" ht="15.75" customHeight="1">
      <c r="A39" s="3"/>
      <c r="B39" s="12"/>
      <c r="C39" s="12"/>
    </row>
    <row r="40" spans="1:4" ht="15.75" customHeight="1">
      <c r="A40" s="3"/>
      <c r="B40" s="12"/>
      <c r="C40" s="12"/>
    </row>
    <row r="41" spans="1:4" ht="15.75" customHeight="1">
      <c r="A41" s="3"/>
      <c r="B41" s="12"/>
      <c r="C41" s="12"/>
    </row>
    <row r="42" spans="1:4" ht="15.75" customHeight="1">
      <c r="A42" s="3"/>
      <c r="B42" s="12"/>
      <c r="C42" s="12"/>
      <c r="D42" s="12"/>
    </row>
    <row r="43" spans="1:4" ht="15.75" customHeight="1">
      <c r="A43" s="9"/>
    </row>
    <row r="44" spans="1:4" ht="15.75" customHeight="1">
      <c r="A44" s="12"/>
      <c r="B44" s="12"/>
      <c r="C44" s="12"/>
    </row>
    <row r="45" spans="1:4" ht="13">
      <c r="A45" s="12"/>
      <c r="B45" s="12"/>
      <c r="C45" s="12"/>
    </row>
    <row r="46" spans="1:4" ht="13">
      <c r="A46" s="12"/>
      <c r="B46" s="12"/>
      <c r="C46" s="12"/>
    </row>
    <row r="47" spans="1:4" ht="13">
      <c r="A47" s="12"/>
      <c r="B47" s="12"/>
      <c r="C47" s="12"/>
    </row>
    <row r="48" spans="1:4" ht="13">
      <c r="A48" s="12"/>
      <c r="B48" s="12"/>
      <c r="C48" s="12"/>
    </row>
    <row r="49" spans="1:4" ht="13">
      <c r="B49" s="12"/>
      <c r="C49" s="12"/>
    </row>
    <row r="50" spans="1:4" ht="13">
      <c r="A50" s="12"/>
      <c r="B50" s="12"/>
      <c r="C50" s="12"/>
    </row>
    <row r="51" spans="1:4" ht="13">
      <c r="A51" s="12"/>
      <c r="B51" s="12"/>
      <c r="C51" s="12"/>
    </row>
    <row r="52" spans="1:4" ht="13">
      <c r="A52" s="12"/>
      <c r="B52" s="12"/>
      <c r="C52" s="12"/>
    </row>
    <row r="53" spans="1:4" ht="13">
      <c r="A53" s="12"/>
      <c r="B53" s="12"/>
      <c r="C53" s="12"/>
    </row>
    <row r="54" spans="1:4" ht="13">
      <c r="A54" s="12"/>
      <c r="B54" s="12"/>
      <c r="C54" s="12"/>
    </row>
    <row r="55" spans="1:4" ht="13">
      <c r="B55" s="12"/>
      <c r="C55" s="12"/>
    </row>
    <row r="56" spans="1:4" ht="13">
      <c r="B56" s="12"/>
      <c r="C56" s="12"/>
    </row>
    <row r="57" spans="1:4" ht="13">
      <c r="B57" s="12"/>
      <c r="C57" s="12"/>
    </row>
    <row r="58" spans="1:4" ht="13">
      <c r="B58" s="12"/>
      <c r="C58" s="12"/>
    </row>
    <row r="59" spans="1:4" ht="13">
      <c r="A59" s="12"/>
      <c r="B59" s="12"/>
      <c r="C59" s="12"/>
    </row>
    <row r="60" spans="1:4" ht="13">
      <c r="A60" s="12"/>
      <c r="B60" s="12"/>
      <c r="C60" s="12"/>
    </row>
    <row r="61" spans="1:4" ht="13">
      <c r="A61" s="12"/>
      <c r="B61" s="12"/>
      <c r="C61" s="12"/>
    </row>
    <row r="62" spans="1:4" ht="13">
      <c r="A62" s="12"/>
      <c r="B62" s="12"/>
      <c r="C62" s="12"/>
    </row>
    <row r="63" spans="1:4" ht="13">
      <c r="A63" s="12"/>
      <c r="B63" s="12"/>
      <c r="C63" s="12"/>
      <c r="D63" s="12"/>
    </row>
    <row r="65" spans="1:3" ht="13">
      <c r="A65" s="15"/>
    </row>
    <row r="66" spans="1:3" ht="13">
      <c r="A66" s="12"/>
      <c r="B66" s="12"/>
      <c r="C66" s="12"/>
    </row>
    <row r="67" spans="1:3" ht="13">
      <c r="A67" s="12"/>
      <c r="B67" s="12"/>
      <c r="C67" s="12"/>
    </row>
    <row r="68" spans="1:3" ht="13">
      <c r="A68" s="12"/>
      <c r="B68" s="12"/>
      <c r="C68" s="12"/>
    </row>
    <row r="69" spans="1:3" ht="13">
      <c r="A69" s="12"/>
      <c r="B69" s="12"/>
      <c r="C69" s="12"/>
    </row>
    <row r="70" spans="1:3" ht="13">
      <c r="B70" s="12"/>
      <c r="C70" s="12"/>
    </row>
    <row r="71" spans="1:3" ht="13">
      <c r="B71" s="12"/>
      <c r="C71" s="12"/>
    </row>
    <row r="72" spans="1:3" ht="13">
      <c r="A72" s="12"/>
      <c r="B72" s="12"/>
      <c r="C72" s="12"/>
    </row>
    <row r="73" spans="1:3" ht="13">
      <c r="A73" s="12"/>
      <c r="B73" s="12"/>
      <c r="C73" s="12"/>
    </row>
    <row r="74" spans="1:3" ht="13">
      <c r="A74" s="12"/>
      <c r="B74" s="12"/>
      <c r="C74" s="12"/>
    </row>
    <row r="75" spans="1:3" ht="13">
      <c r="A75" s="12"/>
      <c r="B75" s="12"/>
      <c r="C75" s="12"/>
    </row>
    <row r="76" spans="1:3" ht="13">
      <c r="A76" s="12"/>
      <c r="B76" s="12"/>
      <c r="C76" s="12"/>
    </row>
    <row r="77" spans="1:3" ht="13">
      <c r="B77" s="12"/>
      <c r="C77" s="12"/>
    </row>
    <row r="78" spans="1:3" ht="13">
      <c r="B78" s="12"/>
      <c r="C78" s="12"/>
    </row>
    <row r="79" spans="1:3" ht="13">
      <c r="B79" s="12"/>
      <c r="C79" s="12"/>
    </row>
    <row r="80" spans="1:3" ht="13">
      <c r="B80" s="12"/>
      <c r="C80" s="12"/>
    </row>
    <row r="81" spans="1:4" ht="13">
      <c r="A81" s="12"/>
      <c r="B81" s="12"/>
      <c r="C81" s="12"/>
    </row>
    <row r="82" spans="1:4" ht="13">
      <c r="A82" s="12"/>
      <c r="B82" s="12"/>
      <c r="C82" s="12"/>
    </row>
    <row r="83" spans="1:4" ht="13">
      <c r="A83" s="12"/>
      <c r="B83" s="12"/>
      <c r="C83" s="12"/>
    </row>
    <row r="84" spans="1:4" ht="13">
      <c r="A84" s="12"/>
      <c r="B84" s="12"/>
      <c r="C84" s="12"/>
    </row>
    <row r="85" spans="1:4" ht="13">
      <c r="A85" s="12"/>
      <c r="B85" s="12"/>
      <c r="C85" s="12"/>
      <c r="D85" s="12"/>
    </row>
    <row r="87" spans="1:4" ht="13">
      <c r="A87" s="12"/>
      <c r="B87" s="12"/>
      <c r="C87" s="12"/>
    </row>
    <row r="88" spans="1:4" ht="13">
      <c r="A88" s="12"/>
      <c r="B88" s="12"/>
      <c r="C88" s="12"/>
    </row>
    <row r="89" spans="1:4" ht="13">
      <c r="A89" s="12"/>
      <c r="B89" s="12"/>
      <c r="C89" s="12"/>
    </row>
    <row r="90" spans="1:4" ht="13">
      <c r="A90" s="12"/>
      <c r="B90" s="12"/>
      <c r="C90" s="12"/>
    </row>
    <row r="91" spans="1:4" ht="13">
      <c r="B91" s="12"/>
      <c r="C91" s="12"/>
    </row>
    <row r="92" spans="1:4" ht="13">
      <c r="B92" s="12"/>
      <c r="C92" s="12"/>
    </row>
    <row r="93" spans="1:4" ht="13">
      <c r="A93" s="12"/>
      <c r="B93" s="12"/>
      <c r="C93" s="12"/>
    </row>
    <row r="94" spans="1:4" ht="13">
      <c r="A94" s="12"/>
      <c r="B94" s="12"/>
      <c r="C94" s="12"/>
    </row>
    <row r="95" spans="1:4" ht="13">
      <c r="A95" s="12"/>
      <c r="B95" s="12"/>
      <c r="C95" s="12"/>
    </row>
    <row r="96" spans="1:4" ht="13">
      <c r="A96" s="12"/>
      <c r="B96" s="12"/>
      <c r="C96" s="12"/>
    </row>
    <row r="97" spans="1:4" ht="13">
      <c r="A97" s="12"/>
      <c r="B97" s="12"/>
      <c r="C97" s="12"/>
    </row>
    <row r="98" spans="1:4" ht="13">
      <c r="B98" s="12"/>
      <c r="C98" s="12"/>
    </row>
    <row r="99" spans="1:4" ht="13">
      <c r="B99" s="12"/>
      <c r="C99" s="12"/>
    </row>
    <row r="100" spans="1:4" ht="13">
      <c r="B100" s="12"/>
      <c r="C100" s="12"/>
    </row>
    <row r="101" spans="1:4" ht="13">
      <c r="B101" s="12"/>
      <c r="C101" s="12"/>
    </row>
    <row r="102" spans="1:4" ht="13">
      <c r="A102" s="12"/>
      <c r="B102" s="12"/>
      <c r="C102" s="12"/>
    </row>
    <row r="103" spans="1:4" ht="13">
      <c r="A103" s="12"/>
      <c r="B103" s="12"/>
      <c r="C103" s="12"/>
    </row>
    <row r="104" spans="1:4" ht="13">
      <c r="A104" s="12"/>
      <c r="B104" s="12"/>
      <c r="C104" s="12"/>
    </row>
    <row r="105" spans="1:4" ht="13">
      <c r="A105" s="12"/>
      <c r="B105" s="12"/>
      <c r="C105" s="12"/>
    </row>
    <row r="106" spans="1:4" ht="13">
      <c r="A106" s="12"/>
      <c r="B106" s="12"/>
      <c r="C106" s="12"/>
      <c r="D106" s="12"/>
    </row>
    <row r="108" spans="1:4" ht="13">
      <c r="A108" s="12"/>
      <c r="B108" s="12"/>
      <c r="C108" s="12"/>
    </row>
    <row r="109" spans="1:4" ht="13">
      <c r="A109" s="12"/>
      <c r="B109" s="12"/>
      <c r="C109" s="12"/>
    </row>
    <row r="110" spans="1:4" ht="13">
      <c r="A110" s="12"/>
      <c r="B110" s="12"/>
      <c r="C110" s="12"/>
    </row>
    <row r="111" spans="1:4" ht="13">
      <c r="A111" s="12"/>
      <c r="B111" s="12"/>
      <c r="C111" s="12"/>
    </row>
    <row r="112" spans="1:4" ht="13">
      <c r="B112" s="12"/>
      <c r="C112" s="12"/>
    </row>
    <row r="113" spans="1:4" ht="13">
      <c r="B113" s="12"/>
      <c r="C113" s="12"/>
    </row>
    <row r="114" spans="1:4" ht="13">
      <c r="A114" s="12"/>
      <c r="B114" s="12"/>
      <c r="C114" s="12"/>
    </row>
    <row r="115" spans="1:4" ht="13">
      <c r="A115" s="12"/>
      <c r="B115" s="12"/>
      <c r="C115" s="12"/>
    </row>
    <row r="116" spans="1:4" ht="13">
      <c r="A116" s="12"/>
      <c r="B116" s="12"/>
      <c r="C116" s="12"/>
    </row>
    <row r="117" spans="1:4" ht="13">
      <c r="A117" s="12"/>
      <c r="B117" s="12"/>
      <c r="C117" s="12"/>
    </row>
    <row r="118" spans="1:4" ht="13">
      <c r="A118" s="12"/>
      <c r="B118" s="12"/>
      <c r="C118" s="12"/>
    </row>
    <row r="119" spans="1:4" ht="13">
      <c r="B119" s="12"/>
      <c r="C119" s="12"/>
    </row>
    <row r="120" spans="1:4" ht="13">
      <c r="B120" s="12"/>
      <c r="C120" s="12"/>
    </row>
    <row r="121" spans="1:4" ht="13">
      <c r="B121" s="12"/>
      <c r="C121" s="12"/>
    </row>
    <row r="122" spans="1:4" ht="13">
      <c r="B122" s="12"/>
      <c r="C122" s="12"/>
    </row>
    <row r="123" spans="1:4" ht="13">
      <c r="A123" s="12"/>
      <c r="B123" s="12"/>
      <c r="C123" s="12"/>
    </row>
    <row r="124" spans="1:4" ht="13">
      <c r="A124" s="12"/>
      <c r="B124" s="12"/>
      <c r="C124" s="12"/>
    </row>
    <row r="125" spans="1:4" ht="13">
      <c r="A125" s="12"/>
      <c r="B125" s="12"/>
      <c r="C125" s="12"/>
    </row>
    <row r="126" spans="1:4" ht="13">
      <c r="A126" s="12"/>
      <c r="B126" s="12"/>
      <c r="C126" s="12"/>
    </row>
    <row r="127" spans="1:4" ht="13">
      <c r="A127" s="12"/>
      <c r="B127" s="12"/>
      <c r="C127" s="12"/>
      <c r="D127" s="12"/>
    </row>
    <row r="129" spans="1:3" ht="13">
      <c r="A129" s="12"/>
      <c r="B129" s="12"/>
      <c r="C129" s="12"/>
    </row>
    <row r="130" spans="1:3" ht="13">
      <c r="A130" s="12"/>
      <c r="B130" s="12"/>
      <c r="C130" s="12"/>
    </row>
    <row r="131" spans="1:3" ht="13">
      <c r="A131" s="12"/>
      <c r="B131" s="12"/>
      <c r="C131" s="12"/>
    </row>
    <row r="132" spans="1:3" ht="13">
      <c r="A132" s="12"/>
      <c r="B132" s="12"/>
      <c r="C132" s="12"/>
    </row>
    <row r="133" spans="1:3" ht="13">
      <c r="B133" s="12"/>
      <c r="C133" s="12"/>
    </row>
    <row r="134" spans="1:3" ht="13">
      <c r="B134" s="12"/>
      <c r="C134" s="12"/>
    </row>
    <row r="135" spans="1:3" ht="13">
      <c r="A135" s="12"/>
      <c r="B135" s="12"/>
      <c r="C135" s="12"/>
    </row>
    <row r="136" spans="1:3" ht="13">
      <c r="A136" s="12"/>
      <c r="B136" s="12"/>
      <c r="C136" s="12"/>
    </row>
    <row r="137" spans="1:3" ht="13">
      <c r="A137" s="12"/>
      <c r="B137" s="12"/>
      <c r="C137" s="12"/>
    </row>
    <row r="138" spans="1:3" ht="13">
      <c r="A138" s="12"/>
      <c r="B138" s="12"/>
      <c r="C138" s="12"/>
    </row>
    <row r="139" spans="1:3" ht="13">
      <c r="A139" s="12"/>
      <c r="B139" s="12"/>
      <c r="C139" s="12"/>
    </row>
    <row r="140" spans="1:3" ht="13">
      <c r="B140" s="12"/>
      <c r="C140" s="12"/>
    </row>
    <row r="141" spans="1:3" ht="13">
      <c r="B141" s="12"/>
      <c r="C141" s="12"/>
    </row>
    <row r="142" spans="1:3" ht="13">
      <c r="B142" s="12"/>
      <c r="C142" s="12"/>
    </row>
    <row r="143" spans="1:3" ht="13">
      <c r="B143" s="12"/>
      <c r="C143" s="12"/>
    </row>
    <row r="144" spans="1:3" ht="13">
      <c r="A144" s="12"/>
      <c r="B144" s="12"/>
      <c r="C144" s="12"/>
    </row>
    <row r="145" spans="1:4" ht="13">
      <c r="A145" s="12"/>
      <c r="B145" s="12"/>
      <c r="C145" s="12"/>
    </row>
    <row r="146" spans="1:4" ht="13">
      <c r="A146" s="12"/>
      <c r="B146" s="12"/>
      <c r="C146" s="12"/>
    </row>
    <row r="147" spans="1:4" ht="13">
      <c r="A147" s="12"/>
      <c r="B147" s="12"/>
      <c r="C147" s="12"/>
    </row>
    <row r="148" spans="1:4" ht="13">
      <c r="A148" s="12"/>
      <c r="B148" s="12"/>
      <c r="C148" s="12"/>
      <c r="D148" s="12"/>
    </row>
    <row r="150" spans="1:4" ht="13">
      <c r="A150" s="12"/>
      <c r="B150" s="12"/>
      <c r="C150" s="12"/>
    </row>
    <row r="151" spans="1:4" ht="13">
      <c r="A151" s="12"/>
      <c r="B151" s="12"/>
      <c r="C151" s="12"/>
    </row>
    <row r="152" spans="1:4" ht="13">
      <c r="A152" s="12"/>
      <c r="B152" s="12"/>
      <c r="C152" s="12"/>
    </row>
    <row r="153" spans="1:4" ht="13">
      <c r="A153" s="12"/>
      <c r="B153" s="12"/>
      <c r="C153" s="12"/>
    </row>
    <row r="154" spans="1:4" ht="13">
      <c r="B154" s="12"/>
      <c r="C154" s="12"/>
    </row>
    <row r="155" spans="1:4" ht="13">
      <c r="B155" s="12"/>
      <c r="C155" s="12"/>
    </row>
    <row r="156" spans="1:4" ht="13">
      <c r="A156" s="12"/>
      <c r="B156" s="12"/>
      <c r="C156" s="12"/>
    </row>
    <row r="157" spans="1:4" ht="13">
      <c r="A157" s="12"/>
      <c r="B157" s="12"/>
      <c r="C157" s="12"/>
    </row>
    <row r="158" spans="1:4" ht="13">
      <c r="A158" s="12"/>
      <c r="B158" s="12"/>
      <c r="C158" s="12"/>
    </row>
    <row r="159" spans="1:4" ht="13">
      <c r="A159" s="12"/>
      <c r="B159" s="12"/>
      <c r="C159" s="12"/>
    </row>
    <row r="160" spans="1:4" ht="13">
      <c r="A160" s="12"/>
      <c r="B160" s="12"/>
      <c r="C160" s="12"/>
    </row>
    <row r="161" spans="1:4" ht="13">
      <c r="B161" s="12"/>
      <c r="C161" s="12"/>
    </row>
    <row r="162" spans="1:4" ht="13">
      <c r="B162" s="12"/>
      <c r="C162" s="12"/>
    </row>
    <row r="163" spans="1:4" ht="13">
      <c r="B163" s="12"/>
      <c r="C163" s="12"/>
    </row>
    <row r="164" spans="1:4" ht="13">
      <c r="B164" s="12"/>
      <c r="C164" s="12"/>
    </row>
    <row r="165" spans="1:4" ht="13">
      <c r="A165" s="12"/>
      <c r="B165" s="12"/>
      <c r="C165" s="12"/>
    </row>
    <row r="166" spans="1:4" ht="13">
      <c r="A166" s="12"/>
      <c r="B166" s="12"/>
      <c r="C166" s="12"/>
    </row>
    <row r="167" spans="1:4" ht="13">
      <c r="A167" s="12"/>
      <c r="B167" s="12"/>
      <c r="C167" s="12"/>
    </row>
    <row r="168" spans="1:4" ht="13">
      <c r="A168" s="12"/>
      <c r="B168" s="12"/>
      <c r="C168" s="12"/>
    </row>
    <row r="169" spans="1:4" ht="13">
      <c r="A169" s="12"/>
      <c r="B169" s="12"/>
      <c r="C169" s="12"/>
      <c r="D169" s="12"/>
    </row>
    <row r="170" spans="1:4" ht="13">
      <c r="A170" s="15"/>
    </row>
    <row r="171" spans="1:4" ht="13">
      <c r="A171" s="12"/>
      <c r="B171" s="12"/>
      <c r="C171" s="12"/>
    </row>
    <row r="172" spans="1:4" ht="13">
      <c r="A172" s="12"/>
      <c r="B172" s="12"/>
      <c r="C172" s="12"/>
    </row>
    <row r="173" spans="1:4" ht="13">
      <c r="A173" s="12"/>
      <c r="B173" s="12"/>
      <c r="C173" s="12"/>
    </row>
    <row r="174" spans="1:4" ht="13">
      <c r="A174" s="12"/>
      <c r="B174" s="12"/>
      <c r="C174" s="12"/>
    </row>
    <row r="175" spans="1:4" ht="13">
      <c r="B175" s="12"/>
      <c r="C175" s="12"/>
    </row>
    <row r="176" spans="1:4" ht="13">
      <c r="B176" s="12"/>
      <c r="C176" s="12"/>
    </row>
    <row r="177" spans="1:4" ht="13">
      <c r="A177" s="12"/>
      <c r="B177" s="12"/>
      <c r="C177" s="12"/>
    </row>
    <row r="178" spans="1:4" ht="13">
      <c r="A178" s="12"/>
      <c r="B178" s="12"/>
      <c r="C178" s="12"/>
    </row>
    <row r="179" spans="1:4" ht="13">
      <c r="A179" s="12"/>
      <c r="B179" s="12"/>
      <c r="C179" s="12"/>
    </row>
    <row r="180" spans="1:4" ht="13">
      <c r="A180" s="12"/>
      <c r="B180" s="12"/>
      <c r="C180" s="12"/>
    </row>
    <row r="181" spans="1:4" ht="13">
      <c r="A181" s="12"/>
      <c r="B181" s="12"/>
      <c r="C181" s="12"/>
    </row>
    <row r="182" spans="1:4" ht="13">
      <c r="B182" s="12"/>
      <c r="C182" s="12"/>
    </row>
    <row r="183" spans="1:4" ht="13">
      <c r="B183" s="12"/>
      <c r="C183" s="12"/>
    </row>
    <row r="184" spans="1:4" ht="13">
      <c r="B184" s="12"/>
      <c r="C184" s="12"/>
    </row>
    <row r="185" spans="1:4" ht="13">
      <c r="B185" s="12"/>
      <c r="C185" s="12"/>
    </row>
    <row r="186" spans="1:4" ht="13">
      <c r="A186" s="12"/>
      <c r="B186" s="12"/>
      <c r="C186" s="12"/>
    </row>
    <row r="187" spans="1:4" ht="13">
      <c r="A187" s="12"/>
      <c r="B187" s="12"/>
      <c r="C187" s="12"/>
    </row>
    <row r="188" spans="1:4" ht="13">
      <c r="A188" s="12"/>
      <c r="B188" s="12"/>
      <c r="C188" s="12"/>
    </row>
    <row r="189" spans="1:4" ht="13">
      <c r="A189" s="12"/>
      <c r="B189" s="12"/>
      <c r="C189" s="12"/>
    </row>
    <row r="190" spans="1:4" ht="13">
      <c r="A190" s="12"/>
      <c r="B190" s="12"/>
      <c r="C190" s="12"/>
      <c r="D190" s="12"/>
    </row>
    <row r="192" spans="1:4" ht="13">
      <c r="A192" s="12"/>
      <c r="B192" s="12"/>
      <c r="C192" s="12"/>
    </row>
    <row r="193" spans="1:3" ht="13">
      <c r="A193" s="12"/>
      <c r="B193" s="12"/>
      <c r="C193" s="12"/>
    </row>
    <row r="194" spans="1:3" ht="13">
      <c r="A194" s="12"/>
      <c r="B194" s="12"/>
      <c r="C194" s="12"/>
    </row>
    <row r="195" spans="1:3" ht="13">
      <c r="A195" s="12"/>
      <c r="B195" s="12"/>
      <c r="C195" s="12"/>
    </row>
    <row r="196" spans="1:3" ht="13">
      <c r="B196" s="12"/>
      <c r="C196" s="12"/>
    </row>
    <row r="197" spans="1:3" ht="13">
      <c r="B197" s="12"/>
      <c r="C197" s="12"/>
    </row>
    <row r="198" spans="1:3" ht="13">
      <c r="A198" s="12"/>
      <c r="B198" s="12"/>
      <c r="C198" s="12"/>
    </row>
    <row r="199" spans="1:3" ht="13">
      <c r="A199" s="12"/>
      <c r="B199" s="12"/>
      <c r="C199" s="12"/>
    </row>
    <row r="200" spans="1:3" ht="13">
      <c r="A200" s="12"/>
      <c r="B200" s="12"/>
      <c r="C200" s="12"/>
    </row>
    <row r="201" spans="1:3" ht="13">
      <c r="A201" s="12"/>
      <c r="B201" s="12"/>
      <c r="C201" s="12"/>
    </row>
    <row r="202" spans="1:3" ht="13">
      <c r="A202" s="12"/>
      <c r="B202" s="12"/>
      <c r="C202" s="12"/>
    </row>
    <row r="203" spans="1:3" ht="13">
      <c r="B203" s="12"/>
      <c r="C203" s="12"/>
    </row>
    <row r="204" spans="1:3" ht="13">
      <c r="B204" s="12"/>
      <c r="C204" s="12"/>
    </row>
    <row r="205" spans="1:3" ht="13">
      <c r="B205" s="12"/>
      <c r="C205" s="12"/>
    </row>
    <row r="206" spans="1:3" ht="13">
      <c r="B206" s="12"/>
      <c r="C206" s="12"/>
    </row>
    <row r="207" spans="1:3" ht="13">
      <c r="A207" s="12"/>
      <c r="B207" s="12"/>
      <c r="C207" s="12"/>
    </row>
    <row r="208" spans="1:3" ht="13">
      <c r="A208" s="12"/>
      <c r="B208" s="12"/>
      <c r="C208" s="12"/>
    </row>
    <row r="209" spans="1:4" ht="13">
      <c r="A209" s="12"/>
      <c r="B209" s="12"/>
      <c r="C209" s="12"/>
    </row>
    <row r="210" spans="1:4" ht="13">
      <c r="A210" s="12"/>
      <c r="B210" s="12"/>
      <c r="C210" s="12"/>
    </row>
    <row r="211" spans="1:4" ht="13">
      <c r="A211" s="12"/>
      <c r="B211" s="12"/>
      <c r="C211" s="12"/>
      <c r="D211" s="12"/>
    </row>
    <row r="212" spans="1:4" ht="13">
      <c r="A212" s="15"/>
    </row>
    <row r="213" spans="1:4" ht="13">
      <c r="A213" s="12"/>
      <c r="B213" s="12"/>
      <c r="C213" s="12"/>
    </row>
    <row r="214" spans="1:4" ht="13">
      <c r="A214" s="12"/>
      <c r="B214" s="12"/>
      <c r="C214" s="12"/>
    </row>
    <row r="215" spans="1:4" ht="13">
      <c r="A215" s="12"/>
      <c r="B215" s="12"/>
      <c r="C215" s="12"/>
    </row>
    <row r="216" spans="1:4" ht="13">
      <c r="A216" s="12"/>
      <c r="B216" s="12"/>
      <c r="C216" s="12"/>
    </row>
    <row r="217" spans="1:4" ht="13">
      <c r="B217" s="12"/>
      <c r="C217" s="12"/>
    </row>
    <row r="218" spans="1:4" ht="13">
      <c r="B218" s="12"/>
      <c r="C218" s="12"/>
    </row>
    <row r="219" spans="1:4" ht="13">
      <c r="A219" s="12"/>
      <c r="B219" s="12"/>
      <c r="C219" s="12"/>
    </row>
    <row r="220" spans="1:4" ht="13">
      <c r="A220" s="12"/>
      <c r="B220" s="12"/>
      <c r="C220" s="12"/>
    </row>
    <row r="221" spans="1:4" ht="13">
      <c r="A221" s="12"/>
      <c r="B221" s="12"/>
      <c r="C221" s="12"/>
    </row>
    <row r="222" spans="1:4" ht="13">
      <c r="A222" s="12"/>
      <c r="B222" s="12"/>
      <c r="C222" s="12"/>
    </row>
    <row r="223" spans="1:4" ht="13">
      <c r="A223" s="12"/>
      <c r="B223" s="12"/>
      <c r="C223" s="12"/>
    </row>
    <row r="224" spans="1:4" ht="13">
      <c r="B224" s="12"/>
      <c r="C224" s="12"/>
    </row>
    <row r="225" spans="1:4" ht="13">
      <c r="B225" s="12"/>
      <c r="C225" s="12"/>
    </row>
    <row r="226" spans="1:4" ht="13">
      <c r="B226" s="12"/>
      <c r="C226" s="12"/>
    </row>
    <row r="227" spans="1:4" ht="13">
      <c r="B227" s="12"/>
      <c r="C227" s="12"/>
    </row>
    <row r="228" spans="1:4" ht="13">
      <c r="A228" s="12"/>
      <c r="B228" s="12"/>
      <c r="C228" s="12"/>
    </row>
    <row r="229" spans="1:4" ht="13">
      <c r="A229" s="12"/>
      <c r="B229" s="12"/>
      <c r="C229" s="12"/>
    </row>
    <row r="230" spans="1:4" ht="13">
      <c r="A230" s="12"/>
      <c r="B230" s="12"/>
      <c r="C230" s="12"/>
    </row>
    <row r="231" spans="1:4" ht="13">
      <c r="A231" s="12"/>
      <c r="B231" s="12"/>
      <c r="C231" s="12"/>
    </row>
    <row r="232" spans="1:4" ht="13">
      <c r="A232" s="12"/>
      <c r="B232" s="12"/>
      <c r="C232" s="12"/>
      <c r="D232" s="12"/>
    </row>
    <row r="233" spans="1:4" ht="13">
      <c r="A233" s="15"/>
    </row>
    <row r="234" spans="1:4" ht="13">
      <c r="A234" s="12"/>
      <c r="B234" s="12"/>
      <c r="C234" s="12"/>
    </row>
    <row r="235" spans="1:4" ht="13">
      <c r="A235" s="12"/>
      <c r="B235" s="12"/>
      <c r="C235" s="12"/>
    </row>
    <row r="236" spans="1:4" ht="13">
      <c r="A236" s="12"/>
      <c r="B236" s="12"/>
      <c r="C236" s="12"/>
    </row>
    <row r="237" spans="1:4" ht="13">
      <c r="A237" s="12"/>
      <c r="B237" s="12"/>
      <c r="C237" s="12"/>
    </row>
    <row r="238" spans="1:4" ht="13">
      <c r="B238" s="12"/>
      <c r="C238" s="12"/>
    </row>
    <row r="239" spans="1:4" ht="13">
      <c r="B239" s="12"/>
      <c r="C239" s="12"/>
    </row>
    <row r="240" spans="1:4" ht="13">
      <c r="A240" s="12"/>
      <c r="B240" s="12"/>
      <c r="C240" s="12"/>
    </row>
    <row r="241" spans="1:4" ht="13">
      <c r="A241" s="12"/>
      <c r="B241" s="12"/>
      <c r="C241" s="12"/>
    </row>
    <row r="242" spans="1:4" ht="13">
      <c r="A242" s="12"/>
      <c r="B242" s="12"/>
      <c r="C242" s="12"/>
    </row>
    <row r="243" spans="1:4" ht="13">
      <c r="A243" s="12"/>
      <c r="B243" s="12"/>
      <c r="C243" s="12"/>
    </row>
    <row r="244" spans="1:4" ht="13">
      <c r="A244" s="12"/>
      <c r="B244" s="12"/>
      <c r="C244" s="12"/>
    </row>
    <row r="245" spans="1:4" ht="13">
      <c r="B245" s="12"/>
      <c r="C245" s="12"/>
    </row>
    <row r="246" spans="1:4" ht="13">
      <c r="B246" s="12"/>
      <c r="C246" s="12"/>
    </row>
    <row r="247" spans="1:4" ht="13">
      <c r="B247" s="12"/>
      <c r="C247" s="12"/>
    </row>
    <row r="248" spans="1:4" ht="13">
      <c r="B248" s="12"/>
      <c r="C248" s="12"/>
    </row>
    <row r="249" spans="1:4" ht="13">
      <c r="A249" s="12"/>
      <c r="B249" s="12"/>
      <c r="C249" s="12"/>
    </row>
    <row r="250" spans="1:4" ht="13">
      <c r="A250" s="12"/>
      <c r="B250" s="12"/>
      <c r="C250" s="12"/>
    </row>
    <row r="251" spans="1:4" ht="13">
      <c r="A251" s="12"/>
      <c r="B251" s="12"/>
      <c r="C251" s="12"/>
    </row>
    <row r="252" spans="1:4" ht="13">
      <c r="A252" s="12"/>
      <c r="B252" s="12"/>
      <c r="C252" s="12"/>
    </row>
    <row r="253" spans="1:4" ht="13">
      <c r="A253" s="12"/>
      <c r="B253" s="12"/>
      <c r="C253" s="12"/>
      <c r="D253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25"/>
  <sheetViews>
    <sheetView tabSelected="1" workbookViewId="0">
      <selection activeCell="I32" sqref="I32"/>
    </sheetView>
  </sheetViews>
  <sheetFormatPr baseColWidth="10" defaultColWidth="12.6640625" defaultRowHeight="15.75" customHeight="1"/>
  <cols>
    <col min="1" max="1" width="41" customWidth="1"/>
    <col min="14" max="14" width="22.33203125" customWidth="1"/>
    <col min="15" max="15" width="23" customWidth="1"/>
  </cols>
  <sheetData>
    <row r="1" spans="1:15" ht="15.75" customHeight="1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14</v>
      </c>
    </row>
    <row r="2" spans="1:15" ht="15.75" customHeight="1">
      <c r="A2" s="21" t="s">
        <v>37</v>
      </c>
      <c r="B2" s="8">
        <v>0</v>
      </c>
      <c r="C2" s="8" t="e">
        <f t="shared" ref="C2:I2" si="0">COUNTIFS(#REF!, "Membership Standard")</f>
        <v>#REF!</v>
      </c>
      <c r="D2" s="8" t="e">
        <f t="shared" si="0"/>
        <v>#REF!</v>
      </c>
      <c r="E2" s="8" t="e">
        <f t="shared" si="0"/>
        <v>#REF!</v>
      </c>
      <c r="F2" s="8" t="e">
        <f t="shared" si="0"/>
        <v>#REF!</v>
      </c>
      <c r="G2" s="8" t="e">
        <f t="shared" si="0"/>
        <v>#REF!</v>
      </c>
      <c r="H2" s="8" t="e">
        <f t="shared" si="0"/>
        <v>#REF!</v>
      </c>
      <c r="I2" s="8" t="e">
        <f t="shared" si="0"/>
        <v>#REF!</v>
      </c>
      <c r="J2" s="5"/>
      <c r="K2" s="5"/>
      <c r="L2" s="5"/>
      <c r="M2" s="5"/>
      <c r="N2" s="5" t="e">
        <f t="shared" ref="N2:N22" si="1">SUM(B2:M2)</f>
        <v>#REF!</v>
      </c>
      <c r="O2" s="6" t="e">
        <f>N2/N25*100</f>
        <v>#REF!</v>
      </c>
    </row>
    <row r="3" spans="1:15" ht="15.75" customHeight="1">
      <c r="A3" s="21" t="s">
        <v>38</v>
      </c>
      <c r="B3" s="8">
        <v>0</v>
      </c>
      <c r="C3" s="8" t="e">
        <f t="shared" ref="C3:I3" si="2">COUNTIFS(#REF!, "Membership Standard TRI/OCR/MULTI")</f>
        <v>#REF!</v>
      </c>
      <c r="D3" s="8" t="e">
        <f t="shared" si="2"/>
        <v>#REF!</v>
      </c>
      <c r="E3" s="8" t="e">
        <f t="shared" si="2"/>
        <v>#REF!</v>
      </c>
      <c r="F3" s="8" t="e">
        <f t="shared" si="2"/>
        <v>#REF!</v>
      </c>
      <c r="G3" s="8" t="e">
        <f t="shared" si="2"/>
        <v>#REF!</v>
      </c>
      <c r="H3" s="8" t="e">
        <f t="shared" si="2"/>
        <v>#REF!</v>
      </c>
      <c r="I3" s="8" t="e">
        <f t="shared" si="2"/>
        <v>#REF!</v>
      </c>
      <c r="J3" s="5"/>
      <c r="K3" s="5"/>
      <c r="L3" s="5"/>
      <c r="M3" s="5"/>
      <c r="N3" s="5" t="e">
        <f t="shared" si="1"/>
        <v>#REF!</v>
      </c>
      <c r="O3" s="6" t="e">
        <f>N3/N25*100</f>
        <v>#REF!</v>
      </c>
    </row>
    <row r="4" spans="1:15" ht="15.75" customHeight="1">
      <c r="A4" s="21" t="s">
        <v>39</v>
      </c>
      <c r="B4" s="8">
        <v>0</v>
      </c>
      <c r="C4" s="8" t="e">
        <f t="shared" ref="C4:I4" si="3">COUNTIFS(#REF!, "Programskrivning Membership Standard")</f>
        <v>#REF!</v>
      </c>
      <c r="D4" s="8" t="e">
        <f t="shared" si="3"/>
        <v>#REF!</v>
      </c>
      <c r="E4" s="8" t="e">
        <f t="shared" si="3"/>
        <v>#REF!</v>
      </c>
      <c r="F4" s="8" t="e">
        <f t="shared" si="3"/>
        <v>#REF!</v>
      </c>
      <c r="G4" s="8" t="e">
        <f t="shared" si="3"/>
        <v>#REF!</v>
      </c>
      <c r="H4" s="8" t="e">
        <f t="shared" si="3"/>
        <v>#REF!</v>
      </c>
      <c r="I4" s="8" t="e">
        <f t="shared" si="3"/>
        <v>#REF!</v>
      </c>
      <c r="J4" s="5"/>
      <c r="K4" s="5"/>
      <c r="L4" s="5"/>
      <c r="M4" s="5"/>
      <c r="N4" s="5" t="e">
        <f t="shared" si="1"/>
        <v>#REF!</v>
      </c>
      <c r="O4" s="6" t="e">
        <f>N4/N25*100</f>
        <v>#REF!</v>
      </c>
    </row>
    <row r="5" spans="1:15" ht="15.75" customHeight="1">
      <c r="A5" s="21" t="s">
        <v>40</v>
      </c>
      <c r="B5" s="8">
        <v>0</v>
      </c>
      <c r="C5" s="8" t="e">
        <f t="shared" ref="C5:I5" si="4">COUNTIFS(#REF!, "Membership Premium")</f>
        <v>#REF!</v>
      </c>
      <c r="D5" s="8" t="e">
        <f t="shared" si="4"/>
        <v>#REF!</v>
      </c>
      <c r="E5" s="8" t="e">
        <f t="shared" si="4"/>
        <v>#REF!</v>
      </c>
      <c r="F5" s="8" t="e">
        <f t="shared" si="4"/>
        <v>#REF!</v>
      </c>
      <c r="G5" s="8" t="e">
        <f t="shared" si="4"/>
        <v>#REF!</v>
      </c>
      <c r="H5" s="8" t="e">
        <f t="shared" si="4"/>
        <v>#REF!</v>
      </c>
      <c r="I5" s="8" t="e">
        <f t="shared" si="4"/>
        <v>#REF!</v>
      </c>
      <c r="J5" s="5"/>
      <c r="K5" s="5"/>
      <c r="L5" s="5"/>
      <c r="M5" s="5"/>
      <c r="N5" s="5" t="e">
        <f t="shared" si="1"/>
        <v>#REF!</v>
      </c>
      <c r="O5" s="6" t="e">
        <f>N5/N25*100</f>
        <v>#REF!</v>
      </c>
    </row>
    <row r="6" spans="1:15" ht="15.75" customHeight="1">
      <c r="A6" s="21" t="s">
        <v>41</v>
      </c>
      <c r="B6" s="8">
        <v>0</v>
      </c>
      <c r="C6" s="8" t="e">
        <f t="shared" ref="C6:I6" si="5">COUNTIFS(#REF!, "Membership Premium TRI/OCR/MULTI")</f>
        <v>#REF!</v>
      </c>
      <c r="D6" s="8" t="e">
        <f t="shared" si="5"/>
        <v>#REF!</v>
      </c>
      <c r="E6" s="8" t="e">
        <f t="shared" si="5"/>
        <v>#REF!</v>
      </c>
      <c r="F6" s="8" t="e">
        <f t="shared" si="5"/>
        <v>#REF!</v>
      </c>
      <c r="G6" s="8" t="e">
        <f t="shared" si="5"/>
        <v>#REF!</v>
      </c>
      <c r="H6" s="8" t="e">
        <f t="shared" si="5"/>
        <v>#REF!</v>
      </c>
      <c r="I6" s="8" t="e">
        <f t="shared" si="5"/>
        <v>#REF!</v>
      </c>
      <c r="J6" s="5"/>
      <c r="K6" s="5"/>
      <c r="L6" s="5"/>
      <c r="M6" s="5"/>
      <c r="N6" s="5" t="e">
        <f t="shared" si="1"/>
        <v>#REF!</v>
      </c>
      <c r="O6" s="6" t="e">
        <f>N6/N25*100</f>
        <v>#REF!</v>
      </c>
    </row>
    <row r="7" spans="1:15" ht="15.75" customHeight="1">
      <c r="A7" s="21" t="s">
        <v>42</v>
      </c>
      <c r="B7" s="8">
        <v>0</v>
      </c>
      <c r="C7" s="8" t="e">
        <f t="shared" ref="C7:I7" si="6">COUNTIFS(#REF!, "Membership Supreme")</f>
        <v>#REF!</v>
      </c>
      <c r="D7" s="8" t="e">
        <f t="shared" si="6"/>
        <v>#REF!</v>
      </c>
      <c r="E7" s="8" t="e">
        <f t="shared" si="6"/>
        <v>#REF!</v>
      </c>
      <c r="F7" s="8" t="e">
        <f t="shared" si="6"/>
        <v>#REF!</v>
      </c>
      <c r="G7" s="8" t="e">
        <f t="shared" si="6"/>
        <v>#REF!</v>
      </c>
      <c r="H7" s="8" t="e">
        <f t="shared" si="6"/>
        <v>#REF!</v>
      </c>
      <c r="I7" s="8" t="e">
        <f t="shared" si="6"/>
        <v>#REF!</v>
      </c>
      <c r="J7" s="5"/>
      <c r="K7" s="5"/>
      <c r="L7" s="5"/>
      <c r="M7" s="5"/>
      <c r="N7" s="5" t="e">
        <f t="shared" si="1"/>
        <v>#REF!</v>
      </c>
      <c r="O7" s="6" t="e">
        <f>N7/N25*100</f>
        <v>#REF!</v>
      </c>
    </row>
    <row r="8" spans="1:15" ht="15.75" customHeight="1">
      <c r="A8" s="21" t="s">
        <v>43</v>
      </c>
      <c r="B8" s="8">
        <v>0</v>
      </c>
      <c r="C8" s="8" t="e">
        <f t="shared" ref="C8:I8" si="7">COUNTIFS(#REF!, "Membership Supreme TRI/OCR/MULTI")</f>
        <v>#REF!</v>
      </c>
      <c r="D8" s="8" t="e">
        <f t="shared" si="7"/>
        <v>#REF!</v>
      </c>
      <c r="E8" s="8" t="e">
        <f t="shared" si="7"/>
        <v>#REF!</v>
      </c>
      <c r="F8" s="8" t="e">
        <f t="shared" si="7"/>
        <v>#REF!</v>
      </c>
      <c r="G8" s="8" t="e">
        <f t="shared" si="7"/>
        <v>#REF!</v>
      </c>
      <c r="H8" s="8" t="e">
        <f t="shared" si="7"/>
        <v>#REF!</v>
      </c>
      <c r="I8" s="8" t="e">
        <f t="shared" si="7"/>
        <v>#REF!</v>
      </c>
      <c r="J8" s="5"/>
      <c r="K8" s="5"/>
      <c r="L8" s="5"/>
      <c r="M8" s="5"/>
      <c r="N8" s="5" t="e">
        <f t="shared" si="1"/>
        <v>#REF!</v>
      </c>
      <c r="O8" s="6" t="e">
        <f>N8/N25*100</f>
        <v>#REF!</v>
      </c>
    </row>
    <row r="9" spans="1:15" ht="15.75" customHeight="1">
      <c r="A9" s="21" t="s">
        <v>15</v>
      </c>
      <c r="B9" s="8">
        <v>0</v>
      </c>
      <c r="C9" s="8" t="e">
        <f t="shared" ref="C9:I9" si="8">COUNTIFS(#REF!, "Membership Life")</f>
        <v>#REF!</v>
      </c>
      <c r="D9" s="8" t="e">
        <f t="shared" si="8"/>
        <v>#REF!</v>
      </c>
      <c r="E9" s="8" t="e">
        <f t="shared" si="8"/>
        <v>#REF!</v>
      </c>
      <c r="F9" s="8" t="e">
        <f t="shared" si="8"/>
        <v>#REF!</v>
      </c>
      <c r="G9" s="8" t="e">
        <f t="shared" si="8"/>
        <v>#REF!</v>
      </c>
      <c r="H9" s="8" t="e">
        <f t="shared" si="8"/>
        <v>#REF!</v>
      </c>
      <c r="I9" s="8" t="e">
        <f t="shared" si="8"/>
        <v>#REF!</v>
      </c>
      <c r="J9" s="5"/>
      <c r="K9" s="5"/>
      <c r="L9" s="5"/>
      <c r="M9" s="5"/>
      <c r="N9" s="5" t="e">
        <f t="shared" si="1"/>
        <v>#REF!</v>
      </c>
      <c r="O9" s="6" t="e">
        <f>N9/N25*100</f>
        <v>#REF!</v>
      </c>
    </row>
    <row r="10" spans="1:15" ht="15.75" customHeight="1">
      <c r="A10" s="21" t="s">
        <v>16</v>
      </c>
      <c r="B10" s="8">
        <v>0</v>
      </c>
      <c r="C10" s="8" t="e">
        <f t="shared" ref="C10:I10" si="9">COUNTIFS(#REF!, "Membership Aktivitus Iform 4 mån")</f>
        <v>#REF!</v>
      </c>
      <c r="D10" s="8" t="e">
        <f t="shared" si="9"/>
        <v>#REF!</v>
      </c>
      <c r="E10" s="8" t="e">
        <f t="shared" si="9"/>
        <v>#REF!</v>
      </c>
      <c r="F10" s="8" t="e">
        <f t="shared" si="9"/>
        <v>#REF!</v>
      </c>
      <c r="G10" s="8" t="e">
        <f t="shared" si="9"/>
        <v>#REF!</v>
      </c>
      <c r="H10" s="8" t="e">
        <f t="shared" si="9"/>
        <v>#REF!</v>
      </c>
      <c r="I10" s="8" t="e">
        <f t="shared" si="9"/>
        <v>#REF!</v>
      </c>
      <c r="J10" s="5"/>
      <c r="K10" s="5"/>
      <c r="L10" s="5"/>
      <c r="M10" s="5"/>
      <c r="N10" s="5" t="e">
        <f t="shared" si="1"/>
        <v>#REF!</v>
      </c>
      <c r="O10" s="6" t="e">
        <f>N10/N25*100</f>
        <v>#REF!</v>
      </c>
    </row>
    <row r="11" spans="1:15" ht="15.75" customHeight="1">
      <c r="A11" s="21" t="s">
        <v>44</v>
      </c>
      <c r="B11" s="8">
        <v>0</v>
      </c>
      <c r="C11" s="8" t="e">
        <f t="shared" ref="C11:I11" si="10">COUNTIFS(#REF!, "Membership Aktivitus Iform Tillägg till MS 4 mån")</f>
        <v>#REF!</v>
      </c>
      <c r="D11" s="8" t="e">
        <f t="shared" si="10"/>
        <v>#REF!</v>
      </c>
      <c r="E11" s="8" t="e">
        <f t="shared" si="10"/>
        <v>#REF!</v>
      </c>
      <c r="F11" s="8" t="e">
        <f t="shared" si="10"/>
        <v>#REF!</v>
      </c>
      <c r="G11" s="8" t="e">
        <f t="shared" si="10"/>
        <v>#REF!</v>
      </c>
      <c r="H11" s="8" t="e">
        <f t="shared" si="10"/>
        <v>#REF!</v>
      </c>
      <c r="I11" s="8" t="e">
        <f t="shared" si="10"/>
        <v>#REF!</v>
      </c>
      <c r="J11" s="5"/>
      <c r="K11" s="5"/>
      <c r="L11" s="5"/>
      <c r="M11" s="5"/>
      <c r="N11" s="5" t="e">
        <f t="shared" si="1"/>
        <v>#REF!</v>
      </c>
      <c r="O11" s="6" t="e">
        <f>N11/N25*100</f>
        <v>#REF!</v>
      </c>
    </row>
    <row r="12" spans="1:15" ht="15.75" customHeight="1">
      <c r="A12" s="21" t="s">
        <v>18</v>
      </c>
      <c r="B12" s="8">
        <v>0</v>
      </c>
      <c r="C12" s="8" t="e">
        <f t="shared" ref="C12:I12" si="11">COUNTIFS(#REF!, "Membership Iform Extra månad")</f>
        <v>#REF!</v>
      </c>
      <c r="D12" s="8" t="e">
        <f t="shared" si="11"/>
        <v>#REF!</v>
      </c>
      <c r="E12" s="8" t="e">
        <f t="shared" si="11"/>
        <v>#REF!</v>
      </c>
      <c r="F12" s="8" t="e">
        <f t="shared" si="11"/>
        <v>#REF!</v>
      </c>
      <c r="G12" s="8" t="e">
        <f t="shared" si="11"/>
        <v>#REF!</v>
      </c>
      <c r="H12" s="8" t="e">
        <f t="shared" si="11"/>
        <v>#REF!</v>
      </c>
      <c r="I12" s="8" t="e">
        <f t="shared" si="11"/>
        <v>#REF!</v>
      </c>
      <c r="J12" s="5"/>
      <c r="K12" s="5"/>
      <c r="L12" s="5"/>
      <c r="M12" s="5"/>
      <c r="N12" s="5" t="e">
        <f t="shared" si="1"/>
        <v>#REF!</v>
      </c>
      <c r="O12" s="6" t="e">
        <f>N12/N25*100</f>
        <v>#REF!</v>
      </c>
    </row>
    <row r="13" spans="1:15" ht="15.75" customHeight="1">
      <c r="A13" s="21" t="s">
        <v>19</v>
      </c>
      <c r="B13" s="8">
        <v>0</v>
      </c>
      <c r="C13" s="8" t="e">
        <f t="shared" ref="C13:I13" si="12">COUNTIFS(#REF!, "Membership Aktivitus Iform Fortsättning")</f>
        <v>#REF!</v>
      </c>
      <c r="D13" s="8" t="e">
        <f t="shared" si="12"/>
        <v>#REF!</v>
      </c>
      <c r="E13" s="8" t="e">
        <f t="shared" si="12"/>
        <v>#REF!</v>
      </c>
      <c r="F13" s="8" t="e">
        <f t="shared" si="12"/>
        <v>#REF!</v>
      </c>
      <c r="G13" s="8" t="e">
        <f t="shared" si="12"/>
        <v>#REF!</v>
      </c>
      <c r="H13" s="8" t="e">
        <f t="shared" si="12"/>
        <v>#REF!</v>
      </c>
      <c r="I13" s="8" t="e">
        <f t="shared" si="12"/>
        <v>#REF!</v>
      </c>
      <c r="J13" s="5"/>
      <c r="K13" s="5"/>
      <c r="L13" s="5"/>
      <c r="M13" s="5"/>
      <c r="N13" s="5" t="e">
        <f t="shared" si="1"/>
        <v>#REF!</v>
      </c>
      <c r="O13" s="6" t="e">
        <f>N13/N25*100</f>
        <v>#REF!</v>
      </c>
    </row>
    <row r="14" spans="1:15" ht="15.75" customHeight="1">
      <c r="A14" s="22" t="s">
        <v>45</v>
      </c>
      <c r="B14" s="8">
        <v>0</v>
      </c>
      <c r="C14" s="8" t="e">
        <f t="shared" ref="C14:I14" si="13">COUNTIFS(#REF!, "Membership BAS")</f>
        <v>#REF!</v>
      </c>
      <c r="D14" s="8" t="e">
        <f t="shared" si="13"/>
        <v>#REF!</v>
      </c>
      <c r="E14" s="8" t="e">
        <f t="shared" si="13"/>
        <v>#REF!</v>
      </c>
      <c r="F14" s="8" t="e">
        <f t="shared" si="13"/>
        <v>#REF!</v>
      </c>
      <c r="G14" s="8" t="e">
        <f t="shared" si="13"/>
        <v>#REF!</v>
      </c>
      <c r="H14" s="8" t="e">
        <f t="shared" si="13"/>
        <v>#REF!</v>
      </c>
      <c r="I14" s="8" t="e">
        <f t="shared" si="13"/>
        <v>#REF!</v>
      </c>
      <c r="J14" s="5"/>
      <c r="K14" s="5"/>
      <c r="L14" s="5"/>
      <c r="M14" s="5"/>
      <c r="N14" s="5" t="e">
        <f t="shared" si="1"/>
        <v>#REF!</v>
      </c>
      <c r="O14" s="6" t="e">
        <f>N14/N25*100</f>
        <v>#REF!</v>
      </c>
    </row>
    <row r="15" spans="1:15" ht="15.75" customHeight="1">
      <c r="A15" s="22" t="s">
        <v>21</v>
      </c>
      <c r="B15" s="8">
        <v>0</v>
      </c>
      <c r="C15" s="8" t="e">
        <f t="shared" ref="C15:I15" si="14">COUNTIFS(#REF!, "Membership Avslut NOTERA SLUTDATUM")</f>
        <v>#REF!</v>
      </c>
      <c r="D15" s="8" t="e">
        <f t="shared" si="14"/>
        <v>#REF!</v>
      </c>
      <c r="E15" s="8" t="e">
        <f t="shared" si="14"/>
        <v>#REF!</v>
      </c>
      <c r="F15" s="8" t="e">
        <f t="shared" si="14"/>
        <v>#REF!</v>
      </c>
      <c r="G15" s="8" t="e">
        <f t="shared" si="14"/>
        <v>#REF!</v>
      </c>
      <c r="H15" s="8" t="e">
        <f t="shared" si="14"/>
        <v>#REF!</v>
      </c>
      <c r="I15" s="8" t="e">
        <f t="shared" si="14"/>
        <v>#REF!</v>
      </c>
      <c r="J15" s="5"/>
      <c r="K15" s="5"/>
      <c r="L15" s="5"/>
      <c r="M15" s="5"/>
      <c r="N15" s="5" t="e">
        <f t="shared" si="1"/>
        <v>#REF!</v>
      </c>
      <c r="O15" s="6" t="e">
        <f>N15/N25*100</f>
        <v>#REF!</v>
      </c>
    </row>
    <row r="16" spans="1:15" ht="15.75" customHeight="1">
      <c r="A16" s="22" t="s">
        <v>46</v>
      </c>
      <c r="B16" s="8">
        <v>0</v>
      </c>
      <c r="C16" s="8" t="e">
        <f t="shared" ref="C16:I16" si="15">COUNTIFS(#REF!, "Save - Samtal - Standard")</f>
        <v>#REF!</v>
      </c>
      <c r="D16" s="8" t="e">
        <f t="shared" si="15"/>
        <v>#REF!</v>
      </c>
      <c r="E16" s="8" t="e">
        <f t="shared" si="15"/>
        <v>#REF!</v>
      </c>
      <c r="F16" s="8" t="e">
        <f t="shared" si="15"/>
        <v>#REF!</v>
      </c>
      <c r="G16" s="8" t="e">
        <f t="shared" si="15"/>
        <v>#REF!</v>
      </c>
      <c r="H16" s="8" t="e">
        <f t="shared" si="15"/>
        <v>#REF!</v>
      </c>
      <c r="I16" s="8" t="e">
        <f t="shared" si="15"/>
        <v>#REF!</v>
      </c>
      <c r="J16" s="5"/>
      <c r="K16" s="5"/>
      <c r="L16" s="5"/>
      <c r="M16" s="5"/>
      <c r="N16" s="5" t="e">
        <f t="shared" si="1"/>
        <v>#REF!</v>
      </c>
      <c r="O16" s="6" t="e">
        <f>N16/N25*100</f>
        <v>#REF!</v>
      </c>
    </row>
    <row r="17" spans="1:15" ht="15.75" customHeight="1">
      <c r="A17" s="21" t="s">
        <v>47</v>
      </c>
      <c r="B17" s="8">
        <v>0</v>
      </c>
      <c r="C17" s="8" t="e">
        <f t="shared" ref="C17:I17" si="16">COUNTIFS(#REF!, "Membership Utan tester")</f>
        <v>#REF!</v>
      </c>
      <c r="D17" s="8" t="e">
        <f t="shared" si="16"/>
        <v>#REF!</v>
      </c>
      <c r="E17" s="8" t="e">
        <f t="shared" si="16"/>
        <v>#REF!</v>
      </c>
      <c r="F17" s="8" t="e">
        <f t="shared" si="16"/>
        <v>#REF!</v>
      </c>
      <c r="G17" s="8" t="e">
        <f t="shared" si="16"/>
        <v>#REF!</v>
      </c>
      <c r="H17" s="8" t="e">
        <f t="shared" si="16"/>
        <v>#REF!</v>
      </c>
      <c r="I17" s="8" t="e">
        <f t="shared" si="16"/>
        <v>#REF!</v>
      </c>
      <c r="J17" s="5"/>
      <c r="K17" s="5"/>
      <c r="L17" s="5"/>
      <c r="M17" s="5"/>
      <c r="N17" s="5" t="e">
        <f t="shared" si="1"/>
        <v>#REF!</v>
      </c>
      <c r="O17" s="6" t="e">
        <f>N17/N25*100</f>
        <v>#REF!</v>
      </c>
    </row>
    <row r="18" spans="1:15" ht="15.75" customHeight="1">
      <c r="A18" s="23" t="s">
        <v>48</v>
      </c>
      <c r="B18" s="21"/>
      <c r="C18" s="8" t="e">
        <f t="shared" ref="C18:I18" si="17">COUNTIFS(#REF!, "Membership Uppstart Coaching -  Test redan gjort och betalt")</f>
        <v>#REF!</v>
      </c>
      <c r="D18" s="8" t="e">
        <f t="shared" si="17"/>
        <v>#REF!</v>
      </c>
      <c r="E18" s="8" t="e">
        <f t="shared" si="17"/>
        <v>#REF!</v>
      </c>
      <c r="F18" s="8" t="e">
        <f t="shared" si="17"/>
        <v>#REF!</v>
      </c>
      <c r="G18" s="8" t="e">
        <f t="shared" si="17"/>
        <v>#REF!</v>
      </c>
      <c r="H18" s="8" t="e">
        <f t="shared" si="17"/>
        <v>#REF!</v>
      </c>
      <c r="I18" s="8" t="e">
        <f t="shared" si="17"/>
        <v>#REF!</v>
      </c>
      <c r="J18" s="5"/>
      <c r="K18" s="5"/>
      <c r="L18" s="5"/>
      <c r="M18" s="5"/>
      <c r="N18" s="5" t="e">
        <f t="shared" si="1"/>
        <v>#REF!</v>
      </c>
      <c r="O18" s="6" t="e">
        <f>N18/N25*100</f>
        <v>#REF!</v>
      </c>
    </row>
    <row r="19" spans="1:15" ht="15.75" customHeight="1">
      <c r="A19" s="21" t="s">
        <v>49</v>
      </c>
      <c r="B19" s="21"/>
      <c r="C19" s="8" t="e">
        <f t="shared" ref="C19:I19" si="18">COUNTIFS(#REF!, "Konvertering från test till membership - Till kollega")</f>
        <v>#REF!</v>
      </c>
      <c r="D19" s="8" t="e">
        <f t="shared" si="18"/>
        <v>#REF!</v>
      </c>
      <c r="E19" s="8" t="e">
        <f t="shared" si="18"/>
        <v>#REF!</v>
      </c>
      <c r="F19" s="8" t="e">
        <f t="shared" si="18"/>
        <v>#REF!</v>
      </c>
      <c r="G19" s="8" t="e">
        <f t="shared" si="18"/>
        <v>#REF!</v>
      </c>
      <c r="H19" s="8" t="e">
        <f t="shared" si="18"/>
        <v>#REF!</v>
      </c>
      <c r="I19" s="8" t="e">
        <f t="shared" si="18"/>
        <v>#REF!</v>
      </c>
      <c r="J19" s="5"/>
      <c r="K19" s="5"/>
      <c r="L19" s="5"/>
      <c r="M19" s="5"/>
      <c r="N19" s="5" t="e">
        <f t="shared" si="1"/>
        <v>#REF!</v>
      </c>
      <c r="O19" s="6" t="e">
        <f>N19/N25*100</f>
        <v>#REF!</v>
      </c>
    </row>
    <row r="20" spans="1:15" ht="15.75" customHeight="1">
      <c r="A20" s="21" t="s">
        <v>50</v>
      </c>
      <c r="B20" s="21"/>
      <c r="C20" s="8" t="e">
        <f t="shared" ref="C20:I20" si="19">COUNTIFS(#REF!, "Iform uppstart/återtest/coachtimme MS utförd av någon annan - Minus 1 h tid")</f>
        <v>#REF!</v>
      </c>
      <c r="D20" s="8" t="e">
        <f t="shared" si="19"/>
        <v>#REF!</v>
      </c>
      <c r="E20" s="8" t="e">
        <f t="shared" si="19"/>
        <v>#REF!</v>
      </c>
      <c r="F20" s="8" t="e">
        <f t="shared" si="19"/>
        <v>#REF!</v>
      </c>
      <c r="G20" s="8" t="e">
        <f t="shared" si="19"/>
        <v>#REF!</v>
      </c>
      <c r="H20" s="8" t="e">
        <f t="shared" si="19"/>
        <v>#REF!</v>
      </c>
      <c r="I20" s="8" t="e">
        <f t="shared" si="19"/>
        <v>#REF!</v>
      </c>
      <c r="J20" s="5"/>
      <c r="K20" s="5"/>
      <c r="L20" s="5"/>
      <c r="M20" s="5"/>
      <c r="N20" s="5" t="e">
        <f t="shared" si="1"/>
        <v>#REF!</v>
      </c>
      <c r="O20" s="6" t="e">
        <f>N20/N25*100</f>
        <v>#REF!</v>
      </c>
    </row>
    <row r="21" spans="1:15" ht="15.75" customHeight="1">
      <c r="A21" s="23" t="s">
        <v>51</v>
      </c>
      <c r="B21" s="21"/>
      <c r="C21" s="8" t="e">
        <f t="shared" ref="C21:I21" si="20">COUNTIFS(#REF!, "Iform uppstart/återtest/coachtimme MS utförd till någon annan - Plus 1 h tid")</f>
        <v>#REF!</v>
      </c>
      <c r="D21" s="8" t="e">
        <f t="shared" si="20"/>
        <v>#REF!</v>
      </c>
      <c r="E21" s="8" t="e">
        <f t="shared" si="20"/>
        <v>#REF!</v>
      </c>
      <c r="F21" s="8" t="e">
        <f t="shared" si="20"/>
        <v>#REF!</v>
      </c>
      <c r="G21" s="8" t="e">
        <f t="shared" si="20"/>
        <v>#REF!</v>
      </c>
      <c r="H21" s="8" t="e">
        <f t="shared" si="20"/>
        <v>#REF!</v>
      </c>
      <c r="I21" s="8" t="e">
        <f t="shared" si="20"/>
        <v>#REF!</v>
      </c>
      <c r="J21" s="5"/>
      <c r="K21" s="5"/>
      <c r="L21" s="5"/>
      <c r="M21" s="5"/>
      <c r="N21" s="5" t="e">
        <f t="shared" si="1"/>
        <v>#REF!</v>
      </c>
      <c r="O21" s="5" t="e">
        <f>N21/N25*100</f>
        <v>#REF!</v>
      </c>
    </row>
    <row r="22" spans="1:15" ht="15.75" customHeight="1">
      <c r="A22" s="23" t="s">
        <v>52</v>
      </c>
      <c r="B22" s="8"/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f t="shared" si="1"/>
        <v>0</v>
      </c>
      <c r="O22" s="14" t="e">
        <f>N22/N25*100</f>
        <v>#REF!</v>
      </c>
    </row>
    <row r="23" spans="1:15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4"/>
    </row>
    <row r="24" spans="1:15" ht="15.75" customHeight="1">
      <c r="A24" s="24" t="s">
        <v>22</v>
      </c>
      <c r="B24" s="24">
        <f t="shared" ref="B24:N24" si="21">SUM(B2:B22)</f>
        <v>0</v>
      </c>
      <c r="C24" s="24" t="e">
        <f t="shared" si="21"/>
        <v>#REF!</v>
      </c>
      <c r="D24" s="24" t="e">
        <f t="shared" si="21"/>
        <v>#REF!</v>
      </c>
      <c r="E24" s="24" t="e">
        <f t="shared" si="21"/>
        <v>#REF!</v>
      </c>
      <c r="F24" s="24" t="e">
        <f t="shared" si="21"/>
        <v>#REF!</v>
      </c>
      <c r="G24" s="24" t="e">
        <f t="shared" si="21"/>
        <v>#REF!</v>
      </c>
      <c r="H24" s="24" t="e">
        <f t="shared" si="21"/>
        <v>#REF!</v>
      </c>
      <c r="I24" s="24" t="e">
        <f t="shared" si="21"/>
        <v>#REF!</v>
      </c>
      <c r="J24" s="24">
        <f t="shared" si="21"/>
        <v>0</v>
      </c>
      <c r="K24" s="24">
        <f t="shared" si="21"/>
        <v>0</v>
      </c>
      <c r="L24" s="24">
        <f t="shared" si="21"/>
        <v>0</v>
      </c>
      <c r="M24" s="24">
        <f t="shared" si="21"/>
        <v>0</v>
      </c>
      <c r="N24" s="24" t="e">
        <f t="shared" si="21"/>
        <v>#REF!</v>
      </c>
      <c r="O24" s="14"/>
    </row>
    <row r="25" spans="1:15" ht="15.75" customHeight="1">
      <c r="A25" s="24" t="s">
        <v>23</v>
      </c>
      <c r="B25" s="2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 t="e">
        <f>SUM(N2:N23)</f>
        <v>#REF!</v>
      </c>
      <c r="O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12</vt:i4>
      </vt:variant>
    </vt:vector>
  </HeadingPairs>
  <TitlesOfParts>
    <vt:vector size="12" baseType="lpstr">
      <vt:lpstr>Stockholm 2024</vt:lpstr>
      <vt:lpstr>Stockholm 2025</vt:lpstr>
      <vt:lpstr>Göteborg 2024</vt:lpstr>
      <vt:lpstr>Göteborg 2025</vt:lpstr>
      <vt:lpstr>Malmö 2024</vt:lpstr>
      <vt:lpstr>Malmö 2025</vt:lpstr>
      <vt:lpstr>Linköping 2024</vt:lpstr>
      <vt:lpstr>Linköping 2025</vt:lpstr>
      <vt:lpstr>Dalarna 2024</vt:lpstr>
      <vt:lpstr>Dalarna 2025</vt:lpstr>
      <vt:lpstr>Hart 2024</vt:lpstr>
      <vt:lpstr>Åre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Helsing</cp:lastModifiedBy>
  <dcterms:modified xsi:type="dcterms:W3CDTF">2025-08-25T18:24:47Z</dcterms:modified>
</cp:coreProperties>
</file>