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holm 2024" sheetId="1" r:id="rId4"/>
    <sheet state="visible" name="Göteborg 2024" sheetId="2" r:id="rId5"/>
    <sheet state="visible" name="Malmö 2024" sheetId="3" r:id="rId6"/>
    <sheet state="visible" name="Linköping 2024" sheetId="4" r:id="rId7"/>
    <sheet state="visible" name="Dalarna 2024" sheetId="5" r:id="rId8"/>
    <sheet state="visible" name="Hart 2024" sheetId="6" r:id="rId9"/>
    <sheet state="visible" name="Stockholm 2025" sheetId="7" r:id="rId10"/>
    <sheet state="visible" name="Göteborg 2025" sheetId="8" r:id="rId11"/>
    <sheet state="visible" name="Malmö 2025" sheetId="9" r:id="rId12"/>
    <sheet state="visible" name="Linköping 2025" sheetId="10" r:id="rId13"/>
    <sheet state="visible" name="Dalarna 2025" sheetId="11" r:id="rId14"/>
    <sheet state="visible" name="Åre 2025" sheetId="12" r:id="rId15"/>
  </sheets>
  <definedNames/>
  <calcPr/>
</workbook>
</file>

<file path=xl/sharedStrings.xml><?xml version="1.0" encoding="utf-8"?>
<sst xmlns="http://schemas.openxmlformats.org/spreadsheetml/2006/main" count="437" uniqueCount="77">
  <si>
    <t>Membership</t>
  </si>
  <si>
    <t>Januari 2024</t>
  </si>
  <si>
    <t xml:space="preserve">Februari 2024 </t>
  </si>
  <si>
    <t>Mars 2024</t>
  </si>
  <si>
    <t>April 2024</t>
  </si>
  <si>
    <t>Maj 2024</t>
  </si>
  <si>
    <t>Juni 2024</t>
  </si>
  <si>
    <t>Juli 2024</t>
  </si>
  <si>
    <t>Augusti 2024</t>
  </si>
  <si>
    <t>September 2024</t>
  </si>
  <si>
    <t>Oktober 2024</t>
  </si>
  <si>
    <t>November 2024</t>
  </si>
  <si>
    <t>December 2024</t>
  </si>
  <si>
    <t xml:space="preserve">Totalt per medlemskap 2024: </t>
  </si>
  <si>
    <t>Procent (%) av memberships:</t>
  </si>
  <si>
    <t>Standard</t>
  </si>
  <si>
    <t>Standard TRI/OCR/MULTI</t>
  </si>
  <si>
    <t>Premium</t>
  </si>
  <si>
    <t>Premium TRI/OCR/MULTI</t>
  </si>
  <si>
    <t>Supreme</t>
  </si>
  <si>
    <t>Supreme TRI/OCR/MULTI</t>
  </si>
  <si>
    <t>Iform 4 mån</t>
  </si>
  <si>
    <t>Iform Tillägg till MS 4 mån</t>
  </si>
  <si>
    <t>Iform Extra månad</t>
  </si>
  <si>
    <t>Iform Fortsättning</t>
  </si>
  <si>
    <t>BAS</t>
  </si>
  <si>
    <t>Avslut</t>
  </si>
  <si>
    <t xml:space="preserve">Summa per Månad: </t>
  </si>
  <si>
    <t xml:space="preserve">Summa per År: </t>
  </si>
  <si>
    <t>Membership Standard</t>
  </si>
  <si>
    <t>Membership Standard TRI/OCR/MULTI</t>
  </si>
  <si>
    <t>Programskrivning Membership Standard</t>
  </si>
  <si>
    <t>Ta bort</t>
  </si>
  <si>
    <t>Membership Premium</t>
  </si>
  <si>
    <t>Membership Premium TRI/OCR/MULTI</t>
  </si>
  <si>
    <t xml:space="preserve">Membership Premium Senior </t>
  </si>
  <si>
    <t>Bakar vi ihop med vanliga premium</t>
  </si>
  <si>
    <t>Membership Premium Senior TRI/OCR/MULTI</t>
  </si>
  <si>
    <t>Membership Supreme</t>
  </si>
  <si>
    <t>Membership Supreme TRI/OCR/MULTI</t>
  </si>
  <si>
    <t>Membership Supreme Senior</t>
  </si>
  <si>
    <t>Bakar vi ihop med vanliga supreme</t>
  </si>
  <si>
    <t>Membership Supreme Senior TRI/OCR/MULTI</t>
  </si>
  <si>
    <t>Membership Hälsa</t>
  </si>
  <si>
    <t>Membership Hälsa Duo</t>
  </si>
  <si>
    <t>Membership Life</t>
  </si>
  <si>
    <t>Membership Aktivitus Iform 4 mån</t>
  </si>
  <si>
    <t>Membership Aktivitus Iform Tillägg till MS 4 mån</t>
  </si>
  <si>
    <t>Membership Aktivitus Iform 4 mån Tillägg till membership</t>
  </si>
  <si>
    <t>ändra namn till Membership Aktivitus Iform Tillägg till MS 4 mån</t>
  </si>
  <si>
    <t>Membership Iform Extra månad</t>
  </si>
  <si>
    <t>Membership Aktivitus Iform Fortsättning</t>
  </si>
  <si>
    <t>Membership BAS</t>
  </si>
  <si>
    <t>Membership BAS (FB, TP och möten)</t>
  </si>
  <si>
    <t>Ändra namn tull Membership BAS</t>
  </si>
  <si>
    <t>Membership Avslut NOTERA SLUTDATUM</t>
  </si>
  <si>
    <t>Save - Samtal - Standard</t>
  </si>
  <si>
    <t>Membership Utan tester</t>
  </si>
  <si>
    <t>Membership Uppstart Coaching -  Test redan gjort och betalt</t>
  </si>
  <si>
    <t>Konvertering från test till membership - Till kollega</t>
  </si>
  <si>
    <t>Iform innan prisjusteringen - Sista testmomenten 2,5 h</t>
  </si>
  <si>
    <t>Iform uppstart/återtest/coachtimme MS utförd av någon annan - Minus 1 h tid</t>
  </si>
  <si>
    <t>Iform uppstart/återtest/coachtimme MS utförd till någon annan - Plus 1 h tid</t>
  </si>
  <si>
    <t>Januari 2025</t>
  </si>
  <si>
    <t>Februari 2025</t>
  </si>
  <si>
    <t>Mars 2025</t>
  </si>
  <si>
    <t>April 2025</t>
  </si>
  <si>
    <t>Maj 2025</t>
  </si>
  <si>
    <t>Juni 2025</t>
  </si>
  <si>
    <t>Juli 2025</t>
  </si>
  <si>
    <t>Augusti 2025</t>
  </si>
  <si>
    <t>September 2025</t>
  </si>
  <si>
    <t>Oktober 2025</t>
  </si>
  <si>
    <t>November 2025</t>
  </si>
  <si>
    <t>December 2025</t>
  </si>
  <si>
    <t>Totalt per medlemskap 2025:</t>
  </si>
  <si>
    <t>Konvertering från test till 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</si>
</sst>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kr-41D]"/>
    <numFmt numFmtId="165" formatCode="0.0"/>
    <numFmt numFmtId="166" formatCode="mmmm yyyy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0" numFmtId="1" xfId="0" applyAlignment="1" applyFill="1" applyFont="1" applyNumberFormat="1">
      <alignment horizontal="right" vertical="bottom"/>
    </xf>
    <xf borderId="0" fillId="0" fontId="1" numFmtId="1" xfId="0" applyFont="1" applyNumberFormat="1"/>
    <xf borderId="0" fillId="0" fontId="1" numFmtId="165" xfId="0" applyFont="1" applyNumberFormat="1"/>
    <xf borderId="0" fillId="2" fontId="0" numFmtId="1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2" fontId="0" numFmtId="164" xfId="0" applyAlignment="1" applyFont="1" applyNumberFormat="1">
      <alignment readingOrder="0" vertical="bottom"/>
    </xf>
    <xf borderId="0" fillId="0" fontId="2" numFmtId="1" xfId="0" applyFont="1" applyNumberFormat="1"/>
    <xf borderId="0" fillId="3" fontId="3" numFmtId="164" xfId="0" applyAlignment="1" applyFill="1" applyFont="1" applyNumberFormat="1">
      <alignment readingOrder="0" vertical="bottom"/>
    </xf>
    <xf borderId="0" fillId="3" fontId="2" numFmtId="1" xfId="0" applyFont="1" applyNumberFormat="1"/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 vertical="bottom"/>
    </xf>
    <xf borderId="0" fillId="2" fontId="2" numFmtId="0" xfId="0" applyFont="1"/>
    <xf borderId="0" fillId="2" fontId="2" numFmtId="1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2" fontId="3" numFmtId="1" xfId="0" applyAlignment="1" applyFont="1" applyNumberFormat="1">
      <alignment vertical="bottom"/>
    </xf>
    <xf borderId="0" fillId="2" fontId="4" numFmtId="164" xfId="0" applyAlignment="1" applyFont="1" applyNumberFormat="1">
      <alignment vertical="bottom"/>
    </xf>
    <xf borderId="0" fillId="2" fontId="0" numFmtId="164" xfId="0" applyAlignment="1" applyFont="1" applyNumberFormat="1">
      <alignment vertical="bottom"/>
    </xf>
    <xf borderId="0" fillId="0" fontId="3" numFmtId="1" xfId="0" applyAlignment="1" applyFont="1" applyNumberFormat="1">
      <alignment shrinkToFit="0" vertical="bottom" wrapText="1"/>
    </xf>
    <xf borderId="0" fillId="0" fontId="3" numFmtId="1" xfId="0" applyAlignment="1" applyFont="1" applyNumberFormat="1">
      <alignment shrinkToFit="0" vertical="bottom" wrapText="1"/>
    </xf>
    <xf borderId="0" fillId="0" fontId="2" numFmtId="166" xfId="0" applyAlignment="1" applyFont="1" applyNumberFormat="1">
      <alignment readingOrder="0"/>
    </xf>
    <xf borderId="0" fillId="0" fontId="1" numFmtId="0" xfId="0" applyFont="1"/>
    <xf borderId="0" fillId="3" fontId="1" numFmtId="164" xfId="0" applyAlignment="1" applyFont="1" applyNumberFormat="1">
      <alignment readingOrder="0" vertical="bottom"/>
    </xf>
    <xf borderId="0" fillId="3" fontId="1" numFmtId="1" xfId="0" applyFont="1" applyNumberFormat="1"/>
    <xf borderId="0" fillId="0" fontId="1" numFmtId="164" xfId="0" applyFont="1" applyNumberFormat="1"/>
    <xf borderId="0" fillId="2" fontId="1" numFmtId="0" xfId="0" applyFont="1"/>
    <xf borderId="0" fillId="2" fontId="1" numFmtId="1" xfId="0" applyFont="1" applyNumberFormat="1"/>
    <xf borderId="0" fillId="0" fontId="1" numFmtId="16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/>
    </xf>
    <xf borderId="0" fillId="0" fontId="2" numFmtId="165" xfId="0" applyFont="1" applyNumberFormat="1"/>
    <xf borderId="0" fillId="0" fontId="3" numFmtId="1" xfId="0" applyAlignment="1" applyFont="1" applyNumberFormat="1">
      <alignment readingOrder="0" vertical="bottom"/>
    </xf>
    <xf borderId="0" fillId="3" fontId="3" numFmtId="1" xfId="0" applyAlignment="1" applyFont="1" applyNumberFormat="1">
      <alignment readingOrder="0" vertical="bottom"/>
    </xf>
    <xf borderId="0" fillId="3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15.0</v>
      </c>
      <c r="C2" s="5">
        <v>25.0</v>
      </c>
      <c r="D2" s="5">
        <v>7.0</v>
      </c>
      <c r="E2" s="5">
        <v>16.0</v>
      </c>
      <c r="F2" s="5">
        <v>21.0</v>
      </c>
      <c r="G2" s="5">
        <v>13.0</v>
      </c>
      <c r="H2" s="5">
        <v>8.0</v>
      </c>
      <c r="I2" s="5">
        <v>11.0</v>
      </c>
      <c r="J2" s="5">
        <v>19.0</v>
      </c>
      <c r="K2" s="5">
        <v>9.0</v>
      </c>
      <c r="L2" s="5">
        <v>8.0</v>
      </c>
      <c r="M2" s="5">
        <v>10.0</v>
      </c>
      <c r="N2" s="5">
        <f t="shared" ref="N2:N13" si="1">SUM(B2:M2)</f>
        <v>162</v>
      </c>
      <c r="O2" s="6">
        <f>N2/N16*100</f>
        <v>33.60995851</v>
      </c>
    </row>
    <row r="3">
      <c r="A3" s="3" t="s">
        <v>16</v>
      </c>
      <c r="B3" s="4">
        <v>2.0</v>
      </c>
      <c r="C3" s="5">
        <v>5.0</v>
      </c>
      <c r="D3" s="5">
        <v>2.0</v>
      </c>
      <c r="E3" s="5">
        <v>1.0</v>
      </c>
      <c r="F3" s="5">
        <v>3.0</v>
      </c>
      <c r="G3" s="5">
        <v>1.0</v>
      </c>
      <c r="H3" s="5">
        <v>1.0</v>
      </c>
      <c r="I3" s="5">
        <v>0.0</v>
      </c>
      <c r="J3" s="5">
        <v>1.0</v>
      </c>
      <c r="K3" s="5">
        <v>4.0</v>
      </c>
      <c r="L3" s="5">
        <v>0.0</v>
      </c>
      <c r="M3" s="5">
        <v>2.0</v>
      </c>
      <c r="N3" s="5">
        <f t="shared" si="1"/>
        <v>22</v>
      </c>
      <c r="O3" s="6">
        <f>N3/N16*100</f>
        <v>4.564315353</v>
      </c>
    </row>
    <row r="4">
      <c r="A4" s="3" t="s">
        <v>17</v>
      </c>
      <c r="B4" s="7">
        <v>18.0</v>
      </c>
      <c r="C4" s="8">
        <v>10.0</v>
      </c>
      <c r="D4" s="8">
        <v>15.0</v>
      </c>
      <c r="E4" s="8">
        <v>12.0</v>
      </c>
      <c r="F4" s="8">
        <v>15.0</v>
      </c>
      <c r="G4" s="5">
        <v>9.0</v>
      </c>
      <c r="H4" s="5">
        <v>4.0</v>
      </c>
      <c r="I4" s="5">
        <v>2.0</v>
      </c>
      <c r="J4" s="5">
        <v>11.0</v>
      </c>
      <c r="K4" s="5">
        <v>10.0</v>
      </c>
      <c r="L4" s="5">
        <v>8.0</v>
      </c>
      <c r="M4" s="5">
        <v>2.0</v>
      </c>
      <c r="N4" s="5">
        <f t="shared" si="1"/>
        <v>116</v>
      </c>
      <c r="O4" s="6">
        <f>N4/N16*100</f>
        <v>24.06639004</v>
      </c>
    </row>
    <row r="5">
      <c r="A5" s="3" t="s">
        <v>18</v>
      </c>
      <c r="B5" s="7">
        <v>9.0</v>
      </c>
      <c r="C5" s="5">
        <v>1.0</v>
      </c>
      <c r="D5" s="5">
        <v>1.0</v>
      </c>
      <c r="E5" s="5">
        <v>3.0</v>
      </c>
      <c r="F5" s="8">
        <v>8.0</v>
      </c>
      <c r="G5" s="8">
        <v>4.0</v>
      </c>
      <c r="H5" s="8">
        <v>2.0</v>
      </c>
      <c r="I5" s="8">
        <v>4.0</v>
      </c>
      <c r="J5" s="8">
        <v>2.0</v>
      </c>
      <c r="K5" s="8">
        <v>3.0</v>
      </c>
      <c r="L5" s="8">
        <v>2.0</v>
      </c>
      <c r="M5" s="5">
        <v>1.0</v>
      </c>
      <c r="N5" s="5">
        <f t="shared" si="1"/>
        <v>40</v>
      </c>
      <c r="O5" s="6">
        <f>N5/N16*100</f>
        <v>8.298755187</v>
      </c>
    </row>
    <row r="6">
      <c r="A6" s="3" t="s">
        <v>19</v>
      </c>
      <c r="B6" s="4">
        <v>1.0</v>
      </c>
      <c r="C6" s="5">
        <v>0.0</v>
      </c>
      <c r="D6" s="5">
        <v>0.0</v>
      </c>
      <c r="E6" s="5">
        <v>0.0</v>
      </c>
      <c r="F6" s="5">
        <v>2.0</v>
      </c>
      <c r="G6" s="5">
        <v>0.0</v>
      </c>
      <c r="H6" s="5">
        <v>1.0</v>
      </c>
      <c r="I6" s="5">
        <v>1.0</v>
      </c>
      <c r="J6" s="5">
        <v>1.0</v>
      </c>
      <c r="K6" s="5">
        <v>2.0</v>
      </c>
      <c r="L6" s="5">
        <v>2.0</v>
      </c>
      <c r="M6" s="5">
        <v>1.0</v>
      </c>
      <c r="N6" s="5">
        <f t="shared" si="1"/>
        <v>11</v>
      </c>
      <c r="O6" s="6">
        <f>N6/N16*100</f>
        <v>2.282157676</v>
      </c>
    </row>
    <row r="7">
      <c r="A7" s="3" t="s">
        <v>20</v>
      </c>
      <c r="B7" s="4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8">
        <v>1.0</v>
      </c>
      <c r="L7" s="5">
        <v>0.0</v>
      </c>
      <c r="M7" s="5">
        <v>0.0</v>
      </c>
      <c r="N7" s="5">
        <f t="shared" si="1"/>
        <v>1</v>
      </c>
      <c r="O7" s="6">
        <f>N7/N16*100</f>
        <v>0.2074688797</v>
      </c>
    </row>
    <row r="8">
      <c r="A8" s="9" t="s">
        <v>21</v>
      </c>
      <c r="B8" s="4">
        <v>17.0</v>
      </c>
      <c r="C8" s="5">
        <v>6.0</v>
      </c>
      <c r="D8" s="5">
        <v>8.0</v>
      </c>
      <c r="E8" s="5">
        <v>4.0</v>
      </c>
      <c r="F8" s="5">
        <v>2.0</v>
      </c>
      <c r="G8" s="5">
        <v>2.0</v>
      </c>
      <c r="H8" s="5">
        <v>0.0</v>
      </c>
      <c r="I8" s="5">
        <v>3.0</v>
      </c>
      <c r="J8" s="5">
        <v>5.0</v>
      </c>
      <c r="K8" s="5">
        <v>1.0</v>
      </c>
      <c r="L8" s="5">
        <v>3.0</v>
      </c>
      <c r="M8" s="5">
        <v>0.0</v>
      </c>
      <c r="N8" s="5">
        <f t="shared" si="1"/>
        <v>51</v>
      </c>
      <c r="O8" s="6">
        <f>N8/N16*100</f>
        <v>10.58091286</v>
      </c>
    </row>
    <row r="9">
      <c r="A9" s="9" t="s">
        <v>22</v>
      </c>
      <c r="B9" s="4">
        <v>1.0</v>
      </c>
      <c r="C9" s="5">
        <v>1.0</v>
      </c>
      <c r="D9" s="5">
        <v>0.0</v>
      </c>
      <c r="E9" s="5">
        <v>0.0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f t="shared" si="1"/>
        <v>5</v>
      </c>
      <c r="O9" s="6">
        <f>N9/N16*100</f>
        <v>1.037344398</v>
      </c>
    </row>
    <row r="10">
      <c r="A10" s="3" t="s">
        <v>23</v>
      </c>
      <c r="B10" s="4">
        <v>0.0</v>
      </c>
      <c r="C10" s="5">
        <v>0.0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f t="shared" si="1"/>
        <v>1</v>
      </c>
      <c r="O10" s="6">
        <f>N10/N16*100</f>
        <v>0.2074688797</v>
      </c>
    </row>
    <row r="11">
      <c r="A11" s="3" t="s">
        <v>24</v>
      </c>
      <c r="B11" s="4">
        <v>1.0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1.0</v>
      </c>
      <c r="J11" s="5">
        <v>0.0</v>
      </c>
      <c r="K11" s="5">
        <v>0.0</v>
      </c>
      <c r="L11" s="5">
        <v>0.0</v>
      </c>
      <c r="M11" s="5">
        <v>0.0</v>
      </c>
      <c r="N11" s="5">
        <f t="shared" si="1"/>
        <v>2</v>
      </c>
      <c r="O11" s="6">
        <f>N11/N16*100</f>
        <v>0.4149377593</v>
      </c>
    </row>
    <row r="12">
      <c r="A12" s="10" t="s">
        <v>25</v>
      </c>
      <c r="B12" s="4">
        <v>0.0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4.0</v>
      </c>
      <c r="J12" s="5">
        <v>1.0</v>
      </c>
      <c r="K12" s="5">
        <v>1.0</v>
      </c>
      <c r="L12" s="5">
        <v>0.0</v>
      </c>
      <c r="M12" s="5">
        <v>1.0</v>
      </c>
      <c r="N12" s="5">
        <f t="shared" si="1"/>
        <v>13</v>
      </c>
      <c r="O12" s="6">
        <f>N12/N16*100</f>
        <v>2.697095436</v>
      </c>
    </row>
    <row r="13">
      <c r="A13" s="10" t="s">
        <v>26</v>
      </c>
      <c r="B13" s="4">
        <v>0.0</v>
      </c>
      <c r="C13" s="5">
        <v>4.0</v>
      </c>
      <c r="D13" s="5">
        <v>3.0</v>
      </c>
      <c r="E13" s="5">
        <v>8.0</v>
      </c>
      <c r="F13" s="5">
        <v>6.0</v>
      </c>
      <c r="G13" s="5">
        <v>9.0</v>
      </c>
      <c r="H13" s="5">
        <v>1.0</v>
      </c>
      <c r="I13" s="5">
        <v>8.0</v>
      </c>
      <c r="J13" s="5">
        <v>5.0</v>
      </c>
      <c r="K13" s="5">
        <v>7.0</v>
      </c>
      <c r="L13" s="5">
        <v>3.0</v>
      </c>
      <c r="M13" s="5">
        <v>4.0</v>
      </c>
      <c r="N13" s="5">
        <f t="shared" si="1"/>
        <v>58</v>
      </c>
      <c r="O13" s="6">
        <f>N13/N16*100</f>
        <v>12.03319502</v>
      </c>
    </row>
    <row r="14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2" t="s">
        <v>27</v>
      </c>
      <c r="B15" s="13">
        <f t="shared" ref="B15:M15" si="2">SUM(B2:B12)</f>
        <v>64</v>
      </c>
      <c r="C15" s="13">
        <f t="shared" si="2"/>
        <v>49</v>
      </c>
      <c r="D15" s="13">
        <f t="shared" si="2"/>
        <v>35</v>
      </c>
      <c r="E15" s="13">
        <f t="shared" si="2"/>
        <v>37</v>
      </c>
      <c r="F15" s="13">
        <f t="shared" si="2"/>
        <v>52</v>
      </c>
      <c r="G15" s="13">
        <f t="shared" si="2"/>
        <v>30</v>
      </c>
      <c r="H15" s="13">
        <f t="shared" si="2"/>
        <v>20</v>
      </c>
      <c r="I15" s="13">
        <f t="shared" si="2"/>
        <v>26</v>
      </c>
      <c r="J15" s="13">
        <f t="shared" si="2"/>
        <v>40</v>
      </c>
      <c r="K15" s="13">
        <f t="shared" si="2"/>
        <v>31</v>
      </c>
      <c r="L15" s="13">
        <f t="shared" si="2"/>
        <v>23</v>
      </c>
      <c r="M15" s="13">
        <f t="shared" si="2"/>
        <v>17</v>
      </c>
      <c r="N15" s="13"/>
    </row>
    <row r="16">
      <c r="A16" s="12" t="s">
        <v>28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>
        <f>SUM(N2:N14)</f>
        <v>482</v>
      </c>
    </row>
    <row r="17">
      <c r="A17" s="14">
        <v>2025.0</v>
      </c>
      <c r="D17" s="14">
        <v>2024.0</v>
      </c>
    </row>
    <row r="18">
      <c r="A18" s="15" t="s">
        <v>29</v>
      </c>
      <c r="B18" s="16" t="b">
        <v>1</v>
      </c>
      <c r="C18" s="17" t="s">
        <v>29</v>
      </c>
      <c r="G18" s="16" t="b">
        <v>1</v>
      </c>
    </row>
    <row r="19">
      <c r="A19" s="15" t="s">
        <v>30</v>
      </c>
      <c r="B19" s="16" t="b">
        <v>1</v>
      </c>
      <c r="C19" s="17" t="s">
        <v>30</v>
      </c>
      <c r="G19" s="16" t="b">
        <v>1</v>
      </c>
      <c r="K19" s="18"/>
      <c r="L19" s="19"/>
      <c r="M19" s="19"/>
      <c r="N19" s="18"/>
      <c r="O19" s="18"/>
    </row>
    <row r="20">
      <c r="K20" s="18"/>
      <c r="L20" s="18"/>
      <c r="M20" s="18"/>
      <c r="N20" s="18"/>
      <c r="O20" s="18"/>
    </row>
    <row r="21">
      <c r="K21" s="18"/>
      <c r="L21" s="18"/>
      <c r="M21" s="18"/>
      <c r="N21" s="18"/>
      <c r="O21" s="18"/>
    </row>
    <row r="22">
      <c r="A22" s="15" t="s">
        <v>31</v>
      </c>
      <c r="B22" s="16" t="s">
        <v>32</v>
      </c>
      <c r="K22" s="18"/>
      <c r="L22" s="18"/>
      <c r="M22" s="18"/>
      <c r="N22" s="18"/>
      <c r="O22" s="18"/>
    </row>
    <row r="23">
      <c r="A23" s="15" t="s">
        <v>33</v>
      </c>
      <c r="B23" s="16" t="b">
        <v>1</v>
      </c>
      <c r="C23" s="17" t="s">
        <v>33</v>
      </c>
      <c r="G23" s="16" t="b">
        <v>1</v>
      </c>
      <c r="K23" s="18"/>
      <c r="L23" s="18"/>
      <c r="M23" s="18"/>
      <c r="N23" s="18"/>
      <c r="O23" s="18"/>
    </row>
    <row r="24">
      <c r="A24" s="15" t="s">
        <v>34</v>
      </c>
      <c r="B24" s="16" t="b">
        <v>1</v>
      </c>
      <c r="C24" s="17" t="s">
        <v>34</v>
      </c>
      <c r="G24" s="16" t="b">
        <v>1</v>
      </c>
    </row>
    <row r="25">
      <c r="C25" s="20" t="s">
        <v>35</v>
      </c>
      <c r="G25" s="16" t="s">
        <v>36</v>
      </c>
    </row>
    <row r="26">
      <c r="C26" s="20" t="s">
        <v>37</v>
      </c>
      <c r="G26" s="16" t="s">
        <v>36</v>
      </c>
    </row>
    <row r="27">
      <c r="A27" s="15" t="s">
        <v>38</v>
      </c>
      <c r="B27" s="16" t="b">
        <v>1</v>
      </c>
      <c r="C27" s="17" t="s">
        <v>38</v>
      </c>
      <c r="G27" s="16" t="b">
        <v>1</v>
      </c>
    </row>
    <row r="28">
      <c r="A28" s="15" t="s">
        <v>39</v>
      </c>
      <c r="B28" s="16" t="b">
        <v>1</v>
      </c>
      <c r="C28" s="17" t="s">
        <v>39</v>
      </c>
      <c r="G28" s="16" t="b">
        <v>1</v>
      </c>
      <c r="L28" s="1" t="s">
        <v>0</v>
      </c>
    </row>
    <row r="29">
      <c r="C29" s="17" t="s">
        <v>40</v>
      </c>
      <c r="G29" s="16" t="s">
        <v>41</v>
      </c>
      <c r="L29" s="3" t="s">
        <v>29</v>
      </c>
    </row>
    <row r="30">
      <c r="C30" s="17" t="s">
        <v>42</v>
      </c>
      <c r="G30" s="16" t="s">
        <v>41</v>
      </c>
      <c r="L30" s="3" t="s">
        <v>30</v>
      </c>
    </row>
    <row r="31">
      <c r="C31" s="17" t="s">
        <v>43</v>
      </c>
      <c r="G31" s="16" t="s">
        <v>32</v>
      </c>
      <c r="L31" s="3" t="s">
        <v>33</v>
      </c>
    </row>
    <row r="32">
      <c r="C32" s="21" t="s">
        <v>44</v>
      </c>
      <c r="G32" s="16" t="s">
        <v>32</v>
      </c>
      <c r="L32" s="3" t="s">
        <v>34</v>
      </c>
    </row>
    <row r="33">
      <c r="A33" s="15" t="s">
        <v>45</v>
      </c>
      <c r="B33" s="16" t="s">
        <v>32</v>
      </c>
      <c r="C33" s="22" t="s">
        <v>45</v>
      </c>
      <c r="G33" s="16" t="s">
        <v>32</v>
      </c>
      <c r="L33" s="3" t="s">
        <v>38</v>
      </c>
    </row>
    <row r="34">
      <c r="A34" s="15" t="s">
        <v>46</v>
      </c>
      <c r="B34" s="23" t="b">
        <v>0</v>
      </c>
      <c r="C34" s="22" t="s">
        <v>46</v>
      </c>
      <c r="G34" s="16" t="b">
        <v>1</v>
      </c>
      <c r="L34" s="3" t="s">
        <v>39</v>
      </c>
    </row>
    <row r="35">
      <c r="A35" s="15" t="s">
        <v>47</v>
      </c>
      <c r="B35" s="23" t="b">
        <v>0</v>
      </c>
      <c r="C35" s="22" t="s">
        <v>48</v>
      </c>
      <c r="G35" s="16" t="s">
        <v>49</v>
      </c>
      <c r="L35" s="24" t="s">
        <v>46</v>
      </c>
    </row>
    <row r="36">
      <c r="A36" s="15" t="s">
        <v>50</v>
      </c>
      <c r="B36" s="23" t="b">
        <v>0</v>
      </c>
      <c r="C36" s="25" t="s">
        <v>50</v>
      </c>
      <c r="G36" s="16" t="b">
        <v>1</v>
      </c>
      <c r="L36" s="9" t="s">
        <v>47</v>
      </c>
    </row>
    <row r="37">
      <c r="A37" s="15" t="s">
        <v>51</v>
      </c>
      <c r="B37" s="23" t="b">
        <v>0</v>
      </c>
      <c r="C37" s="25" t="s">
        <v>51</v>
      </c>
      <c r="G37" s="16" t="b">
        <v>1</v>
      </c>
      <c r="L37" s="26" t="s">
        <v>50</v>
      </c>
    </row>
    <row r="38">
      <c r="L38" s="26" t="s">
        <v>51</v>
      </c>
    </row>
    <row r="39">
      <c r="A39" s="27" t="s">
        <v>52</v>
      </c>
      <c r="B39" s="23" t="b">
        <v>0</v>
      </c>
      <c r="C39" s="28" t="s">
        <v>53</v>
      </c>
      <c r="D39" s="23"/>
      <c r="G39" s="16" t="s">
        <v>54</v>
      </c>
      <c r="L39" s="10" t="s">
        <v>52</v>
      </c>
    </row>
    <row r="40">
      <c r="L40" s="29" t="s">
        <v>55</v>
      </c>
    </row>
    <row r="42">
      <c r="A42" s="27" t="s">
        <v>55</v>
      </c>
      <c r="B42" s="16" t="b">
        <v>1</v>
      </c>
      <c r="C42" s="28" t="s">
        <v>55</v>
      </c>
      <c r="G42" s="16" t="b">
        <v>1</v>
      </c>
    </row>
    <row r="43">
      <c r="A43" s="27" t="s">
        <v>56</v>
      </c>
      <c r="B43" s="16" t="s">
        <v>32</v>
      </c>
    </row>
    <row r="44">
      <c r="A44" s="15" t="s">
        <v>57</v>
      </c>
      <c r="B44" s="16" t="s">
        <v>32</v>
      </c>
    </row>
    <row r="45">
      <c r="A45" s="30" t="s">
        <v>58</v>
      </c>
      <c r="B45" s="16" t="s">
        <v>32</v>
      </c>
      <c r="C45" s="23"/>
      <c r="G45" s="23" t="b">
        <v>0</v>
      </c>
    </row>
    <row r="46">
      <c r="A46" s="15" t="s">
        <v>59</v>
      </c>
      <c r="B46" s="23" t="b">
        <v>0</v>
      </c>
      <c r="C46" s="23"/>
      <c r="G46" s="23" t="b">
        <v>0</v>
      </c>
    </row>
    <row r="47">
      <c r="A47" s="15" t="s">
        <v>60</v>
      </c>
      <c r="B47" s="16" t="s">
        <v>32</v>
      </c>
      <c r="C47" s="23"/>
      <c r="G47" s="23" t="b">
        <v>0</v>
      </c>
    </row>
    <row r="48">
      <c r="A48" s="31" t="s">
        <v>61</v>
      </c>
      <c r="B48" s="16" t="s">
        <v>32</v>
      </c>
      <c r="C48" s="23"/>
    </row>
    <row r="49">
      <c r="A49" s="31" t="s">
        <v>62</v>
      </c>
      <c r="B49" s="16" t="s">
        <v>32</v>
      </c>
      <c r="C49" s="23"/>
    </row>
    <row r="50">
      <c r="B50" s="23"/>
      <c r="C50" s="23"/>
    </row>
    <row r="51">
      <c r="A51" s="1" t="s">
        <v>0</v>
      </c>
      <c r="B51" s="23"/>
      <c r="C51" s="23"/>
    </row>
    <row r="52">
      <c r="A52" s="3" t="s">
        <v>29</v>
      </c>
      <c r="B52" s="23"/>
      <c r="C52" s="23"/>
    </row>
    <row r="53">
      <c r="A53" s="3" t="s">
        <v>30</v>
      </c>
      <c r="B53" s="23"/>
      <c r="C53" s="23"/>
    </row>
    <row r="54">
      <c r="A54" s="3" t="s">
        <v>33</v>
      </c>
      <c r="B54" s="23"/>
      <c r="C54" s="23"/>
    </row>
    <row r="55">
      <c r="A55" s="3" t="s">
        <v>34</v>
      </c>
      <c r="B55" s="23"/>
      <c r="C55" s="23"/>
    </row>
    <row r="56">
      <c r="A56" s="3" t="s">
        <v>38</v>
      </c>
      <c r="B56" s="23"/>
      <c r="C56" s="23"/>
      <c r="D56" s="23"/>
    </row>
    <row r="57">
      <c r="A57" s="3" t="s">
        <v>39</v>
      </c>
    </row>
    <row r="58">
      <c r="A58" s="24" t="s">
        <v>46</v>
      </c>
    </row>
    <row r="59">
      <c r="A59" s="9" t="s">
        <v>47</v>
      </c>
      <c r="B59" s="23"/>
      <c r="C59" s="23"/>
    </row>
    <row r="60">
      <c r="A60" s="26" t="s">
        <v>50</v>
      </c>
      <c r="B60" s="23"/>
      <c r="C60" s="23"/>
    </row>
    <row r="61">
      <c r="A61" s="26" t="s">
        <v>51</v>
      </c>
      <c r="B61" s="23"/>
      <c r="C61" s="23"/>
    </row>
    <row r="62">
      <c r="A62" s="10" t="s">
        <v>52</v>
      </c>
      <c r="B62" s="23"/>
      <c r="C62" s="23"/>
    </row>
    <row r="63">
      <c r="A63" s="29" t="s">
        <v>55</v>
      </c>
      <c r="B63" s="23"/>
      <c r="C63" s="23"/>
    </row>
    <row r="64">
      <c r="B64" s="23"/>
      <c r="C64" s="23"/>
    </row>
    <row r="65">
      <c r="A65" s="23"/>
      <c r="B65" s="23"/>
      <c r="C65" s="23"/>
    </row>
    <row r="66">
      <c r="A66" s="23"/>
      <c r="B66" s="23"/>
      <c r="C66" s="23"/>
    </row>
    <row r="67">
      <c r="A67" s="23"/>
      <c r="B67" s="23"/>
      <c r="C67" s="23"/>
    </row>
    <row r="68">
      <c r="A68" s="23"/>
      <c r="B68" s="23"/>
      <c r="C68" s="23"/>
    </row>
    <row r="69">
      <c r="A69" s="23"/>
      <c r="B69" s="23"/>
      <c r="C69" s="23"/>
    </row>
    <row r="70">
      <c r="B70" s="23"/>
      <c r="C70" s="23"/>
    </row>
    <row r="71">
      <c r="B71" s="23"/>
      <c r="C71" s="23"/>
    </row>
    <row r="72">
      <c r="B72" s="23"/>
      <c r="C72" s="23"/>
    </row>
    <row r="73">
      <c r="B73" s="23"/>
      <c r="C73" s="23"/>
    </row>
    <row r="74">
      <c r="A74" s="23"/>
      <c r="B74" s="23"/>
      <c r="C74" s="23"/>
    </row>
    <row r="75">
      <c r="A75" s="23"/>
      <c r="B75" s="23"/>
      <c r="C75" s="23"/>
    </row>
    <row r="76">
      <c r="A76" s="23"/>
      <c r="B76" s="23"/>
      <c r="C76" s="23"/>
    </row>
    <row r="77">
      <c r="A77" s="23"/>
      <c r="B77" s="23"/>
      <c r="C77" s="23"/>
    </row>
    <row r="78">
      <c r="A78" s="23"/>
      <c r="B78" s="23"/>
      <c r="C78" s="23"/>
      <c r="D78" s="23"/>
    </row>
    <row r="80">
      <c r="A80" s="23"/>
      <c r="B80" s="23"/>
      <c r="C80" s="23"/>
    </row>
    <row r="81">
      <c r="A81" s="23"/>
      <c r="B81" s="23"/>
      <c r="C81" s="23"/>
    </row>
    <row r="82">
      <c r="A82" s="23"/>
      <c r="B82" s="23"/>
      <c r="C82" s="23"/>
    </row>
    <row r="83">
      <c r="A83" s="23"/>
      <c r="B83" s="23"/>
      <c r="C83" s="23"/>
    </row>
    <row r="84">
      <c r="B84" s="23"/>
      <c r="C84" s="23"/>
    </row>
    <row r="85">
      <c r="B85" s="23"/>
      <c r="C85" s="23"/>
    </row>
    <row r="86">
      <c r="A86" s="23"/>
      <c r="B86" s="23"/>
      <c r="C86" s="23"/>
    </row>
    <row r="87">
      <c r="A87" s="23"/>
      <c r="B87" s="23"/>
      <c r="C87" s="23"/>
    </row>
    <row r="88">
      <c r="A88" s="23"/>
      <c r="B88" s="23"/>
      <c r="C88" s="23"/>
    </row>
    <row r="89">
      <c r="A89" s="23"/>
      <c r="B89" s="23"/>
      <c r="C89" s="23"/>
    </row>
    <row r="90">
      <c r="A90" s="23"/>
      <c r="B90" s="23"/>
      <c r="C90" s="23"/>
    </row>
    <row r="91">
      <c r="B91" s="23"/>
      <c r="C91" s="23"/>
    </row>
    <row r="92">
      <c r="B92" s="23"/>
      <c r="C92" s="23"/>
    </row>
    <row r="93">
      <c r="B93" s="23"/>
      <c r="C93" s="23"/>
    </row>
    <row r="94">
      <c r="B94" s="23"/>
      <c r="C94" s="23"/>
    </row>
    <row r="95">
      <c r="A95" s="23"/>
      <c r="B95" s="23"/>
      <c r="C95" s="23"/>
    </row>
    <row r="96">
      <c r="A96" s="23"/>
      <c r="B96" s="23"/>
      <c r="C96" s="23"/>
    </row>
    <row r="97">
      <c r="A97" s="23"/>
      <c r="B97" s="23"/>
      <c r="C97" s="23"/>
    </row>
    <row r="98">
      <c r="A98" s="23"/>
      <c r="B98" s="23"/>
      <c r="C98" s="23"/>
    </row>
    <row r="99">
      <c r="A99" s="23"/>
      <c r="B99" s="23"/>
      <c r="C99" s="23"/>
      <c r="D99" s="23"/>
    </row>
    <row r="101">
      <c r="A101" s="23"/>
      <c r="B101" s="23"/>
      <c r="C101" s="23"/>
    </row>
    <row r="102">
      <c r="A102" s="23"/>
      <c r="B102" s="23"/>
      <c r="C102" s="23"/>
    </row>
    <row r="103">
      <c r="A103" s="23"/>
      <c r="B103" s="23"/>
      <c r="C103" s="23"/>
    </row>
    <row r="104">
      <c r="A104" s="23"/>
      <c r="B104" s="23"/>
      <c r="C104" s="23"/>
    </row>
    <row r="105">
      <c r="B105" s="23"/>
      <c r="C105" s="23"/>
    </row>
    <row r="106">
      <c r="B106" s="23"/>
      <c r="C106" s="23"/>
    </row>
    <row r="107">
      <c r="A107" s="23"/>
      <c r="B107" s="23"/>
      <c r="C107" s="23"/>
    </row>
    <row r="108">
      <c r="A108" s="23"/>
      <c r="B108" s="23"/>
      <c r="C108" s="23"/>
    </row>
    <row r="109">
      <c r="A109" s="23"/>
      <c r="B109" s="23"/>
      <c r="C109" s="23"/>
    </row>
    <row r="110">
      <c r="A110" s="23"/>
      <c r="B110" s="23"/>
      <c r="C110" s="23"/>
    </row>
    <row r="111">
      <c r="A111" s="23"/>
      <c r="B111" s="23"/>
      <c r="C111" s="23"/>
    </row>
    <row r="112">
      <c r="B112" s="23"/>
      <c r="C112" s="23"/>
    </row>
    <row r="113">
      <c r="B113" s="23"/>
      <c r="C113" s="23"/>
    </row>
    <row r="114">
      <c r="B114" s="23"/>
      <c r="C114" s="23"/>
    </row>
    <row r="115">
      <c r="B115" s="23"/>
      <c r="C115" s="23"/>
    </row>
    <row r="116">
      <c r="A116" s="23"/>
      <c r="B116" s="23"/>
      <c r="C116" s="23"/>
    </row>
    <row r="117">
      <c r="A117" s="23"/>
      <c r="B117" s="23"/>
      <c r="C117" s="23"/>
    </row>
    <row r="118">
      <c r="A118" s="23"/>
      <c r="B118" s="23"/>
      <c r="C118" s="23"/>
    </row>
    <row r="119">
      <c r="A119" s="23"/>
      <c r="B119" s="23"/>
      <c r="C119" s="23"/>
    </row>
    <row r="120">
      <c r="A120" s="23"/>
      <c r="B120" s="23"/>
      <c r="C120" s="23"/>
      <c r="D120" s="23"/>
    </row>
    <row r="122">
      <c r="A122" s="23"/>
      <c r="B122" s="23"/>
      <c r="C122" s="23"/>
    </row>
    <row r="123">
      <c r="A123" s="23"/>
      <c r="B123" s="23"/>
      <c r="C123" s="23"/>
    </row>
    <row r="124">
      <c r="A124" s="23"/>
      <c r="B124" s="23"/>
      <c r="C124" s="23"/>
    </row>
    <row r="125">
      <c r="A125" s="23"/>
      <c r="B125" s="23"/>
      <c r="C125" s="23"/>
    </row>
    <row r="126">
      <c r="B126" s="23"/>
      <c r="C126" s="23"/>
    </row>
    <row r="127">
      <c r="B127" s="23"/>
      <c r="C127" s="23"/>
    </row>
    <row r="128">
      <c r="A128" s="23"/>
      <c r="B128" s="23"/>
      <c r="C128" s="23"/>
    </row>
    <row r="129">
      <c r="A129" s="23"/>
      <c r="B129" s="23"/>
      <c r="C129" s="23"/>
    </row>
    <row r="130">
      <c r="A130" s="23"/>
      <c r="B130" s="23"/>
      <c r="C130" s="23"/>
    </row>
    <row r="131">
      <c r="A131" s="23"/>
      <c r="B131" s="23"/>
      <c r="C131" s="23"/>
    </row>
    <row r="132">
      <c r="A132" s="23"/>
      <c r="B132" s="23"/>
      <c r="C132" s="23"/>
    </row>
    <row r="133">
      <c r="B133" s="23"/>
      <c r="C133" s="23"/>
    </row>
    <row r="134">
      <c r="B134" s="23"/>
      <c r="C134" s="23"/>
    </row>
    <row r="135">
      <c r="B135" s="23"/>
      <c r="C135" s="23"/>
    </row>
    <row r="136">
      <c r="B136" s="23"/>
      <c r="C136" s="23"/>
    </row>
    <row r="137">
      <c r="A137" s="23"/>
      <c r="B137" s="23"/>
      <c r="C137" s="23"/>
    </row>
    <row r="138">
      <c r="A138" s="23"/>
      <c r="B138" s="23"/>
      <c r="C138" s="23"/>
    </row>
    <row r="139">
      <c r="A139" s="23"/>
      <c r="B139" s="23"/>
      <c r="C139" s="23"/>
    </row>
    <row r="140">
      <c r="A140" s="23"/>
      <c r="B140" s="23"/>
      <c r="C140" s="23"/>
    </row>
    <row r="141">
      <c r="A141" s="23"/>
      <c r="B141" s="23"/>
      <c r="C141" s="23"/>
      <c r="D141" s="23"/>
    </row>
    <row r="143">
      <c r="A143" s="23"/>
      <c r="B143" s="23"/>
      <c r="C143" s="23"/>
    </row>
    <row r="144">
      <c r="A144" s="23"/>
      <c r="B144" s="23"/>
      <c r="C144" s="23"/>
    </row>
    <row r="145">
      <c r="A145" s="23"/>
      <c r="B145" s="23"/>
      <c r="C145" s="23"/>
    </row>
    <row r="146">
      <c r="A146" s="23"/>
      <c r="B146" s="23"/>
      <c r="C146" s="23"/>
    </row>
    <row r="147">
      <c r="B147" s="23"/>
      <c r="C147" s="23"/>
    </row>
    <row r="148">
      <c r="B148" s="23"/>
      <c r="C148" s="23"/>
    </row>
    <row r="149">
      <c r="A149" s="23"/>
      <c r="B149" s="23"/>
      <c r="C149" s="23"/>
    </row>
    <row r="150">
      <c r="A150" s="23"/>
      <c r="B150" s="23"/>
      <c r="C150" s="23"/>
    </row>
    <row r="151">
      <c r="A151" s="23"/>
      <c r="B151" s="23"/>
      <c r="C151" s="23"/>
    </row>
    <row r="152">
      <c r="A152" s="23"/>
      <c r="B152" s="23"/>
      <c r="C152" s="23"/>
    </row>
    <row r="153">
      <c r="A153" s="23"/>
      <c r="B153" s="23"/>
      <c r="C153" s="23"/>
    </row>
    <row r="154">
      <c r="B154" s="23"/>
      <c r="C154" s="23"/>
    </row>
    <row r="155">
      <c r="B155" s="23"/>
      <c r="C155" s="23"/>
    </row>
    <row r="156">
      <c r="B156" s="23"/>
      <c r="C156" s="23"/>
    </row>
    <row r="157">
      <c r="B157" s="23"/>
      <c r="C157" s="23"/>
    </row>
    <row r="158">
      <c r="A158" s="23"/>
      <c r="B158" s="23"/>
      <c r="C158" s="23"/>
    </row>
    <row r="159">
      <c r="A159" s="23"/>
      <c r="B159" s="23"/>
      <c r="C159" s="23"/>
    </row>
    <row r="160">
      <c r="A160" s="23"/>
      <c r="B160" s="23"/>
      <c r="C160" s="23"/>
    </row>
    <row r="161">
      <c r="A161" s="23"/>
      <c r="B161" s="23"/>
      <c r="C161" s="23"/>
    </row>
    <row r="162">
      <c r="A162" s="23"/>
      <c r="B162" s="23"/>
      <c r="C162" s="23"/>
      <c r="D162" s="23"/>
    </row>
    <row r="163">
      <c r="A163" s="32"/>
    </row>
    <row r="164">
      <c r="A164" s="23"/>
      <c r="B164" s="23"/>
      <c r="C164" s="23"/>
    </row>
    <row r="165">
      <c r="A165" s="23"/>
      <c r="B165" s="23"/>
      <c r="C165" s="23"/>
    </row>
    <row r="166">
      <c r="A166" s="23"/>
      <c r="B166" s="23"/>
      <c r="C166" s="23"/>
    </row>
    <row r="167">
      <c r="A167" s="23"/>
      <c r="B167" s="23"/>
      <c r="C167" s="23"/>
    </row>
    <row r="168">
      <c r="B168" s="23"/>
      <c r="C168" s="23"/>
    </row>
    <row r="169">
      <c r="B169" s="23"/>
      <c r="C169" s="23"/>
    </row>
    <row r="170">
      <c r="A170" s="23"/>
      <c r="B170" s="23"/>
      <c r="C170" s="23"/>
    </row>
    <row r="171">
      <c r="A171" s="23"/>
      <c r="B171" s="23"/>
      <c r="C171" s="23"/>
    </row>
    <row r="172">
      <c r="A172" s="23"/>
      <c r="B172" s="23"/>
      <c r="C172" s="23"/>
    </row>
    <row r="173">
      <c r="A173" s="23"/>
      <c r="B173" s="23"/>
      <c r="C173" s="23"/>
    </row>
    <row r="174">
      <c r="A174" s="23"/>
      <c r="B174" s="23"/>
      <c r="C174" s="23"/>
    </row>
    <row r="175">
      <c r="B175" s="23"/>
      <c r="C175" s="23"/>
    </row>
    <row r="176">
      <c r="B176" s="23"/>
      <c r="C176" s="23"/>
    </row>
    <row r="177">
      <c r="B177" s="23"/>
      <c r="C177" s="23"/>
    </row>
    <row r="178">
      <c r="B178" s="23"/>
      <c r="C178" s="23"/>
    </row>
    <row r="179">
      <c r="A179" s="23"/>
      <c r="B179" s="23"/>
      <c r="C179" s="23"/>
    </row>
    <row r="180">
      <c r="A180" s="23"/>
      <c r="B180" s="23"/>
      <c r="C180" s="23"/>
    </row>
    <row r="181">
      <c r="A181" s="23"/>
      <c r="B181" s="23"/>
      <c r="C181" s="23"/>
    </row>
    <row r="182">
      <c r="A182" s="23"/>
      <c r="B182" s="23"/>
      <c r="C182" s="23"/>
    </row>
    <row r="183">
      <c r="A183" s="23"/>
      <c r="B183" s="23"/>
      <c r="C183" s="23"/>
      <c r="D183" s="23"/>
    </row>
    <row r="185">
      <c r="A185" s="23"/>
      <c r="B185" s="23"/>
      <c r="C185" s="23"/>
    </row>
    <row r="186">
      <c r="A186" s="23"/>
      <c r="B186" s="23"/>
      <c r="C186" s="23"/>
    </row>
    <row r="187">
      <c r="A187" s="23"/>
      <c r="B187" s="23"/>
      <c r="C187" s="23"/>
    </row>
    <row r="188">
      <c r="A188" s="23"/>
      <c r="B188" s="23"/>
      <c r="C188" s="23"/>
    </row>
    <row r="189">
      <c r="B189" s="23"/>
      <c r="C189" s="23"/>
    </row>
    <row r="190">
      <c r="B190" s="23"/>
      <c r="C190" s="23"/>
    </row>
    <row r="191">
      <c r="A191" s="23"/>
      <c r="B191" s="23"/>
      <c r="C191" s="23"/>
    </row>
    <row r="192">
      <c r="A192" s="23"/>
      <c r="B192" s="23"/>
      <c r="C192" s="23"/>
    </row>
    <row r="193">
      <c r="A193" s="23"/>
      <c r="B193" s="23"/>
      <c r="C193" s="23"/>
    </row>
    <row r="194">
      <c r="A194" s="23"/>
      <c r="B194" s="23"/>
      <c r="C194" s="23"/>
    </row>
    <row r="195">
      <c r="A195" s="23"/>
      <c r="B195" s="23"/>
      <c r="C195" s="23"/>
    </row>
    <row r="196">
      <c r="B196" s="23"/>
      <c r="C196" s="23"/>
    </row>
    <row r="197">
      <c r="B197" s="23"/>
      <c r="C197" s="23"/>
    </row>
    <row r="198">
      <c r="B198" s="23"/>
      <c r="C198" s="23"/>
    </row>
    <row r="199"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  <c r="D204" s="23"/>
    </row>
    <row r="205">
      <c r="A205" s="32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B210" s="23"/>
      <c r="C210" s="23"/>
    </row>
    <row r="211"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B217" s="23"/>
      <c r="C217" s="23"/>
    </row>
    <row r="218">
      <c r="B218" s="23"/>
      <c r="C218" s="23"/>
    </row>
    <row r="219">
      <c r="B219" s="23"/>
      <c r="C219" s="23"/>
    </row>
    <row r="220"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  <c r="D225" s="23"/>
    </row>
    <row r="226">
      <c r="A226" s="32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B231" s="23"/>
      <c r="C231" s="23"/>
    </row>
    <row r="232"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B238" s="23"/>
      <c r="C238" s="23"/>
    </row>
    <row r="239">
      <c r="B239" s="23"/>
      <c r="C239" s="23"/>
    </row>
    <row r="240">
      <c r="B240" s="23"/>
      <c r="C240" s="23"/>
    </row>
    <row r="241"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  <c r="D246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" t="s">
        <v>15</v>
      </c>
      <c r="B2" s="4">
        <v>11.0</v>
      </c>
      <c r="C2" s="5">
        <v>27.0</v>
      </c>
      <c r="D2" s="5">
        <v>16.0</v>
      </c>
      <c r="E2" s="5">
        <v>16.0</v>
      </c>
      <c r="F2" s="5">
        <v>20.0</v>
      </c>
      <c r="G2" s="5">
        <v>11.0</v>
      </c>
      <c r="H2" s="5">
        <v>13.0</v>
      </c>
      <c r="I2" s="5">
        <v>13.0</v>
      </c>
      <c r="J2" s="5">
        <v>12.0</v>
      </c>
      <c r="K2" s="5">
        <v>19.0</v>
      </c>
      <c r="L2" s="5">
        <v>16.0</v>
      </c>
      <c r="M2" s="4">
        <v>8.0</v>
      </c>
      <c r="N2" s="5">
        <f t="shared" ref="N2:N13" si="1">SUM(B2:M2)</f>
        <v>182</v>
      </c>
      <c r="O2" s="6">
        <f>N2/N16*100</f>
        <v>38.23529412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" t="s">
        <v>16</v>
      </c>
      <c r="B3" s="4">
        <v>8.0</v>
      </c>
      <c r="C3" s="5">
        <v>5.0</v>
      </c>
      <c r="D3" s="5">
        <v>4.0</v>
      </c>
      <c r="E3" s="5">
        <v>4.0</v>
      </c>
      <c r="F3" s="5">
        <v>1.0</v>
      </c>
      <c r="G3" s="5">
        <v>3.0</v>
      </c>
      <c r="H3" s="5">
        <v>1.0</v>
      </c>
      <c r="I3" s="5">
        <v>3.0</v>
      </c>
      <c r="J3" s="5">
        <v>7.0</v>
      </c>
      <c r="K3" s="5">
        <v>1.0</v>
      </c>
      <c r="L3" s="5">
        <v>2.0</v>
      </c>
      <c r="M3" s="4">
        <v>3.0</v>
      </c>
      <c r="N3" s="5">
        <f t="shared" si="1"/>
        <v>42</v>
      </c>
      <c r="O3" s="6">
        <f>N3/N16*100</f>
        <v>8.823529412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" t="s">
        <v>17</v>
      </c>
      <c r="B4" s="4">
        <v>10.0</v>
      </c>
      <c r="C4" s="8">
        <v>5.0</v>
      </c>
      <c r="D4" s="8">
        <v>12.0</v>
      </c>
      <c r="E4" s="8">
        <v>6.0</v>
      </c>
      <c r="F4" s="5">
        <v>3.0</v>
      </c>
      <c r="G4" s="5">
        <v>4.0</v>
      </c>
      <c r="H4" s="5">
        <v>1.0</v>
      </c>
      <c r="I4" s="5">
        <v>7.0</v>
      </c>
      <c r="J4" s="5">
        <v>3.0</v>
      </c>
      <c r="K4" s="5">
        <v>10.0</v>
      </c>
      <c r="L4" s="5">
        <v>7.0</v>
      </c>
      <c r="M4" s="4">
        <v>10.0</v>
      </c>
      <c r="N4" s="5">
        <f t="shared" si="1"/>
        <v>78</v>
      </c>
      <c r="O4" s="6">
        <f>N4/N16*100</f>
        <v>16.38655462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" t="s">
        <v>18</v>
      </c>
      <c r="B5" s="4">
        <v>4.0</v>
      </c>
      <c r="C5" s="5">
        <v>1.0</v>
      </c>
      <c r="D5" s="8">
        <v>3.0</v>
      </c>
      <c r="E5" s="8">
        <v>3.0</v>
      </c>
      <c r="F5" s="8">
        <v>1.0</v>
      </c>
      <c r="G5" s="8">
        <v>2.0</v>
      </c>
      <c r="H5" s="5">
        <v>2.0</v>
      </c>
      <c r="I5" s="8">
        <v>2.0</v>
      </c>
      <c r="J5" s="5">
        <v>2.0</v>
      </c>
      <c r="K5" s="5">
        <v>0.0</v>
      </c>
      <c r="L5" s="5">
        <v>1.0</v>
      </c>
      <c r="M5" s="4">
        <v>0.0</v>
      </c>
      <c r="N5" s="5">
        <f t="shared" si="1"/>
        <v>21</v>
      </c>
      <c r="O5" s="6">
        <f>N5/N16*100</f>
        <v>4.411764706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" t="s">
        <v>19</v>
      </c>
      <c r="B6" s="4">
        <v>0.0</v>
      </c>
      <c r="C6" s="5">
        <v>0.0</v>
      </c>
      <c r="D6" s="5">
        <v>0.0</v>
      </c>
      <c r="E6" s="5">
        <v>0.0</v>
      </c>
      <c r="F6" s="5">
        <v>2.0</v>
      </c>
      <c r="G6" s="5">
        <v>0.0</v>
      </c>
      <c r="H6" s="5">
        <v>1.0</v>
      </c>
      <c r="I6" s="5">
        <v>1.0</v>
      </c>
      <c r="J6" s="5">
        <v>0.0</v>
      </c>
      <c r="K6" s="5">
        <v>1.0</v>
      </c>
      <c r="L6" s="5">
        <v>0.0</v>
      </c>
      <c r="M6" s="4">
        <v>2.0</v>
      </c>
      <c r="N6" s="5">
        <f t="shared" si="1"/>
        <v>7</v>
      </c>
      <c r="O6" s="6">
        <f>N6/N16*100</f>
        <v>1.470588235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" t="s">
        <v>20</v>
      </c>
      <c r="B7" s="4">
        <v>1.0</v>
      </c>
      <c r="C7" s="5">
        <v>0.0</v>
      </c>
      <c r="D7" s="5">
        <v>1.0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4">
        <v>0.0</v>
      </c>
      <c r="N7" s="5">
        <f t="shared" si="1"/>
        <v>3</v>
      </c>
      <c r="O7" s="6">
        <f>N7/N16*100</f>
        <v>0.6302521008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9" t="s">
        <v>21</v>
      </c>
      <c r="B8" s="4">
        <v>32.0</v>
      </c>
      <c r="C8" s="5">
        <v>13.0</v>
      </c>
      <c r="D8" s="5">
        <v>3.0</v>
      </c>
      <c r="E8" s="5">
        <v>4.0</v>
      </c>
      <c r="F8" s="5">
        <v>2.0</v>
      </c>
      <c r="G8" s="5">
        <v>2.0</v>
      </c>
      <c r="H8" s="5">
        <v>3.0</v>
      </c>
      <c r="I8" s="5">
        <v>1.0</v>
      </c>
      <c r="J8" s="5">
        <v>5.0</v>
      </c>
      <c r="K8" s="5">
        <v>8.0</v>
      </c>
      <c r="L8" s="5">
        <v>2.0</v>
      </c>
      <c r="M8" s="4">
        <v>0.0</v>
      </c>
      <c r="N8" s="5">
        <f t="shared" si="1"/>
        <v>75</v>
      </c>
      <c r="O8" s="6">
        <f>N8/N16*100</f>
        <v>15.75630252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9" t="s">
        <v>22</v>
      </c>
      <c r="B9" s="4">
        <v>0.0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4">
        <v>0.0</v>
      </c>
      <c r="N9" s="5">
        <f t="shared" si="1"/>
        <v>4</v>
      </c>
      <c r="O9" s="6">
        <f>N9/N16*100</f>
        <v>0.8403361345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" t="s">
        <v>23</v>
      </c>
      <c r="B10" s="4">
        <v>0.0</v>
      </c>
      <c r="C10" s="5">
        <v>1.0</v>
      </c>
      <c r="D10" s="5">
        <v>0.0</v>
      </c>
      <c r="E10" s="5">
        <v>1.0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4">
        <v>0.0</v>
      </c>
      <c r="N10" s="5">
        <f t="shared" si="1"/>
        <v>3</v>
      </c>
      <c r="O10" s="6">
        <f>N10/N16*100</f>
        <v>0.6302521008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" t="s">
        <v>24</v>
      </c>
      <c r="B11" s="4">
        <v>2.0</v>
      </c>
      <c r="C11" s="5">
        <v>1.0</v>
      </c>
      <c r="D11" s="5">
        <v>1.0</v>
      </c>
      <c r="E11" s="5">
        <v>2.0</v>
      </c>
      <c r="F11" s="5">
        <v>0.0</v>
      </c>
      <c r="G11" s="5">
        <v>1.0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4">
        <v>1.0</v>
      </c>
      <c r="N11" s="5">
        <f t="shared" si="1"/>
        <v>9</v>
      </c>
      <c r="O11" s="6">
        <f>N11/N16*100</f>
        <v>1.890756303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 t="s">
        <v>25</v>
      </c>
      <c r="B12" s="4">
        <v>0.0</v>
      </c>
      <c r="C12" s="5">
        <v>0.0</v>
      </c>
      <c r="D12" s="5">
        <v>0.0</v>
      </c>
      <c r="E12" s="5">
        <v>0.0</v>
      </c>
      <c r="F12" s="5">
        <v>3.0</v>
      </c>
      <c r="G12" s="5">
        <v>0.0</v>
      </c>
      <c r="H12" s="5">
        <v>0.0</v>
      </c>
      <c r="I12" s="5">
        <v>1.0</v>
      </c>
      <c r="J12" s="5">
        <v>6.0</v>
      </c>
      <c r="K12" s="5">
        <v>1.0</v>
      </c>
      <c r="L12" s="5">
        <v>3.0</v>
      </c>
      <c r="M12" s="4">
        <v>0.0</v>
      </c>
      <c r="N12" s="5">
        <f t="shared" si="1"/>
        <v>14</v>
      </c>
      <c r="O12" s="6">
        <f>N12/N16*100</f>
        <v>2.941176471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 t="s">
        <v>26</v>
      </c>
      <c r="B13" s="4">
        <v>0.0</v>
      </c>
      <c r="C13" s="5">
        <v>0.0</v>
      </c>
      <c r="D13" s="5">
        <v>1.0</v>
      </c>
      <c r="E13" s="5">
        <v>1.0</v>
      </c>
      <c r="F13" s="5">
        <v>5.0</v>
      </c>
      <c r="G13" s="5">
        <v>0.0</v>
      </c>
      <c r="H13" s="5">
        <v>5.0</v>
      </c>
      <c r="I13" s="5">
        <v>12.0</v>
      </c>
      <c r="J13" s="5">
        <v>8.0</v>
      </c>
      <c r="K13" s="5">
        <v>2.0</v>
      </c>
      <c r="L13" s="5">
        <v>3.0</v>
      </c>
      <c r="M13" s="4">
        <v>1.0</v>
      </c>
      <c r="N13" s="5">
        <f t="shared" si="1"/>
        <v>38</v>
      </c>
      <c r="O13" s="6">
        <f>N13/N16*100</f>
        <v>7.983193277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 t="s">
        <v>27</v>
      </c>
      <c r="B15" s="35">
        <f t="shared" ref="B15:M15" si="2">SUM(B2:B12)</f>
        <v>68</v>
      </c>
      <c r="C15" s="35">
        <f t="shared" si="2"/>
        <v>54</v>
      </c>
      <c r="D15" s="35">
        <f t="shared" si="2"/>
        <v>42</v>
      </c>
      <c r="E15" s="35">
        <f t="shared" si="2"/>
        <v>37</v>
      </c>
      <c r="F15" s="35">
        <f t="shared" si="2"/>
        <v>32</v>
      </c>
      <c r="G15" s="35">
        <f t="shared" si="2"/>
        <v>25</v>
      </c>
      <c r="H15" s="35">
        <f t="shared" si="2"/>
        <v>21</v>
      </c>
      <c r="I15" s="35">
        <f t="shared" si="2"/>
        <v>28</v>
      </c>
      <c r="J15" s="35">
        <f t="shared" si="2"/>
        <v>36</v>
      </c>
      <c r="K15" s="35">
        <f t="shared" si="2"/>
        <v>40</v>
      </c>
      <c r="L15" s="35">
        <f t="shared" si="2"/>
        <v>31</v>
      </c>
      <c r="M15" s="35">
        <f t="shared" si="2"/>
        <v>24</v>
      </c>
      <c r="N15" s="35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 t="s">
        <v>28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f>SUM(N2:N14)</f>
        <v>476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6"/>
      <c r="B18" s="36"/>
      <c r="C18" s="3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7"/>
      <c r="N19" s="37"/>
      <c r="O19" s="37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  <c r="O20" s="37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7"/>
      <c r="M21" s="38"/>
      <c r="N21" s="37"/>
      <c r="O21" s="3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7"/>
      <c r="M22" s="37"/>
      <c r="N22" s="37"/>
      <c r="O22" s="37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7"/>
      <c r="M23" s="37"/>
      <c r="N23" s="37"/>
      <c r="O23" s="37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7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7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6"/>
      <c r="B45" s="36"/>
      <c r="C45" s="36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6"/>
      <c r="B46" s="36"/>
      <c r="C46" s="36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6"/>
      <c r="B47" s="36"/>
      <c r="C47" s="36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6"/>
      <c r="C48" s="36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6"/>
      <c r="C50" s="36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1"/>
      <c r="B51" s="36"/>
      <c r="C51" s="36"/>
      <c r="D51" s="1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"/>
      <c r="B52" s="36"/>
      <c r="C52" s="36"/>
      <c r="D52" s="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"/>
      <c r="B53" s="36"/>
      <c r="C53" s="36"/>
      <c r="D53" s="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"/>
      <c r="B54" s="36"/>
      <c r="C54" s="36"/>
      <c r="D54" s="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"/>
      <c r="B55" s="36"/>
      <c r="C55" s="36"/>
      <c r="D55" s="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"/>
      <c r="B56" s="36"/>
      <c r="C56" s="36"/>
      <c r="D56" s="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"/>
      <c r="B57" s="33"/>
      <c r="C57" s="33"/>
      <c r="D57" s="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24"/>
      <c r="B58" s="33"/>
      <c r="C58" s="33"/>
      <c r="D58" s="2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24"/>
      <c r="B59" s="36"/>
      <c r="C59" s="36"/>
      <c r="D59" s="9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26"/>
      <c r="B60" s="36"/>
      <c r="C60" s="36"/>
      <c r="D60" s="2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26"/>
      <c r="B61" s="36"/>
      <c r="C61" s="36"/>
      <c r="D61" s="2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29"/>
      <c r="B62" s="36"/>
      <c r="C62" s="36"/>
      <c r="D62" s="10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29"/>
      <c r="B63" s="36"/>
      <c r="C63" s="36"/>
      <c r="D63" s="29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6"/>
      <c r="C64" s="3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6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6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6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6"/>
      <c r="C68" s="36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6"/>
      <c r="C69" s="3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6"/>
      <c r="C70" s="36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6"/>
      <c r="C71" s="36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6"/>
      <c r="C72" s="36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6"/>
      <c r="C73" s="36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6"/>
      <c r="C74" s="36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6"/>
      <c r="C75" s="36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36"/>
      <c r="C76" s="36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36"/>
      <c r="C77" s="36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36"/>
      <c r="C78" s="36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36"/>
      <c r="C80" s="36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36"/>
      <c r="C81" s="36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36"/>
      <c r="C82" s="36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6"/>
      <c r="C84" s="36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6"/>
      <c r="C85" s="36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36"/>
      <c r="C86" s="36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36"/>
      <c r="C87" s="36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36"/>
      <c r="C88" s="36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36"/>
      <c r="C89" s="36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36"/>
      <c r="C90" s="3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6"/>
      <c r="C91" s="3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6"/>
      <c r="C92" s="36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6"/>
      <c r="C93" s="3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6"/>
      <c r="C94" s="3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36"/>
      <c r="C95" s="36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36"/>
      <c r="C96" s="36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36"/>
      <c r="C97" s="3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36"/>
      <c r="C98" s="3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36"/>
      <c r="C99" s="36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36"/>
      <c r="C101" s="36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36"/>
      <c r="C102" s="36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36"/>
      <c r="C103" s="3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36"/>
      <c r="C104" s="3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6"/>
      <c r="C105" s="3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6"/>
      <c r="C106" s="36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36"/>
      <c r="C107" s="36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36"/>
      <c r="C108" s="36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36"/>
      <c r="C109" s="36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36"/>
      <c r="C110" s="36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36"/>
      <c r="C111" s="3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6"/>
      <c r="C112" s="3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6"/>
      <c r="C113" s="36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6"/>
      <c r="C114" s="36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6"/>
      <c r="C115" s="36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36"/>
      <c r="C116" s="36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36"/>
      <c r="C117" s="36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36"/>
      <c r="C118" s="3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36"/>
      <c r="C119" s="3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36"/>
      <c r="C120" s="36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36"/>
      <c r="C122" s="36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36"/>
      <c r="C123" s="36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36"/>
      <c r="C124" s="36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36"/>
      <c r="C125" s="3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6"/>
      <c r="C126" s="3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6"/>
      <c r="C127" s="36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36"/>
      <c r="C128" s="36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36"/>
      <c r="C129" s="36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36"/>
      <c r="C130" s="36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36"/>
      <c r="C131" s="3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36"/>
      <c r="C132" s="3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6"/>
      <c r="C133" s="3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6"/>
      <c r="C134" s="3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6"/>
      <c r="C135" s="3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6"/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36"/>
      <c r="C137" s="3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36"/>
      <c r="C138" s="36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36"/>
      <c r="C139" s="3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36"/>
      <c r="C140" s="3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36"/>
      <c r="C141" s="36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36"/>
      <c r="C143" s="36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36"/>
      <c r="C144" s="36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36"/>
      <c r="C145" s="36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36"/>
      <c r="C146" s="3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6"/>
      <c r="C147" s="3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6"/>
      <c r="C148" s="36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36"/>
      <c r="C149" s="3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36"/>
      <c r="C150" s="36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36"/>
      <c r="C151" s="36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36"/>
      <c r="C152" s="3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36"/>
      <c r="C153" s="3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6"/>
      <c r="C154" s="3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6"/>
      <c r="C155" s="3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6"/>
      <c r="C156" s="3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6"/>
      <c r="C157" s="3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36"/>
      <c r="C158" s="3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36"/>
      <c r="C159" s="3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36"/>
      <c r="C160" s="3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36"/>
      <c r="C161" s="3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36"/>
      <c r="C162" s="36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36"/>
      <c r="C164" s="3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36"/>
      <c r="C165" s="3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36"/>
      <c r="C166" s="3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36"/>
      <c r="C167" s="3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6"/>
      <c r="C168" s="3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6"/>
      <c r="C169" s="3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36"/>
      <c r="C170" s="3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36"/>
      <c r="C171" s="3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36"/>
      <c r="C172" s="3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36"/>
      <c r="C173" s="3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36"/>
      <c r="C174" s="3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6"/>
      <c r="C175" s="3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6"/>
      <c r="C176" s="3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6"/>
      <c r="C177" s="3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6"/>
      <c r="C178" s="3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36"/>
      <c r="C179" s="3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36"/>
      <c r="C180" s="3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36"/>
      <c r="C181" s="3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36"/>
      <c r="C182" s="3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36"/>
      <c r="C183" s="36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36"/>
      <c r="C185" s="3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36"/>
      <c r="C186" s="3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36"/>
      <c r="C187" s="3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36"/>
      <c r="C188" s="3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6"/>
      <c r="C189" s="3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6"/>
      <c r="C190" s="36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36"/>
      <c r="C191" s="36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36"/>
      <c r="C192" s="36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36"/>
      <c r="C193" s="3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36"/>
      <c r="C194" s="3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36"/>
      <c r="C195" s="3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6"/>
      <c r="C196" s="3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6"/>
      <c r="C197" s="3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6"/>
      <c r="C198" s="3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6"/>
      <c r="C199" s="3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36"/>
      <c r="C200" s="3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36"/>
      <c r="C201" s="3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36"/>
      <c r="C202" s="3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36"/>
      <c r="C203" s="3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36"/>
      <c r="C204" s="36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36"/>
      <c r="C206" s="3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36"/>
      <c r="C207" s="3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36"/>
      <c r="C208" s="3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36"/>
      <c r="C209" s="3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6"/>
      <c r="C210" s="3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6"/>
      <c r="C211" s="3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36"/>
      <c r="C212" s="3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36"/>
      <c r="C213" s="3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36"/>
      <c r="C214" s="3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36"/>
      <c r="C215" s="3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36"/>
      <c r="C216" s="3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6"/>
      <c r="C217" s="3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6"/>
      <c r="C218" s="3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6"/>
      <c r="C219" s="3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6"/>
      <c r="C220" s="3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36"/>
      <c r="C221" s="3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36"/>
      <c r="C222" s="3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36"/>
      <c r="C223" s="3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36"/>
      <c r="C224" s="3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36"/>
      <c r="C225" s="36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36"/>
      <c r="C227" s="3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36"/>
      <c r="C228" s="3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36"/>
      <c r="C229" s="36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36"/>
      <c r="C230" s="36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6"/>
      <c r="C231" s="36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6"/>
      <c r="C232" s="36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36"/>
      <c r="C233" s="36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36"/>
      <c r="C234" s="36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36"/>
      <c r="C235" s="36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36"/>
      <c r="C236" s="36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36"/>
      <c r="C237" s="36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6"/>
      <c r="C238" s="36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6"/>
      <c r="C239" s="36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6"/>
      <c r="C240" s="36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6"/>
      <c r="C241" s="36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36"/>
      <c r="C242" s="36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36"/>
      <c r="C243" s="36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36"/>
      <c r="C244" s="36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36"/>
      <c r="C245" s="36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36"/>
      <c r="C246" s="36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" t="s">
        <v>15</v>
      </c>
      <c r="B2" s="4">
        <v>4.0</v>
      </c>
      <c r="C2" s="5">
        <v>4.0</v>
      </c>
      <c r="D2" s="5">
        <v>5.0</v>
      </c>
      <c r="E2" s="5">
        <v>8.0</v>
      </c>
      <c r="F2" s="5">
        <v>3.0</v>
      </c>
      <c r="G2" s="5">
        <v>2.0</v>
      </c>
      <c r="H2" s="5">
        <v>0.0</v>
      </c>
      <c r="I2" s="5">
        <v>5.0</v>
      </c>
      <c r="J2" s="5">
        <v>7.0</v>
      </c>
      <c r="K2" s="5">
        <v>4.0</v>
      </c>
      <c r="L2" s="5">
        <v>4.0</v>
      </c>
      <c r="M2" s="4">
        <v>8.0</v>
      </c>
      <c r="N2" s="5">
        <f t="shared" ref="N2:N13" si="1">SUM(B2:M2)</f>
        <v>54</v>
      </c>
      <c r="O2" s="6">
        <f>N2/N16*100</f>
        <v>34.61538462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" t="s">
        <v>16</v>
      </c>
      <c r="B3" s="4">
        <v>0.0</v>
      </c>
      <c r="C3" s="5">
        <v>0.0</v>
      </c>
      <c r="D3" s="5">
        <v>1.0</v>
      </c>
      <c r="E3" s="5">
        <v>0.0</v>
      </c>
      <c r="F3" s="5">
        <v>2.0</v>
      </c>
      <c r="G3" s="5">
        <v>2.0</v>
      </c>
      <c r="H3" s="5">
        <v>0.0</v>
      </c>
      <c r="I3" s="5">
        <v>5.0</v>
      </c>
      <c r="J3" s="5">
        <v>2.0</v>
      </c>
      <c r="K3" s="5">
        <v>1.0</v>
      </c>
      <c r="L3" s="5">
        <v>1.0</v>
      </c>
      <c r="M3" s="4">
        <v>2.0</v>
      </c>
      <c r="N3" s="5">
        <f t="shared" si="1"/>
        <v>16</v>
      </c>
      <c r="O3" s="6">
        <f>N3/N16*100</f>
        <v>10.25641026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" t="s">
        <v>17</v>
      </c>
      <c r="B4" s="4">
        <v>3.0</v>
      </c>
      <c r="C4" s="5">
        <v>4.0</v>
      </c>
      <c r="D4" s="5">
        <v>4.0</v>
      </c>
      <c r="E4" s="5">
        <v>4.0</v>
      </c>
      <c r="F4" s="5">
        <v>4.0</v>
      </c>
      <c r="G4" s="5">
        <v>1.0</v>
      </c>
      <c r="H4" s="5">
        <v>5.0</v>
      </c>
      <c r="I4" s="5">
        <v>2.0</v>
      </c>
      <c r="J4" s="5">
        <v>4.0</v>
      </c>
      <c r="K4" s="5">
        <v>4.0</v>
      </c>
      <c r="L4" s="5">
        <v>4.0</v>
      </c>
      <c r="M4" s="4">
        <v>3.0</v>
      </c>
      <c r="N4" s="5">
        <f t="shared" si="1"/>
        <v>42</v>
      </c>
      <c r="O4" s="6">
        <f>N4/N16*100</f>
        <v>26.92307692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" t="s">
        <v>18</v>
      </c>
      <c r="B5" s="4">
        <v>2.0</v>
      </c>
      <c r="C5" s="5">
        <v>0.0</v>
      </c>
      <c r="D5" s="5">
        <v>4.0</v>
      </c>
      <c r="E5" s="5">
        <v>3.0</v>
      </c>
      <c r="F5" s="5">
        <v>2.0</v>
      </c>
      <c r="G5" s="5">
        <v>2.0</v>
      </c>
      <c r="H5" s="5">
        <v>3.0</v>
      </c>
      <c r="I5" s="5">
        <v>4.0</v>
      </c>
      <c r="J5" s="5">
        <v>1.0</v>
      </c>
      <c r="K5" s="5">
        <v>2.0</v>
      </c>
      <c r="L5" s="5">
        <v>0.0</v>
      </c>
      <c r="M5" s="4">
        <v>1.0</v>
      </c>
      <c r="N5" s="5">
        <f t="shared" si="1"/>
        <v>24</v>
      </c>
      <c r="O5" s="6">
        <f>N5/N16*100</f>
        <v>15.38461538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" t="s">
        <v>19</v>
      </c>
      <c r="B6" s="4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4">
        <v>0.0</v>
      </c>
      <c r="N6" s="5">
        <f t="shared" si="1"/>
        <v>0</v>
      </c>
      <c r="O6" s="6">
        <f>N6/N16*100</f>
        <v>0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" t="s">
        <v>20</v>
      </c>
      <c r="B7" s="4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4">
        <v>0.0</v>
      </c>
      <c r="N7" s="5">
        <f t="shared" si="1"/>
        <v>0</v>
      </c>
      <c r="O7" s="6">
        <f>N7/N16*100</f>
        <v>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9" t="s">
        <v>21</v>
      </c>
      <c r="B8" s="4">
        <v>1.0</v>
      </c>
      <c r="C8" s="5">
        <v>2.0</v>
      </c>
      <c r="D8" s="5">
        <v>2.0</v>
      </c>
      <c r="E8" s="5">
        <v>2.0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2.0</v>
      </c>
      <c r="L8" s="5">
        <v>0.0</v>
      </c>
      <c r="M8" s="4">
        <v>0.0</v>
      </c>
      <c r="N8" s="5">
        <f t="shared" si="1"/>
        <v>9</v>
      </c>
      <c r="O8" s="6">
        <f>N8/N16*100</f>
        <v>5.769230769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9" t="s">
        <v>22</v>
      </c>
      <c r="B9" s="4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4">
        <v>0.0</v>
      </c>
      <c r="N9" s="5">
        <f t="shared" si="1"/>
        <v>0</v>
      </c>
      <c r="O9" s="6">
        <f>N9/N16*100</f>
        <v>0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" t="s">
        <v>23</v>
      </c>
      <c r="B10" s="4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4">
        <v>0.0</v>
      </c>
      <c r="N10" s="5">
        <f t="shared" si="1"/>
        <v>0</v>
      </c>
      <c r="O10" s="6">
        <f>N10/N16*100</f>
        <v>0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" t="s">
        <v>24</v>
      </c>
      <c r="B11" s="4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4">
        <v>0.0</v>
      </c>
      <c r="N11" s="5">
        <f t="shared" si="1"/>
        <v>0</v>
      </c>
      <c r="O11" s="6">
        <f>N11/N16*100</f>
        <v>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 t="s">
        <v>25</v>
      </c>
      <c r="B12" s="4">
        <v>0.0</v>
      </c>
      <c r="C12" s="5">
        <v>0.0</v>
      </c>
      <c r="D12" s="5">
        <v>0.0</v>
      </c>
      <c r="E12" s="5">
        <v>0.0</v>
      </c>
      <c r="F12" s="5">
        <v>1.0</v>
      </c>
      <c r="G12" s="5">
        <v>2.0</v>
      </c>
      <c r="H12" s="5">
        <v>0.0</v>
      </c>
      <c r="I12" s="5">
        <v>1.0</v>
      </c>
      <c r="J12" s="5">
        <v>0.0</v>
      </c>
      <c r="K12" s="5">
        <v>0.0</v>
      </c>
      <c r="L12" s="5">
        <v>1.0</v>
      </c>
      <c r="M12" s="4">
        <v>0.0</v>
      </c>
      <c r="N12" s="5">
        <f t="shared" si="1"/>
        <v>5</v>
      </c>
      <c r="O12" s="6">
        <f>N12/N16*100</f>
        <v>3.205128205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 t="s">
        <v>26</v>
      </c>
      <c r="B13" s="4">
        <v>0.0</v>
      </c>
      <c r="C13" s="5">
        <v>0.0</v>
      </c>
      <c r="D13" s="5">
        <v>0.0</v>
      </c>
      <c r="E13" s="5">
        <v>0.0</v>
      </c>
      <c r="F13" s="5"/>
      <c r="G13" s="5">
        <v>0.0</v>
      </c>
      <c r="H13" s="5">
        <v>0.0</v>
      </c>
      <c r="I13" s="5">
        <v>0.0</v>
      </c>
      <c r="J13" s="5">
        <v>0.0</v>
      </c>
      <c r="K13" s="5">
        <v>1.0</v>
      </c>
      <c r="L13" s="5">
        <v>3.0</v>
      </c>
      <c r="M13" s="4">
        <v>2.0</v>
      </c>
      <c r="N13" s="5">
        <f t="shared" si="1"/>
        <v>6</v>
      </c>
      <c r="O13" s="6">
        <f>N13/N16*100</f>
        <v>3.846153846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 t="s">
        <v>27</v>
      </c>
      <c r="B15" s="35">
        <f t="shared" ref="B15:M15" si="2">SUM(B2:B12)</f>
        <v>10</v>
      </c>
      <c r="C15" s="35">
        <f t="shared" si="2"/>
        <v>10</v>
      </c>
      <c r="D15" s="35">
        <f t="shared" si="2"/>
        <v>16</v>
      </c>
      <c r="E15" s="35">
        <f t="shared" si="2"/>
        <v>17</v>
      </c>
      <c r="F15" s="35">
        <f t="shared" si="2"/>
        <v>12</v>
      </c>
      <c r="G15" s="35">
        <f t="shared" si="2"/>
        <v>9</v>
      </c>
      <c r="H15" s="35">
        <f t="shared" si="2"/>
        <v>8</v>
      </c>
      <c r="I15" s="35">
        <f t="shared" si="2"/>
        <v>17</v>
      </c>
      <c r="J15" s="35">
        <f t="shared" si="2"/>
        <v>14</v>
      </c>
      <c r="K15" s="35">
        <f t="shared" si="2"/>
        <v>13</v>
      </c>
      <c r="L15" s="35">
        <f t="shared" si="2"/>
        <v>10</v>
      </c>
      <c r="M15" s="35">
        <f t="shared" si="2"/>
        <v>14</v>
      </c>
      <c r="N15" s="35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 t="s">
        <v>28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f>SUM(N2:N14)</f>
        <v>156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6"/>
      <c r="B18" s="36"/>
      <c r="C18" s="3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6"/>
      <c r="B19" s="36"/>
      <c r="C19" s="36"/>
      <c r="D19" s="33"/>
      <c r="E19" s="33"/>
      <c r="F19" s="33"/>
      <c r="G19" s="33"/>
      <c r="H19" s="33"/>
      <c r="I19" s="33"/>
      <c r="J19" s="33"/>
      <c r="K19" s="37"/>
      <c r="L19" s="37"/>
      <c r="M19" s="37"/>
      <c r="N19" s="37"/>
      <c r="O19" s="37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7"/>
      <c r="O20" s="37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7"/>
      <c r="O21" s="3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7"/>
      <c r="O22" s="37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7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6"/>
      <c r="B47" s="36"/>
      <c r="C47" s="36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6"/>
      <c r="C48" s="36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6"/>
      <c r="C50" s="36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6"/>
      <c r="B52" s="36"/>
      <c r="C52" s="3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6"/>
      <c r="B53" s="36"/>
      <c r="C53" s="36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6"/>
      <c r="B54" s="36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6"/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6"/>
      <c r="B56" s="36"/>
      <c r="C56" s="36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6"/>
      <c r="B59" s="36"/>
      <c r="C59" s="36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6"/>
      <c r="B60" s="36"/>
      <c r="C60" s="36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6"/>
      <c r="B61" s="36"/>
      <c r="C61" s="36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6"/>
      <c r="B62" s="36"/>
      <c r="C62" s="36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6"/>
      <c r="C63" s="36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6"/>
      <c r="C64" s="3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6"/>
      <c r="B65" s="36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6"/>
      <c r="B66" s="36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6"/>
      <c r="B67" s="36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6"/>
      <c r="B68" s="36"/>
      <c r="C68" s="36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6"/>
      <c r="B69" s="36"/>
      <c r="C69" s="3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6"/>
      <c r="C70" s="36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6"/>
      <c r="C71" s="36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6"/>
      <c r="C72" s="36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6"/>
      <c r="C73" s="36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6"/>
      <c r="B74" s="36"/>
      <c r="C74" s="36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6"/>
      <c r="B75" s="36"/>
      <c r="C75" s="36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36"/>
      <c r="C76" s="36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36"/>
      <c r="C77" s="36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36"/>
      <c r="C78" s="36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36"/>
      <c r="C80" s="36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36"/>
      <c r="C81" s="36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36"/>
      <c r="C82" s="36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6"/>
      <c r="C84" s="36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6"/>
      <c r="C85" s="36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36"/>
      <c r="C86" s="36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36"/>
      <c r="C87" s="36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36"/>
      <c r="C88" s="36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36"/>
      <c r="C89" s="36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36"/>
      <c r="C90" s="3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6"/>
      <c r="C91" s="3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6"/>
      <c r="C92" s="36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6"/>
      <c r="C93" s="3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6"/>
      <c r="C94" s="3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36"/>
      <c r="C95" s="36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36"/>
      <c r="C96" s="36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36"/>
      <c r="C97" s="3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36"/>
      <c r="C98" s="3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36"/>
      <c r="C99" s="36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36"/>
      <c r="C101" s="36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36"/>
      <c r="C102" s="36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36"/>
      <c r="C103" s="3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36"/>
      <c r="C104" s="3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6"/>
      <c r="C105" s="3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6"/>
      <c r="C106" s="36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36"/>
      <c r="C107" s="36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36"/>
      <c r="C108" s="36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36"/>
      <c r="C109" s="36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36"/>
      <c r="C110" s="36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36"/>
      <c r="C111" s="3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6"/>
      <c r="C112" s="3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6"/>
      <c r="C113" s="36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6"/>
      <c r="C114" s="36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6"/>
      <c r="C115" s="36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36"/>
      <c r="C116" s="36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36"/>
      <c r="C117" s="36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36"/>
      <c r="C118" s="3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36"/>
      <c r="C119" s="3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36"/>
      <c r="C120" s="36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36"/>
      <c r="C122" s="36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36"/>
      <c r="C123" s="36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36"/>
      <c r="C124" s="36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36"/>
      <c r="C125" s="3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6"/>
      <c r="C126" s="3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6"/>
      <c r="C127" s="36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36"/>
      <c r="C128" s="36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36"/>
      <c r="C129" s="36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36"/>
      <c r="C130" s="36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36"/>
      <c r="C131" s="3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36"/>
      <c r="C132" s="3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6"/>
      <c r="C133" s="3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6"/>
      <c r="C134" s="3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6"/>
      <c r="C135" s="3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6"/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36"/>
      <c r="C137" s="3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36"/>
      <c r="C138" s="36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36"/>
      <c r="C139" s="3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36"/>
      <c r="C140" s="3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36"/>
      <c r="C141" s="36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36"/>
      <c r="C143" s="36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36"/>
      <c r="C144" s="36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36"/>
      <c r="C145" s="36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36"/>
      <c r="C146" s="3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6"/>
      <c r="C147" s="3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6"/>
      <c r="C148" s="36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36"/>
      <c r="C149" s="3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36"/>
      <c r="C150" s="36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36"/>
      <c r="C151" s="36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36"/>
      <c r="C152" s="3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36"/>
      <c r="C153" s="3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6"/>
      <c r="C154" s="3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6"/>
      <c r="C155" s="3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6"/>
      <c r="C156" s="3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6"/>
      <c r="C157" s="3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36"/>
      <c r="C158" s="3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36"/>
      <c r="C159" s="3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36"/>
      <c r="C160" s="3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36"/>
      <c r="C161" s="3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36"/>
      <c r="C162" s="36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36"/>
      <c r="C164" s="3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36"/>
      <c r="C165" s="3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36"/>
      <c r="C166" s="3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36"/>
      <c r="C167" s="3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6"/>
      <c r="C168" s="3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6"/>
      <c r="C169" s="3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36"/>
      <c r="C170" s="3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36"/>
      <c r="C171" s="3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36"/>
      <c r="C172" s="3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36"/>
      <c r="C173" s="3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36"/>
      <c r="C174" s="3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6"/>
      <c r="C175" s="3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6"/>
      <c r="C176" s="3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6"/>
      <c r="C177" s="3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6"/>
      <c r="C178" s="3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36"/>
      <c r="C179" s="3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36"/>
      <c r="C180" s="3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36"/>
      <c r="C181" s="3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36"/>
      <c r="C182" s="3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36"/>
      <c r="C183" s="36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36"/>
      <c r="C185" s="3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36"/>
      <c r="C186" s="3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36"/>
      <c r="C187" s="3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36"/>
      <c r="C188" s="3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6"/>
      <c r="C189" s="3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6"/>
      <c r="C190" s="36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36"/>
      <c r="C191" s="36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36"/>
      <c r="C192" s="36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36"/>
      <c r="C193" s="3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36"/>
      <c r="C194" s="3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36"/>
      <c r="C195" s="3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6"/>
      <c r="C196" s="3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6"/>
      <c r="C197" s="3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6"/>
      <c r="C198" s="3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6"/>
      <c r="C199" s="3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36"/>
      <c r="C200" s="3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36"/>
      <c r="C201" s="3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36"/>
      <c r="C202" s="3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36"/>
      <c r="C203" s="3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36"/>
      <c r="C204" s="36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36"/>
      <c r="C206" s="3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36"/>
      <c r="C207" s="3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36"/>
      <c r="C208" s="3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36"/>
      <c r="C209" s="3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6"/>
      <c r="C210" s="3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6"/>
      <c r="C211" s="3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36"/>
      <c r="C212" s="3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36"/>
      <c r="C213" s="3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36"/>
      <c r="C214" s="3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36"/>
      <c r="C215" s="3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36"/>
      <c r="C216" s="3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6"/>
      <c r="C217" s="3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6"/>
      <c r="C218" s="3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6"/>
      <c r="C219" s="3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6"/>
      <c r="C220" s="3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36"/>
      <c r="C221" s="3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36"/>
      <c r="C222" s="3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36"/>
      <c r="C223" s="3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36"/>
      <c r="C224" s="3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36"/>
      <c r="C225" s="36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36"/>
      <c r="C227" s="3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36"/>
      <c r="C228" s="3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36"/>
      <c r="C229" s="36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36"/>
      <c r="C230" s="36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6"/>
      <c r="C231" s="36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6"/>
      <c r="C232" s="36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36"/>
      <c r="C233" s="36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36"/>
      <c r="C234" s="36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36"/>
      <c r="C235" s="36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36"/>
      <c r="C236" s="36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36"/>
      <c r="C237" s="36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6"/>
      <c r="C238" s="36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6"/>
      <c r="C239" s="36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6"/>
      <c r="C240" s="36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6"/>
      <c r="C241" s="36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36"/>
      <c r="C242" s="36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36"/>
      <c r="C243" s="36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36"/>
      <c r="C244" s="36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36"/>
      <c r="C245" s="36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36"/>
      <c r="C246" s="36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" t="s">
        <v>15</v>
      </c>
      <c r="B2" s="4">
        <v>6.0</v>
      </c>
      <c r="C2" s="5">
        <v>2.0</v>
      </c>
      <c r="D2" s="5">
        <v>3.0</v>
      </c>
      <c r="E2" s="5">
        <v>3.0</v>
      </c>
      <c r="F2" s="5">
        <v>3.0</v>
      </c>
      <c r="G2" s="5">
        <v>2.0</v>
      </c>
      <c r="H2" s="5">
        <v>1.0</v>
      </c>
      <c r="I2" s="5">
        <v>0.0</v>
      </c>
      <c r="J2" s="5">
        <v>4.0</v>
      </c>
      <c r="K2" s="5">
        <v>1.0</v>
      </c>
      <c r="L2" s="5">
        <v>2.0</v>
      </c>
      <c r="M2" s="4">
        <v>3.0</v>
      </c>
      <c r="N2" s="5">
        <f t="shared" ref="N2:N13" si="1">SUM(B2:M2)</f>
        <v>30</v>
      </c>
      <c r="O2" s="6">
        <f>N2/N16*100</f>
        <v>38.46153846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" t="s">
        <v>16</v>
      </c>
      <c r="B3" s="4">
        <v>1.0</v>
      </c>
      <c r="C3" s="5">
        <v>2.0</v>
      </c>
      <c r="D3" s="5">
        <v>2.0</v>
      </c>
      <c r="E3" s="5">
        <v>1.0</v>
      </c>
      <c r="F3" s="5">
        <v>1.0</v>
      </c>
      <c r="G3" s="5">
        <v>0.0</v>
      </c>
      <c r="H3" s="5">
        <v>1.0</v>
      </c>
      <c r="I3" s="5">
        <v>1.0</v>
      </c>
      <c r="J3" s="5">
        <v>2.0</v>
      </c>
      <c r="K3" s="5">
        <v>2.0</v>
      </c>
      <c r="L3" s="5">
        <v>0.0</v>
      </c>
      <c r="M3" s="4">
        <v>0.0</v>
      </c>
      <c r="N3" s="5">
        <f t="shared" si="1"/>
        <v>13</v>
      </c>
      <c r="O3" s="6">
        <f>N3/N16*100</f>
        <v>16.66666667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" t="s">
        <v>17</v>
      </c>
      <c r="B4" s="4">
        <v>1.0</v>
      </c>
      <c r="C4" s="5">
        <v>4.0</v>
      </c>
      <c r="D4" s="5">
        <v>2.0</v>
      </c>
      <c r="E4" s="5">
        <v>1.0</v>
      </c>
      <c r="F4" s="5">
        <v>2.0</v>
      </c>
      <c r="G4" s="5">
        <v>0.0</v>
      </c>
      <c r="H4" s="5">
        <v>0.0</v>
      </c>
      <c r="I4" s="5">
        <v>1.0</v>
      </c>
      <c r="J4" s="5">
        <v>1.0</v>
      </c>
      <c r="K4" s="5">
        <v>1.0</v>
      </c>
      <c r="L4" s="5">
        <v>3.0</v>
      </c>
      <c r="M4" s="4">
        <v>1.0</v>
      </c>
      <c r="N4" s="5">
        <f t="shared" si="1"/>
        <v>17</v>
      </c>
      <c r="O4" s="6">
        <f>N4/N16*100</f>
        <v>21.79487179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" t="s">
        <v>18</v>
      </c>
      <c r="B5" s="4">
        <v>1.0</v>
      </c>
      <c r="C5" s="5">
        <v>1.0</v>
      </c>
      <c r="D5" s="5">
        <v>1.0</v>
      </c>
      <c r="E5" s="5">
        <v>0.0</v>
      </c>
      <c r="F5" s="5">
        <v>1.0</v>
      </c>
      <c r="G5" s="5">
        <v>1.0</v>
      </c>
      <c r="H5" s="5">
        <v>1.0</v>
      </c>
      <c r="I5" s="5">
        <v>1.0</v>
      </c>
      <c r="J5" s="5">
        <v>0.0</v>
      </c>
      <c r="K5" s="5">
        <v>2.0</v>
      </c>
      <c r="L5" s="5">
        <v>0.0</v>
      </c>
      <c r="M5" s="4">
        <v>0.0</v>
      </c>
      <c r="N5" s="5">
        <f t="shared" si="1"/>
        <v>9</v>
      </c>
      <c r="O5" s="6">
        <f>N5/N16*100</f>
        <v>11.53846154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" t="s">
        <v>19</v>
      </c>
      <c r="B6" s="4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4">
        <v>0.0</v>
      </c>
      <c r="N6" s="5">
        <f t="shared" si="1"/>
        <v>0</v>
      </c>
      <c r="O6" s="6">
        <f>N6/N16*100</f>
        <v>0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" t="s">
        <v>20</v>
      </c>
      <c r="B7" s="4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4">
        <v>0.0</v>
      </c>
      <c r="N7" s="5">
        <f t="shared" si="1"/>
        <v>0</v>
      </c>
      <c r="O7" s="6">
        <f>N7/N16*100</f>
        <v>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9" t="s">
        <v>21</v>
      </c>
      <c r="B8" s="4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4">
        <v>0.0</v>
      </c>
      <c r="N8" s="5">
        <f t="shared" si="1"/>
        <v>1</v>
      </c>
      <c r="O8" s="6">
        <f>N8/N16*100</f>
        <v>1.282051282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9" t="s">
        <v>22</v>
      </c>
      <c r="B9" s="4">
        <v>2.0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4">
        <v>0.0</v>
      </c>
      <c r="N9" s="5">
        <f t="shared" si="1"/>
        <v>2</v>
      </c>
      <c r="O9" s="6">
        <f>N9/N16*100</f>
        <v>2.564102564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" t="s">
        <v>23</v>
      </c>
      <c r="B10" s="4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4">
        <v>0.0</v>
      </c>
      <c r="N10" s="5">
        <f t="shared" si="1"/>
        <v>0</v>
      </c>
      <c r="O10" s="6">
        <f>N10/N16*100</f>
        <v>0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" t="s">
        <v>24</v>
      </c>
      <c r="B11" s="4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4">
        <v>0.0</v>
      </c>
      <c r="N11" s="5">
        <f t="shared" si="1"/>
        <v>0</v>
      </c>
      <c r="O11" s="6">
        <f>N11/N16*100</f>
        <v>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 t="s">
        <v>25</v>
      </c>
      <c r="B12" s="4">
        <v>0.0</v>
      </c>
      <c r="C12" s="5">
        <v>1.0</v>
      </c>
      <c r="D12" s="5">
        <v>1.0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1.0</v>
      </c>
      <c r="K12" s="5">
        <v>0.0</v>
      </c>
      <c r="L12" s="5">
        <v>1.0</v>
      </c>
      <c r="M12" s="4">
        <v>1.0</v>
      </c>
      <c r="N12" s="5">
        <f t="shared" si="1"/>
        <v>6</v>
      </c>
      <c r="O12" s="6">
        <f>N12/N16*100</f>
        <v>7.692307692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 t="s">
        <v>26</v>
      </c>
      <c r="B13" s="4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4">
        <v>0.0</v>
      </c>
      <c r="N13" s="5">
        <f t="shared" si="1"/>
        <v>0</v>
      </c>
      <c r="O13" s="6">
        <f>N13/N16*100</f>
        <v>0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 t="s">
        <v>27</v>
      </c>
      <c r="B15" s="35">
        <f t="shared" ref="B15:M15" si="2">SUM(B2:B12)</f>
        <v>11</v>
      </c>
      <c r="C15" s="35">
        <f t="shared" si="2"/>
        <v>10</v>
      </c>
      <c r="D15" s="35">
        <f t="shared" si="2"/>
        <v>9</v>
      </c>
      <c r="E15" s="35">
        <f t="shared" si="2"/>
        <v>5</v>
      </c>
      <c r="F15" s="35">
        <f t="shared" si="2"/>
        <v>8</v>
      </c>
      <c r="G15" s="35">
        <f t="shared" si="2"/>
        <v>3</v>
      </c>
      <c r="H15" s="35">
        <f t="shared" si="2"/>
        <v>3</v>
      </c>
      <c r="I15" s="35">
        <f t="shared" si="2"/>
        <v>3</v>
      </c>
      <c r="J15" s="35">
        <f t="shared" si="2"/>
        <v>8</v>
      </c>
      <c r="K15" s="35">
        <f t="shared" si="2"/>
        <v>6</v>
      </c>
      <c r="L15" s="35">
        <f t="shared" si="2"/>
        <v>7</v>
      </c>
      <c r="M15" s="35">
        <f t="shared" si="2"/>
        <v>5</v>
      </c>
      <c r="N15" s="35"/>
      <c r="O15" s="6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 t="s">
        <v>28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f>SUM(N2:N14)</f>
        <v>78</v>
      </c>
      <c r="O16" s="6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7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6"/>
      <c r="B44" s="36"/>
      <c r="C44" s="36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6"/>
      <c r="B45" s="36"/>
      <c r="C45" s="36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6"/>
      <c r="B46" s="36"/>
      <c r="C46" s="36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6"/>
      <c r="B47" s="36"/>
      <c r="C47" s="36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6"/>
      <c r="C48" s="36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6"/>
      <c r="C50" s="36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6"/>
      <c r="B52" s="36"/>
      <c r="C52" s="3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6"/>
      <c r="B53" s="36"/>
      <c r="C53" s="36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6"/>
      <c r="B54" s="36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6"/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6"/>
      <c r="B56" s="36"/>
      <c r="C56" s="36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6"/>
      <c r="B59" s="36"/>
      <c r="C59" s="36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6"/>
      <c r="B60" s="36"/>
      <c r="C60" s="36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6"/>
      <c r="B61" s="36"/>
      <c r="C61" s="36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6"/>
      <c r="B62" s="36"/>
      <c r="C62" s="36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6"/>
      <c r="C63" s="36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6"/>
      <c r="C64" s="3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6"/>
      <c r="B65" s="36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6"/>
      <c r="B66" s="36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6"/>
      <c r="B67" s="36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6"/>
      <c r="B68" s="36"/>
      <c r="C68" s="36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6"/>
      <c r="B69" s="36"/>
      <c r="C69" s="3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6"/>
      <c r="C70" s="36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6"/>
      <c r="C71" s="36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6"/>
      <c r="C72" s="36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6"/>
      <c r="C73" s="36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6"/>
      <c r="B74" s="36"/>
      <c r="C74" s="36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6"/>
      <c r="B75" s="36"/>
      <c r="C75" s="36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36"/>
      <c r="C76" s="36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36"/>
      <c r="C77" s="36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36"/>
      <c r="C78" s="36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36"/>
      <c r="C80" s="36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36"/>
      <c r="C81" s="36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36"/>
      <c r="C82" s="36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6"/>
      <c r="C84" s="36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6"/>
      <c r="C85" s="36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36"/>
      <c r="C86" s="36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36"/>
      <c r="C87" s="36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36"/>
      <c r="C88" s="36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36"/>
      <c r="C89" s="36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36"/>
      <c r="C90" s="3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6"/>
      <c r="C91" s="3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6"/>
      <c r="C92" s="36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6"/>
      <c r="C93" s="3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6"/>
      <c r="C94" s="3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36"/>
      <c r="C95" s="36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36"/>
      <c r="C96" s="36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36"/>
      <c r="C97" s="3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36"/>
      <c r="C98" s="3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36"/>
      <c r="C99" s="36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36"/>
      <c r="C101" s="36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36"/>
      <c r="C102" s="36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36"/>
      <c r="C103" s="3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36"/>
      <c r="C104" s="3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6"/>
      <c r="C105" s="3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6"/>
      <c r="C106" s="36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36"/>
      <c r="C107" s="36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36"/>
      <c r="C108" s="36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36"/>
      <c r="C109" s="36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36"/>
      <c r="C110" s="36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36"/>
      <c r="C111" s="3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6"/>
      <c r="C112" s="3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6"/>
      <c r="C113" s="36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6"/>
      <c r="C114" s="36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6"/>
      <c r="C115" s="36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36"/>
      <c r="C116" s="36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36"/>
      <c r="C117" s="36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36"/>
      <c r="C118" s="3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36"/>
      <c r="C119" s="3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36"/>
      <c r="C120" s="36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36"/>
      <c r="C122" s="36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36"/>
      <c r="C123" s="36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36"/>
      <c r="C124" s="36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36"/>
      <c r="C125" s="3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6"/>
      <c r="C126" s="3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6"/>
      <c r="C127" s="36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36"/>
      <c r="C128" s="36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36"/>
      <c r="C129" s="36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36"/>
      <c r="C130" s="36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36"/>
      <c r="C131" s="3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36"/>
      <c r="C132" s="3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6"/>
      <c r="C133" s="3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6"/>
      <c r="C134" s="3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6"/>
      <c r="C135" s="3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6"/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36"/>
      <c r="C137" s="3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36"/>
      <c r="C138" s="36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36"/>
      <c r="C139" s="3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36"/>
      <c r="C140" s="3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36"/>
      <c r="C141" s="36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36"/>
      <c r="C143" s="36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36"/>
      <c r="C144" s="36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36"/>
      <c r="C145" s="36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36"/>
      <c r="C146" s="3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6"/>
      <c r="C147" s="3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6"/>
      <c r="C148" s="36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36"/>
      <c r="C149" s="3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36"/>
      <c r="C150" s="36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36"/>
      <c r="C151" s="36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36"/>
      <c r="C152" s="3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36"/>
      <c r="C153" s="3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6"/>
      <c r="C154" s="3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6"/>
      <c r="C155" s="3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6"/>
      <c r="C156" s="3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6"/>
      <c r="C157" s="3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36"/>
      <c r="C158" s="3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36"/>
      <c r="C159" s="3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36"/>
      <c r="C160" s="3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36"/>
      <c r="C161" s="3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36"/>
      <c r="C162" s="36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36"/>
      <c r="C164" s="3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36"/>
      <c r="C165" s="3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36"/>
      <c r="C166" s="3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36"/>
      <c r="C167" s="3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6"/>
      <c r="C168" s="3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6"/>
      <c r="C169" s="3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36"/>
      <c r="C170" s="3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36"/>
      <c r="C171" s="3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36"/>
      <c r="C172" s="3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36"/>
      <c r="C173" s="3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36"/>
      <c r="C174" s="3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6"/>
      <c r="C175" s="3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6"/>
      <c r="C176" s="3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6"/>
      <c r="C177" s="3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6"/>
      <c r="C178" s="3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36"/>
      <c r="C179" s="3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36"/>
      <c r="C180" s="3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36"/>
      <c r="C181" s="3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36"/>
      <c r="C182" s="3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36"/>
      <c r="C183" s="36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36"/>
      <c r="C185" s="3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36"/>
      <c r="C186" s="3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36"/>
      <c r="C187" s="3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36"/>
      <c r="C188" s="3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6"/>
      <c r="C189" s="3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6"/>
      <c r="C190" s="36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36"/>
      <c r="C191" s="36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36"/>
      <c r="C192" s="36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36"/>
      <c r="C193" s="3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36"/>
      <c r="C194" s="3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36"/>
      <c r="C195" s="3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6"/>
      <c r="C196" s="3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6"/>
      <c r="C197" s="3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6"/>
      <c r="C198" s="3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6"/>
      <c r="C199" s="3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36"/>
      <c r="C200" s="3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36"/>
      <c r="C201" s="3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36"/>
      <c r="C202" s="3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36"/>
      <c r="C203" s="3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36"/>
      <c r="C204" s="36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36"/>
      <c r="C206" s="3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36"/>
      <c r="C207" s="3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36"/>
      <c r="C208" s="3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36"/>
      <c r="C209" s="3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6"/>
      <c r="C210" s="3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6"/>
      <c r="C211" s="3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36"/>
      <c r="C212" s="3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36"/>
      <c r="C213" s="3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36"/>
      <c r="C214" s="3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36"/>
      <c r="C215" s="3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36"/>
      <c r="C216" s="3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6"/>
      <c r="C217" s="3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6"/>
      <c r="C218" s="3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6"/>
      <c r="C219" s="3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6"/>
      <c r="C220" s="3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36"/>
      <c r="C221" s="3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36"/>
      <c r="C222" s="3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36"/>
      <c r="C223" s="3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36"/>
      <c r="C224" s="3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36"/>
      <c r="C225" s="36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36"/>
      <c r="C227" s="3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36"/>
      <c r="C228" s="3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36"/>
      <c r="C229" s="36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36"/>
      <c r="C230" s="36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6"/>
      <c r="C231" s="36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6"/>
      <c r="C232" s="36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36"/>
      <c r="C233" s="36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36"/>
      <c r="C234" s="36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36"/>
      <c r="C235" s="36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36"/>
      <c r="C236" s="36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36"/>
      <c r="C237" s="36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6"/>
      <c r="C238" s="36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6"/>
      <c r="C239" s="36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6"/>
      <c r="C240" s="36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6"/>
      <c r="C241" s="36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36"/>
      <c r="C242" s="36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36"/>
      <c r="C243" s="36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36"/>
      <c r="C244" s="36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36"/>
      <c r="C245" s="36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36"/>
      <c r="C246" s="36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" t="s">
        <v>15</v>
      </c>
      <c r="B2" s="4">
        <v>4.0</v>
      </c>
      <c r="C2" s="5">
        <v>1.0</v>
      </c>
      <c r="D2" s="5">
        <v>1.0</v>
      </c>
      <c r="E2" s="5">
        <v>4.0</v>
      </c>
      <c r="F2" s="5">
        <v>7.0</v>
      </c>
      <c r="G2" s="5">
        <v>3.0</v>
      </c>
      <c r="H2" s="5">
        <v>0.0</v>
      </c>
      <c r="I2" s="5">
        <v>0.0</v>
      </c>
      <c r="J2" s="5">
        <v>2.0</v>
      </c>
      <c r="K2" s="5">
        <v>1.0</v>
      </c>
      <c r="L2" s="5">
        <v>1.0</v>
      </c>
      <c r="M2" s="4">
        <v>1.0</v>
      </c>
      <c r="N2" s="5">
        <f t="shared" ref="N2:N13" si="1">SUM(B2:M2)</f>
        <v>25</v>
      </c>
      <c r="O2" s="6">
        <f>N2/N16*100</f>
        <v>39.68253968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" t="s">
        <v>16</v>
      </c>
      <c r="B3" s="4">
        <v>1.0</v>
      </c>
      <c r="C3" s="5">
        <v>0.0</v>
      </c>
      <c r="D3" s="5">
        <v>1.0</v>
      </c>
      <c r="E3" s="5">
        <v>0.0</v>
      </c>
      <c r="F3" s="5">
        <v>0.0</v>
      </c>
      <c r="G3" s="5">
        <v>1.0</v>
      </c>
      <c r="H3" s="5">
        <v>2.0</v>
      </c>
      <c r="I3" s="5">
        <v>0.0</v>
      </c>
      <c r="J3" s="5">
        <v>0.0</v>
      </c>
      <c r="K3" s="5">
        <v>0.0</v>
      </c>
      <c r="L3" s="5">
        <v>2.0</v>
      </c>
      <c r="M3" s="4">
        <v>3.0</v>
      </c>
      <c r="N3" s="5">
        <f t="shared" si="1"/>
        <v>10</v>
      </c>
      <c r="O3" s="6">
        <f>N3/N16*100</f>
        <v>15.87301587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" t="s">
        <v>17</v>
      </c>
      <c r="B4" s="4">
        <v>1.0</v>
      </c>
      <c r="C4" s="5">
        <v>0.0</v>
      </c>
      <c r="D4" s="5">
        <v>0.0</v>
      </c>
      <c r="E4" s="5">
        <v>2.0</v>
      </c>
      <c r="F4" s="8">
        <v>4.0</v>
      </c>
      <c r="G4" s="5">
        <v>0.0</v>
      </c>
      <c r="H4" s="5">
        <v>0.0</v>
      </c>
      <c r="I4" s="5">
        <v>5.0</v>
      </c>
      <c r="J4" s="5">
        <v>0.0</v>
      </c>
      <c r="K4" s="5">
        <v>0.0</v>
      </c>
      <c r="L4" s="5">
        <v>0.0</v>
      </c>
      <c r="M4" s="4">
        <v>1.0</v>
      </c>
      <c r="N4" s="5">
        <f t="shared" si="1"/>
        <v>13</v>
      </c>
      <c r="O4" s="6">
        <f>N4/N16*100</f>
        <v>20.63492063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" t="s">
        <v>18</v>
      </c>
      <c r="B5" s="4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1.0</v>
      </c>
      <c r="K5" s="5">
        <v>0.0</v>
      </c>
      <c r="L5" s="8">
        <v>1.0</v>
      </c>
      <c r="M5" s="4">
        <v>0.0</v>
      </c>
      <c r="N5" s="5">
        <f t="shared" si="1"/>
        <v>2</v>
      </c>
      <c r="O5" s="6">
        <f>N5/N16*100</f>
        <v>3.174603175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" t="s">
        <v>19</v>
      </c>
      <c r="B6" s="4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4">
        <v>0.0</v>
      </c>
      <c r="N6" s="5">
        <f t="shared" si="1"/>
        <v>0</v>
      </c>
      <c r="O6" s="6">
        <f>N6/N16*100</f>
        <v>0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" t="s">
        <v>20</v>
      </c>
      <c r="B7" s="4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4">
        <v>0.0</v>
      </c>
      <c r="N7" s="5">
        <f t="shared" si="1"/>
        <v>0</v>
      </c>
      <c r="O7" s="6">
        <f>N7/N16*100</f>
        <v>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9" t="s">
        <v>21</v>
      </c>
      <c r="B8" s="4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1.0</v>
      </c>
      <c r="K8" s="5">
        <v>0.0</v>
      </c>
      <c r="L8" s="5">
        <v>0.0</v>
      </c>
      <c r="M8" s="4">
        <v>0.0</v>
      </c>
      <c r="N8" s="5">
        <f t="shared" si="1"/>
        <v>6</v>
      </c>
      <c r="O8" s="6">
        <f>N8/N16*100</f>
        <v>9.523809524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9" t="s">
        <v>22</v>
      </c>
      <c r="B9" s="4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4">
        <v>0.0</v>
      </c>
      <c r="N9" s="5">
        <f t="shared" si="1"/>
        <v>0</v>
      </c>
      <c r="O9" s="6">
        <f>N9/N16*100</f>
        <v>0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" t="s">
        <v>23</v>
      </c>
      <c r="B10" s="4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4">
        <v>0.0</v>
      </c>
      <c r="N10" s="5">
        <f t="shared" si="1"/>
        <v>0</v>
      </c>
      <c r="O10" s="6">
        <f>N10/N16*100</f>
        <v>0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" t="s">
        <v>24</v>
      </c>
      <c r="B11" s="4">
        <v>0.0</v>
      </c>
      <c r="C11" s="5">
        <v>0.0</v>
      </c>
      <c r="D11" s="5">
        <v>0.0</v>
      </c>
      <c r="E11" s="5">
        <v>1.0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4">
        <v>0.0</v>
      </c>
      <c r="N11" s="5">
        <f t="shared" si="1"/>
        <v>1</v>
      </c>
      <c r="O11" s="6">
        <f>N11/N16*100</f>
        <v>1.587301587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 t="s">
        <v>25</v>
      </c>
      <c r="B12" s="4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1.0</v>
      </c>
      <c r="L12" s="5">
        <v>0.0</v>
      </c>
      <c r="M12" s="4">
        <v>0.0</v>
      </c>
      <c r="N12" s="5">
        <f t="shared" si="1"/>
        <v>1</v>
      </c>
      <c r="O12" s="6">
        <f>N12/N16*100</f>
        <v>1.587301587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 t="s">
        <v>26</v>
      </c>
      <c r="B13" s="4">
        <v>0.0</v>
      </c>
      <c r="C13" s="5">
        <v>1.0</v>
      </c>
      <c r="D13" s="5">
        <v>0.0</v>
      </c>
      <c r="E13" s="5">
        <v>0.0</v>
      </c>
      <c r="F13" s="5">
        <v>0.0</v>
      </c>
      <c r="G13" s="5">
        <v>0.0</v>
      </c>
      <c r="H13" s="5">
        <v>1.0</v>
      </c>
      <c r="I13" s="5">
        <v>1.0</v>
      </c>
      <c r="J13" s="5">
        <v>1.0</v>
      </c>
      <c r="K13" s="5">
        <v>0.0</v>
      </c>
      <c r="L13" s="5">
        <v>0.0</v>
      </c>
      <c r="M13" s="4">
        <v>1.0</v>
      </c>
      <c r="N13" s="5">
        <f t="shared" si="1"/>
        <v>5</v>
      </c>
      <c r="O13" s="6">
        <f>N13/N16*100</f>
        <v>7.936507937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 t="s">
        <v>27</v>
      </c>
      <c r="B15" s="35">
        <f t="shared" ref="B15:M15" si="2">SUM(B2:B12)</f>
        <v>9</v>
      </c>
      <c r="C15" s="35">
        <f t="shared" si="2"/>
        <v>2</v>
      </c>
      <c r="D15" s="35">
        <f t="shared" si="2"/>
        <v>2</v>
      </c>
      <c r="E15" s="35">
        <f t="shared" si="2"/>
        <v>7</v>
      </c>
      <c r="F15" s="35">
        <f t="shared" si="2"/>
        <v>11</v>
      </c>
      <c r="G15" s="35">
        <f t="shared" si="2"/>
        <v>4</v>
      </c>
      <c r="H15" s="35">
        <f t="shared" si="2"/>
        <v>2</v>
      </c>
      <c r="I15" s="35">
        <f t="shared" si="2"/>
        <v>6</v>
      </c>
      <c r="J15" s="35">
        <f t="shared" si="2"/>
        <v>4</v>
      </c>
      <c r="K15" s="35">
        <f t="shared" si="2"/>
        <v>2</v>
      </c>
      <c r="L15" s="35">
        <f t="shared" si="2"/>
        <v>4</v>
      </c>
      <c r="M15" s="35">
        <f t="shared" si="2"/>
        <v>5</v>
      </c>
      <c r="N15" s="35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 t="s">
        <v>28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f>SUM(N2:N14)</f>
        <v>63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6"/>
      <c r="B18" s="36"/>
      <c r="C18" s="3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7"/>
      <c r="O20" s="37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7"/>
      <c r="O21" s="3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7"/>
      <c r="O22" s="37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7"/>
      <c r="O23" s="37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7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6"/>
      <c r="C50" s="36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6"/>
      <c r="B52" s="36"/>
      <c r="C52" s="3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6"/>
      <c r="B53" s="36"/>
      <c r="C53" s="36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6"/>
      <c r="B54" s="36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6"/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6"/>
      <c r="B56" s="36"/>
      <c r="C56" s="36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6"/>
      <c r="B59" s="36"/>
      <c r="C59" s="36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6"/>
      <c r="B60" s="36"/>
      <c r="C60" s="36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6"/>
      <c r="B61" s="36"/>
      <c r="C61" s="36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6"/>
      <c r="B62" s="36"/>
      <c r="C62" s="36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6"/>
      <c r="C63" s="36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6"/>
      <c r="C64" s="3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6"/>
      <c r="B65" s="36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6"/>
      <c r="B66" s="36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6"/>
      <c r="B67" s="36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6"/>
      <c r="B68" s="36"/>
      <c r="C68" s="36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6"/>
      <c r="B69" s="36"/>
      <c r="C69" s="3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6"/>
      <c r="C70" s="36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6"/>
      <c r="C71" s="36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6"/>
      <c r="C72" s="36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6"/>
      <c r="C73" s="36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6"/>
      <c r="B74" s="36"/>
      <c r="C74" s="36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6"/>
      <c r="B75" s="36"/>
      <c r="C75" s="36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36"/>
      <c r="C76" s="36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36"/>
      <c r="C77" s="36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36"/>
      <c r="C78" s="36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36"/>
      <c r="C80" s="36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36"/>
      <c r="C81" s="36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36"/>
      <c r="C82" s="36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6"/>
      <c r="C84" s="36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6"/>
      <c r="C85" s="36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36"/>
      <c r="C86" s="36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36"/>
      <c r="C87" s="36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36"/>
      <c r="C88" s="36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36"/>
      <c r="C89" s="36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36"/>
      <c r="C90" s="3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6"/>
      <c r="C91" s="3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6"/>
      <c r="C92" s="36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6"/>
      <c r="C93" s="3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6"/>
      <c r="C94" s="3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36"/>
      <c r="C95" s="36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36"/>
      <c r="C96" s="36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36"/>
      <c r="C97" s="3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36"/>
      <c r="C98" s="3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36"/>
      <c r="C99" s="36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36"/>
      <c r="C101" s="36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36"/>
      <c r="C102" s="36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36"/>
      <c r="C103" s="3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36"/>
      <c r="C104" s="3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6"/>
      <c r="C105" s="3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6"/>
      <c r="C106" s="36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36"/>
      <c r="C107" s="36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36"/>
      <c r="C108" s="36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36"/>
      <c r="C109" s="36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36"/>
      <c r="C110" s="36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36"/>
      <c r="C111" s="3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6"/>
      <c r="C112" s="3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6"/>
      <c r="C113" s="36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6"/>
      <c r="C114" s="36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6"/>
      <c r="C115" s="36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36"/>
      <c r="C116" s="36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36"/>
      <c r="C117" s="36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36"/>
      <c r="C118" s="3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36"/>
      <c r="C119" s="3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36"/>
      <c r="C120" s="36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36"/>
      <c r="C122" s="36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36"/>
      <c r="C123" s="36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36"/>
      <c r="C124" s="36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36"/>
      <c r="C125" s="3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6"/>
      <c r="C126" s="3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6"/>
      <c r="C127" s="36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36"/>
      <c r="C128" s="36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36"/>
      <c r="C129" s="36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36"/>
      <c r="C130" s="36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36"/>
      <c r="C131" s="3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36"/>
      <c r="C132" s="3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6"/>
      <c r="C133" s="3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6"/>
      <c r="C134" s="3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6"/>
      <c r="C135" s="3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6"/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36"/>
      <c r="C137" s="3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36"/>
      <c r="C138" s="36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36"/>
      <c r="C139" s="3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36"/>
      <c r="C140" s="3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36"/>
      <c r="C141" s="36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36"/>
      <c r="C143" s="36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36"/>
      <c r="C144" s="36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36"/>
      <c r="C145" s="36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36"/>
      <c r="C146" s="3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6"/>
      <c r="C147" s="3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6"/>
      <c r="C148" s="36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36"/>
      <c r="C149" s="3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36"/>
      <c r="C150" s="36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36"/>
      <c r="C151" s="36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36"/>
      <c r="C152" s="3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36"/>
      <c r="C153" s="3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6"/>
      <c r="C154" s="3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6"/>
      <c r="C155" s="3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6"/>
      <c r="C156" s="3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6"/>
      <c r="C157" s="3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36"/>
      <c r="C158" s="3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36"/>
      <c r="C159" s="3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36"/>
      <c r="C160" s="3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36"/>
      <c r="C161" s="3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36"/>
      <c r="C162" s="36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36"/>
      <c r="C164" s="3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36"/>
      <c r="C165" s="3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36"/>
      <c r="C166" s="3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36"/>
      <c r="C167" s="3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6"/>
      <c r="C168" s="3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6"/>
      <c r="C169" s="3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36"/>
      <c r="C170" s="3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36"/>
      <c r="C171" s="3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36"/>
      <c r="C172" s="3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36"/>
      <c r="C173" s="3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36"/>
      <c r="C174" s="3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6"/>
      <c r="C175" s="3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6"/>
      <c r="C176" s="3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6"/>
      <c r="C177" s="3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6"/>
      <c r="C178" s="3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36"/>
      <c r="C179" s="3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36"/>
      <c r="C180" s="3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36"/>
      <c r="C181" s="3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36"/>
      <c r="C182" s="3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36"/>
      <c r="C183" s="36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36"/>
      <c r="C185" s="3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36"/>
      <c r="C186" s="3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36"/>
      <c r="C187" s="3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36"/>
      <c r="C188" s="3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6"/>
      <c r="C189" s="3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6"/>
      <c r="C190" s="36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36"/>
      <c r="C191" s="36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36"/>
      <c r="C192" s="36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36"/>
      <c r="C193" s="3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36"/>
      <c r="C194" s="3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36"/>
      <c r="C195" s="3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6"/>
      <c r="C196" s="3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6"/>
      <c r="C197" s="3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6"/>
      <c r="C198" s="3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6"/>
      <c r="C199" s="3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36"/>
      <c r="C200" s="3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36"/>
      <c r="C201" s="3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36"/>
      <c r="C202" s="3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36"/>
      <c r="C203" s="3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36"/>
      <c r="C204" s="36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36"/>
      <c r="C206" s="3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36"/>
      <c r="C207" s="3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36"/>
      <c r="C208" s="3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36"/>
      <c r="C209" s="3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6"/>
      <c r="C210" s="3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6"/>
      <c r="C211" s="3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36"/>
      <c r="C212" s="3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36"/>
      <c r="C213" s="3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36"/>
      <c r="C214" s="3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36"/>
      <c r="C215" s="3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36"/>
      <c r="C216" s="3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6"/>
      <c r="C217" s="3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6"/>
      <c r="C218" s="3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6"/>
      <c r="C219" s="3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6"/>
      <c r="C220" s="3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36"/>
      <c r="C221" s="3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36"/>
      <c r="C222" s="3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36"/>
      <c r="C223" s="3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36"/>
      <c r="C224" s="3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36"/>
      <c r="C225" s="36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36"/>
      <c r="C227" s="3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36"/>
      <c r="C228" s="3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36"/>
      <c r="C229" s="36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36"/>
      <c r="C230" s="36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6"/>
      <c r="C231" s="36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6"/>
      <c r="C232" s="36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36"/>
      <c r="C233" s="36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36"/>
      <c r="C234" s="36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36"/>
      <c r="C235" s="36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36"/>
      <c r="C236" s="36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36"/>
      <c r="C237" s="36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6"/>
      <c r="C238" s="36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6"/>
      <c r="C239" s="36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6"/>
      <c r="C240" s="36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6"/>
      <c r="C241" s="36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36"/>
      <c r="C242" s="36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36"/>
      <c r="C243" s="36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36"/>
      <c r="C244" s="36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36"/>
      <c r="C245" s="36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36"/>
      <c r="C246" s="36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14" max="14" width="22.88"/>
    <col customWidth="1" min="15" max="15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" t="s">
        <v>15</v>
      </c>
      <c r="B2" s="4">
        <v>2.0</v>
      </c>
      <c r="C2" s="5">
        <v>2.0</v>
      </c>
      <c r="D2" s="5">
        <v>4.0</v>
      </c>
      <c r="E2" s="5">
        <v>2.0</v>
      </c>
      <c r="F2" s="5">
        <v>0.0</v>
      </c>
      <c r="G2" s="5">
        <v>4.0</v>
      </c>
      <c r="H2" s="5">
        <v>0.0</v>
      </c>
      <c r="I2" s="5">
        <v>4.0</v>
      </c>
      <c r="J2" s="5">
        <v>1.0</v>
      </c>
      <c r="K2" s="5">
        <v>5.0</v>
      </c>
      <c r="L2" s="5">
        <v>2.0</v>
      </c>
      <c r="M2" s="4">
        <v>5.0</v>
      </c>
      <c r="N2" s="5">
        <f t="shared" ref="N2:N13" si="1">SUM(B2:M2)</f>
        <v>31</v>
      </c>
      <c r="O2" s="6">
        <f>N2/N16*100</f>
        <v>50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" t="s">
        <v>16</v>
      </c>
      <c r="B3" s="4">
        <v>0.0</v>
      </c>
      <c r="C3" s="5">
        <v>0.0</v>
      </c>
      <c r="D3" s="5">
        <v>2.0</v>
      </c>
      <c r="E3" s="5">
        <v>2.0</v>
      </c>
      <c r="F3" s="5">
        <v>0.0</v>
      </c>
      <c r="G3" s="5">
        <v>1.0</v>
      </c>
      <c r="H3" s="5">
        <v>0.0</v>
      </c>
      <c r="I3" s="5">
        <v>1.0</v>
      </c>
      <c r="J3" s="5">
        <v>1.0</v>
      </c>
      <c r="K3" s="5">
        <v>0.0</v>
      </c>
      <c r="L3" s="5">
        <v>1.0</v>
      </c>
      <c r="M3" s="4">
        <v>1.0</v>
      </c>
      <c r="N3" s="5">
        <f t="shared" si="1"/>
        <v>9</v>
      </c>
      <c r="O3" s="6">
        <f>N3/N16*100</f>
        <v>14.51612903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" t="s">
        <v>17</v>
      </c>
      <c r="B4" s="4">
        <v>1.0</v>
      </c>
      <c r="C4" s="5">
        <v>3.0</v>
      </c>
      <c r="D4" s="5">
        <v>3.0</v>
      </c>
      <c r="E4" s="5">
        <v>0.0</v>
      </c>
      <c r="F4" s="8">
        <v>2.0</v>
      </c>
      <c r="G4" s="8">
        <v>2.0</v>
      </c>
      <c r="H4" s="5">
        <v>4.0</v>
      </c>
      <c r="I4" s="5">
        <v>1.0</v>
      </c>
      <c r="J4" s="5">
        <v>2.0</v>
      </c>
      <c r="K4" s="5">
        <v>2.0</v>
      </c>
      <c r="L4" s="5">
        <v>1.0</v>
      </c>
      <c r="M4" s="4">
        <v>0.0</v>
      </c>
      <c r="N4" s="5">
        <f t="shared" si="1"/>
        <v>21</v>
      </c>
      <c r="O4" s="6">
        <f>N4/N16*100</f>
        <v>33.87096774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" t="s">
        <v>18</v>
      </c>
      <c r="B5" s="4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1.0</v>
      </c>
      <c r="K5" s="5">
        <v>0.0</v>
      </c>
      <c r="L5" s="5">
        <v>0.0</v>
      </c>
      <c r="M5" s="4">
        <v>0.0</v>
      </c>
      <c r="N5" s="5">
        <f t="shared" si="1"/>
        <v>1</v>
      </c>
      <c r="O5" s="6">
        <f>N5/N16*100</f>
        <v>1.612903226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" t="s">
        <v>19</v>
      </c>
      <c r="B6" s="4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4">
        <v>0.0</v>
      </c>
      <c r="N6" s="5">
        <f t="shared" si="1"/>
        <v>0</v>
      </c>
      <c r="O6" s="6">
        <f>N6/N16*100</f>
        <v>0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" t="s">
        <v>20</v>
      </c>
      <c r="B7" s="4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4">
        <v>0.0</v>
      </c>
      <c r="N7" s="5">
        <f t="shared" si="1"/>
        <v>0</v>
      </c>
      <c r="O7" s="6">
        <f>N7/N16*100</f>
        <v>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9" t="s">
        <v>21</v>
      </c>
      <c r="B8" s="4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4">
        <v>0.0</v>
      </c>
      <c r="N8" s="5">
        <f t="shared" si="1"/>
        <v>0</v>
      </c>
      <c r="O8" s="6">
        <f>N8/N16*100</f>
        <v>0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9" t="s">
        <v>22</v>
      </c>
      <c r="B9" s="4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4">
        <v>0.0</v>
      </c>
      <c r="N9" s="5">
        <f t="shared" si="1"/>
        <v>0</v>
      </c>
      <c r="O9" s="6">
        <f>N9/N16*100</f>
        <v>0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" t="s">
        <v>23</v>
      </c>
      <c r="B10" s="4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4">
        <v>0.0</v>
      </c>
      <c r="N10" s="5">
        <f t="shared" si="1"/>
        <v>0</v>
      </c>
      <c r="O10" s="6">
        <f>N10/N16*100</f>
        <v>0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" t="s">
        <v>24</v>
      </c>
      <c r="B11" s="4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4">
        <v>0.0</v>
      </c>
      <c r="N11" s="5">
        <f t="shared" si="1"/>
        <v>0</v>
      </c>
      <c r="O11" s="6">
        <f>N11/N16*100</f>
        <v>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 t="s">
        <v>25</v>
      </c>
      <c r="B12" s="4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4">
        <v>0.0</v>
      </c>
      <c r="N12" s="5">
        <f t="shared" si="1"/>
        <v>0</v>
      </c>
      <c r="O12" s="6">
        <f>N12/N16*100</f>
        <v>0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 t="s">
        <v>26</v>
      </c>
      <c r="B13" s="4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4">
        <v>0.0</v>
      </c>
      <c r="N13" s="5">
        <f t="shared" si="1"/>
        <v>0</v>
      </c>
      <c r="O13" s="6">
        <f>N13/N16*100</f>
        <v>0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 t="s">
        <v>27</v>
      </c>
      <c r="B15" s="35">
        <f t="shared" ref="B15:M15" si="2">SUM(B2:B12)</f>
        <v>3</v>
      </c>
      <c r="C15" s="35">
        <f t="shared" si="2"/>
        <v>5</v>
      </c>
      <c r="D15" s="35">
        <f t="shared" si="2"/>
        <v>9</v>
      </c>
      <c r="E15" s="35">
        <f t="shared" si="2"/>
        <v>4</v>
      </c>
      <c r="F15" s="35">
        <f t="shared" si="2"/>
        <v>2</v>
      </c>
      <c r="G15" s="35">
        <f t="shared" si="2"/>
        <v>7</v>
      </c>
      <c r="H15" s="35">
        <f t="shared" si="2"/>
        <v>4</v>
      </c>
      <c r="I15" s="35">
        <f t="shared" si="2"/>
        <v>6</v>
      </c>
      <c r="J15" s="35">
        <f t="shared" si="2"/>
        <v>5</v>
      </c>
      <c r="K15" s="35">
        <f t="shared" si="2"/>
        <v>7</v>
      </c>
      <c r="L15" s="35">
        <f t="shared" si="2"/>
        <v>4</v>
      </c>
      <c r="M15" s="35">
        <f t="shared" si="2"/>
        <v>6</v>
      </c>
      <c r="N15" s="35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 t="s">
        <v>28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f>SUM(N2:N14)</f>
        <v>62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7"/>
      <c r="M18" s="37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"/>
      <c r="B19" s="33"/>
      <c r="C19" s="33"/>
      <c r="D19" s="33"/>
      <c r="E19" s="40"/>
      <c r="F19" s="33"/>
      <c r="G19" s="33"/>
      <c r="H19" s="33"/>
      <c r="I19" s="33"/>
      <c r="J19" s="33"/>
      <c r="K19" s="33"/>
      <c r="L19" s="38"/>
      <c r="M19" s="38"/>
      <c r="N19" s="37"/>
      <c r="O19" s="37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"/>
      <c r="B20" s="33"/>
      <c r="C20" s="33"/>
      <c r="D20" s="33"/>
      <c r="E20" s="40"/>
      <c r="F20" s="33"/>
      <c r="G20" s="33"/>
      <c r="H20" s="33"/>
      <c r="I20" s="37"/>
      <c r="J20" s="38"/>
      <c r="K20" s="38"/>
      <c r="L20" s="37"/>
      <c r="M20" s="37"/>
      <c r="N20" s="37"/>
      <c r="O20" s="37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7"/>
      <c r="J21" s="37"/>
      <c r="K21" s="37"/>
      <c r="L21" s="37"/>
      <c r="M21" s="37"/>
      <c r="N21" s="37"/>
      <c r="O21" s="3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7"/>
      <c r="J22" s="37"/>
      <c r="K22" s="37"/>
      <c r="L22" s="33"/>
      <c r="M22" s="33"/>
      <c r="N22" s="37"/>
      <c r="O22" s="37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7"/>
      <c r="J23" s="37"/>
      <c r="K23" s="37"/>
      <c r="L23" s="33"/>
      <c r="M23" s="33"/>
      <c r="N23" s="37"/>
      <c r="O23" s="37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"/>
      <c r="B24" s="33"/>
      <c r="C24" s="33"/>
      <c r="D24" s="33"/>
      <c r="E24" s="40"/>
      <c r="F24" s="33"/>
      <c r="G24" s="33"/>
      <c r="H24" s="33"/>
      <c r="I24" s="37"/>
      <c r="J24" s="37"/>
      <c r="K24" s="37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"/>
      <c r="B25" s="33"/>
      <c r="C25" s="33"/>
      <c r="D25" s="33"/>
      <c r="E25" s="40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9"/>
      <c r="B26" s="33"/>
      <c r="C26" s="33"/>
      <c r="D26" s="33"/>
      <c r="E26" s="40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9"/>
      <c r="B27" s="33"/>
      <c r="C27" s="33"/>
      <c r="D27" s="33"/>
      <c r="E27" s="40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"/>
      <c r="B28" s="33"/>
      <c r="C28" s="33"/>
      <c r="D28" s="33"/>
      <c r="E28" s="40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"/>
      <c r="B29" s="33"/>
      <c r="C29" s="33"/>
      <c r="D29" s="33"/>
      <c r="E29" s="40"/>
      <c r="F29" s="33"/>
      <c r="G29" s="33"/>
      <c r="H29" s="33"/>
      <c r="I29" s="33"/>
      <c r="J29" s="1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"/>
      <c r="B30" s="33"/>
      <c r="C30" s="33"/>
      <c r="D30" s="33"/>
      <c r="E30" s="40"/>
      <c r="F30" s="33"/>
      <c r="G30" s="33"/>
      <c r="H30" s="33"/>
      <c r="I30" s="33"/>
      <c r="J30" s="3"/>
      <c r="K30" s="33"/>
      <c r="L30" s="33"/>
      <c r="M30" s="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"/>
      <c r="B31" s="33"/>
      <c r="C31" s="33"/>
      <c r="D31" s="33"/>
      <c r="E31" s="40"/>
      <c r="F31" s="33"/>
      <c r="G31" s="33"/>
      <c r="H31" s="33"/>
      <c r="I31" s="33"/>
      <c r="J31" s="3"/>
      <c r="K31" s="33"/>
      <c r="L31" s="33"/>
      <c r="M31" s="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"/>
      <c r="B32" s="33"/>
      <c r="C32" s="33"/>
      <c r="D32" s="33"/>
      <c r="E32" s="40"/>
      <c r="F32" s="33"/>
      <c r="G32" s="33"/>
      <c r="H32" s="33"/>
      <c r="I32" s="33"/>
      <c r="J32" s="3"/>
      <c r="K32" s="33"/>
      <c r="L32" s="33"/>
      <c r="M32" s="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9"/>
      <c r="B33" s="33"/>
      <c r="C33" s="33"/>
      <c r="D33" s="33"/>
      <c r="E33" s="40"/>
      <c r="F33" s="33"/>
      <c r="G33" s="33"/>
      <c r="H33" s="33"/>
      <c r="I33" s="33"/>
      <c r="J33" s="3"/>
      <c r="K33" s="33"/>
      <c r="L33" s="33"/>
      <c r="M33" s="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24"/>
      <c r="B34" s="33"/>
      <c r="C34" s="33"/>
      <c r="D34" s="33"/>
      <c r="E34" s="40"/>
      <c r="F34" s="33"/>
      <c r="G34" s="33"/>
      <c r="H34" s="33"/>
      <c r="I34" s="33"/>
      <c r="J34" s="3"/>
      <c r="K34" s="33"/>
      <c r="L34" s="33"/>
      <c r="M34" s="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24"/>
      <c r="B35" s="33"/>
      <c r="C35" s="33"/>
      <c r="D35" s="33"/>
      <c r="E35" s="40"/>
      <c r="F35" s="33"/>
      <c r="G35" s="33"/>
      <c r="H35" s="33"/>
      <c r="I35" s="33"/>
      <c r="J35" s="3"/>
      <c r="K35" s="33"/>
      <c r="L35" s="33"/>
      <c r="M35" s="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24"/>
      <c r="B36" s="33"/>
      <c r="C36" s="33"/>
      <c r="D36" s="33"/>
      <c r="E36" s="40"/>
      <c r="F36" s="33"/>
      <c r="G36" s="33"/>
      <c r="H36" s="33"/>
      <c r="I36" s="33"/>
      <c r="J36" s="24"/>
      <c r="K36" s="33"/>
      <c r="L36" s="33"/>
      <c r="M36" s="9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26"/>
      <c r="B37" s="33"/>
      <c r="C37" s="33"/>
      <c r="D37" s="33"/>
      <c r="E37" s="40"/>
      <c r="F37" s="33"/>
      <c r="G37" s="33"/>
      <c r="H37" s="33"/>
      <c r="I37" s="33"/>
      <c r="J37" s="9"/>
      <c r="K37" s="33"/>
      <c r="L37" s="33"/>
      <c r="M37" s="9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26"/>
      <c r="B38" s="33"/>
      <c r="C38" s="33"/>
      <c r="D38" s="33"/>
      <c r="E38" s="40"/>
      <c r="F38" s="33"/>
      <c r="G38" s="33"/>
      <c r="H38" s="33"/>
      <c r="I38" s="33"/>
      <c r="J38" s="26"/>
      <c r="K38" s="33"/>
      <c r="L38" s="33"/>
      <c r="M38" s="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26"/>
      <c r="K39" s="33"/>
      <c r="L39" s="33"/>
      <c r="M39" s="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29"/>
      <c r="B40" s="36"/>
      <c r="C40" s="33"/>
      <c r="D40" s="33"/>
      <c r="E40" s="40"/>
      <c r="F40" s="33"/>
      <c r="G40" s="33"/>
      <c r="H40" s="33"/>
      <c r="I40" s="33"/>
      <c r="J40" s="10"/>
      <c r="K40" s="33"/>
      <c r="L40" s="33"/>
      <c r="M40" s="10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29"/>
      <c r="K41" s="33"/>
      <c r="L41" s="33"/>
      <c r="M41" s="10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29"/>
      <c r="B43" s="33"/>
      <c r="C43" s="33"/>
      <c r="D43" s="33"/>
      <c r="E43" s="40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6"/>
      <c r="B44" s="36"/>
      <c r="C44" s="36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6"/>
      <c r="B45" s="36"/>
      <c r="C45" s="36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6"/>
      <c r="B46" s="36"/>
      <c r="C46" s="36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6"/>
      <c r="C47" s="36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6"/>
      <c r="C48" s="36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6"/>
      <c r="C50" s="36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6"/>
      <c r="B52" s="36"/>
      <c r="C52" s="36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6"/>
      <c r="B53" s="36"/>
      <c r="C53" s="36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6"/>
      <c r="B54" s="36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6"/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6"/>
      <c r="B56" s="36"/>
      <c r="C56" s="36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6"/>
      <c r="B59" s="36"/>
      <c r="C59" s="36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6"/>
      <c r="B60" s="36"/>
      <c r="C60" s="36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6"/>
      <c r="B61" s="36"/>
      <c r="C61" s="36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6"/>
      <c r="B62" s="36"/>
      <c r="C62" s="36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6"/>
      <c r="C63" s="36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6"/>
      <c r="C64" s="3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6"/>
      <c r="B65" s="36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6"/>
      <c r="B66" s="36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6"/>
      <c r="B67" s="36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6"/>
      <c r="B68" s="36"/>
      <c r="C68" s="36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6"/>
      <c r="B69" s="36"/>
      <c r="C69" s="3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6"/>
      <c r="C70" s="36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6"/>
      <c r="C71" s="36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6"/>
      <c r="C72" s="36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6"/>
      <c r="C73" s="36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6"/>
      <c r="B74" s="36"/>
      <c r="C74" s="36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6"/>
      <c r="B75" s="36"/>
      <c r="C75" s="36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36"/>
      <c r="C76" s="36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36"/>
      <c r="C77" s="36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36"/>
      <c r="C78" s="36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36"/>
      <c r="C80" s="36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36"/>
      <c r="C81" s="36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36"/>
      <c r="C82" s="36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6"/>
      <c r="C84" s="36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6"/>
      <c r="C85" s="36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36"/>
      <c r="C86" s="36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36"/>
      <c r="C87" s="36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36"/>
      <c r="C88" s="36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36"/>
      <c r="C89" s="36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36"/>
      <c r="C90" s="3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6"/>
      <c r="C91" s="3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6"/>
      <c r="C92" s="36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6"/>
      <c r="C93" s="3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6"/>
      <c r="C94" s="3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36"/>
      <c r="C95" s="36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36"/>
      <c r="C96" s="36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36"/>
      <c r="C97" s="3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36"/>
      <c r="C98" s="3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36"/>
      <c r="C99" s="36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36"/>
      <c r="C101" s="36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36"/>
      <c r="C102" s="36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36"/>
      <c r="C103" s="3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36"/>
      <c r="C104" s="3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6"/>
      <c r="C105" s="3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6"/>
      <c r="C106" s="36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36"/>
      <c r="C107" s="36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36"/>
      <c r="C108" s="36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36"/>
      <c r="C109" s="36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36"/>
      <c r="C110" s="36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36"/>
      <c r="C111" s="3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6"/>
      <c r="C112" s="3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6"/>
      <c r="C113" s="36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6"/>
      <c r="C114" s="36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6"/>
      <c r="C115" s="36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36"/>
      <c r="C116" s="36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36"/>
      <c r="C117" s="36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36"/>
      <c r="C118" s="3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36"/>
      <c r="C119" s="3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36"/>
      <c r="C120" s="36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36"/>
      <c r="C122" s="36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36"/>
      <c r="C123" s="36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36"/>
      <c r="C124" s="36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36"/>
      <c r="C125" s="3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6"/>
      <c r="C126" s="3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6"/>
      <c r="C127" s="36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36"/>
      <c r="C128" s="36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36"/>
      <c r="C129" s="36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36"/>
      <c r="C130" s="36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36"/>
      <c r="C131" s="3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36"/>
      <c r="C132" s="3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6"/>
      <c r="C133" s="3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6"/>
      <c r="C134" s="3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6"/>
      <c r="C135" s="3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6"/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36"/>
      <c r="C137" s="3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36"/>
      <c r="C138" s="36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36"/>
      <c r="C139" s="3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36"/>
      <c r="C140" s="3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36"/>
      <c r="C141" s="36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36"/>
      <c r="C143" s="36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36"/>
      <c r="C144" s="36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36"/>
      <c r="C145" s="36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36"/>
      <c r="C146" s="3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6"/>
      <c r="C147" s="3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6"/>
      <c r="C148" s="36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36"/>
      <c r="C149" s="3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36"/>
      <c r="C150" s="36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36"/>
      <c r="C151" s="36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36"/>
      <c r="C152" s="3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36"/>
      <c r="C153" s="3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6"/>
      <c r="C154" s="3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6"/>
      <c r="C155" s="3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6"/>
      <c r="C156" s="3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6"/>
      <c r="C157" s="3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36"/>
      <c r="C158" s="3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36"/>
      <c r="C159" s="3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36"/>
      <c r="C160" s="3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36"/>
      <c r="C161" s="3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36"/>
      <c r="C162" s="36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36"/>
      <c r="C164" s="3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36"/>
      <c r="C165" s="3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36"/>
      <c r="C166" s="3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36"/>
      <c r="C167" s="3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6"/>
      <c r="C168" s="3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6"/>
      <c r="C169" s="3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36"/>
      <c r="C170" s="3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36"/>
      <c r="C171" s="3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36"/>
      <c r="C172" s="3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36"/>
      <c r="C173" s="3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36"/>
      <c r="C174" s="3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6"/>
      <c r="C175" s="3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6"/>
      <c r="C176" s="3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6"/>
      <c r="C177" s="3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6"/>
      <c r="C178" s="3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36"/>
      <c r="C179" s="3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36"/>
      <c r="C180" s="3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36"/>
      <c r="C181" s="3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36"/>
      <c r="C182" s="3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36"/>
      <c r="C183" s="36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36"/>
      <c r="C185" s="3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36"/>
      <c r="C186" s="3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36"/>
      <c r="C187" s="3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36"/>
      <c r="C188" s="3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6"/>
      <c r="C189" s="36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6"/>
      <c r="C190" s="36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36"/>
      <c r="C191" s="36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36"/>
      <c r="C192" s="36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36"/>
      <c r="C193" s="3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36"/>
      <c r="C194" s="3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36"/>
      <c r="C195" s="3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6"/>
      <c r="C196" s="3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6"/>
      <c r="C197" s="3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6"/>
      <c r="C198" s="3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6"/>
      <c r="C199" s="3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36"/>
      <c r="C200" s="3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36"/>
      <c r="C201" s="3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36"/>
      <c r="C202" s="3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36"/>
      <c r="C203" s="3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36"/>
      <c r="C204" s="36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36"/>
      <c r="C206" s="3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36"/>
      <c r="C207" s="3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36"/>
      <c r="C208" s="3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36"/>
      <c r="C209" s="3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6"/>
      <c r="C210" s="3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6"/>
      <c r="C211" s="3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36"/>
      <c r="C212" s="3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36"/>
      <c r="C213" s="3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36"/>
      <c r="C214" s="3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36"/>
      <c r="C215" s="3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36"/>
      <c r="C216" s="3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6"/>
      <c r="C217" s="3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6"/>
      <c r="C218" s="3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6"/>
      <c r="C219" s="3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6"/>
      <c r="C220" s="3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36"/>
      <c r="C221" s="3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36"/>
      <c r="C222" s="3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36"/>
      <c r="C223" s="3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36"/>
      <c r="C224" s="3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36"/>
      <c r="C225" s="36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36"/>
      <c r="C227" s="3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36"/>
      <c r="C228" s="3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36"/>
      <c r="C229" s="36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36"/>
      <c r="C230" s="36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6"/>
      <c r="C231" s="36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6"/>
      <c r="C232" s="36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36"/>
      <c r="C233" s="36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36"/>
      <c r="C234" s="36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36"/>
      <c r="C235" s="36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36"/>
      <c r="C236" s="36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36"/>
      <c r="C237" s="36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6"/>
      <c r="C238" s="36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6"/>
      <c r="C239" s="36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6"/>
      <c r="C240" s="36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6"/>
      <c r="C241" s="36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36"/>
      <c r="C242" s="36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36"/>
      <c r="C243" s="36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36"/>
      <c r="C244" s="36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36"/>
      <c r="C245" s="36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36"/>
      <c r="C246" s="36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42">
        <v>27.0</v>
      </c>
      <c r="C2" s="11">
        <v>15.0</v>
      </c>
      <c r="D2" s="11">
        <v>15.0</v>
      </c>
      <c r="E2" s="11">
        <v>18.0</v>
      </c>
      <c r="F2" s="11">
        <v>21.0</v>
      </c>
      <c r="G2" s="11">
        <v>13.0</v>
      </c>
      <c r="H2" s="11">
        <v>6.0</v>
      </c>
      <c r="I2" s="11">
        <v>7.0</v>
      </c>
      <c r="J2" s="43"/>
      <c r="K2" s="11"/>
      <c r="L2" s="11"/>
      <c r="M2" s="11"/>
      <c r="N2" s="11">
        <f t="shared" ref="N2:N14" si="1">SUM(B2:M2)</f>
        <v>122</v>
      </c>
      <c r="O2" s="44">
        <f>N2/N17*100</f>
        <v>33.42465753</v>
      </c>
    </row>
    <row r="3">
      <c r="A3" s="3" t="s">
        <v>16</v>
      </c>
      <c r="B3" s="42">
        <v>4.0</v>
      </c>
      <c r="C3" s="11">
        <v>4.0</v>
      </c>
      <c r="D3" s="11">
        <v>2.0</v>
      </c>
      <c r="E3" s="11">
        <v>4.0</v>
      </c>
      <c r="F3" s="11">
        <v>5.0</v>
      </c>
      <c r="G3" s="11">
        <v>4.0</v>
      </c>
      <c r="H3" s="11">
        <v>1.0</v>
      </c>
      <c r="I3" s="11">
        <v>3.0</v>
      </c>
      <c r="J3" s="11"/>
      <c r="K3" s="11"/>
      <c r="L3" s="11"/>
      <c r="M3" s="11"/>
      <c r="N3" s="11">
        <f t="shared" si="1"/>
        <v>27</v>
      </c>
      <c r="O3" s="44">
        <f>N3/N17*100</f>
        <v>7.397260274</v>
      </c>
    </row>
    <row r="4">
      <c r="A4" s="3" t="s">
        <v>17</v>
      </c>
      <c r="B4" s="42">
        <v>16.0</v>
      </c>
      <c r="C4" s="11">
        <v>14.0</v>
      </c>
      <c r="D4" s="11">
        <v>19.0</v>
      </c>
      <c r="E4" s="11">
        <v>7.0</v>
      </c>
      <c r="F4" s="11">
        <v>20.0</v>
      </c>
      <c r="G4" s="11">
        <v>5.0</v>
      </c>
      <c r="H4" s="11">
        <v>15.0</v>
      </c>
      <c r="I4" s="11">
        <v>6.0</v>
      </c>
      <c r="J4" s="11"/>
      <c r="K4" s="11"/>
      <c r="L4" s="11"/>
      <c r="M4" s="11"/>
      <c r="N4" s="11">
        <f t="shared" si="1"/>
        <v>102</v>
      </c>
      <c r="O4" s="44">
        <f>N4/N17*100</f>
        <v>27.94520548</v>
      </c>
    </row>
    <row r="5">
      <c r="A5" s="3" t="s">
        <v>18</v>
      </c>
      <c r="B5" s="42">
        <v>4.0</v>
      </c>
      <c r="C5" s="11">
        <v>4.0</v>
      </c>
      <c r="D5" s="11">
        <v>6.0</v>
      </c>
      <c r="E5" s="11">
        <v>4.0</v>
      </c>
      <c r="F5" s="11">
        <v>4.0</v>
      </c>
      <c r="G5" s="11">
        <v>2.0</v>
      </c>
      <c r="H5" s="11">
        <v>2.0</v>
      </c>
      <c r="I5" s="11">
        <v>3.0</v>
      </c>
      <c r="J5" s="11"/>
      <c r="K5" s="11"/>
      <c r="L5" s="11"/>
      <c r="M5" s="11"/>
      <c r="N5" s="11">
        <f t="shared" si="1"/>
        <v>29</v>
      </c>
      <c r="O5" s="44">
        <f>N5/N17*100</f>
        <v>7.945205479</v>
      </c>
    </row>
    <row r="6">
      <c r="A6" s="3" t="s">
        <v>19</v>
      </c>
      <c r="B6" s="42">
        <v>1.0</v>
      </c>
      <c r="C6" s="11">
        <v>3.0</v>
      </c>
      <c r="D6" s="11">
        <v>2.0</v>
      </c>
      <c r="E6" s="11">
        <v>0.0</v>
      </c>
      <c r="F6" s="11">
        <v>0.0</v>
      </c>
      <c r="G6" s="11">
        <v>1.0</v>
      </c>
      <c r="H6" s="11">
        <v>0.0</v>
      </c>
      <c r="I6" s="11">
        <v>0.0</v>
      </c>
      <c r="J6" s="11"/>
      <c r="K6" s="11"/>
      <c r="L6" s="11"/>
      <c r="M6" s="11"/>
      <c r="N6" s="11">
        <f t="shared" si="1"/>
        <v>7</v>
      </c>
      <c r="O6" s="44">
        <f>N6/N17*100</f>
        <v>1.917808219</v>
      </c>
    </row>
    <row r="7">
      <c r="A7" s="3" t="s">
        <v>20</v>
      </c>
      <c r="B7" s="42">
        <v>1.0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/>
      <c r="K7" s="11"/>
      <c r="L7" s="11"/>
      <c r="M7" s="11"/>
      <c r="N7" s="11">
        <f t="shared" si="1"/>
        <v>2</v>
      </c>
      <c r="O7" s="44">
        <f>N7/N17*100</f>
        <v>0.5479452055</v>
      </c>
    </row>
    <row r="8">
      <c r="A8" s="9" t="s">
        <v>21</v>
      </c>
      <c r="B8" s="42">
        <v>5.0</v>
      </c>
      <c r="C8" s="11">
        <v>5.0</v>
      </c>
      <c r="D8" s="11">
        <v>3.0</v>
      </c>
      <c r="E8" s="11">
        <v>1.0</v>
      </c>
      <c r="F8" s="11">
        <v>2.0</v>
      </c>
      <c r="G8" s="11">
        <v>2.0</v>
      </c>
      <c r="H8" s="11">
        <v>1.0</v>
      </c>
      <c r="I8" s="11">
        <v>1.0</v>
      </c>
      <c r="J8" s="11"/>
      <c r="K8" s="11"/>
      <c r="L8" s="11"/>
      <c r="M8" s="11"/>
      <c r="N8" s="11">
        <f t="shared" si="1"/>
        <v>20</v>
      </c>
      <c r="O8" s="44">
        <f>N8/N17*100</f>
        <v>5.479452055</v>
      </c>
    </row>
    <row r="9">
      <c r="A9" s="9" t="s">
        <v>22</v>
      </c>
      <c r="B9" s="42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/>
      <c r="K9" s="11"/>
      <c r="L9" s="11"/>
      <c r="M9" s="11"/>
      <c r="N9" s="11">
        <f t="shared" si="1"/>
        <v>0</v>
      </c>
      <c r="O9" s="44">
        <f>N9/N17*100</f>
        <v>0</v>
      </c>
    </row>
    <row r="10">
      <c r="A10" s="3" t="s">
        <v>23</v>
      </c>
      <c r="B10" s="42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/>
      <c r="K10" s="11"/>
      <c r="L10" s="11"/>
      <c r="M10" s="11"/>
      <c r="N10" s="11">
        <f t="shared" si="1"/>
        <v>0</v>
      </c>
      <c r="O10" s="44">
        <f>N10/N17*100</f>
        <v>0</v>
      </c>
    </row>
    <row r="11">
      <c r="A11" s="3" t="s">
        <v>24</v>
      </c>
      <c r="B11" s="42">
        <v>1.0</v>
      </c>
      <c r="C11" s="11">
        <v>2.0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/>
      <c r="K11" s="11"/>
      <c r="L11" s="11"/>
      <c r="M11" s="11"/>
      <c r="N11" s="11">
        <f t="shared" si="1"/>
        <v>3</v>
      </c>
      <c r="O11" s="44">
        <f>N11/N17*100</f>
        <v>0.8219178082</v>
      </c>
    </row>
    <row r="12">
      <c r="A12" s="10" t="s">
        <v>25</v>
      </c>
      <c r="B12" s="42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/>
      <c r="K12" s="11"/>
      <c r="L12" s="11"/>
      <c r="M12" s="11"/>
      <c r="N12" s="11">
        <f t="shared" si="1"/>
        <v>0</v>
      </c>
      <c r="O12" s="44">
        <f>N12/N17*100</f>
        <v>0</v>
      </c>
    </row>
    <row r="13">
      <c r="A13" s="10" t="s">
        <v>26</v>
      </c>
      <c r="B13" s="42">
        <v>10.0</v>
      </c>
      <c r="C13" s="11">
        <v>1.0</v>
      </c>
      <c r="D13" s="11">
        <v>6.0</v>
      </c>
      <c r="E13" s="11">
        <v>6.0</v>
      </c>
      <c r="F13" s="11">
        <v>15.0</v>
      </c>
      <c r="G13" s="11">
        <v>9.0</v>
      </c>
      <c r="H13" s="11">
        <v>2.0</v>
      </c>
      <c r="I13" s="11">
        <v>4.0</v>
      </c>
      <c r="J13" s="11"/>
      <c r="K13" s="11"/>
      <c r="L13" s="11"/>
      <c r="M13" s="11"/>
      <c r="N13" s="11">
        <f t="shared" si="1"/>
        <v>53</v>
      </c>
      <c r="O13" s="44">
        <f>N13/N17*100</f>
        <v>14.52054795</v>
      </c>
    </row>
    <row r="14">
      <c r="A14" s="45" t="s">
        <v>76</v>
      </c>
      <c r="B14" s="42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/>
      <c r="K14" s="11"/>
      <c r="L14" s="11"/>
      <c r="M14" s="11"/>
      <c r="N14" s="11">
        <f t="shared" si="1"/>
        <v>0</v>
      </c>
      <c r="O14" s="44">
        <f>N14/N17*100</f>
        <v>0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M16" si="2">SUM(B2:B14)</f>
        <v>69</v>
      </c>
      <c r="C16" s="47">
        <f t="shared" si="2"/>
        <v>48</v>
      </c>
      <c r="D16" s="47">
        <f t="shared" si="2"/>
        <v>53</v>
      </c>
      <c r="E16" s="47">
        <f t="shared" si="2"/>
        <v>41</v>
      </c>
      <c r="F16" s="47">
        <f t="shared" si="2"/>
        <v>67</v>
      </c>
      <c r="G16" s="47">
        <f t="shared" si="2"/>
        <v>36</v>
      </c>
      <c r="H16" s="47">
        <f t="shared" si="2"/>
        <v>27</v>
      </c>
      <c r="I16" s="47">
        <f t="shared" si="2"/>
        <v>24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/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365</v>
      </c>
      <c r="O17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42">
        <v>16.0</v>
      </c>
      <c r="C2" s="11">
        <v>17.0</v>
      </c>
      <c r="D2" s="11">
        <v>10.0</v>
      </c>
      <c r="E2" s="11">
        <v>3.0</v>
      </c>
      <c r="F2" s="11">
        <v>12.0</v>
      </c>
      <c r="G2" s="11">
        <v>14.0</v>
      </c>
      <c r="H2" s="11">
        <v>5.0</v>
      </c>
      <c r="I2" s="11">
        <v>4.0</v>
      </c>
      <c r="J2" s="11"/>
      <c r="K2" s="11"/>
      <c r="L2" s="11"/>
      <c r="M2" s="11"/>
      <c r="N2" s="11">
        <f t="shared" ref="N2:N14" si="1">SUM(B2:M2)</f>
        <v>81</v>
      </c>
      <c r="O2" s="44">
        <f>N2/N17*100</f>
        <v>34.7639485</v>
      </c>
    </row>
    <row r="3">
      <c r="A3" s="3" t="s">
        <v>16</v>
      </c>
      <c r="B3" s="42">
        <v>7.0</v>
      </c>
      <c r="C3" s="11">
        <v>3.0</v>
      </c>
      <c r="D3" s="11">
        <v>4.0</v>
      </c>
      <c r="E3" s="11">
        <v>2.0</v>
      </c>
      <c r="F3" s="11">
        <v>3.0</v>
      </c>
      <c r="G3" s="11">
        <v>3.0</v>
      </c>
      <c r="H3" s="11">
        <v>1.0</v>
      </c>
      <c r="I3" s="11">
        <v>3.0</v>
      </c>
      <c r="J3" s="11"/>
      <c r="K3" s="11"/>
      <c r="L3" s="11"/>
      <c r="M3" s="11"/>
      <c r="N3" s="11">
        <f t="shared" si="1"/>
        <v>26</v>
      </c>
      <c r="O3" s="44">
        <f>N3/N17*100</f>
        <v>11.15879828</v>
      </c>
    </row>
    <row r="4">
      <c r="A4" s="3" t="s">
        <v>17</v>
      </c>
      <c r="B4" s="42">
        <v>4.0</v>
      </c>
      <c r="C4" s="11">
        <v>5.0</v>
      </c>
      <c r="D4" s="11">
        <v>11.0</v>
      </c>
      <c r="E4" s="11">
        <v>7.0</v>
      </c>
      <c r="F4" s="11">
        <v>4.0</v>
      </c>
      <c r="G4" s="11">
        <v>9.0</v>
      </c>
      <c r="H4" s="11">
        <v>5.0</v>
      </c>
      <c r="I4" s="11">
        <v>1.0</v>
      </c>
      <c r="J4" s="11"/>
      <c r="K4" s="11"/>
      <c r="L4" s="11"/>
      <c r="M4" s="11"/>
      <c r="N4" s="11">
        <f t="shared" si="1"/>
        <v>46</v>
      </c>
      <c r="O4" s="44">
        <f>N4/N17*100</f>
        <v>19.74248927</v>
      </c>
    </row>
    <row r="5">
      <c r="A5" s="3" t="s">
        <v>18</v>
      </c>
      <c r="B5" s="42">
        <v>0.0</v>
      </c>
      <c r="C5" s="11">
        <v>1.0</v>
      </c>
      <c r="D5" s="11">
        <v>1.0</v>
      </c>
      <c r="E5" s="11">
        <v>1.0</v>
      </c>
      <c r="F5" s="11">
        <v>1.0</v>
      </c>
      <c r="G5" s="11">
        <v>1.0</v>
      </c>
      <c r="H5" s="11">
        <v>1.0</v>
      </c>
      <c r="I5" s="11">
        <v>0.0</v>
      </c>
      <c r="J5" s="11"/>
      <c r="K5" s="11"/>
      <c r="L5" s="11"/>
      <c r="M5" s="11"/>
      <c r="N5" s="11">
        <f t="shared" si="1"/>
        <v>6</v>
      </c>
      <c r="O5" s="44">
        <f>N5/N17*100</f>
        <v>2.575107296</v>
      </c>
    </row>
    <row r="6">
      <c r="A6" s="3" t="s">
        <v>19</v>
      </c>
      <c r="B6" s="42">
        <v>0.0</v>
      </c>
      <c r="C6" s="11">
        <v>0.0</v>
      </c>
      <c r="D6" s="11">
        <v>3.0</v>
      </c>
      <c r="E6" s="11">
        <v>0.0</v>
      </c>
      <c r="F6" s="11">
        <v>0.0</v>
      </c>
      <c r="G6" s="11">
        <v>0.0</v>
      </c>
      <c r="H6" s="11">
        <v>0.0</v>
      </c>
      <c r="I6" s="11">
        <v>1.0</v>
      </c>
      <c r="J6" s="11"/>
      <c r="K6" s="11"/>
      <c r="L6" s="11"/>
      <c r="M6" s="11"/>
      <c r="N6" s="11">
        <f t="shared" si="1"/>
        <v>4</v>
      </c>
      <c r="O6" s="44">
        <f>N6/N17*100</f>
        <v>1.716738197</v>
      </c>
    </row>
    <row r="7">
      <c r="A7" s="3" t="s">
        <v>20</v>
      </c>
      <c r="B7" s="42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1.0</v>
      </c>
      <c r="J7" s="11"/>
      <c r="K7" s="11"/>
      <c r="L7" s="11"/>
      <c r="M7" s="11"/>
      <c r="N7" s="11">
        <f t="shared" si="1"/>
        <v>1</v>
      </c>
      <c r="O7" s="44">
        <f>N7/N17*100</f>
        <v>0.4291845494</v>
      </c>
    </row>
    <row r="8">
      <c r="A8" s="9" t="s">
        <v>21</v>
      </c>
      <c r="B8" s="42">
        <v>8.0</v>
      </c>
      <c r="C8" s="11">
        <v>3.0</v>
      </c>
      <c r="D8" s="11">
        <v>6.0</v>
      </c>
      <c r="E8" s="11">
        <v>2.0</v>
      </c>
      <c r="F8" s="11">
        <v>5.0</v>
      </c>
      <c r="G8" s="11">
        <v>2.0</v>
      </c>
      <c r="H8" s="11">
        <v>2.0</v>
      </c>
      <c r="I8" s="11">
        <v>3.0</v>
      </c>
      <c r="J8" s="11"/>
      <c r="K8" s="11"/>
      <c r="L8" s="11"/>
      <c r="M8" s="11"/>
      <c r="N8" s="11">
        <f t="shared" si="1"/>
        <v>31</v>
      </c>
      <c r="O8" s="44">
        <f>N8/N17*100</f>
        <v>13.30472103</v>
      </c>
    </row>
    <row r="9">
      <c r="A9" s="9" t="s">
        <v>22</v>
      </c>
      <c r="B9" s="42">
        <v>0.0</v>
      </c>
      <c r="C9" s="11">
        <v>1.0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/>
      <c r="K9" s="11"/>
      <c r="L9" s="11"/>
      <c r="M9" s="11"/>
      <c r="N9" s="11">
        <f t="shared" si="1"/>
        <v>1</v>
      </c>
      <c r="O9" s="44">
        <f>N9/N17*100</f>
        <v>0.4291845494</v>
      </c>
    </row>
    <row r="10">
      <c r="A10" s="3" t="s">
        <v>23</v>
      </c>
      <c r="B10" s="42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1.0</v>
      </c>
      <c r="H10" s="11">
        <v>0.0</v>
      </c>
      <c r="I10" s="11">
        <v>1.0</v>
      </c>
      <c r="J10" s="11"/>
      <c r="K10" s="11"/>
      <c r="L10" s="11"/>
      <c r="M10" s="11"/>
      <c r="N10" s="11">
        <f t="shared" si="1"/>
        <v>2</v>
      </c>
      <c r="O10" s="44">
        <f>N10/N17*100</f>
        <v>0.8583690987</v>
      </c>
    </row>
    <row r="11">
      <c r="A11" s="3" t="s">
        <v>24</v>
      </c>
      <c r="B11" s="42">
        <v>0.0</v>
      </c>
      <c r="C11" s="11">
        <v>0.0</v>
      </c>
      <c r="D11" s="11">
        <v>0.0</v>
      </c>
      <c r="E11" s="11">
        <v>0.0</v>
      </c>
      <c r="F11" s="11">
        <v>1.0</v>
      </c>
      <c r="G11" s="11">
        <v>1.0</v>
      </c>
      <c r="H11" s="11">
        <v>0.0</v>
      </c>
      <c r="I11" s="11">
        <v>1.0</v>
      </c>
      <c r="J11" s="11"/>
      <c r="K11" s="11"/>
      <c r="L11" s="11"/>
      <c r="M11" s="11"/>
      <c r="N11" s="11">
        <f t="shared" si="1"/>
        <v>3</v>
      </c>
      <c r="O11" s="44">
        <f>N11/N17*100</f>
        <v>1.287553648</v>
      </c>
    </row>
    <row r="12">
      <c r="A12" s="10" t="s">
        <v>25</v>
      </c>
      <c r="B12" s="42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/>
      <c r="K12" s="11"/>
      <c r="L12" s="11"/>
      <c r="M12" s="11"/>
      <c r="N12" s="11">
        <f t="shared" si="1"/>
        <v>0</v>
      </c>
      <c r="O12" s="44">
        <f>N12/N17*100</f>
        <v>0</v>
      </c>
    </row>
    <row r="13">
      <c r="A13" s="10" t="s">
        <v>26</v>
      </c>
      <c r="B13" s="42">
        <v>3.0</v>
      </c>
      <c r="C13" s="11">
        <v>4.0</v>
      </c>
      <c r="D13" s="11">
        <v>3.0</v>
      </c>
      <c r="E13" s="11">
        <v>8.0</v>
      </c>
      <c r="F13" s="11">
        <v>4.0</v>
      </c>
      <c r="G13" s="11">
        <v>7.0</v>
      </c>
      <c r="H13" s="11">
        <v>1.0</v>
      </c>
      <c r="I13" s="11">
        <v>1.0</v>
      </c>
      <c r="J13" s="11"/>
      <c r="K13" s="11"/>
      <c r="L13" s="11"/>
      <c r="M13" s="11"/>
      <c r="N13" s="11">
        <f t="shared" si="1"/>
        <v>31</v>
      </c>
      <c r="O13" s="44">
        <f>N13/N17*100</f>
        <v>13.30472103</v>
      </c>
    </row>
    <row r="14">
      <c r="A14" s="45" t="s">
        <v>76</v>
      </c>
      <c r="B14" s="42">
        <v>0.0</v>
      </c>
      <c r="C14" s="11">
        <v>0.0</v>
      </c>
      <c r="D14" s="11">
        <v>1.0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/>
      <c r="K14" s="11"/>
      <c r="L14" s="11"/>
      <c r="M14" s="11"/>
      <c r="N14" s="11">
        <f t="shared" si="1"/>
        <v>1</v>
      </c>
      <c r="O14" s="44">
        <f>N14/N17*100</f>
        <v>0.4291845494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N16" si="2">SUM(B2:B14)</f>
        <v>38</v>
      </c>
      <c r="C16" s="47">
        <f t="shared" si="2"/>
        <v>34</v>
      </c>
      <c r="D16" s="47">
        <f t="shared" si="2"/>
        <v>39</v>
      </c>
      <c r="E16" s="47">
        <f t="shared" si="2"/>
        <v>23</v>
      </c>
      <c r="F16" s="47">
        <f t="shared" si="2"/>
        <v>30</v>
      </c>
      <c r="G16" s="47">
        <f t="shared" si="2"/>
        <v>38</v>
      </c>
      <c r="H16" s="47">
        <f t="shared" si="2"/>
        <v>15</v>
      </c>
      <c r="I16" s="47">
        <f t="shared" si="2"/>
        <v>16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>
        <f t="shared" si="2"/>
        <v>233</v>
      </c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233</v>
      </c>
      <c r="O17" s="19"/>
    </row>
    <row r="37">
      <c r="A37" s="15"/>
      <c r="B37" s="16"/>
    </row>
    <row r="38">
      <c r="A38" s="15"/>
      <c r="B38" s="16"/>
    </row>
    <row r="43">
      <c r="A43" s="15"/>
      <c r="B43" s="23"/>
    </row>
    <row r="44">
      <c r="A44" s="15"/>
      <c r="B44" s="23"/>
    </row>
    <row r="45">
      <c r="A45" s="15"/>
      <c r="B45" s="23"/>
    </row>
    <row r="46">
      <c r="A46" s="15"/>
      <c r="B46" s="23"/>
    </row>
    <row r="48">
      <c r="A48" s="27"/>
      <c r="B48" s="23"/>
    </row>
    <row r="51">
      <c r="A51" s="27"/>
      <c r="B51" s="16"/>
    </row>
    <row r="52">
      <c r="A52" s="15"/>
      <c r="B52" s="23"/>
    </row>
    <row r="53">
      <c r="B53" s="23"/>
    </row>
    <row r="54">
      <c r="A54" s="1"/>
      <c r="B54" s="23"/>
    </row>
    <row r="55">
      <c r="A55" s="3"/>
      <c r="B55" s="23"/>
    </row>
    <row r="56">
      <c r="A56" s="3"/>
      <c r="B56" s="23"/>
    </row>
    <row r="57">
      <c r="A57" s="3"/>
      <c r="B57" s="23"/>
    </row>
    <row r="58">
      <c r="A58" s="3"/>
      <c r="B58" s="23"/>
    </row>
    <row r="59">
      <c r="A59" s="3"/>
      <c r="B59" s="23"/>
    </row>
    <row r="60">
      <c r="A60" s="3"/>
    </row>
    <row r="61">
      <c r="A61" s="24"/>
    </row>
    <row r="62">
      <c r="A62" s="9"/>
      <c r="B62" s="23"/>
    </row>
    <row r="63">
      <c r="A63" s="26"/>
      <c r="B63" s="23"/>
    </row>
    <row r="64">
      <c r="A64" s="26"/>
      <c r="B64" s="23"/>
    </row>
    <row r="65">
      <c r="A65" s="10"/>
      <c r="B65" s="23"/>
    </row>
    <row r="66">
      <c r="A66" s="29"/>
      <c r="B66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15">
        <v>6.0</v>
      </c>
      <c r="C2" s="42">
        <v>1.0</v>
      </c>
      <c r="D2" s="11">
        <v>5.0</v>
      </c>
      <c r="E2" s="11">
        <v>10.0</v>
      </c>
      <c r="F2" s="11">
        <v>7.0</v>
      </c>
      <c r="G2" s="11">
        <v>3.0</v>
      </c>
      <c r="H2" s="11">
        <v>0.0</v>
      </c>
      <c r="I2" s="11">
        <v>4.0</v>
      </c>
      <c r="J2" s="11"/>
      <c r="K2" s="11"/>
      <c r="L2" s="11"/>
      <c r="M2" s="11"/>
      <c r="N2" s="11">
        <f t="shared" ref="N2:N14" si="1">SUM(B2:M2)</f>
        <v>36</v>
      </c>
      <c r="O2" s="44">
        <f>N2/N17*100</f>
        <v>29.50819672</v>
      </c>
    </row>
    <row r="3">
      <c r="A3" s="3" t="s">
        <v>16</v>
      </c>
      <c r="B3" s="15">
        <v>2.0</v>
      </c>
      <c r="C3" s="42">
        <v>3.0</v>
      </c>
      <c r="D3" s="11">
        <v>1.0</v>
      </c>
      <c r="E3" s="11">
        <v>3.0</v>
      </c>
      <c r="F3" s="11">
        <v>1.0</v>
      </c>
      <c r="G3" s="11">
        <v>1.0</v>
      </c>
      <c r="H3" s="11">
        <v>1.0</v>
      </c>
      <c r="I3" s="11">
        <v>4.0</v>
      </c>
      <c r="J3" s="11"/>
      <c r="K3" s="11"/>
      <c r="L3" s="11"/>
      <c r="M3" s="11"/>
      <c r="N3" s="11">
        <f t="shared" si="1"/>
        <v>16</v>
      </c>
      <c r="O3" s="44">
        <f>N3/N17*100</f>
        <v>13.1147541</v>
      </c>
    </row>
    <row r="4">
      <c r="A4" s="3" t="s">
        <v>17</v>
      </c>
      <c r="B4" s="15">
        <v>3.0</v>
      </c>
      <c r="C4" s="42">
        <v>4.0</v>
      </c>
      <c r="D4" s="11">
        <v>0.0</v>
      </c>
      <c r="E4" s="11">
        <v>2.0</v>
      </c>
      <c r="F4" s="11">
        <v>7.0</v>
      </c>
      <c r="G4" s="11">
        <v>3.0</v>
      </c>
      <c r="H4" s="11">
        <v>1.0</v>
      </c>
      <c r="I4" s="11">
        <v>0.0</v>
      </c>
      <c r="J4" s="11"/>
      <c r="K4" s="11"/>
      <c r="L4" s="11"/>
      <c r="M4" s="11"/>
      <c r="N4" s="11">
        <f t="shared" si="1"/>
        <v>20</v>
      </c>
      <c r="O4" s="44">
        <f>N4/N17*100</f>
        <v>16.39344262</v>
      </c>
    </row>
    <row r="5">
      <c r="A5" s="3" t="s">
        <v>18</v>
      </c>
      <c r="B5" s="15">
        <v>5.0</v>
      </c>
      <c r="C5" s="42">
        <v>0.0</v>
      </c>
      <c r="D5" s="11">
        <v>1.0</v>
      </c>
      <c r="E5" s="11">
        <v>2.0</v>
      </c>
      <c r="F5" s="11">
        <v>3.0</v>
      </c>
      <c r="G5" s="11">
        <v>1.0</v>
      </c>
      <c r="H5" s="11">
        <v>3.0</v>
      </c>
      <c r="I5" s="11">
        <v>0.0</v>
      </c>
      <c r="J5" s="11"/>
      <c r="K5" s="11"/>
      <c r="L5" s="11"/>
      <c r="M5" s="11"/>
      <c r="N5" s="11">
        <f t="shared" si="1"/>
        <v>15</v>
      </c>
      <c r="O5" s="44">
        <f>N5/N17*100</f>
        <v>12.29508197</v>
      </c>
    </row>
    <row r="6">
      <c r="A6" s="3" t="s">
        <v>19</v>
      </c>
      <c r="B6" s="15">
        <v>0.0</v>
      </c>
      <c r="C6" s="42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/>
      <c r="K6" s="11"/>
      <c r="L6" s="11"/>
      <c r="M6" s="11"/>
      <c r="N6" s="11">
        <f t="shared" si="1"/>
        <v>0</v>
      </c>
      <c r="O6" s="44">
        <f>N6/N17*100</f>
        <v>0</v>
      </c>
    </row>
    <row r="7">
      <c r="A7" s="3" t="s">
        <v>20</v>
      </c>
      <c r="B7" s="15">
        <v>0.0</v>
      </c>
      <c r="C7" s="42">
        <v>1.0</v>
      </c>
      <c r="D7" s="11">
        <v>0.0</v>
      </c>
      <c r="E7" s="11">
        <v>0.0</v>
      </c>
      <c r="F7" s="11">
        <v>0.0</v>
      </c>
      <c r="G7" s="11">
        <v>0.0</v>
      </c>
      <c r="H7" s="11">
        <v>1.0</v>
      </c>
      <c r="I7" s="11">
        <v>0.0</v>
      </c>
      <c r="J7" s="11"/>
      <c r="K7" s="11"/>
      <c r="L7" s="11"/>
      <c r="M7" s="11"/>
      <c r="N7" s="11">
        <f t="shared" si="1"/>
        <v>2</v>
      </c>
      <c r="O7" s="44">
        <f>N7/N17*100</f>
        <v>1.639344262</v>
      </c>
    </row>
    <row r="8">
      <c r="A8" s="9" t="s">
        <v>21</v>
      </c>
      <c r="B8" s="15">
        <v>0.0</v>
      </c>
      <c r="C8" s="42">
        <v>3.0</v>
      </c>
      <c r="D8" s="11">
        <v>1.0</v>
      </c>
      <c r="E8" s="11">
        <v>2.0</v>
      </c>
      <c r="F8" s="11">
        <v>0.0</v>
      </c>
      <c r="G8" s="11">
        <v>0.0</v>
      </c>
      <c r="H8" s="11">
        <v>0.0</v>
      </c>
      <c r="I8" s="11">
        <v>0.0</v>
      </c>
      <c r="J8" s="11"/>
      <c r="K8" s="11"/>
      <c r="L8" s="11"/>
      <c r="M8" s="11"/>
      <c r="N8" s="11">
        <f t="shared" si="1"/>
        <v>6</v>
      </c>
      <c r="O8" s="44">
        <f>N8/N17*100</f>
        <v>4.918032787</v>
      </c>
    </row>
    <row r="9">
      <c r="A9" s="9" t="s">
        <v>22</v>
      </c>
      <c r="B9" s="15">
        <v>0.0</v>
      </c>
      <c r="C9" s="42">
        <v>3.0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/>
      <c r="K9" s="11"/>
      <c r="L9" s="11"/>
      <c r="M9" s="11"/>
      <c r="N9" s="11">
        <f t="shared" si="1"/>
        <v>3</v>
      </c>
      <c r="O9" s="44">
        <f>N9/N17*100</f>
        <v>2.459016393</v>
      </c>
    </row>
    <row r="10">
      <c r="A10" s="3" t="s">
        <v>23</v>
      </c>
      <c r="B10" s="15">
        <v>0.0</v>
      </c>
      <c r="C10" s="42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/>
      <c r="K10" s="11"/>
      <c r="L10" s="11"/>
      <c r="M10" s="11"/>
      <c r="N10" s="11">
        <f t="shared" si="1"/>
        <v>0</v>
      </c>
      <c r="O10" s="44">
        <f>N10/N17*100</f>
        <v>0</v>
      </c>
    </row>
    <row r="11">
      <c r="A11" s="3" t="s">
        <v>24</v>
      </c>
      <c r="B11" s="15">
        <v>0.0</v>
      </c>
      <c r="C11" s="42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/>
      <c r="K11" s="11"/>
      <c r="L11" s="11"/>
      <c r="M11" s="11"/>
      <c r="N11" s="11">
        <f t="shared" si="1"/>
        <v>0</v>
      </c>
      <c r="O11" s="44">
        <f>N11/N17*100</f>
        <v>0</v>
      </c>
    </row>
    <row r="12">
      <c r="A12" s="10" t="s">
        <v>25</v>
      </c>
      <c r="B12" s="27">
        <v>0.0</v>
      </c>
      <c r="C12" s="42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/>
      <c r="K12" s="11"/>
      <c r="L12" s="11"/>
      <c r="M12" s="11"/>
      <c r="N12" s="11">
        <f t="shared" si="1"/>
        <v>0</v>
      </c>
      <c r="O12" s="44">
        <f>N12/N17*100</f>
        <v>0</v>
      </c>
    </row>
    <row r="13">
      <c r="A13" s="10" t="s">
        <v>26</v>
      </c>
      <c r="B13" s="27">
        <v>2.0</v>
      </c>
      <c r="C13" s="42">
        <v>1.0</v>
      </c>
      <c r="D13" s="11">
        <v>1.0</v>
      </c>
      <c r="E13" s="11">
        <v>3.0</v>
      </c>
      <c r="F13" s="11">
        <v>2.0</v>
      </c>
      <c r="G13" s="11">
        <v>8.0</v>
      </c>
      <c r="H13" s="11">
        <v>2.0</v>
      </c>
      <c r="I13" s="11">
        <v>5.0</v>
      </c>
      <c r="J13" s="11"/>
      <c r="K13" s="11"/>
      <c r="L13" s="11"/>
      <c r="M13" s="11"/>
      <c r="N13" s="11">
        <f t="shared" si="1"/>
        <v>24</v>
      </c>
      <c r="O13" s="44">
        <f>N13/N17*100</f>
        <v>19.67213115</v>
      </c>
    </row>
    <row r="14">
      <c r="A14" s="45" t="s">
        <v>76</v>
      </c>
      <c r="B14" s="15">
        <v>0.0</v>
      </c>
      <c r="C14" s="42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/>
      <c r="K14" s="11"/>
      <c r="L14" s="11"/>
      <c r="M14" s="11"/>
      <c r="N14" s="11">
        <f t="shared" si="1"/>
        <v>0</v>
      </c>
      <c r="O14" s="44">
        <f>N14/N17*100</f>
        <v>0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N16" si="2">SUM(B2:B14)</f>
        <v>18</v>
      </c>
      <c r="C16" s="47">
        <f t="shared" si="2"/>
        <v>16</v>
      </c>
      <c r="D16" s="47">
        <f t="shared" si="2"/>
        <v>9</v>
      </c>
      <c r="E16" s="47">
        <f t="shared" si="2"/>
        <v>22</v>
      </c>
      <c r="F16" s="47">
        <f t="shared" si="2"/>
        <v>20</v>
      </c>
      <c r="G16" s="47">
        <f t="shared" si="2"/>
        <v>16</v>
      </c>
      <c r="H16" s="47">
        <f t="shared" si="2"/>
        <v>8</v>
      </c>
      <c r="I16" s="47">
        <f t="shared" si="2"/>
        <v>13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>
        <f t="shared" si="2"/>
        <v>122</v>
      </c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122</v>
      </c>
      <c r="O17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15">
        <v>8.0</v>
      </c>
      <c r="C2" s="42">
        <v>1.0</v>
      </c>
      <c r="D2" s="11">
        <v>2.0</v>
      </c>
      <c r="E2" s="11">
        <v>1.0</v>
      </c>
      <c r="F2" s="11">
        <v>2.0</v>
      </c>
      <c r="G2" s="11">
        <v>3.0</v>
      </c>
      <c r="H2" s="11">
        <v>0.0</v>
      </c>
      <c r="I2" s="11">
        <v>0.0</v>
      </c>
      <c r="J2" s="11"/>
      <c r="K2" s="11"/>
      <c r="L2" s="11"/>
      <c r="M2" s="11"/>
      <c r="N2" s="11">
        <f t="shared" ref="N2:N14" si="1">SUM(B2:M2)</f>
        <v>17</v>
      </c>
      <c r="O2" s="44">
        <f>N2/N17*100</f>
        <v>34.69387755</v>
      </c>
    </row>
    <row r="3">
      <c r="A3" s="3" t="s">
        <v>16</v>
      </c>
      <c r="B3" s="15">
        <v>2.0</v>
      </c>
      <c r="C3" s="42">
        <v>2.0</v>
      </c>
      <c r="D3" s="11">
        <v>2.0</v>
      </c>
      <c r="E3" s="11">
        <v>1.0</v>
      </c>
      <c r="F3" s="11">
        <v>1.0</v>
      </c>
      <c r="G3" s="11">
        <v>0.0</v>
      </c>
      <c r="H3" s="11">
        <v>0.0</v>
      </c>
      <c r="I3" s="11">
        <v>0.0</v>
      </c>
      <c r="J3" s="11"/>
      <c r="K3" s="11"/>
      <c r="L3" s="11"/>
      <c r="M3" s="11"/>
      <c r="N3" s="11">
        <f t="shared" si="1"/>
        <v>8</v>
      </c>
      <c r="O3" s="44">
        <f>N3/N17*100</f>
        <v>16.32653061</v>
      </c>
    </row>
    <row r="4">
      <c r="A4" s="3" t="s">
        <v>17</v>
      </c>
      <c r="B4" s="15">
        <v>2.0</v>
      </c>
      <c r="C4" s="42">
        <v>1.0</v>
      </c>
      <c r="D4" s="11">
        <v>0.0</v>
      </c>
      <c r="E4" s="11">
        <v>0.0</v>
      </c>
      <c r="F4" s="11">
        <v>0.0</v>
      </c>
      <c r="G4" s="11">
        <v>1.0</v>
      </c>
      <c r="H4" s="11">
        <v>1.0</v>
      </c>
      <c r="I4" s="11">
        <v>0.0</v>
      </c>
      <c r="J4" s="11"/>
      <c r="K4" s="11"/>
      <c r="L4" s="11"/>
      <c r="M4" s="11"/>
      <c r="N4" s="11">
        <f t="shared" si="1"/>
        <v>5</v>
      </c>
      <c r="O4" s="44">
        <f>N4/N17*100</f>
        <v>10.20408163</v>
      </c>
    </row>
    <row r="5">
      <c r="A5" s="3" t="s">
        <v>18</v>
      </c>
      <c r="B5" s="15">
        <v>0.0</v>
      </c>
      <c r="C5" s="42">
        <v>0.0</v>
      </c>
      <c r="D5" s="11">
        <v>1.0</v>
      </c>
      <c r="E5" s="11">
        <v>1.0</v>
      </c>
      <c r="F5" s="11">
        <v>1.0</v>
      </c>
      <c r="G5" s="11">
        <v>0.0</v>
      </c>
      <c r="H5" s="11">
        <v>0.0</v>
      </c>
      <c r="I5" s="11">
        <v>2.0</v>
      </c>
      <c r="J5" s="11"/>
      <c r="K5" s="11"/>
      <c r="L5" s="11"/>
      <c r="M5" s="11"/>
      <c r="N5" s="11">
        <f t="shared" si="1"/>
        <v>5</v>
      </c>
      <c r="O5" s="44">
        <f>N5/N17*100</f>
        <v>10.20408163</v>
      </c>
    </row>
    <row r="6">
      <c r="A6" s="3" t="s">
        <v>19</v>
      </c>
      <c r="B6" s="15">
        <v>0.0</v>
      </c>
      <c r="C6" s="42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/>
      <c r="K6" s="11"/>
      <c r="L6" s="11"/>
      <c r="M6" s="11"/>
      <c r="N6" s="11">
        <f t="shared" si="1"/>
        <v>0</v>
      </c>
      <c r="O6" s="44">
        <f>N6/N17*100</f>
        <v>0</v>
      </c>
    </row>
    <row r="7">
      <c r="A7" s="3" t="s">
        <v>20</v>
      </c>
      <c r="B7" s="15">
        <v>0.0</v>
      </c>
      <c r="C7" s="42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/>
      <c r="K7" s="11"/>
      <c r="L7" s="11"/>
      <c r="M7" s="11"/>
      <c r="N7" s="11">
        <f t="shared" si="1"/>
        <v>0</v>
      </c>
      <c r="O7" s="44">
        <f>N7/N17*100</f>
        <v>0</v>
      </c>
    </row>
    <row r="8">
      <c r="A8" s="9" t="s">
        <v>21</v>
      </c>
      <c r="B8" s="15">
        <v>0.0</v>
      </c>
      <c r="C8" s="42">
        <v>1.0</v>
      </c>
      <c r="D8" s="11">
        <v>1.0</v>
      </c>
      <c r="E8" s="11">
        <v>1.0</v>
      </c>
      <c r="F8" s="11">
        <v>0.0</v>
      </c>
      <c r="G8" s="11">
        <v>1.0</v>
      </c>
      <c r="H8" s="11">
        <v>0.0</v>
      </c>
      <c r="I8" s="11">
        <v>1.0</v>
      </c>
      <c r="J8" s="11"/>
      <c r="K8" s="11"/>
      <c r="L8" s="11"/>
      <c r="M8" s="11"/>
      <c r="N8" s="11">
        <f t="shared" si="1"/>
        <v>5</v>
      </c>
      <c r="O8" s="44">
        <f>N8/N17*100</f>
        <v>10.20408163</v>
      </c>
    </row>
    <row r="9">
      <c r="A9" s="9" t="s">
        <v>22</v>
      </c>
      <c r="B9" s="15">
        <v>0.0</v>
      </c>
      <c r="C9" s="42">
        <v>1.0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/>
      <c r="K9" s="11"/>
      <c r="L9" s="11"/>
      <c r="M9" s="11"/>
      <c r="N9" s="11">
        <f t="shared" si="1"/>
        <v>1</v>
      </c>
      <c r="O9" s="44">
        <f>N9/N17*100</f>
        <v>2.040816327</v>
      </c>
    </row>
    <row r="10">
      <c r="A10" s="3" t="s">
        <v>23</v>
      </c>
      <c r="B10" s="15">
        <v>0.0</v>
      </c>
      <c r="C10" s="42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1.0</v>
      </c>
      <c r="I10" s="11">
        <v>0.0</v>
      </c>
      <c r="J10" s="11"/>
      <c r="K10" s="11"/>
      <c r="L10" s="11"/>
      <c r="M10" s="11"/>
      <c r="N10" s="11">
        <f t="shared" si="1"/>
        <v>1</v>
      </c>
      <c r="O10" s="44">
        <f>N10/N17*100</f>
        <v>2.040816327</v>
      </c>
    </row>
    <row r="11">
      <c r="A11" s="3" t="s">
        <v>24</v>
      </c>
      <c r="B11" s="15">
        <v>0.0</v>
      </c>
      <c r="C11" s="42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/>
      <c r="K11" s="11"/>
      <c r="L11" s="11"/>
      <c r="M11" s="11"/>
      <c r="N11" s="11">
        <f t="shared" si="1"/>
        <v>0</v>
      </c>
      <c r="O11" s="44">
        <f>N11/N17*100</f>
        <v>0</v>
      </c>
    </row>
    <row r="12">
      <c r="A12" s="10" t="s">
        <v>25</v>
      </c>
      <c r="B12" s="27">
        <v>0.0</v>
      </c>
      <c r="C12" s="42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/>
      <c r="K12" s="11"/>
      <c r="L12" s="11"/>
      <c r="M12" s="11"/>
      <c r="N12" s="11">
        <f t="shared" si="1"/>
        <v>0</v>
      </c>
      <c r="O12" s="44">
        <f>N12/N17*100</f>
        <v>0</v>
      </c>
    </row>
    <row r="13">
      <c r="A13" s="10" t="s">
        <v>26</v>
      </c>
      <c r="B13" s="27">
        <v>0.0</v>
      </c>
      <c r="C13" s="42">
        <v>0.0</v>
      </c>
      <c r="D13" s="11">
        <v>1.0</v>
      </c>
      <c r="E13" s="11">
        <v>0.0</v>
      </c>
      <c r="F13" s="11">
        <v>0.0</v>
      </c>
      <c r="G13" s="11">
        <v>2.0</v>
      </c>
      <c r="H13" s="11">
        <v>1.0</v>
      </c>
      <c r="I13" s="11">
        <v>3.0</v>
      </c>
      <c r="J13" s="11"/>
      <c r="K13" s="11"/>
      <c r="L13" s="11"/>
      <c r="M13" s="11"/>
      <c r="N13" s="11">
        <f t="shared" si="1"/>
        <v>7</v>
      </c>
      <c r="O13" s="44">
        <f>N13/N17*100</f>
        <v>14.28571429</v>
      </c>
    </row>
    <row r="14">
      <c r="A14" s="45" t="s">
        <v>76</v>
      </c>
      <c r="B14" s="15">
        <v>0.0</v>
      </c>
      <c r="C14" s="42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/>
      <c r="K14" s="11"/>
      <c r="L14" s="11"/>
      <c r="M14" s="11"/>
      <c r="N14" s="11">
        <f t="shared" si="1"/>
        <v>0</v>
      </c>
      <c r="O14" s="44">
        <f>N14/N17*100</f>
        <v>0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N16" si="2">SUM(B2:B14)</f>
        <v>12</v>
      </c>
      <c r="C16" s="47">
        <f t="shared" si="2"/>
        <v>6</v>
      </c>
      <c r="D16" s="47">
        <f t="shared" si="2"/>
        <v>7</v>
      </c>
      <c r="E16" s="47">
        <f t="shared" si="2"/>
        <v>4</v>
      </c>
      <c r="F16" s="47">
        <f t="shared" si="2"/>
        <v>4</v>
      </c>
      <c r="G16" s="47">
        <f t="shared" si="2"/>
        <v>7</v>
      </c>
      <c r="H16" s="47">
        <f t="shared" si="2"/>
        <v>3</v>
      </c>
      <c r="I16" s="47">
        <f t="shared" si="2"/>
        <v>6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>
        <f t="shared" si="2"/>
        <v>49</v>
      </c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49</v>
      </c>
      <c r="O17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15">
        <v>1.0</v>
      </c>
      <c r="C2" s="42">
        <v>0.0</v>
      </c>
      <c r="D2" s="11">
        <v>3.0</v>
      </c>
      <c r="E2" s="11">
        <v>2.0</v>
      </c>
      <c r="F2" s="11">
        <v>0.0</v>
      </c>
      <c r="G2" s="11">
        <v>0.0</v>
      </c>
      <c r="H2" s="11">
        <v>0.0</v>
      </c>
      <c r="I2" s="11">
        <v>0.0</v>
      </c>
      <c r="J2" s="11"/>
      <c r="K2" s="11"/>
      <c r="L2" s="11"/>
      <c r="M2" s="11"/>
      <c r="N2" s="11">
        <f t="shared" ref="N2:N14" si="1">SUM(B2:M2)</f>
        <v>6</v>
      </c>
      <c r="O2" s="44">
        <f>N2/N17*100</f>
        <v>23.07692308</v>
      </c>
    </row>
    <row r="3">
      <c r="A3" s="3" t="s">
        <v>16</v>
      </c>
      <c r="B3" s="15">
        <v>0.0</v>
      </c>
      <c r="C3" s="42">
        <v>0.0</v>
      </c>
      <c r="D3" s="11">
        <v>0.0</v>
      </c>
      <c r="E3" s="11">
        <v>3.0</v>
      </c>
      <c r="F3" s="11">
        <v>3.0</v>
      </c>
      <c r="G3" s="11">
        <v>0.0</v>
      </c>
      <c r="H3" s="11">
        <v>0.0</v>
      </c>
      <c r="I3" s="11">
        <v>0.0</v>
      </c>
      <c r="J3" s="11"/>
      <c r="K3" s="11"/>
      <c r="L3" s="11"/>
      <c r="M3" s="11"/>
      <c r="N3" s="11">
        <f t="shared" si="1"/>
        <v>6</v>
      </c>
      <c r="O3" s="44">
        <f>N3/N17*100</f>
        <v>23.07692308</v>
      </c>
    </row>
    <row r="4">
      <c r="A4" s="3" t="s">
        <v>17</v>
      </c>
      <c r="B4" s="15">
        <v>3.0</v>
      </c>
      <c r="C4" s="42">
        <v>0.0</v>
      </c>
      <c r="D4" s="11">
        <v>0.0</v>
      </c>
      <c r="E4" s="11">
        <v>1.0</v>
      </c>
      <c r="F4" s="11">
        <v>0.0</v>
      </c>
      <c r="G4" s="11">
        <v>1.0</v>
      </c>
      <c r="H4" s="11">
        <v>0.0</v>
      </c>
      <c r="I4" s="11">
        <v>0.0</v>
      </c>
      <c r="J4" s="11"/>
      <c r="K4" s="11"/>
      <c r="L4" s="11"/>
      <c r="M4" s="11"/>
      <c r="N4" s="11">
        <f t="shared" si="1"/>
        <v>5</v>
      </c>
      <c r="O4" s="44">
        <f>N4/N17*100</f>
        <v>19.23076923</v>
      </c>
    </row>
    <row r="5">
      <c r="A5" s="3" t="s">
        <v>18</v>
      </c>
      <c r="B5" s="15">
        <v>1.0</v>
      </c>
      <c r="C5" s="42">
        <v>1.0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/>
      <c r="K5" s="11"/>
      <c r="L5" s="11"/>
      <c r="M5" s="11"/>
      <c r="N5" s="11">
        <f t="shared" si="1"/>
        <v>2</v>
      </c>
      <c r="O5" s="44">
        <f>N5/N17*100</f>
        <v>7.692307692</v>
      </c>
    </row>
    <row r="6">
      <c r="A6" s="3" t="s">
        <v>19</v>
      </c>
      <c r="B6" s="15">
        <v>0.0</v>
      </c>
      <c r="C6" s="42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/>
      <c r="K6" s="11"/>
      <c r="L6" s="11"/>
      <c r="M6" s="11"/>
      <c r="N6" s="11">
        <f t="shared" si="1"/>
        <v>0</v>
      </c>
      <c r="O6" s="44">
        <f>N6/N17*100</f>
        <v>0</v>
      </c>
    </row>
    <row r="7">
      <c r="A7" s="3" t="s">
        <v>20</v>
      </c>
      <c r="B7" s="15">
        <v>0.0</v>
      </c>
      <c r="C7" s="42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/>
      <c r="K7" s="11"/>
      <c r="L7" s="11"/>
      <c r="M7" s="11"/>
      <c r="N7" s="11">
        <f t="shared" si="1"/>
        <v>0</v>
      </c>
      <c r="O7" s="44">
        <f>N7/N17*100</f>
        <v>0</v>
      </c>
    </row>
    <row r="8">
      <c r="A8" s="9" t="s">
        <v>21</v>
      </c>
      <c r="B8" s="15">
        <v>0.0</v>
      </c>
      <c r="C8" s="42">
        <v>0.0</v>
      </c>
      <c r="D8" s="11">
        <v>0.0</v>
      </c>
      <c r="E8" s="11">
        <v>0.0</v>
      </c>
      <c r="F8" s="11">
        <v>1.0</v>
      </c>
      <c r="G8" s="11">
        <v>0.0</v>
      </c>
      <c r="H8" s="11">
        <v>0.0</v>
      </c>
      <c r="I8" s="11">
        <v>0.0</v>
      </c>
      <c r="J8" s="11"/>
      <c r="K8" s="11"/>
      <c r="L8" s="11"/>
      <c r="M8" s="11"/>
      <c r="N8" s="11">
        <f t="shared" si="1"/>
        <v>1</v>
      </c>
      <c r="O8" s="44">
        <f>N8/N17*100</f>
        <v>3.846153846</v>
      </c>
    </row>
    <row r="9">
      <c r="A9" s="9" t="s">
        <v>22</v>
      </c>
      <c r="B9" s="15">
        <v>2.0</v>
      </c>
      <c r="C9" s="42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/>
      <c r="K9" s="11"/>
      <c r="L9" s="11"/>
      <c r="M9" s="11"/>
      <c r="N9" s="11">
        <f t="shared" si="1"/>
        <v>2</v>
      </c>
      <c r="O9" s="44">
        <f>N9/N17*100</f>
        <v>7.692307692</v>
      </c>
    </row>
    <row r="10">
      <c r="A10" s="3" t="s">
        <v>23</v>
      </c>
      <c r="B10" s="15">
        <v>0.0</v>
      </c>
      <c r="C10" s="42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/>
      <c r="K10" s="11"/>
      <c r="L10" s="11"/>
      <c r="M10" s="11"/>
      <c r="N10" s="11">
        <f t="shared" si="1"/>
        <v>0</v>
      </c>
      <c r="O10" s="44">
        <f>N10/N17*100</f>
        <v>0</v>
      </c>
    </row>
    <row r="11">
      <c r="A11" s="3" t="s">
        <v>24</v>
      </c>
      <c r="B11" s="15">
        <v>0.0</v>
      </c>
      <c r="C11" s="42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/>
      <c r="K11" s="11"/>
      <c r="L11" s="11"/>
      <c r="M11" s="11"/>
      <c r="N11" s="11">
        <f t="shared" si="1"/>
        <v>0</v>
      </c>
      <c r="O11" s="44">
        <f>N11/N17*100</f>
        <v>0</v>
      </c>
    </row>
    <row r="12">
      <c r="A12" s="10" t="s">
        <v>25</v>
      </c>
      <c r="B12" s="27">
        <v>0.0</v>
      </c>
      <c r="C12" s="42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/>
      <c r="K12" s="11"/>
      <c r="L12" s="11"/>
      <c r="M12" s="11"/>
      <c r="N12" s="11">
        <f t="shared" si="1"/>
        <v>0</v>
      </c>
      <c r="O12" s="44">
        <f>N12/N17*100</f>
        <v>0</v>
      </c>
    </row>
    <row r="13">
      <c r="A13" s="10" t="s">
        <v>26</v>
      </c>
      <c r="B13" s="27">
        <v>0.0</v>
      </c>
      <c r="C13" s="42">
        <v>1.0</v>
      </c>
      <c r="D13" s="11">
        <v>1.0</v>
      </c>
      <c r="E13" s="11">
        <v>0.0</v>
      </c>
      <c r="F13" s="11">
        <v>1.0</v>
      </c>
      <c r="G13" s="11">
        <v>1.0</v>
      </c>
      <c r="H13" s="11">
        <v>0.0</v>
      </c>
      <c r="I13" s="11">
        <v>0.0</v>
      </c>
      <c r="J13" s="11"/>
      <c r="K13" s="11"/>
      <c r="L13" s="11"/>
      <c r="M13" s="11"/>
      <c r="N13" s="11">
        <f t="shared" si="1"/>
        <v>4</v>
      </c>
      <c r="O13" s="44">
        <f>N13/N17*100</f>
        <v>15.38461538</v>
      </c>
    </row>
    <row r="14">
      <c r="A14" s="45" t="s">
        <v>76</v>
      </c>
      <c r="B14" s="15">
        <v>0.0</v>
      </c>
      <c r="C14" s="42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/>
      <c r="K14" s="11"/>
      <c r="L14" s="11"/>
      <c r="M14" s="11"/>
      <c r="N14" s="11">
        <f t="shared" si="1"/>
        <v>0</v>
      </c>
      <c r="O14" s="44">
        <f>N14/N17*100</f>
        <v>0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N16" si="2">SUM(B2:B14)</f>
        <v>7</v>
      </c>
      <c r="C16" s="47">
        <f t="shared" si="2"/>
        <v>2</v>
      </c>
      <c r="D16" s="47">
        <f t="shared" si="2"/>
        <v>4</v>
      </c>
      <c r="E16" s="47">
        <f t="shared" si="2"/>
        <v>6</v>
      </c>
      <c r="F16" s="47">
        <f t="shared" si="2"/>
        <v>5</v>
      </c>
      <c r="G16" s="47">
        <f t="shared" si="2"/>
        <v>2</v>
      </c>
      <c r="H16" s="47">
        <f t="shared" si="2"/>
        <v>0</v>
      </c>
      <c r="I16" s="47">
        <f t="shared" si="2"/>
        <v>0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>
        <f t="shared" si="2"/>
        <v>26</v>
      </c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26</v>
      </c>
      <c r="O17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14" max="14" width="22.38"/>
    <col customWidth="1" min="15" max="15" width="23.0"/>
  </cols>
  <sheetData>
    <row r="1">
      <c r="A1" s="1" t="s">
        <v>0</v>
      </c>
      <c r="B1" s="41" t="s">
        <v>63</v>
      </c>
      <c r="C1" s="41" t="s">
        <v>64</v>
      </c>
      <c r="D1" s="41" t="s">
        <v>65</v>
      </c>
      <c r="E1" s="41" t="s">
        <v>66</v>
      </c>
      <c r="F1" s="41" t="s">
        <v>67</v>
      </c>
      <c r="G1" s="41" t="s">
        <v>68</v>
      </c>
      <c r="H1" s="41" t="s">
        <v>69</v>
      </c>
      <c r="I1" s="41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14</v>
      </c>
    </row>
    <row r="2">
      <c r="A2" s="3" t="s">
        <v>15</v>
      </c>
      <c r="B2" s="48">
        <v>0.0</v>
      </c>
      <c r="C2" s="42">
        <f t="shared" ref="C2:I2" si="1">COUNTIFS(#REF!, "Membership Standard")</f>
        <v>0</v>
      </c>
      <c r="D2" s="42">
        <f t="shared" si="1"/>
        <v>0</v>
      </c>
      <c r="E2" s="42">
        <f t="shared" si="1"/>
        <v>0</v>
      </c>
      <c r="F2" s="42">
        <f t="shared" si="1"/>
        <v>0</v>
      </c>
      <c r="G2" s="42">
        <f t="shared" si="1"/>
        <v>0</v>
      </c>
      <c r="H2" s="42">
        <f t="shared" si="1"/>
        <v>0</v>
      </c>
      <c r="I2" s="42">
        <f t="shared" si="1"/>
        <v>0</v>
      </c>
      <c r="J2" s="11"/>
      <c r="K2" s="11"/>
      <c r="L2" s="11"/>
      <c r="M2" s="11"/>
      <c r="N2" s="11">
        <f t="shared" ref="N2:N14" si="3">SUM(B2:M2)</f>
        <v>0</v>
      </c>
      <c r="O2" s="44" t="str">
        <f>N2/N17*100</f>
        <v>#DIV/0!</v>
      </c>
    </row>
    <row r="3">
      <c r="A3" s="3" t="s">
        <v>16</v>
      </c>
      <c r="B3" s="48">
        <v>0.0</v>
      </c>
      <c r="C3" s="42">
        <f t="shared" ref="C3:I3" si="2">COUNTIFS(#REF!, "Membership Standard TRI/OCR/MULTI")</f>
        <v>0</v>
      </c>
      <c r="D3" s="42">
        <f t="shared" si="2"/>
        <v>0</v>
      </c>
      <c r="E3" s="42">
        <f t="shared" si="2"/>
        <v>0</v>
      </c>
      <c r="F3" s="42">
        <f t="shared" si="2"/>
        <v>0</v>
      </c>
      <c r="G3" s="42">
        <f t="shared" si="2"/>
        <v>0</v>
      </c>
      <c r="H3" s="42">
        <f t="shared" si="2"/>
        <v>0</v>
      </c>
      <c r="I3" s="42">
        <f t="shared" si="2"/>
        <v>0</v>
      </c>
      <c r="J3" s="11"/>
      <c r="K3" s="11"/>
      <c r="L3" s="11"/>
      <c r="M3" s="11"/>
      <c r="N3" s="11">
        <f t="shared" si="3"/>
        <v>0</v>
      </c>
      <c r="O3" s="44" t="str">
        <f>N3/N17*100</f>
        <v>#DIV/0!</v>
      </c>
    </row>
    <row r="4">
      <c r="A4" s="3" t="s">
        <v>17</v>
      </c>
      <c r="B4" s="48">
        <v>0.0</v>
      </c>
      <c r="C4" s="42">
        <f t="shared" ref="C4:I4" si="4">COUNTIFS(#REF!, "Membership Premium")</f>
        <v>0</v>
      </c>
      <c r="D4" s="42">
        <f t="shared" si="4"/>
        <v>0</v>
      </c>
      <c r="E4" s="42">
        <f t="shared" si="4"/>
        <v>0</v>
      </c>
      <c r="F4" s="42">
        <f t="shared" si="4"/>
        <v>0</v>
      </c>
      <c r="G4" s="42">
        <f t="shared" si="4"/>
        <v>0</v>
      </c>
      <c r="H4" s="42">
        <f t="shared" si="4"/>
        <v>0</v>
      </c>
      <c r="I4" s="42">
        <f t="shared" si="4"/>
        <v>0</v>
      </c>
      <c r="J4" s="11"/>
      <c r="K4" s="11"/>
      <c r="L4" s="11"/>
      <c r="M4" s="11"/>
      <c r="N4" s="11">
        <f t="shared" si="3"/>
        <v>0</v>
      </c>
      <c r="O4" s="44" t="str">
        <f>N4/N17*100</f>
        <v>#DIV/0!</v>
      </c>
    </row>
    <row r="5">
      <c r="A5" s="3" t="s">
        <v>18</v>
      </c>
      <c r="B5" s="48">
        <v>0.0</v>
      </c>
      <c r="C5" s="42">
        <f t="shared" ref="C5:I5" si="5">COUNTIFS(#REF!, "Membership Premium TRI/OCR/MULTI")</f>
        <v>0</v>
      </c>
      <c r="D5" s="42">
        <f t="shared" si="5"/>
        <v>0</v>
      </c>
      <c r="E5" s="42">
        <f t="shared" si="5"/>
        <v>0</v>
      </c>
      <c r="F5" s="42">
        <f t="shared" si="5"/>
        <v>0</v>
      </c>
      <c r="G5" s="42">
        <f t="shared" si="5"/>
        <v>0</v>
      </c>
      <c r="H5" s="42">
        <f t="shared" si="5"/>
        <v>0</v>
      </c>
      <c r="I5" s="42">
        <f t="shared" si="5"/>
        <v>0</v>
      </c>
      <c r="J5" s="11"/>
      <c r="K5" s="11"/>
      <c r="L5" s="11"/>
      <c r="M5" s="11"/>
      <c r="N5" s="11">
        <f t="shared" si="3"/>
        <v>0</v>
      </c>
      <c r="O5" s="44" t="str">
        <f>N5/N17*100</f>
        <v>#DIV/0!</v>
      </c>
    </row>
    <row r="6">
      <c r="A6" s="3" t="s">
        <v>19</v>
      </c>
      <c r="B6" s="48">
        <v>0.0</v>
      </c>
      <c r="C6" s="42">
        <f t="shared" ref="C6:I6" si="6">COUNTIFS(#REF!, "Membership Supreme")</f>
        <v>0</v>
      </c>
      <c r="D6" s="42">
        <f t="shared" si="6"/>
        <v>0</v>
      </c>
      <c r="E6" s="42">
        <f t="shared" si="6"/>
        <v>0</v>
      </c>
      <c r="F6" s="42">
        <f t="shared" si="6"/>
        <v>0</v>
      </c>
      <c r="G6" s="42">
        <f t="shared" si="6"/>
        <v>0</v>
      </c>
      <c r="H6" s="42">
        <f t="shared" si="6"/>
        <v>0</v>
      </c>
      <c r="I6" s="42">
        <f t="shared" si="6"/>
        <v>0</v>
      </c>
      <c r="J6" s="11"/>
      <c r="K6" s="11"/>
      <c r="L6" s="11"/>
      <c r="M6" s="11"/>
      <c r="N6" s="11">
        <f t="shared" si="3"/>
        <v>0</v>
      </c>
      <c r="O6" s="44" t="str">
        <f>N6/N17*100</f>
        <v>#DIV/0!</v>
      </c>
    </row>
    <row r="7">
      <c r="A7" s="3" t="s">
        <v>20</v>
      </c>
      <c r="B7" s="48">
        <v>0.0</v>
      </c>
      <c r="C7" s="42">
        <f t="shared" ref="C7:I7" si="7">COUNTIFS(#REF!, "Membership Supreme TRI/OCR/MULTI")</f>
        <v>0</v>
      </c>
      <c r="D7" s="42">
        <f t="shared" si="7"/>
        <v>0</v>
      </c>
      <c r="E7" s="42">
        <f t="shared" si="7"/>
        <v>0</v>
      </c>
      <c r="F7" s="42">
        <f t="shared" si="7"/>
        <v>0</v>
      </c>
      <c r="G7" s="42">
        <f t="shared" si="7"/>
        <v>0</v>
      </c>
      <c r="H7" s="42">
        <f t="shared" si="7"/>
        <v>0</v>
      </c>
      <c r="I7" s="42">
        <f t="shared" si="7"/>
        <v>0</v>
      </c>
      <c r="J7" s="11"/>
      <c r="K7" s="11"/>
      <c r="L7" s="11"/>
      <c r="M7" s="11"/>
      <c r="N7" s="11">
        <f t="shared" si="3"/>
        <v>0</v>
      </c>
      <c r="O7" s="44" t="str">
        <f>N7/N17*100</f>
        <v>#DIV/0!</v>
      </c>
    </row>
    <row r="8">
      <c r="A8" s="9" t="s">
        <v>21</v>
      </c>
      <c r="B8" s="48">
        <v>0.0</v>
      </c>
      <c r="C8" s="42">
        <f t="shared" ref="C8:I8" si="8">COUNTIFS(#REF!, "Membership Aktivitus Iform 4 mån")</f>
        <v>0</v>
      </c>
      <c r="D8" s="42">
        <f t="shared" si="8"/>
        <v>0</v>
      </c>
      <c r="E8" s="42">
        <f t="shared" si="8"/>
        <v>0</v>
      </c>
      <c r="F8" s="42">
        <f t="shared" si="8"/>
        <v>0</v>
      </c>
      <c r="G8" s="42">
        <f t="shared" si="8"/>
        <v>0</v>
      </c>
      <c r="H8" s="42">
        <f t="shared" si="8"/>
        <v>0</v>
      </c>
      <c r="I8" s="42">
        <f t="shared" si="8"/>
        <v>0</v>
      </c>
      <c r="J8" s="11"/>
      <c r="K8" s="11"/>
      <c r="L8" s="11"/>
      <c r="M8" s="11"/>
      <c r="N8" s="11">
        <f t="shared" si="3"/>
        <v>0</v>
      </c>
      <c r="O8" s="44" t="str">
        <f>N8/N17*100</f>
        <v>#DIV/0!</v>
      </c>
    </row>
    <row r="9">
      <c r="A9" s="9" t="s">
        <v>22</v>
      </c>
      <c r="B9" s="48">
        <v>0.0</v>
      </c>
      <c r="C9" s="42">
        <f t="shared" ref="C9:I9" si="9">COUNTIFS(#REF!, "Membership Aktivitus Iform Tillägg till MS 4 mån")</f>
        <v>0</v>
      </c>
      <c r="D9" s="42">
        <f t="shared" si="9"/>
        <v>0</v>
      </c>
      <c r="E9" s="42">
        <f t="shared" si="9"/>
        <v>0</v>
      </c>
      <c r="F9" s="42">
        <f t="shared" si="9"/>
        <v>0</v>
      </c>
      <c r="G9" s="42">
        <f t="shared" si="9"/>
        <v>0</v>
      </c>
      <c r="H9" s="42">
        <f t="shared" si="9"/>
        <v>0</v>
      </c>
      <c r="I9" s="42">
        <f t="shared" si="9"/>
        <v>0</v>
      </c>
      <c r="J9" s="11"/>
      <c r="K9" s="11"/>
      <c r="L9" s="11"/>
      <c r="M9" s="11"/>
      <c r="N9" s="11">
        <f t="shared" si="3"/>
        <v>0</v>
      </c>
      <c r="O9" s="44" t="str">
        <f>N9/N17*100</f>
        <v>#DIV/0!</v>
      </c>
    </row>
    <row r="10">
      <c r="A10" s="3" t="s">
        <v>23</v>
      </c>
      <c r="B10" s="48">
        <v>0.0</v>
      </c>
      <c r="C10" s="42">
        <f t="shared" ref="C10:I10" si="10">COUNTIFS(#REF!, "Membership Iform Extra månad")</f>
        <v>0</v>
      </c>
      <c r="D10" s="42">
        <f t="shared" si="10"/>
        <v>0</v>
      </c>
      <c r="E10" s="42">
        <f t="shared" si="10"/>
        <v>0</v>
      </c>
      <c r="F10" s="42">
        <f t="shared" si="10"/>
        <v>0</v>
      </c>
      <c r="G10" s="42">
        <f t="shared" si="10"/>
        <v>0</v>
      </c>
      <c r="H10" s="42">
        <f t="shared" si="10"/>
        <v>0</v>
      </c>
      <c r="I10" s="42">
        <f t="shared" si="10"/>
        <v>0</v>
      </c>
      <c r="J10" s="11"/>
      <c r="K10" s="11"/>
      <c r="L10" s="11"/>
      <c r="M10" s="11"/>
      <c r="N10" s="11">
        <f t="shared" si="3"/>
        <v>0</v>
      </c>
      <c r="O10" s="44" t="str">
        <f>N10/N17*100</f>
        <v>#DIV/0!</v>
      </c>
    </row>
    <row r="11">
      <c r="A11" s="3" t="s">
        <v>24</v>
      </c>
      <c r="B11" s="48">
        <v>0.0</v>
      </c>
      <c r="C11" s="42">
        <f t="shared" ref="C11:I11" si="11">COUNTIFS(#REF!, "Membership Aktivitus Iform Fortsättning")</f>
        <v>0</v>
      </c>
      <c r="D11" s="42">
        <f t="shared" si="11"/>
        <v>0</v>
      </c>
      <c r="E11" s="42">
        <f t="shared" si="11"/>
        <v>0</v>
      </c>
      <c r="F11" s="42">
        <f t="shared" si="11"/>
        <v>0</v>
      </c>
      <c r="G11" s="42">
        <f t="shared" si="11"/>
        <v>0</v>
      </c>
      <c r="H11" s="42">
        <f t="shared" si="11"/>
        <v>0</v>
      </c>
      <c r="I11" s="42">
        <f t="shared" si="11"/>
        <v>0</v>
      </c>
      <c r="J11" s="11"/>
      <c r="K11" s="11"/>
      <c r="L11" s="11"/>
      <c r="M11" s="11"/>
      <c r="N11" s="11">
        <f t="shared" si="3"/>
        <v>0</v>
      </c>
      <c r="O11" s="44" t="str">
        <f>N11/N17*100</f>
        <v>#DIV/0!</v>
      </c>
    </row>
    <row r="12">
      <c r="A12" s="10" t="s">
        <v>25</v>
      </c>
      <c r="B12" s="48">
        <v>0.0</v>
      </c>
      <c r="C12" s="42">
        <f t="shared" ref="C12:I12" si="12">COUNTIFS(#REF!, "Membership BAS")</f>
        <v>0</v>
      </c>
      <c r="D12" s="42">
        <f t="shared" si="12"/>
        <v>0</v>
      </c>
      <c r="E12" s="42">
        <f t="shared" si="12"/>
        <v>0</v>
      </c>
      <c r="F12" s="42">
        <f t="shared" si="12"/>
        <v>0</v>
      </c>
      <c r="G12" s="42">
        <f t="shared" si="12"/>
        <v>0</v>
      </c>
      <c r="H12" s="42">
        <f t="shared" si="12"/>
        <v>0</v>
      </c>
      <c r="I12" s="42">
        <f t="shared" si="12"/>
        <v>0</v>
      </c>
      <c r="J12" s="11"/>
      <c r="K12" s="11"/>
      <c r="L12" s="11"/>
      <c r="M12" s="11"/>
      <c r="N12" s="11">
        <f t="shared" si="3"/>
        <v>0</v>
      </c>
      <c r="O12" s="44" t="str">
        <f>N12/N17*100</f>
        <v>#DIV/0!</v>
      </c>
    </row>
    <row r="13">
      <c r="A13" s="10" t="s">
        <v>26</v>
      </c>
      <c r="B13" s="48">
        <v>0.0</v>
      </c>
      <c r="C13" s="42">
        <f t="shared" ref="C13:I13" si="13">COUNTIFS(#REF!, "Membership Avslut NOTERA SLUTDATUM")</f>
        <v>0</v>
      </c>
      <c r="D13" s="42">
        <f t="shared" si="13"/>
        <v>0</v>
      </c>
      <c r="E13" s="42">
        <f t="shared" si="13"/>
        <v>0</v>
      </c>
      <c r="F13" s="42">
        <f t="shared" si="13"/>
        <v>0</v>
      </c>
      <c r="G13" s="42">
        <f t="shared" si="13"/>
        <v>0</v>
      </c>
      <c r="H13" s="42">
        <f t="shared" si="13"/>
        <v>0</v>
      </c>
      <c r="I13" s="42">
        <f t="shared" si="13"/>
        <v>0</v>
      </c>
      <c r="J13" s="11"/>
      <c r="K13" s="11"/>
      <c r="L13" s="11"/>
      <c r="M13" s="11"/>
      <c r="N13" s="11">
        <f t="shared" si="3"/>
        <v>0</v>
      </c>
      <c r="O13" s="44" t="str">
        <f>N13/N17*100</f>
        <v>#DIV/0!</v>
      </c>
    </row>
    <row r="14">
      <c r="A14" s="45" t="s">
        <v>76</v>
      </c>
      <c r="B14" s="15"/>
      <c r="C14" s="42">
        <f t="shared" ref="C14:I14" si="14">COUNTIFS(#REF!, "Konvertering från test till membership - Till kollega")</f>
        <v>0</v>
      </c>
      <c r="D14" s="42">
        <f t="shared" si="14"/>
        <v>0</v>
      </c>
      <c r="E14" s="42">
        <f t="shared" si="14"/>
        <v>0</v>
      </c>
      <c r="F14" s="42">
        <f t="shared" si="14"/>
        <v>0</v>
      </c>
      <c r="G14" s="42">
        <f t="shared" si="14"/>
        <v>0</v>
      </c>
      <c r="H14" s="42">
        <f t="shared" si="14"/>
        <v>0</v>
      </c>
      <c r="I14" s="42">
        <f t="shared" si="14"/>
        <v>0</v>
      </c>
      <c r="J14" s="11"/>
      <c r="K14" s="11"/>
      <c r="L14" s="11"/>
      <c r="M14" s="11"/>
      <c r="N14" s="11">
        <f t="shared" si="3"/>
        <v>0</v>
      </c>
      <c r="O14" s="44" t="str">
        <f>N14/N17*100</f>
        <v>#DIV/0!</v>
      </c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>
      <c r="A16" s="46" t="s">
        <v>27</v>
      </c>
      <c r="B16" s="47">
        <f t="shared" ref="B16:N16" si="15">SUM(B2:B14)</f>
        <v>0</v>
      </c>
      <c r="C16" s="47">
        <f t="shared" si="15"/>
        <v>0</v>
      </c>
      <c r="D16" s="47">
        <f t="shared" si="15"/>
        <v>0</v>
      </c>
      <c r="E16" s="47">
        <f t="shared" si="15"/>
        <v>0</v>
      </c>
      <c r="F16" s="47">
        <f t="shared" si="15"/>
        <v>0</v>
      </c>
      <c r="G16" s="47">
        <f t="shared" si="15"/>
        <v>0</v>
      </c>
      <c r="H16" s="47">
        <f t="shared" si="15"/>
        <v>0</v>
      </c>
      <c r="I16" s="47">
        <f t="shared" si="15"/>
        <v>0</v>
      </c>
      <c r="J16" s="47">
        <f t="shared" si="15"/>
        <v>0</v>
      </c>
      <c r="K16" s="47">
        <f t="shared" si="15"/>
        <v>0</v>
      </c>
      <c r="L16" s="47">
        <f t="shared" si="15"/>
        <v>0</v>
      </c>
      <c r="M16" s="47">
        <f t="shared" si="15"/>
        <v>0</v>
      </c>
      <c r="N16" s="47">
        <f t="shared" si="15"/>
        <v>0</v>
      </c>
      <c r="O16" s="19"/>
    </row>
    <row r="17">
      <c r="A17" s="46" t="s">
        <v>28</v>
      </c>
      <c r="B17" s="4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f>SUM(N2:N15)</f>
        <v>0</v>
      </c>
      <c r="O17" s="19"/>
    </row>
    <row r="22">
      <c r="A22" s="15"/>
      <c r="B22" s="16"/>
      <c r="G22" s="1"/>
    </row>
    <row r="23">
      <c r="A23" s="15"/>
      <c r="B23" s="16"/>
      <c r="G23" s="3"/>
      <c r="J23" s="15"/>
    </row>
    <row r="24">
      <c r="G24" s="3"/>
      <c r="J24" s="15"/>
    </row>
    <row r="25">
      <c r="G25" s="3"/>
      <c r="J25" s="15"/>
    </row>
    <row r="26">
      <c r="A26" s="15"/>
      <c r="B26" s="16"/>
      <c r="C26" s="16"/>
      <c r="G26" s="3"/>
      <c r="J26" s="15"/>
    </row>
    <row r="27">
      <c r="A27" s="15"/>
      <c r="B27" s="16"/>
      <c r="C27" s="16"/>
      <c r="G27" s="3"/>
      <c r="J27" s="15"/>
    </row>
    <row r="28">
      <c r="A28" s="27"/>
      <c r="B28" s="16"/>
      <c r="C28" s="16"/>
      <c r="G28" s="3"/>
      <c r="J28" s="15"/>
    </row>
    <row r="29">
      <c r="A29" s="15"/>
      <c r="B29" s="16"/>
      <c r="C29" s="16"/>
      <c r="G29" s="9"/>
      <c r="J29" s="15"/>
    </row>
    <row r="30">
      <c r="A30" s="30"/>
      <c r="B30" s="16"/>
      <c r="C30" s="16"/>
      <c r="G30" s="9"/>
      <c r="J30" s="15"/>
    </row>
    <row r="31">
      <c r="A31" s="15"/>
      <c r="B31" s="16"/>
      <c r="C31" s="23"/>
      <c r="G31" s="3"/>
      <c r="J31" s="15"/>
    </row>
    <row r="32">
      <c r="A32" s="31"/>
      <c r="B32" s="16"/>
      <c r="C32" s="23"/>
      <c r="G32" s="3"/>
      <c r="J32" s="15"/>
    </row>
    <row r="33">
      <c r="A33" s="31"/>
      <c r="B33" s="16"/>
      <c r="C33" s="23"/>
      <c r="G33" s="10"/>
      <c r="J33" s="27"/>
    </row>
    <row r="34">
      <c r="A34" s="15"/>
      <c r="B34" s="16"/>
      <c r="G34" s="10"/>
      <c r="J34" s="27"/>
    </row>
    <row r="35">
      <c r="A35" s="15"/>
      <c r="B35" s="16"/>
      <c r="G35" s="45"/>
      <c r="J35" s="45"/>
    </row>
    <row r="36">
      <c r="C36" s="49"/>
    </row>
    <row r="37">
      <c r="C37" s="49"/>
    </row>
    <row r="38">
      <c r="C38" s="49"/>
    </row>
    <row r="39">
      <c r="C39" s="49"/>
    </row>
    <row r="40">
      <c r="C40" s="49"/>
    </row>
    <row r="41">
      <c r="C41" s="49"/>
    </row>
    <row r="42">
      <c r="C42" s="49"/>
    </row>
    <row r="43">
      <c r="C43" s="49"/>
    </row>
    <row r="44">
      <c r="C44" s="49"/>
    </row>
    <row r="45">
      <c r="C45" s="49"/>
    </row>
    <row r="46">
      <c r="C46" s="49"/>
    </row>
    <row r="47">
      <c r="C47" s="49"/>
    </row>
    <row r="48">
      <c r="C48" s="49"/>
    </row>
    <row r="49">
      <c r="C49" s="49"/>
    </row>
    <row r="50">
      <c r="C50" s="49"/>
    </row>
    <row r="51">
      <c r="C51" s="49"/>
    </row>
    <row r="52">
      <c r="C52" s="49"/>
    </row>
    <row r="53">
      <c r="C53" s="49"/>
    </row>
    <row r="54">
      <c r="C54" s="49"/>
    </row>
    <row r="55">
      <c r="C55" s="49"/>
    </row>
    <row r="56">
      <c r="C56" s="49"/>
    </row>
    <row r="57">
      <c r="C57" s="49"/>
    </row>
    <row r="58">
      <c r="C58" s="49"/>
    </row>
    <row r="59">
      <c r="C59" s="50"/>
    </row>
    <row r="60">
      <c r="C60" s="50"/>
    </row>
    <row r="61">
      <c r="C61" s="49"/>
    </row>
    <row r="62">
      <c r="C62" s="49"/>
    </row>
    <row r="63">
      <c r="C63" s="49"/>
    </row>
    <row r="64">
      <c r="C64" s="49"/>
    </row>
    <row r="65">
      <c r="C65" s="49"/>
    </row>
    <row r="66">
      <c r="C66" s="49"/>
    </row>
    <row r="67">
      <c r="C67" s="49"/>
    </row>
    <row r="68">
      <c r="C68" s="49"/>
    </row>
    <row r="69">
      <c r="C69" s="49"/>
    </row>
    <row r="70">
      <c r="C70" s="49"/>
    </row>
    <row r="71">
      <c r="C71" s="49"/>
    </row>
    <row r="72">
      <c r="C72" s="49"/>
    </row>
    <row r="73">
      <c r="C73" s="49"/>
    </row>
    <row r="74">
      <c r="C74" s="49"/>
    </row>
    <row r="75">
      <c r="C75" s="49"/>
    </row>
    <row r="76">
      <c r="C76" s="49"/>
    </row>
    <row r="77">
      <c r="C77" s="49"/>
    </row>
    <row r="78">
      <c r="C78" s="49"/>
    </row>
    <row r="79">
      <c r="C79" s="49"/>
    </row>
    <row r="80">
      <c r="C80" s="20"/>
    </row>
    <row r="81">
      <c r="C81" s="20"/>
    </row>
    <row r="82">
      <c r="C82" s="49"/>
    </row>
    <row r="83">
      <c r="C83" s="20"/>
    </row>
    <row r="84">
      <c r="C84" s="49"/>
    </row>
    <row r="85">
      <c r="C85" s="49"/>
    </row>
    <row r="86">
      <c r="C86" s="49"/>
    </row>
    <row r="87">
      <c r="C87" s="49"/>
    </row>
    <row r="88">
      <c r="C88" s="49"/>
    </row>
    <row r="89">
      <c r="C89" s="49"/>
    </row>
  </sheetData>
  <drawing r:id="rId1"/>
</worksheet>
</file>