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erik/Desktop/Analys Memberships/"/>
    </mc:Choice>
  </mc:AlternateContent>
  <xr:revisionPtr revIDLastSave="0" documentId="13_ncr:1_{99E59B37-F198-D648-8FFF-EBA4E8624EFD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Stockholm 2024" sheetId="1" r:id="rId1"/>
    <sheet name="Göteborg 2024" sheetId="2" r:id="rId2"/>
    <sheet name="Malmö 2024" sheetId="3" r:id="rId3"/>
    <sheet name="Linköping 2024" sheetId="4" r:id="rId4"/>
    <sheet name="Dalarna 2024" sheetId="5" r:id="rId5"/>
    <sheet name="Hart 2024" sheetId="6" r:id="rId6"/>
    <sheet name="Stockholm 2025" sheetId="7" r:id="rId7"/>
    <sheet name="Göteborg 2025" sheetId="8" r:id="rId8"/>
    <sheet name="Malmö 2025" sheetId="9" r:id="rId9"/>
    <sheet name="Linköping 2025" sheetId="10" r:id="rId10"/>
    <sheet name="Dalarna 2025" sheetId="11" r:id="rId11"/>
    <sheet name="Åre 2025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2" l="1"/>
  <c r="L16" i="12"/>
  <c r="K16" i="12"/>
  <c r="J16" i="12"/>
  <c r="I16" i="12"/>
  <c r="H16" i="12"/>
  <c r="D16" i="12"/>
  <c r="C16" i="12"/>
  <c r="B16" i="12"/>
  <c r="I14" i="12"/>
  <c r="H14" i="12"/>
  <c r="G14" i="12"/>
  <c r="F14" i="12"/>
  <c r="E14" i="12"/>
  <c r="D14" i="12"/>
  <c r="C14" i="12"/>
  <c r="N14" i="12" s="1"/>
  <c r="O14" i="12" s="1"/>
  <c r="I13" i="12"/>
  <c r="H13" i="12"/>
  <c r="G13" i="12"/>
  <c r="F13" i="12"/>
  <c r="E13" i="12"/>
  <c r="D13" i="12"/>
  <c r="C13" i="12"/>
  <c r="N13" i="12" s="1"/>
  <c r="O13" i="12" s="1"/>
  <c r="N12" i="12"/>
  <c r="O12" i="12" s="1"/>
  <c r="I12" i="12"/>
  <c r="H12" i="12"/>
  <c r="G12" i="12"/>
  <c r="F12" i="12"/>
  <c r="E12" i="12"/>
  <c r="D12" i="12"/>
  <c r="C12" i="12"/>
  <c r="I11" i="12"/>
  <c r="H11" i="12"/>
  <c r="G11" i="12"/>
  <c r="F11" i="12"/>
  <c r="E11" i="12"/>
  <c r="D11" i="12"/>
  <c r="C11" i="12"/>
  <c r="N11" i="12" s="1"/>
  <c r="O11" i="12" s="1"/>
  <c r="N10" i="12"/>
  <c r="O10" i="12" s="1"/>
  <c r="I10" i="12"/>
  <c r="H10" i="12"/>
  <c r="G10" i="12"/>
  <c r="F10" i="12"/>
  <c r="E10" i="12"/>
  <c r="D10" i="12"/>
  <c r="C10" i="12"/>
  <c r="N9" i="12"/>
  <c r="O9" i="12" s="1"/>
  <c r="I9" i="12"/>
  <c r="H9" i="12"/>
  <c r="G9" i="12"/>
  <c r="F9" i="12"/>
  <c r="E9" i="12"/>
  <c r="D9" i="12"/>
  <c r="C9" i="12"/>
  <c r="N8" i="12"/>
  <c r="O8" i="12" s="1"/>
  <c r="I8" i="12"/>
  <c r="H8" i="12"/>
  <c r="G8" i="12"/>
  <c r="F8" i="12"/>
  <c r="E8" i="12"/>
  <c r="D8" i="12"/>
  <c r="C8" i="12"/>
  <c r="N7" i="12"/>
  <c r="O7" i="12" s="1"/>
  <c r="I7" i="12"/>
  <c r="H7" i="12"/>
  <c r="G7" i="12"/>
  <c r="F7" i="12"/>
  <c r="E7" i="12"/>
  <c r="D7" i="12"/>
  <c r="C7" i="12"/>
  <c r="I6" i="12"/>
  <c r="H6" i="12"/>
  <c r="G6" i="12"/>
  <c r="F6" i="12"/>
  <c r="E6" i="12"/>
  <c r="D6" i="12"/>
  <c r="C6" i="12"/>
  <c r="N6" i="12" s="1"/>
  <c r="O6" i="12" s="1"/>
  <c r="I5" i="12"/>
  <c r="H5" i="12"/>
  <c r="G5" i="12"/>
  <c r="F5" i="12"/>
  <c r="E5" i="12"/>
  <c r="D5" i="12"/>
  <c r="C5" i="12"/>
  <c r="N5" i="12" s="1"/>
  <c r="N4" i="12"/>
  <c r="O4" i="12" s="1"/>
  <c r="I4" i="12"/>
  <c r="H4" i="12"/>
  <c r="G4" i="12"/>
  <c r="F4" i="12"/>
  <c r="E4" i="12"/>
  <c r="D4" i="12"/>
  <c r="C4" i="12"/>
  <c r="I3" i="12"/>
  <c r="H3" i="12"/>
  <c r="G3" i="12"/>
  <c r="F3" i="12"/>
  <c r="E3" i="12"/>
  <c r="D3" i="12"/>
  <c r="C3" i="12"/>
  <c r="N3" i="12" s="1"/>
  <c r="N2" i="12"/>
  <c r="N17" i="12" s="1"/>
  <c r="I2" i="12"/>
  <c r="H2" i="12"/>
  <c r="G2" i="12"/>
  <c r="G16" i="12" s="1"/>
  <c r="F2" i="12"/>
  <c r="F16" i="12" s="1"/>
  <c r="E2" i="12"/>
  <c r="E16" i="12" s="1"/>
  <c r="D2" i="12"/>
  <c r="C2" i="12"/>
  <c r="M16" i="11"/>
  <c r="L16" i="11"/>
  <c r="K16" i="11"/>
  <c r="J16" i="11"/>
  <c r="I16" i="11"/>
  <c r="H16" i="11"/>
  <c r="G16" i="11"/>
  <c r="F16" i="11"/>
  <c r="E16" i="11"/>
  <c r="D16" i="11"/>
  <c r="C16" i="11"/>
  <c r="B16" i="11"/>
  <c r="N14" i="11"/>
  <c r="N13" i="11"/>
  <c r="N12" i="11"/>
  <c r="N11" i="11"/>
  <c r="N10" i="11"/>
  <c r="N9" i="11"/>
  <c r="O9" i="11" s="1"/>
  <c r="N8" i="11"/>
  <c r="O8" i="11" s="1"/>
  <c r="N7" i="11"/>
  <c r="N6" i="11"/>
  <c r="N5" i="11"/>
  <c r="N4" i="11"/>
  <c r="N17" i="11" s="1"/>
  <c r="N3" i="11"/>
  <c r="N2" i="11"/>
  <c r="M16" i="10"/>
  <c r="L16" i="10"/>
  <c r="K16" i="10"/>
  <c r="J16" i="10"/>
  <c r="I16" i="10"/>
  <c r="H16" i="10"/>
  <c r="G16" i="10"/>
  <c r="F16" i="10"/>
  <c r="E16" i="10"/>
  <c r="D16" i="10"/>
  <c r="C16" i="10"/>
  <c r="B16" i="10"/>
  <c r="N14" i="10"/>
  <c r="N13" i="10"/>
  <c r="N12" i="10"/>
  <c r="N11" i="10"/>
  <c r="N10" i="10"/>
  <c r="N9" i="10"/>
  <c r="O9" i="10" s="1"/>
  <c r="N8" i="10"/>
  <c r="O8" i="10" s="1"/>
  <c r="N7" i="10"/>
  <c r="N6" i="10"/>
  <c r="N5" i="10"/>
  <c r="N4" i="10"/>
  <c r="N17" i="10" s="1"/>
  <c r="N3" i="10"/>
  <c r="N2" i="10"/>
  <c r="M16" i="9"/>
  <c r="L16" i="9"/>
  <c r="K16" i="9"/>
  <c r="J16" i="9"/>
  <c r="I16" i="9"/>
  <c r="H16" i="9"/>
  <c r="G16" i="9"/>
  <c r="F16" i="9"/>
  <c r="E16" i="9"/>
  <c r="D16" i="9"/>
  <c r="C16" i="9"/>
  <c r="B16" i="9"/>
  <c r="N14" i="9"/>
  <c r="N13" i="9"/>
  <c r="N12" i="9"/>
  <c r="N11" i="9"/>
  <c r="N10" i="9"/>
  <c r="N9" i="9"/>
  <c r="O9" i="9" s="1"/>
  <c r="N8" i="9"/>
  <c r="O8" i="9" s="1"/>
  <c r="N7" i="9"/>
  <c r="N6" i="9"/>
  <c r="N5" i="9"/>
  <c r="N4" i="9"/>
  <c r="N17" i="9" s="1"/>
  <c r="N3" i="9"/>
  <c r="N2" i="9"/>
  <c r="M16" i="8"/>
  <c r="L16" i="8"/>
  <c r="K16" i="8"/>
  <c r="J16" i="8"/>
  <c r="I16" i="8"/>
  <c r="H16" i="8"/>
  <c r="G16" i="8"/>
  <c r="F16" i="8"/>
  <c r="E16" i="8"/>
  <c r="D16" i="8"/>
  <c r="C16" i="8"/>
  <c r="B16" i="8"/>
  <c r="N14" i="8"/>
  <c r="N13" i="8"/>
  <c r="N12" i="8"/>
  <c r="N11" i="8"/>
  <c r="N10" i="8"/>
  <c r="N9" i="8"/>
  <c r="O9" i="8" s="1"/>
  <c r="N8" i="8"/>
  <c r="N7" i="8"/>
  <c r="N6" i="8"/>
  <c r="N5" i="8"/>
  <c r="N4" i="8"/>
  <c r="N17" i="8" s="1"/>
  <c r="N3" i="8"/>
  <c r="N2" i="8"/>
  <c r="M16" i="7"/>
  <c r="L16" i="7"/>
  <c r="K16" i="7"/>
  <c r="J16" i="7"/>
  <c r="I16" i="7"/>
  <c r="H16" i="7"/>
  <c r="G16" i="7"/>
  <c r="F16" i="7"/>
  <c r="E16" i="7"/>
  <c r="D16" i="7"/>
  <c r="C16" i="7"/>
  <c r="B16" i="7"/>
  <c r="N14" i="7"/>
  <c r="N13" i="7"/>
  <c r="N12" i="7"/>
  <c r="N11" i="7"/>
  <c r="N10" i="7"/>
  <c r="O10" i="7" s="1"/>
  <c r="N9" i="7"/>
  <c r="N8" i="7"/>
  <c r="N7" i="7"/>
  <c r="N6" i="7"/>
  <c r="N5" i="7"/>
  <c r="N4" i="7"/>
  <c r="N3" i="7"/>
  <c r="N17" i="7" s="1"/>
  <c r="N2" i="7"/>
  <c r="O2" i="7" s="1"/>
  <c r="M15" i="6"/>
  <c r="L15" i="6"/>
  <c r="K15" i="6"/>
  <c r="J15" i="6"/>
  <c r="I15" i="6"/>
  <c r="H15" i="6"/>
  <c r="G15" i="6"/>
  <c r="F15" i="6"/>
  <c r="E15" i="6"/>
  <c r="D15" i="6"/>
  <c r="C15" i="6"/>
  <c r="B15" i="6"/>
  <c r="N13" i="6"/>
  <c r="N12" i="6"/>
  <c r="N11" i="6"/>
  <c r="N10" i="6"/>
  <c r="N9" i="6"/>
  <c r="N8" i="6"/>
  <c r="N7" i="6"/>
  <c r="N6" i="6"/>
  <c r="N5" i="6"/>
  <c r="N4" i="6"/>
  <c r="N3" i="6"/>
  <c r="N2" i="6"/>
  <c r="N16" i="6" s="1"/>
  <c r="M15" i="5"/>
  <c r="L15" i="5"/>
  <c r="K15" i="5"/>
  <c r="J15" i="5"/>
  <c r="I15" i="5"/>
  <c r="H15" i="5"/>
  <c r="G15" i="5"/>
  <c r="F15" i="5"/>
  <c r="E15" i="5"/>
  <c r="D15" i="5"/>
  <c r="C15" i="5"/>
  <c r="B15" i="5"/>
  <c r="N13" i="5"/>
  <c r="N12" i="5"/>
  <c r="N11" i="5"/>
  <c r="N10" i="5"/>
  <c r="O10" i="5" s="1"/>
  <c r="N9" i="5"/>
  <c r="N8" i="5"/>
  <c r="N7" i="5"/>
  <c r="N6" i="5"/>
  <c r="N5" i="5"/>
  <c r="N4" i="5"/>
  <c r="N16" i="5" s="1"/>
  <c r="N3" i="5"/>
  <c r="N2" i="5"/>
  <c r="O2" i="5" s="1"/>
  <c r="M15" i="4"/>
  <c r="L15" i="4"/>
  <c r="K15" i="4"/>
  <c r="J15" i="4"/>
  <c r="I15" i="4"/>
  <c r="H15" i="4"/>
  <c r="G15" i="4"/>
  <c r="F15" i="4"/>
  <c r="E15" i="4"/>
  <c r="D15" i="4"/>
  <c r="C15" i="4"/>
  <c r="B15" i="4"/>
  <c r="N13" i="4"/>
  <c r="N12" i="4"/>
  <c r="N11" i="4"/>
  <c r="N10" i="4"/>
  <c r="N9" i="4"/>
  <c r="N8" i="4"/>
  <c r="N7" i="4"/>
  <c r="N6" i="4"/>
  <c r="N5" i="4"/>
  <c r="N4" i="4"/>
  <c r="N3" i="4"/>
  <c r="N16" i="4" s="1"/>
  <c r="N2" i="4"/>
  <c r="M15" i="3"/>
  <c r="L15" i="3"/>
  <c r="K15" i="3"/>
  <c r="J15" i="3"/>
  <c r="I15" i="3"/>
  <c r="H15" i="3"/>
  <c r="G15" i="3"/>
  <c r="F15" i="3"/>
  <c r="E15" i="3"/>
  <c r="D15" i="3"/>
  <c r="C15" i="3"/>
  <c r="B15" i="3"/>
  <c r="N13" i="3"/>
  <c r="N12" i="3"/>
  <c r="N11" i="3"/>
  <c r="N10" i="3"/>
  <c r="N9" i="3"/>
  <c r="N8" i="3"/>
  <c r="N7" i="3"/>
  <c r="N6" i="3"/>
  <c r="N5" i="3"/>
  <c r="N4" i="3"/>
  <c r="N3" i="3"/>
  <c r="N16" i="3" s="1"/>
  <c r="N2" i="3"/>
  <c r="M15" i="2"/>
  <c r="L15" i="2"/>
  <c r="K15" i="2"/>
  <c r="J15" i="2"/>
  <c r="I15" i="2"/>
  <c r="H15" i="2"/>
  <c r="G15" i="2"/>
  <c r="F15" i="2"/>
  <c r="E15" i="2"/>
  <c r="D15" i="2"/>
  <c r="C15" i="2"/>
  <c r="B15" i="2"/>
  <c r="N13" i="2"/>
  <c r="N12" i="2"/>
  <c r="N11" i="2"/>
  <c r="N10" i="2"/>
  <c r="N9" i="2"/>
  <c r="N8" i="2"/>
  <c r="N7" i="2"/>
  <c r="N6" i="2"/>
  <c r="N5" i="2"/>
  <c r="N4" i="2"/>
  <c r="N3" i="2"/>
  <c r="N2" i="2"/>
  <c r="M15" i="1"/>
  <c r="L15" i="1"/>
  <c r="K15" i="1"/>
  <c r="J15" i="1"/>
  <c r="I15" i="1"/>
  <c r="H15" i="1"/>
  <c r="G15" i="1"/>
  <c r="F15" i="1"/>
  <c r="E15" i="1"/>
  <c r="D15" i="1"/>
  <c r="C15" i="1"/>
  <c r="B15" i="1"/>
  <c r="N13" i="1"/>
  <c r="N12" i="1"/>
  <c r="N11" i="1"/>
  <c r="N10" i="1"/>
  <c r="N9" i="1"/>
  <c r="N8" i="1"/>
  <c r="N7" i="1"/>
  <c r="N6" i="1"/>
  <c r="N5" i="1"/>
  <c r="N4" i="1"/>
  <c r="N3" i="1"/>
  <c r="N2" i="1"/>
  <c r="N16" i="1" s="1"/>
  <c r="O11" i="3" l="1"/>
  <c r="O11" i="5"/>
  <c r="O12" i="6"/>
  <c r="O8" i="6"/>
  <c r="O4" i="6"/>
  <c r="O13" i="6"/>
  <c r="O9" i="6"/>
  <c r="O5" i="6"/>
  <c r="O4" i="3"/>
  <c r="O11" i="6"/>
  <c r="O12" i="1"/>
  <c r="O12" i="3"/>
  <c r="O11" i="1"/>
  <c r="O7" i="1"/>
  <c r="O3" i="1"/>
  <c r="O10" i="1"/>
  <c r="O10" i="6"/>
  <c r="O3" i="6"/>
  <c r="O4" i="4"/>
  <c r="O6" i="3"/>
  <c r="O2" i="3"/>
  <c r="O10" i="3"/>
  <c r="O11" i="4"/>
  <c r="O9" i="4"/>
  <c r="O5" i="4"/>
  <c r="O13" i="4"/>
  <c r="O12" i="4"/>
  <c r="O10" i="4"/>
  <c r="O6" i="4"/>
  <c r="O2" i="4"/>
  <c r="O3" i="5"/>
  <c r="O12" i="7"/>
  <c r="O8" i="7"/>
  <c r="O4" i="7"/>
  <c r="O11" i="7"/>
  <c r="O7" i="7"/>
  <c r="O3" i="7"/>
  <c r="O4" i="1"/>
  <c r="O13" i="1"/>
  <c r="O9" i="5"/>
  <c r="O5" i="5"/>
  <c r="O13" i="5"/>
  <c r="O12" i="5"/>
  <c r="O8" i="5"/>
  <c r="O4" i="5"/>
  <c r="O5" i="1"/>
  <c r="O5" i="3"/>
  <c r="O13" i="3"/>
  <c r="O5" i="7"/>
  <c r="O13" i="7"/>
  <c r="O14" i="8"/>
  <c r="O10" i="8"/>
  <c r="O6" i="8"/>
  <c r="O2" i="8"/>
  <c r="O11" i="8"/>
  <c r="O7" i="8"/>
  <c r="O3" i="8"/>
  <c r="O12" i="8"/>
  <c r="O6" i="1"/>
  <c r="O6" i="5"/>
  <c r="O6" i="6"/>
  <c r="O6" i="7"/>
  <c r="O14" i="7"/>
  <c r="O5" i="8"/>
  <c r="O13" i="8"/>
  <c r="O14" i="9"/>
  <c r="O10" i="9"/>
  <c r="O6" i="9"/>
  <c r="O2" i="9"/>
  <c r="O11" i="9"/>
  <c r="O7" i="9"/>
  <c r="O3" i="9"/>
  <c r="O12" i="9"/>
  <c r="O5" i="12"/>
  <c r="O7" i="3"/>
  <c r="O7" i="4"/>
  <c r="O7" i="5"/>
  <c r="O7" i="6"/>
  <c r="O5" i="9"/>
  <c r="O13" i="9"/>
  <c r="O14" i="10"/>
  <c r="O10" i="10"/>
  <c r="O6" i="10"/>
  <c r="O2" i="10"/>
  <c r="O11" i="10"/>
  <c r="O7" i="10"/>
  <c r="O3" i="10"/>
  <c r="O12" i="10"/>
  <c r="O3" i="12"/>
  <c r="O8" i="1"/>
  <c r="O8" i="2"/>
  <c r="O8" i="3"/>
  <c r="O8" i="4"/>
  <c r="O5" i="10"/>
  <c r="O13" i="10"/>
  <c r="O14" i="11"/>
  <c r="O10" i="11"/>
  <c r="O6" i="11"/>
  <c r="O2" i="11"/>
  <c r="O11" i="11"/>
  <c r="O7" i="11"/>
  <c r="O3" i="11"/>
  <c r="O12" i="11"/>
  <c r="O9" i="1"/>
  <c r="O9" i="2"/>
  <c r="O9" i="3"/>
  <c r="O9" i="7"/>
  <c r="O8" i="8"/>
  <c r="O5" i="11"/>
  <c r="O13" i="11"/>
  <c r="N16" i="2"/>
  <c r="O13" i="2" s="1"/>
  <c r="O3" i="4"/>
  <c r="O2" i="6"/>
  <c r="O4" i="8"/>
  <c r="O4" i="9"/>
  <c r="O4" i="10"/>
  <c r="O4" i="11"/>
  <c r="O2" i="1"/>
  <c r="N16" i="8"/>
  <c r="N16" i="9"/>
  <c r="N16" i="10"/>
  <c r="N16" i="11"/>
  <c r="O3" i="3"/>
  <c r="O2" i="12"/>
  <c r="N16" i="12"/>
  <c r="O4" i="2" l="1"/>
  <c r="O10" i="2"/>
  <c r="O6" i="2"/>
  <c r="O2" i="2"/>
  <c r="O11" i="2"/>
  <c r="O7" i="2"/>
  <c r="O3" i="2"/>
  <c r="O12" i="2"/>
  <c r="O5" i="2"/>
</calcChain>
</file>

<file path=xl/sharedStrings.xml><?xml version="1.0" encoding="utf-8"?>
<sst xmlns="http://schemas.openxmlformats.org/spreadsheetml/2006/main" count="354" uniqueCount="43">
  <si>
    <t>Membership</t>
  </si>
  <si>
    <t>Januari 2024</t>
  </si>
  <si>
    <t xml:space="preserve">Februari 2024 </t>
  </si>
  <si>
    <t>Mars 2024</t>
  </si>
  <si>
    <t>April 2024</t>
  </si>
  <si>
    <t>Maj 2024</t>
  </si>
  <si>
    <t>Juni 2024</t>
  </si>
  <si>
    <t>Juli 2024</t>
  </si>
  <si>
    <t>Augusti 2024</t>
  </si>
  <si>
    <t>September 2024</t>
  </si>
  <si>
    <t>Oktober 2024</t>
  </si>
  <si>
    <t>November 2024</t>
  </si>
  <si>
    <t>December 2024</t>
  </si>
  <si>
    <t xml:space="preserve">Totalt per medlemskap 2024: </t>
  </si>
  <si>
    <t>Procent (%) av memberships:</t>
  </si>
  <si>
    <t>Standard</t>
  </si>
  <si>
    <t>Standard TRI/OCR/MULTI</t>
  </si>
  <si>
    <t>Premium</t>
  </si>
  <si>
    <t>Premium TRI/OCR/MULTI</t>
  </si>
  <si>
    <t>Supreme</t>
  </si>
  <si>
    <t>Supreme TRI/OCR/MULTI</t>
  </si>
  <si>
    <t>Iform 4 mån</t>
  </si>
  <si>
    <t>Iform Tillägg till MS 4 mån</t>
  </si>
  <si>
    <t>Iform Extra månad</t>
  </si>
  <si>
    <t>Iform Fortsättning</t>
  </si>
  <si>
    <t>BAS</t>
  </si>
  <si>
    <t>Avslut</t>
  </si>
  <si>
    <t xml:space="preserve">Summa per Månad: </t>
  </si>
  <si>
    <t xml:space="preserve">Summa per År: </t>
  </si>
  <si>
    <t>Januari 2025</t>
  </si>
  <si>
    <t>Februari 2025</t>
  </si>
  <si>
    <t>Mars 2025</t>
  </si>
  <si>
    <t>April 2025</t>
  </si>
  <si>
    <t>Maj 2025</t>
  </si>
  <si>
    <t>Juni 2025</t>
  </si>
  <si>
    <t>Juli 2025</t>
  </si>
  <si>
    <t>Augusti 2025</t>
  </si>
  <si>
    <t>September 2025</t>
  </si>
  <si>
    <t>Oktober 2025</t>
  </si>
  <si>
    <t>November 2025</t>
  </si>
  <si>
    <t>December 2025</t>
  </si>
  <si>
    <t>Totalt per medlemskap 2025:</t>
  </si>
  <si>
    <t>Konvertering från test till membership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</si>
</sst>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kr-41D]"/>
    <numFmt numFmtId="165" formatCode="0.0"/>
    <numFmt numFmtId="166" formatCode="mmmm\ yyyy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1" fontId="0" fillId="2" borderId="0" xfId="0" applyNumberFormat="1" applyFill="1" applyAlignment="1">
      <alignment horizontal="right"/>
    </xf>
    <xf numFmtId="1" fontId="1" fillId="0" borderId="0" xfId="0" applyNumberFormat="1" applyFont="1"/>
    <xf numFmtId="165" fontId="1" fillId="0" borderId="0" xfId="0" applyNumberFormat="1" applyFont="1"/>
    <xf numFmtId="164" fontId="0" fillId="2" borderId="0" xfId="0" applyNumberFormat="1" applyFill="1"/>
    <xf numFmtId="1" fontId="2" fillId="0" borderId="0" xfId="0" applyNumberFormat="1" applyFont="1"/>
    <xf numFmtId="164" fontId="3" fillId="3" borderId="0" xfId="0" applyNumberFormat="1" applyFont="1" applyFill="1"/>
    <xf numFmtId="1" fontId="2" fillId="3" borderId="0" xfId="0" applyNumberFormat="1" applyFont="1" applyFill="1"/>
    <xf numFmtId="0" fontId="2" fillId="0" borderId="0" xfId="0" applyFont="1"/>
    <xf numFmtId="1" fontId="3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0" fontId="2" fillId="2" borderId="0" xfId="0" applyFont="1" applyFill="1"/>
    <xf numFmtId="1" fontId="2" fillId="2" borderId="0" xfId="0" applyNumberFormat="1" applyFont="1" applyFill="1"/>
    <xf numFmtId="0" fontId="3" fillId="0" borderId="0" xfId="0" applyFont="1"/>
    <xf numFmtId="1" fontId="3" fillId="2" borderId="0" xfId="0" applyNumberFormat="1" applyFont="1" applyFill="1"/>
    <xf numFmtId="164" fontId="4" fillId="2" borderId="0" xfId="0" applyNumberFormat="1" applyFont="1" applyFill="1"/>
    <xf numFmtId="1" fontId="3" fillId="0" borderId="0" xfId="0" applyNumberFormat="1" applyFont="1" applyAlignment="1">
      <alignment wrapText="1"/>
    </xf>
    <xf numFmtId="166" fontId="2" fillId="0" borderId="0" xfId="0" applyNumberFormat="1" applyFont="1"/>
    <xf numFmtId="164" fontId="1" fillId="3" borderId="0" xfId="0" applyNumberFormat="1" applyFont="1" applyFill="1"/>
    <xf numFmtId="1" fontId="1" fillId="3" borderId="0" xfId="0" applyNumberFormat="1" applyFont="1" applyFill="1"/>
    <xf numFmtId="0" fontId="1" fillId="2" borderId="0" xfId="0" applyFont="1" applyFill="1"/>
    <xf numFmtId="1" fontId="1" fillId="2" borderId="0" xfId="0" applyNumberFormat="1" applyFont="1" applyFill="1"/>
    <xf numFmtId="166" fontId="1" fillId="0" borderId="0" xfId="0" applyNumberFormat="1" applyFont="1"/>
    <xf numFmtId="49" fontId="2" fillId="0" borderId="0" xfId="0" applyNumberFormat="1" applyFont="1"/>
    <xf numFmtId="1" fontId="3" fillId="0" borderId="0" xfId="0" applyNumberFormat="1" applyFont="1" applyAlignment="1">
      <alignment horizontal="right"/>
    </xf>
    <xf numFmtId="165" fontId="2" fillId="0" borderId="0" xfId="0" applyNumberFormat="1" applyFont="1"/>
    <xf numFmtId="1" fontId="3" fillId="3" borderId="0" xfId="0" applyNumberFormat="1" applyFont="1" applyFill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246"/>
  <sheetViews>
    <sheetView tabSelected="1" workbookViewId="0">
      <selection activeCell="G24" sqref="G24"/>
    </sheetView>
  </sheetViews>
  <sheetFormatPr baseColWidth="10" defaultColWidth="12.6640625" defaultRowHeight="15.75" customHeight="1" x14ac:dyDescent="0.15"/>
  <cols>
    <col min="1" max="1" width="43.1640625" customWidth="1"/>
    <col min="14" max="14" width="22.83203125" customWidth="1"/>
    <col min="15" max="15" width="25.1640625" customWidth="1"/>
  </cols>
  <sheetData>
    <row r="1" spans="1:15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ht="15.75" customHeight="1" x14ac:dyDescent="0.15">
      <c r="A2" s="3" t="s">
        <v>15</v>
      </c>
      <c r="B2" s="4">
        <v>15</v>
      </c>
      <c r="C2" s="5">
        <v>25</v>
      </c>
      <c r="D2" s="5">
        <v>7</v>
      </c>
      <c r="E2" s="5">
        <v>16</v>
      </c>
      <c r="F2" s="5">
        <v>21</v>
      </c>
      <c r="G2" s="5">
        <v>13</v>
      </c>
      <c r="H2" s="5">
        <v>8</v>
      </c>
      <c r="I2" s="5">
        <v>11</v>
      </c>
      <c r="J2" s="5">
        <v>19</v>
      </c>
      <c r="K2" s="5">
        <v>9</v>
      </c>
      <c r="L2" s="5">
        <v>8</v>
      </c>
      <c r="M2" s="5">
        <v>10</v>
      </c>
      <c r="N2" s="5">
        <f t="shared" ref="N2:N13" si="0">SUM(B2:M2)</f>
        <v>162</v>
      </c>
      <c r="O2" s="6">
        <f>N2/N16*100</f>
        <v>33.609958506224068</v>
      </c>
    </row>
    <row r="3" spans="1:15" ht="15.75" customHeight="1" x14ac:dyDescent="0.15">
      <c r="A3" s="3" t="s">
        <v>16</v>
      </c>
      <c r="B3" s="4">
        <v>2</v>
      </c>
      <c r="C3" s="5">
        <v>5</v>
      </c>
      <c r="D3" s="5">
        <v>2</v>
      </c>
      <c r="E3" s="5">
        <v>1</v>
      </c>
      <c r="F3" s="5">
        <v>3</v>
      </c>
      <c r="G3" s="5">
        <v>1</v>
      </c>
      <c r="H3" s="5">
        <v>1</v>
      </c>
      <c r="I3" s="5">
        <v>0</v>
      </c>
      <c r="J3" s="5">
        <v>1</v>
      </c>
      <c r="K3" s="5">
        <v>4</v>
      </c>
      <c r="L3" s="5">
        <v>0</v>
      </c>
      <c r="M3" s="5">
        <v>2</v>
      </c>
      <c r="N3" s="5">
        <f t="shared" si="0"/>
        <v>22</v>
      </c>
      <c r="O3" s="6">
        <f>N3/N16*100</f>
        <v>4.5643153526970952</v>
      </c>
    </row>
    <row r="4" spans="1:15" ht="15.75" customHeight="1" x14ac:dyDescent="0.15">
      <c r="A4" s="3" t="s">
        <v>17</v>
      </c>
      <c r="B4" s="4">
        <v>18</v>
      </c>
      <c r="C4" s="5">
        <v>10</v>
      </c>
      <c r="D4" s="5">
        <v>15</v>
      </c>
      <c r="E4" s="5">
        <v>12</v>
      </c>
      <c r="F4" s="5">
        <v>15</v>
      </c>
      <c r="G4" s="5">
        <v>9</v>
      </c>
      <c r="H4" s="5">
        <v>4</v>
      </c>
      <c r="I4" s="5">
        <v>2</v>
      </c>
      <c r="J4" s="5">
        <v>11</v>
      </c>
      <c r="K4" s="5">
        <v>10</v>
      </c>
      <c r="L4" s="5">
        <v>8</v>
      </c>
      <c r="M4" s="5">
        <v>2</v>
      </c>
      <c r="N4" s="5">
        <f t="shared" si="0"/>
        <v>116</v>
      </c>
      <c r="O4" s="6">
        <f>N4/N16*100</f>
        <v>24.066390041493776</v>
      </c>
    </row>
    <row r="5" spans="1:15" ht="15.75" customHeight="1" x14ac:dyDescent="0.15">
      <c r="A5" s="3" t="s">
        <v>18</v>
      </c>
      <c r="B5" s="4">
        <v>9</v>
      </c>
      <c r="C5" s="5">
        <v>1</v>
      </c>
      <c r="D5" s="5">
        <v>1</v>
      </c>
      <c r="E5" s="5">
        <v>3</v>
      </c>
      <c r="F5" s="5">
        <v>8</v>
      </c>
      <c r="G5" s="5">
        <v>4</v>
      </c>
      <c r="H5" s="5">
        <v>2</v>
      </c>
      <c r="I5" s="5">
        <v>4</v>
      </c>
      <c r="J5" s="5">
        <v>2</v>
      </c>
      <c r="K5" s="5">
        <v>3</v>
      </c>
      <c r="L5" s="5">
        <v>2</v>
      </c>
      <c r="M5" s="5">
        <v>1</v>
      </c>
      <c r="N5" s="5">
        <f t="shared" si="0"/>
        <v>40</v>
      </c>
      <c r="O5" s="6">
        <f>N5/N16*100</f>
        <v>8.2987551867219906</v>
      </c>
    </row>
    <row r="6" spans="1:15" ht="15.75" customHeight="1" x14ac:dyDescent="0.15">
      <c r="A6" s="3" t="s">
        <v>19</v>
      </c>
      <c r="B6" s="4">
        <v>1</v>
      </c>
      <c r="C6" s="5">
        <v>0</v>
      </c>
      <c r="D6" s="5">
        <v>0</v>
      </c>
      <c r="E6" s="5">
        <v>0</v>
      </c>
      <c r="F6" s="5">
        <v>2</v>
      </c>
      <c r="G6" s="5">
        <v>0</v>
      </c>
      <c r="H6" s="5">
        <v>1</v>
      </c>
      <c r="I6" s="5">
        <v>1</v>
      </c>
      <c r="J6" s="5">
        <v>1</v>
      </c>
      <c r="K6" s="5">
        <v>2</v>
      </c>
      <c r="L6" s="5">
        <v>2</v>
      </c>
      <c r="M6" s="5">
        <v>1</v>
      </c>
      <c r="N6" s="5">
        <f t="shared" si="0"/>
        <v>11</v>
      </c>
      <c r="O6" s="6">
        <f>N6/N16*100</f>
        <v>2.2821576763485476</v>
      </c>
    </row>
    <row r="7" spans="1:15" ht="15.75" customHeight="1" x14ac:dyDescent="0.15">
      <c r="A7" s="3" t="s">
        <v>20</v>
      </c>
      <c r="B7" s="4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1</v>
      </c>
      <c r="L7" s="5">
        <v>0</v>
      </c>
      <c r="M7" s="5">
        <v>0</v>
      </c>
      <c r="N7" s="5">
        <f t="shared" si="0"/>
        <v>1</v>
      </c>
      <c r="O7" s="6">
        <f>N7/N16*100</f>
        <v>0.2074688796680498</v>
      </c>
    </row>
    <row r="8" spans="1:15" ht="15.75" customHeight="1" x14ac:dyDescent="0.15">
      <c r="A8" s="1" t="s">
        <v>21</v>
      </c>
      <c r="B8" s="4">
        <v>17</v>
      </c>
      <c r="C8" s="5">
        <v>6</v>
      </c>
      <c r="D8" s="5">
        <v>8</v>
      </c>
      <c r="E8" s="5">
        <v>4</v>
      </c>
      <c r="F8" s="5">
        <v>2</v>
      </c>
      <c r="G8" s="5">
        <v>2</v>
      </c>
      <c r="H8" s="5">
        <v>0</v>
      </c>
      <c r="I8" s="5">
        <v>3</v>
      </c>
      <c r="J8" s="5">
        <v>5</v>
      </c>
      <c r="K8" s="5">
        <v>1</v>
      </c>
      <c r="L8" s="5">
        <v>3</v>
      </c>
      <c r="M8" s="5">
        <v>0</v>
      </c>
      <c r="N8" s="5">
        <f t="shared" si="0"/>
        <v>51</v>
      </c>
      <c r="O8" s="6">
        <f>N8/N16*100</f>
        <v>10.580912863070539</v>
      </c>
    </row>
    <row r="9" spans="1:15" ht="15.75" customHeight="1" x14ac:dyDescent="0.15">
      <c r="A9" s="1" t="s">
        <v>22</v>
      </c>
      <c r="B9" s="4">
        <v>1</v>
      </c>
      <c r="C9" s="5">
        <v>1</v>
      </c>
      <c r="D9" s="5">
        <v>0</v>
      </c>
      <c r="E9" s="5">
        <v>0</v>
      </c>
      <c r="F9" s="5">
        <v>0</v>
      </c>
      <c r="G9" s="5">
        <v>0</v>
      </c>
      <c r="H9" s="5">
        <v>3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f t="shared" si="0"/>
        <v>5</v>
      </c>
      <c r="O9" s="6">
        <f>N9/N16*100</f>
        <v>1.0373443983402488</v>
      </c>
    </row>
    <row r="10" spans="1:15" ht="15.75" customHeight="1" x14ac:dyDescent="0.15">
      <c r="A10" s="3" t="s">
        <v>23</v>
      </c>
      <c r="B10" s="4">
        <v>0</v>
      </c>
      <c r="C10" s="5">
        <v>0</v>
      </c>
      <c r="D10" s="5">
        <v>1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f t="shared" si="0"/>
        <v>1</v>
      </c>
      <c r="O10" s="6">
        <f>N10/N16*100</f>
        <v>0.2074688796680498</v>
      </c>
    </row>
    <row r="11" spans="1:15" ht="15.75" customHeight="1" x14ac:dyDescent="0.15">
      <c r="A11" s="3" t="s">
        <v>24</v>
      </c>
      <c r="B11" s="4">
        <v>1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1</v>
      </c>
      <c r="J11" s="5">
        <v>0</v>
      </c>
      <c r="K11" s="5">
        <v>0</v>
      </c>
      <c r="L11" s="5">
        <v>0</v>
      </c>
      <c r="M11" s="5">
        <v>0</v>
      </c>
      <c r="N11" s="5">
        <f t="shared" si="0"/>
        <v>2</v>
      </c>
      <c r="O11" s="6">
        <f>N11/N16*100</f>
        <v>0.41493775933609961</v>
      </c>
    </row>
    <row r="12" spans="1:15" ht="15.75" customHeight="1" x14ac:dyDescent="0.15">
      <c r="A12" s="7" t="s">
        <v>25</v>
      </c>
      <c r="B12" s="4">
        <v>0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4</v>
      </c>
      <c r="J12" s="5">
        <v>1</v>
      </c>
      <c r="K12" s="5">
        <v>1</v>
      </c>
      <c r="L12" s="5">
        <v>0</v>
      </c>
      <c r="M12" s="5">
        <v>1</v>
      </c>
      <c r="N12" s="5">
        <f t="shared" si="0"/>
        <v>13</v>
      </c>
      <c r="O12" s="6">
        <f>N12/N16*100</f>
        <v>2.6970954356846475</v>
      </c>
    </row>
    <row r="13" spans="1:15" ht="15.75" customHeight="1" x14ac:dyDescent="0.15">
      <c r="A13" s="7" t="s">
        <v>26</v>
      </c>
      <c r="B13" s="4">
        <v>0</v>
      </c>
      <c r="C13" s="5">
        <v>4</v>
      </c>
      <c r="D13" s="5">
        <v>3</v>
      </c>
      <c r="E13" s="5">
        <v>8</v>
      </c>
      <c r="F13" s="5">
        <v>6</v>
      </c>
      <c r="G13" s="5">
        <v>9</v>
      </c>
      <c r="H13" s="5">
        <v>1</v>
      </c>
      <c r="I13" s="5">
        <v>8</v>
      </c>
      <c r="J13" s="5">
        <v>5</v>
      </c>
      <c r="K13" s="5">
        <v>7</v>
      </c>
      <c r="L13" s="5">
        <v>3</v>
      </c>
      <c r="M13" s="5">
        <v>4</v>
      </c>
      <c r="N13" s="5">
        <f t="shared" si="0"/>
        <v>58</v>
      </c>
      <c r="O13" s="6">
        <f>N13/N16*100</f>
        <v>12.033195020746888</v>
      </c>
    </row>
    <row r="14" spans="1:15" ht="15.75" customHeight="1" x14ac:dyDescent="0.15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5" ht="15.75" customHeight="1" x14ac:dyDescent="0.15">
      <c r="A15" s="9" t="s">
        <v>27</v>
      </c>
      <c r="B15" s="10">
        <f t="shared" ref="B15:M15" si="1">SUM(B2:B12)</f>
        <v>64</v>
      </c>
      <c r="C15" s="10">
        <f t="shared" si="1"/>
        <v>49</v>
      </c>
      <c r="D15" s="10">
        <f t="shared" si="1"/>
        <v>35</v>
      </c>
      <c r="E15" s="10">
        <f t="shared" si="1"/>
        <v>37</v>
      </c>
      <c r="F15" s="10">
        <f t="shared" si="1"/>
        <v>52</v>
      </c>
      <c r="G15" s="10">
        <f t="shared" si="1"/>
        <v>30</v>
      </c>
      <c r="H15" s="10">
        <f t="shared" si="1"/>
        <v>20</v>
      </c>
      <c r="I15" s="10">
        <f t="shared" si="1"/>
        <v>26</v>
      </c>
      <c r="J15" s="10">
        <f t="shared" si="1"/>
        <v>40</v>
      </c>
      <c r="K15" s="10">
        <f t="shared" si="1"/>
        <v>31</v>
      </c>
      <c r="L15" s="10">
        <f t="shared" si="1"/>
        <v>23</v>
      </c>
      <c r="M15" s="10">
        <f t="shared" si="1"/>
        <v>17</v>
      </c>
      <c r="N15" s="10"/>
    </row>
    <row r="16" spans="1:15" ht="15.75" customHeight="1" x14ac:dyDescent="0.15">
      <c r="A16" s="9" t="s">
        <v>28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>
        <f>SUM(N2:N14)</f>
        <v>482</v>
      </c>
    </row>
    <row r="17" spans="1:15" ht="15.75" customHeight="1" x14ac:dyDescent="0.15">
      <c r="A17" s="11"/>
      <c r="D17" s="11"/>
    </row>
    <row r="18" spans="1:15" ht="15.75" customHeight="1" x14ac:dyDescent="0.15">
      <c r="A18" s="12"/>
      <c r="B18" s="13"/>
      <c r="C18" s="14"/>
      <c r="G18" s="13"/>
    </row>
    <row r="19" spans="1:15" ht="15.75" customHeight="1" x14ac:dyDescent="0.15">
      <c r="A19" s="12"/>
      <c r="B19" s="13"/>
      <c r="C19" s="14"/>
      <c r="G19" s="13"/>
      <c r="K19" s="15"/>
      <c r="L19" s="16"/>
      <c r="M19" s="16"/>
      <c r="N19" s="15"/>
      <c r="O19" s="15"/>
    </row>
    <row r="20" spans="1:15" ht="15.75" customHeight="1" x14ac:dyDescent="0.15">
      <c r="K20" s="15"/>
      <c r="L20" s="15"/>
      <c r="M20" s="15"/>
      <c r="N20" s="15"/>
      <c r="O20" s="15"/>
    </row>
    <row r="21" spans="1:15" ht="15.75" customHeight="1" x14ac:dyDescent="0.15">
      <c r="K21" s="15"/>
      <c r="L21" s="15"/>
      <c r="M21" s="15"/>
      <c r="N21" s="15"/>
      <c r="O21" s="15"/>
    </row>
    <row r="22" spans="1:15" ht="15.75" customHeight="1" x14ac:dyDescent="0.15">
      <c r="A22" s="12"/>
      <c r="B22" s="13"/>
      <c r="K22" s="15"/>
      <c r="L22" s="15"/>
      <c r="M22" s="15"/>
      <c r="N22" s="15"/>
      <c r="O22" s="15"/>
    </row>
    <row r="23" spans="1:15" ht="15.75" customHeight="1" x14ac:dyDescent="0.15">
      <c r="A23" s="12"/>
      <c r="B23" s="13"/>
      <c r="C23" s="14"/>
      <c r="G23" s="13"/>
      <c r="K23" s="15"/>
      <c r="L23" s="15"/>
      <c r="M23" s="15"/>
      <c r="N23" s="15"/>
      <c r="O23" s="15"/>
    </row>
    <row r="24" spans="1:15" ht="15.75" customHeight="1" x14ac:dyDescent="0.15">
      <c r="A24" s="12"/>
      <c r="B24" s="13"/>
      <c r="C24" s="14"/>
      <c r="G24" s="13"/>
    </row>
    <row r="25" spans="1:15" ht="15.75" customHeight="1" x14ac:dyDescent="0.15">
      <c r="C25" s="17"/>
      <c r="G25" s="13"/>
    </row>
    <row r="26" spans="1:15" ht="15.75" customHeight="1" x14ac:dyDescent="0.15">
      <c r="C26" s="17"/>
      <c r="G26" s="13"/>
    </row>
    <row r="27" spans="1:15" ht="15.75" customHeight="1" x14ac:dyDescent="0.15">
      <c r="A27" s="12"/>
      <c r="B27" s="13"/>
      <c r="C27" s="14"/>
      <c r="G27" s="13"/>
    </row>
    <row r="28" spans="1:15" ht="15.75" customHeight="1" x14ac:dyDescent="0.15">
      <c r="A28" s="12"/>
      <c r="B28" s="13"/>
      <c r="C28" s="14"/>
      <c r="G28" s="13"/>
      <c r="L28" s="1"/>
    </row>
    <row r="29" spans="1:15" ht="15.75" customHeight="1" x14ac:dyDescent="0.15">
      <c r="C29" s="14"/>
      <c r="G29" s="13"/>
      <c r="L29" s="3"/>
    </row>
    <row r="30" spans="1:15" ht="15.75" customHeight="1" x14ac:dyDescent="0.15">
      <c r="C30" s="14"/>
      <c r="G30" s="13"/>
      <c r="L30" s="3"/>
    </row>
    <row r="31" spans="1:15" ht="15.75" customHeight="1" x14ac:dyDescent="0.15">
      <c r="C31" s="14"/>
      <c r="G31" s="13"/>
      <c r="L31" s="3"/>
    </row>
    <row r="32" spans="1:15" ht="15.75" customHeight="1" x14ac:dyDescent="0.15">
      <c r="C32" s="17"/>
      <c r="G32" s="13"/>
      <c r="L32" s="3"/>
    </row>
    <row r="33" spans="1:12" ht="15.75" customHeight="1" x14ac:dyDescent="0.15">
      <c r="A33" s="12"/>
      <c r="B33" s="13"/>
      <c r="C33" s="17"/>
      <c r="G33" s="13"/>
      <c r="L33" s="3"/>
    </row>
    <row r="34" spans="1:12" ht="15.75" customHeight="1" x14ac:dyDescent="0.15">
      <c r="A34" s="12"/>
      <c r="B34" s="13"/>
      <c r="C34" s="17"/>
      <c r="G34" s="13"/>
      <c r="L34" s="3"/>
    </row>
    <row r="35" spans="1:12" ht="15.75" customHeight="1" x14ac:dyDescent="0.15">
      <c r="A35" s="12"/>
      <c r="B35" s="13"/>
      <c r="C35" s="17"/>
      <c r="G35" s="13"/>
      <c r="L35" s="1"/>
    </row>
    <row r="36" spans="1:12" ht="15.75" customHeight="1" x14ac:dyDescent="0.15">
      <c r="A36" s="12"/>
      <c r="B36" s="13"/>
      <c r="C36" s="14"/>
      <c r="G36" s="13"/>
      <c r="L36" s="1"/>
    </row>
    <row r="37" spans="1:12" ht="15.75" customHeight="1" x14ac:dyDescent="0.15">
      <c r="A37" s="12"/>
      <c r="B37" s="13"/>
      <c r="C37" s="14"/>
      <c r="G37" s="13"/>
      <c r="L37" s="3"/>
    </row>
    <row r="38" spans="1:12" ht="15.75" customHeight="1" x14ac:dyDescent="0.15">
      <c r="L38" s="3"/>
    </row>
    <row r="39" spans="1:12" ht="15.75" customHeight="1" x14ac:dyDescent="0.15">
      <c r="A39" s="18"/>
      <c r="B39" s="13"/>
      <c r="C39" s="19"/>
      <c r="D39" s="13"/>
      <c r="G39" s="13"/>
      <c r="L39" s="7"/>
    </row>
    <row r="40" spans="1:12" ht="15.75" customHeight="1" x14ac:dyDescent="0.15">
      <c r="L40" s="7"/>
    </row>
    <row r="42" spans="1:12" ht="15.75" customHeight="1" x14ac:dyDescent="0.15">
      <c r="A42" s="18"/>
      <c r="B42" s="13"/>
      <c r="C42" s="19"/>
      <c r="G42" s="13"/>
    </row>
    <row r="43" spans="1:12" ht="15.75" customHeight="1" x14ac:dyDescent="0.15">
      <c r="A43" s="18"/>
      <c r="B43" s="13"/>
    </row>
    <row r="44" spans="1:12" ht="15.75" customHeight="1" x14ac:dyDescent="0.15">
      <c r="A44" s="12"/>
      <c r="B44" s="13"/>
    </row>
    <row r="45" spans="1:12" ht="13" x14ac:dyDescent="0.15">
      <c r="A45" s="20"/>
      <c r="B45" s="13"/>
      <c r="C45" s="13"/>
      <c r="G45" s="13"/>
    </row>
    <row r="46" spans="1:12" ht="13" x14ac:dyDescent="0.15">
      <c r="A46" s="12"/>
      <c r="B46" s="13"/>
      <c r="C46" s="13"/>
      <c r="G46" s="13"/>
    </row>
    <row r="47" spans="1:12" ht="13" x14ac:dyDescent="0.15">
      <c r="A47" s="12"/>
      <c r="B47" s="13"/>
      <c r="C47" s="13"/>
      <c r="G47" s="13"/>
    </row>
    <row r="48" spans="1:12" ht="13" x14ac:dyDescent="0.15">
      <c r="A48" s="20"/>
      <c r="B48" s="13"/>
      <c r="C48" s="13"/>
    </row>
    <row r="49" spans="1:4" ht="13" x14ac:dyDescent="0.15">
      <c r="A49" s="20"/>
      <c r="B49" s="13"/>
      <c r="C49" s="13"/>
    </row>
    <row r="50" spans="1:4" ht="13" x14ac:dyDescent="0.15">
      <c r="B50" s="13"/>
      <c r="C50" s="13"/>
    </row>
    <row r="51" spans="1:4" ht="13" x14ac:dyDescent="0.15">
      <c r="A51" s="1"/>
      <c r="B51" s="13"/>
      <c r="C51" s="13"/>
    </row>
    <row r="52" spans="1:4" ht="13" x14ac:dyDescent="0.15">
      <c r="A52" s="3"/>
      <c r="B52" s="13"/>
      <c r="C52" s="13"/>
    </row>
    <row r="53" spans="1:4" ht="13" x14ac:dyDescent="0.15">
      <c r="A53" s="3"/>
      <c r="B53" s="13"/>
      <c r="C53" s="13"/>
    </row>
    <row r="54" spans="1:4" ht="13" x14ac:dyDescent="0.15">
      <c r="A54" s="3"/>
      <c r="B54" s="13"/>
      <c r="C54" s="13"/>
    </row>
    <row r="55" spans="1:4" ht="13" x14ac:dyDescent="0.15">
      <c r="A55" s="3"/>
      <c r="B55" s="13"/>
      <c r="C55" s="13"/>
    </row>
    <row r="56" spans="1:4" ht="13" x14ac:dyDescent="0.15">
      <c r="A56" s="3"/>
      <c r="B56" s="13"/>
      <c r="C56" s="13"/>
      <c r="D56" s="13"/>
    </row>
    <row r="57" spans="1:4" ht="13" x14ac:dyDescent="0.15">
      <c r="A57" s="3"/>
    </row>
    <row r="58" spans="1:4" ht="13" x14ac:dyDescent="0.15">
      <c r="A58" s="1"/>
    </row>
    <row r="59" spans="1:4" ht="13" x14ac:dyDescent="0.15">
      <c r="A59" s="1"/>
      <c r="B59" s="13"/>
      <c r="C59" s="13"/>
    </row>
    <row r="60" spans="1:4" ht="13" x14ac:dyDescent="0.15">
      <c r="A60" s="3"/>
      <c r="B60" s="13"/>
      <c r="C60" s="13"/>
    </row>
    <row r="61" spans="1:4" ht="13" x14ac:dyDescent="0.15">
      <c r="A61" s="3"/>
      <c r="B61" s="13"/>
      <c r="C61" s="13"/>
    </row>
    <row r="62" spans="1:4" ht="13" x14ac:dyDescent="0.15">
      <c r="A62" s="7"/>
      <c r="B62" s="13"/>
      <c r="C62" s="13"/>
    </row>
    <row r="63" spans="1:4" ht="13" x14ac:dyDescent="0.15">
      <c r="A63" s="7"/>
      <c r="B63" s="13"/>
      <c r="C63" s="13"/>
    </row>
    <row r="64" spans="1:4" ht="13" x14ac:dyDescent="0.15">
      <c r="B64" s="13"/>
      <c r="C64" s="13"/>
    </row>
    <row r="65" spans="1:4" ht="13" x14ac:dyDescent="0.15">
      <c r="A65" s="13"/>
      <c r="B65" s="13"/>
      <c r="C65" s="13"/>
    </row>
    <row r="66" spans="1:4" ht="13" x14ac:dyDescent="0.15">
      <c r="A66" s="13"/>
      <c r="B66" s="13"/>
      <c r="C66" s="13"/>
    </row>
    <row r="67" spans="1:4" ht="13" x14ac:dyDescent="0.15">
      <c r="A67" s="13"/>
      <c r="B67" s="13"/>
      <c r="C67" s="13"/>
    </row>
    <row r="68" spans="1:4" ht="13" x14ac:dyDescent="0.15">
      <c r="A68" s="13"/>
      <c r="B68" s="13"/>
      <c r="C68" s="13"/>
    </row>
    <row r="69" spans="1:4" ht="13" x14ac:dyDescent="0.15">
      <c r="A69" s="13"/>
      <c r="B69" s="13"/>
      <c r="C69" s="13"/>
    </row>
    <row r="70" spans="1:4" ht="13" x14ac:dyDescent="0.15">
      <c r="B70" s="13"/>
      <c r="C70" s="13"/>
    </row>
    <row r="71" spans="1:4" ht="13" x14ac:dyDescent="0.15">
      <c r="B71" s="13"/>
      <c r="C71" s="13"/>
    </row>
    <row r="72" spans="1:4" ht="13" x14ac:dyDescent="0.15">
      <c r="B72" s="13"/>
      <c r="C72" s="13"/>
    </row>
    <row r="73" spans="1:4" ht="13" x14ac:dyDescent="0.15">
      <c r="B73" s="13"/>
      <c r="C73" s="13"/>
    </row>
    <row r="74" spans="1:4" ht="13" x14ac:dyDescent="0.15">
      <c r="A74" s="13"/>
      <c r="B74" s="13"/>
      <c r="C74" s="13"/>
    </row>
    <row r="75" spans="1:4" ht="13" x14ac:dyDescent="0.15">
      <c r="A75" s="13"/>
      <c r="B75" s="13"/>
      <c r="C75" s="13"/>
    </row>
    <row r="76" spans="1:4" ht="13" x14ac:dyDescent="0.15">
      <c r="A76" s="13"/>
      <c r="B76" s="13"/>
      <c r="C76" s="13"/>
    </row>
    <row r="77" spans="1:4" ht="13" x14ac:dyDescent="0.15">
      <c r="A77" s="13"/>
      <c r="B77" s="13"/>
      <c r="C77" s="13"/>
    </row>
    <row r="78" spans="1:4" ht="13" x14ac:dyDescent="0.15">
      <c r="A78" s="13"/>
      <c r="B78" s="13"/>
      <c r="C78" s="13"/>
      <c r="D78" s="13"/>
    </row>
    <row r="80" spans="1:4" ht="13" x14ac:dyDescent="0.15">
      <c r="A80" s="13"/>
      <c r="B80" s="13"/>
      <c r="C80" s="13"/>
    </row>
    <row r="81" spans="1:3" ht="13" x14ac:dyDescent="0.15">
      <c r="A81" s="13"/>
      <c r="B81" s="13"/>
      <c r="C81" s="13"/>
    </row>
    <row r="82" spans="1:3" ht="13" x14ac:dyDescent="0.15">
      <c r="A82" s="13"/>
      <c r="B82" s="13"/>
      <c r="C82" s="13"/>
    </row>
    <row r="83" spans="1:3" ht="13" x14ac:dyDescent="0.15">
      <c r="A83" s="13"/>
      <c r="B83" s="13"/>
      <c r="C83" s="13"/>
    </row>
    <row r="84" spans="1:3" ht="13" x14ac:dyDescent="0.15">
      <c r="B84" s="13"/>
      <c r="C84" s="13"/>
    </row>
    <row r="85" spans="1:3" ht="13" x14ac:dyDescent="0.15">
      <c r="B85" s="13"/>
      <c r="C85" s="13"/>
    </row>
    <row r="86" spans="1:3" ht="13" x14ac:dyDescent="0.15">
      <c r="A86" s="13"/>
      <c r="B86" s="13"/>
      <c r="C86" s="13"/>
    </row>
    <row r="87" spans="1:3" ht="13" x14ac:dyDescent="0.15">
      <c r="A87" s="13"/>
      <c r="B87" s="13"/>
      <c r="C87" s="13"/>
    </row>
    <row r="88" spans="1:3" ht="13" x14ac:dyDescent="0.15">
      <c r="A88" s="13"/>
      <c r="B88" s="13"/>
      <c r="C88" s="13"/>
    </row>
    <row r="89" spans="1:3" ht="13" x14ac:dyDescent="0.15">
      <c r="A89" s="13"/>
      <c r="B89" s="13"/>
      <c r="C89" s="13"/>
    </row>
    <row r="90" spans="1:3" ht="13" x14ac:dyDescent="0.15">
      <c r="A90" s="13"/>
      <c r="B90" s="13"/>
      <c r="C90" s="13"/>
    </row>
    <row r="91" spans="1:3" ht="13" x14ac:dyDescent="0.15">
      <c r="B91" s="13"/>
      <c r="C91" s="13"/>
    </row>
    <row r="92" spans="1:3" ht="13" x14ac:dyDescent="0.15">
      <c r="B92" s="13"/>
      <c r="C92" s="13"/>
    </row>
    <row r="93" spans="1:3" ht="13" x14ac:dyDescent="0.15">
      <c r="B93" s="13"/>
      <c r="C93" s="13"/>
    </row>
    <row r="94" spans="1:3" ht="13" x14ac:dyDescent="0.15">
      <c r="B94" s="13"/>
      <c r="C94" s="13"/>
    </row>
    <row r="95" spans="1:3" ht="13" x14ac:dyDescent="0.15">
      <c r="A95" s="13"/>
      <c r="B95" s="13"/>
      <c r="C95" s="13"/>
    </row>
    <row r="96" spans="1:3" ht="13" x14ac:dyDescent="0.15">
      <c r="A96" s="13"/>
      <c r="B96" s="13"/>
      <c r="C96" s="13"/>
    </row>
    <row r="97" spans="1:4" ht="13" x14ac:dyDescent="0.15">
      <c r="A97" s="13"/>
      <c r="B97" s="13"/>
      <c r="C97" s="13"/>
    </row>
    <row r="98" spans="1:4" ht="13" x14ac:dyDescent="0.15">
      <c r="A98" s="13"/>
      <c r="B98" s="13"/>
      <c r="C98" s="13"/>
    </row>
    <row r="99" spans="1:4" ht="13" x14ac:dyDescent="0.15">
      <c r="A99" s="13"/>
      <c r="B99" s="13"/>
      <c r="C99" s="13"/>
      <c r="D99" s="13"/>
    </row>
    <row r="101" spans="1:4" ht="13" x14ac:dyDescent="0.15">
      <c r="A101" s="13"/>
      <c r="B101" s="13"/>
      <c r="C101" s="13"/>
    </row>
    <row r="102" spans="1:4" ht="13" x14ac:dyDescent="0.15">
      <c r="A102" s="13"/>
      <c r="B102" s="13"/>
      <c r="C102" s="13"/>
    </row>
    <row r="103" spans="1:4" ht="13" x14ac:dyDescent="0.15">
      <c r="A103" s="13"/>
      <c r="B103" s="13"/>
      <c r="C103" s="13"/>
    </row>
    <row r="104" spans="1:4" ht="13" x14ac:dyDescent="0.15">
      <c r="A104" s="13"/>
      <c r="B104" s="13"/>
      <c r="C104" s="13"/>
    </row>
    <row r="105" spans="1:4" ht="13" x14ac:dyDescent="0.15">
      <c r="B105" s="13"/>
      <c r="C105" s="13"/>
    </row>
    <row r="106" spans="1:4" ht="13" x14ac:dyDescent="0.15">
      <c r="B106" s="13"/>
      <c r="C106" s="13"/>
    </row>
    <row r="107" spans="1:4" ht="13" x14ac:dyDescent="0.15">
      <c r="A107" s="13"/>
      <c r="B107" s="13"/>
      <c r="C107" s="13"/>
    </row>
    <row r="108" spans="1:4" ht="13" x14ac:dyDescent="0.15">
      <c r="A108" s="13"/>
      <c r="B108" s="13"/>
      <c r="C108" s="13"/>
    </row>
    <row r="109" spans="1:4" ht="13" x14ac:dyDescent="0.15">
      <c r="A109" s="13"/>
      <c r="B109" s="13"/>
      <c r="C109" s="13"/>
    </row>
    <row r="110" spans="1:4" ht="13" x14ac:dyDescent="0.15">
      <c r="A110" s="13"/>
      <c r="B110" s="13"/>
      <c r="C110" s="13"/>
    </row>
    <row r="111" spans="1:4" ht="13" x14ac:dyDescent="0.15">
      <c r="A111" s="13"/>
      <c r="B111" s="13"/>
      <c r="C111" s="13"/>
    </row>
    <row r="112" spans="1:4" ht="13" x14ac:dyDescent="0.15">
      <c r="B112" s="13"/>
      <c r="C112" s="13"/>
    </row>
    <row r="113" spans="1:4" ht="13" x14ac:dyDescent="0.15">
      <c r="B113" s="13"/>
      <c r="C113" s="13"/>
    </row>
    <row r="114" spans="1:4" ht="13" x14ac:dyDescent="0.15">
      <c r="B114" s="13"/>
      <c r="C114" s="13"/>
    </row>
    <row r="115" spans="1:4" ht="13" x14ac:dyDescent="0.15">
      <c r="B115" s="13"/>
      <c r="C115" s="13"/>
    </row>
    <row r="116" spans="1:4" ht="13" x14ac:dyDescent="0.15">
      <c r="A116" s="13"/>
      <c r="B116" s="13"/>
      <c r="C116" s="13"/>
    </row>
    <row r="117" spans="1:4" ht="13" x14ac:dyDescent="0.15">
      <c r="A117" s="13"/>
      <c r="B117" s="13"/>
      <c r="C117" s="13"/>
    </row>
    <row r="118" spans="1:4" ht="13" x14ac:dyDescent="0.15">
      <c r="A118" s="13"/>
      <c r="B118" s="13"/>
      <c r="C118" s="13"/>
    </row>
    <row r="119" spans="1:4" ht="13" x14ac:dyDescent="0.15">
      <c r="A119" s="13"/>
      <c r="B119" s="13"/>
      <c r="C119" s="13"/>
    </row>
    <row r="120" spans="1:4" ht="13" x14ac:dyDescent="0.15">
      <c r="A120" s="13"/>
      <c r="B120" s="13"/>
      <c r="C120" s="13"/>
      <c r="D120" s="13"/>
    </row>
    <row r="122" spans="1:4" ht="13" x14ac:dyDescent="0.15">
      <c r="A122" s="13"/>
      <c r="B122" s="13"/>
      <c r="C122" s="13"/>
    </row>
    <row r="123" spans="1:4" ht="13" x14ac:dyDescent="0.15">
      <c r="A123" s="13"/>
      <c r="B123" s="13"/>
      <c r="C123" s="13"/>
    </row>
    <row r="124" spans="1:4" ht="13" x14ac:dyDescent="0.15">
      <c r="A124" s="13"/>
      <c r="B124" s="13"/>
      <c r="C124" s="13"/>
    </row>
    <row r="125" spans="1:4" ht="13" x14ac:dyDescent="0.15">
      <c r="A125" s="13"/>
      <c r="B125" s="13"/>
      <c r="C125" s="13"/>
    </row>
    <row r="126" spans="1:4" ht="13" x14ac:dyDescent="0.15">
      <c r="B126" s="13"/>
      <c r="C126" s="13"/>
    </row>
    <row r="127" spans="1:4" ht="13" x14ac:dyDescent="0.15">
      <c r="B127" s="13"/>
      <c r="C127" s="13"/>
    </row>
    <row r="128" spans="1:4" ht="13" x14ac:dyDescent="0.15">
      <c r="A128" s="13"/>
      <c r="B128" s="13"/>
      <c r="C128" s="13"/>
    </row>
    <row r="129" spans="1:4" ht="13" x14ac:dyDescent="0.15">
      <c r="A129" s="13"/>
      <c r="B129" s="13"/>
      <c r="C129" s="13"/>
    </row>
    <row r="130" spans="1:4" ht="13" x14ac:dyDescent="0.15">
      <c r="A130" s="13"/>
      <c r="B130" s="13"/>
      <c r="C130" s="13"/>
    </row>
    <row r="131" spans="1:4" ht="13" x14ac:dyDescent="0.15">
      <c r="A131" s="13"/>
      <c r="B131" s="13"/>
      <c r="C131" s="13"/>
    </row>
    <row r="132" spans="1:4" ht="13" x14ac:dyDescent="0.15">
      <c r="A132" s="13"/>
      <c r="B132" s="13"/>
      <c r="C132" s="13"/>
    </row>
    <row r="133" spans="1:4" ht="13" x14ac:dyDescent="0.15">
      <c r="B133" s="13"/>
      <c r="C133" s="13"/>
    </row>
    <row r="134" spans="1:4" ht="13" x14ac:dyDescent="0.15">
      <c r="B134" s="13"/>
      <c r="C134" s="13"/>
    </row>
    <row r="135" spans="1:4" ht="13" x14ac:dyDescent="0.15">
      <c r="B135" s="13"/>
      <c r="C135" s="13"/>
    </row>
    <row r="136" spans="1:4" ht="13" x14ac:dyDescent="0.15">
      <c r="B136" s="13"/>
      <c r="C136" s="13"/>
    </row>
    <row r="137" spans="1:4" ht="13" x14ac:dyDescent="0.15">
      <c r="A137" s="13"/>
      <c r="B137" s="13"/>
      <c r="C137" s="13"/>
    </row>
    <row r="138" spans="1:4" ht="13" x14ac:dyDescent="0.15">
      <c r="A138" s="13"/>
      <c r="B138" s="13"/>
      <c r="C138" s="13"/>
    </row>
    <row r="139" spans="1:4" ht="13" x14ac:dyDescent="0.15">
      <c r="A139" s="13"/>
      <c r="B139" s="13"/>
      <c r="C139" s="13"/>
    </row>
    <row r="140" spans="1:4" ht="13" x14ac:dyDescent="0.15">
      <c r="A140" s="13"/>
      <c r="B140" s="13"/>
      <c r="C140" s="13"/>
    </row>
    <row r="141" spans="1:4" ht="13" x14ac:dyDescent="0.15">
      <c r="A141" s="13"/>
      <c r="B141" s="13"/>
      <c r="C141" s="13"/>
      <c r="D141" s="13"/>
    </row>
    <row r="143" spans="1:4" ht="13" x14ac:dyDescent="0.15">
      <c r="A143" s="13"/>
      <c r="B143" s="13"/>
      <c r="C143" s="13"/>
    </row>
    <row r="144" spans="1:4" ht="13" x14ac:dyDescent="0.15">
      <c r="A144" s="13"/>
      <c r="B144" s="13"/>
      <c r="C144" s="13"/>
    </row>
    <row r="145" spans="1:3" ht="13" x14ac:dyDescent="0.15">
      <c r="A145" s="13"/>
      <c r="B145" s="13"/>
      <c r="C145" s="13"/>
    </row>
    <row r="146" spans="1:3" ht="13" x14ac:dyDescent="0.15">
      <c r="A146" s="13"/>
      <c r="B146" s="13"/>
      <c r="C146" s="13"/>
    </row>
    <row r="147" spans="1:3" ht="13" x14ac:dyDescent="0.15">
      <c r="B147" s="13"/>
      <c r="C147" s="13"/>
    </row>
    <row r="148" spans="1:3" ht="13" x14ac:dyDescent="0.15">
      <c r="B148" s="13"/>
      <c r="C148" s="13"/>
    </row>
    <row r="149" spans="1:3" ht="13" x14ac:dyDescent="0.15">
      <c r="A149" s="13"/>
      <c r="B149" s="13"/>
      <c r="C149" s="13"/>
    </row>
    <row r="150" spans="1:3" ht="13" x14ac:dyDescent="0.15">
      <c r="A150" s="13"/>
      <c r="B150" s="13"/>
      <c r="C150" s="13"/>
    </row>
    <row r="151" spans="1:3" ht="13" x14ac:dyDescent="0.15">
      <c r="A151" s="13"/>
      <c r="B151" s="13"/>
      <c r="C151" s="13"/>
    </row>
    <row r="152" spans="1:3" ht="13" x14ac:dyDescent="0.15">
      <c r="A152" s="13"/>
      <c r="B152" s="13"/>
      <c r="C152" s="13"/>
    </row>
    <row r="153" spans="1:3" ht="13" x14ac:dyDescent="0.15">
      <c r="A153" s="13"/>
      <c r="B153" s="13"/>
      <c r="C153" s="13"/>
    </row>
    <row r="154" spans="1:3" ht="13" x14ac:dyDescent="0.15">
      <c r="B154" s="13"/>
      <c r="C154" s="13"/>
    </row>
    <row r="155" spans="1:3" ht="13" x14ac:dyDescent="0.15">
      <c r="B155" s="13"/>
      <c r="C155" s="13"/>
    </row>
    <row r="156" spans="1:3" ht="13" x14ac:dyDescent="0.15">
      <c r="B156" s="13"/>
      <c r="C156" s="13"/>
    </row>
    <row r="157" spans="1:3" ht="13" x14ac:dyDescent="0.15">
      <c r="B157" s="13"/>
      <c r="C157" s="13"/>
    </row>
    <row r="158" spans="1:3" ht="13" x14ac:dyDescent="0.15">
      <c r="A158" s="13"/>
      <c r="B158" s="13"/>
      <c r="C158" s="13"/>
    </row>
    <row r="159" spans="1:3" ht="13" x14ac:dyDescent="0.15">
      <c r="A159" s="13"/>
      <c r="B159" s="13"/>
      <c r="C159" s="13"/>
    </row>
    <row r="160" spans="1:3" ht="13" x14ac:dyDescent="0.15">
      <c r="A160" s="13"/>
      <c r="B160" s="13"/>
      <c r="C160" s="13"/>
    </row>
    <row r="161" spans="1:4" ht="13" x14ac:dyDescent="0.15">
      <c r="A161" s="13"/>
      <c r="B161" s="13"/>
      <c r="C161" s="13"/>
    </row>
    <row r="162" spans="1:4" ht="13" x14ac:dyDescent="0.15">
      <c r="A162" s="13"/>
      <c r="B162" s="13"/>
      <c r="C162" s="13"/>
      <c r="D162" s="13"/>
    </row>
    <row r="163" spans="1:4" ht="13" x14ac:dyDescent="0.15">
      <c r="A163" s="21"/>
    </row>
    <row r="164" spans="1:4" ht="13" x14ac:dyDescent="0.15">
      <c r="A164" s="13"/>
      <c r="B164" s="13"/>
      <c r="C164" s="13"/>
    </row>
    <row r="165" spans="1:4" ht="13" x14ac:dyDescent="0.15">
      <c r="A165" s="13"/>
      <c r="B165" s="13"/>
      <c r="C165" s="13"/>
    </row>
    <row r="166" spans="1:4" ht="13" x14ac:dyDescent="0.15">
      <c r="A166" s="13"/>
      <c r="B166" s="13"/>
      <c r="C166" s="13"/>
    </row>
    <row r="167" spans="1:4" ht="13" x14ac:dyDescent="0.15">
      <c r="A167" s="13"/>
      <c r="B167" s="13"/>
      <c r="C167" s="13"/>
    </row>
    <row r="168" spans="1:4" ht="13" x14ac:dyDescent="0.15">
      <c r="B168" s="13"/>
      <c r="C168" s="13"/>
    </row>
    <row r="169" spans="1:4" ht="13" x14ac:dyDescent="0.15">
      <c r="B169" s="13"/>
      <c r="C169" s="13"/>
    </row>
    <row r="170" spans="1:4" ht="13" x14ac:dyDescent="0.15">
      <c r="A170" s="13"/>
      <c r="B170" s="13"/>
      <c r="C170" s="13"/>
    </row>
    <row r="171" spans="1:4" ht="13" x14ac:dyDescent="0.15">
      <c r="A171" s="13"/>
      <c r="B171" s="13"/>
      <c r="C171" s="13"/>
    </row>
    <row r="172" spans="1:4" ht="13" x14ac:dyDescent="0.15">
      <c r="A172" s="13"/>
      <c r="B172" s="13"/>
      <c r="C172" s="13"/>
    </row>
    <row r="173" spans="1:4" ht="13" x14ac:dyDescent="0.15">
      <c r="A173" s="13"/>
      <c r="B173" s="13"/>
      <c r="C173" s="13"/>
    </row>
    <row r="174" spans="1:4" ht="13" x14ac:dyDescent="0.15">
      <c r="A174" s="13"/>
      <c r="B174" s="13"/>
      <c r="C174" s="13"/>
    </row>
    <row r="175" spans="1:4" ht="13" x14ac:dyDescent="0.15">
      <c r="B175" s="13"/>
      <c r="C175" s="13"/>
    </row>
    <row r="176" spans="1:4" ht="13" x14ac:dyDescent="0.15">
      <c r="B176" s="13"/>
      <c r="C176" s="13"/>
    </row>
    <row r="177" spans="1:4" ht="13" x14ac:dyDescent="0.15">
      <c r="B177" s="13"/>
      <c r="C177" s="13"/>
    </row>
    <row r="178" spans="1:4" ht="13" x14ac:dyDescent="0.15">
      <c r="B178" s="13"/>
      <c r="C178" s="13"/>
    </row>
    <row r="179" spans="1:4" ht="13" x14ac:dyDescent="0.15">
      <c r="A179" s="13"/>
      <c r="B179" s="13"/>
      <c r="C179" s="13"/>
    </row>
    <row r="180" spans="1:4" ht="13" x14ac:dyDescent="0.15">
      <c r="A180" s="13"/>
      <c r="B180" s="13"/>
      <c r="C180" s="13"/>
    </row>
    <row r="181" spans="1:4" ht="13" x14ac:dyDescent="0.15">
      <c r="A181" s="13"/>
      <c r="B181" s="13"/>
      <c r="C181" s="13"/>
    </row>
    <row r="182" spans="1:4" ht="13" x14ac:dyDescent="0.15">
      <c r="A182" s="13"/>
      <c r="B182" s="13"/>
      <c r="C182" s="13"/>
    </row>
    <row r="183" spans="1:4" ht="13" x14ac:dyDescent="0.15">
      <c r="A183" s="13"/>
      <c r="B183" s="13"/>
      <c r="C183" s="13"/>
      <c r="D183" s="13"/>
    </row>
    <row r="185" spans="1:4" ht="13" x14ac:dyDescent="0.15">
      <c r="A185" s="13"/>
      <c r="B185" s="13"/>
      <c r="C185" s="13"/>
    </row>
    <row r="186" spans="1:4" ht="13" x14ac:dyDescent="0.15">
      <c r="A186" s="13"/>
      <c r="B186" s="13"/>
      <c r="C186" s="13"/>
    </row>
    <row r="187" spans="1:4" ht="13" x14ac:dyDescent="0.15">
      <c r="A187" s="13"/>
      <c r="B187" s="13"/>
      <c r="C187" s="13"/>
    </row>
    <row r="188" spans="1:4" ht="13" x14ac:dyDescent="0.15">
      <c r="A188" s="13"/>
      <c r="B188" s="13"/>
      <c r="C188" s="13"/>
    </row>
    <row r="189" spans="1:4" ht="13" x14ac:dyDescent="0.15">
      <c r="B189" s="13"/>
      <c r="C189" s="13"/>
    </row>
    <row r="190" spans="1:4" ht="13" x14ac:dyDescent="0.15">
      <c r="B190" s="13"/>
      <c r="C190" s="13"/>
    </row>
    <row r="191" spans="1:4" ht="13" x14ac:dyDescent="0.15">
      <c r="A191" s="13"/>
      <c r="B191" s="13"/>
      <c r="C191" s="13"/>
    </row>
    <row r="192" spans="1:4" ht="13" x14ac:dyDescent="0.15">
      <c r="A192" s="13"/>
      <c r="B192" s="13"/>
      <c r="C192" s="13"/>
    </row>
    <row r="193" spans="1:4" ht="13" x14ac:dyDescent="0.15">
      <c r="A193" s="13"/>
      <c r="B193" s="13"/>
      <c r="C193" s="13"/>
    </row>
    <row r="194" spans="1:4" ht="13" x14ac:dyDescent="0.15">
      <c r="A194" s="13"/>
      <c r="B194" s="13"/>
      <c r="C194" s="13"/>
    </row>
    <row r="195" spans="1:4" ht="13" x14ac:dyDescent="0.15">
      <c r="A195" s="13"/>
      <c r="B195" s="13"/>
      <c r="C195" s="13"/>
    </row>
    <row r="196" spans="1:4" ht="13" x14ac:dyDescent="0.15">
      <c r="B196" s="13"/>
      <c r="C196" s="13"/>
    </row>
    <row r="197" spans="1:4" ht="13" x14ac:dyDescent="0.15">
      <c r="B197" s="13"/>
      <c r="C197" s="13"/>
    </row>
    <row r="198" spans="1:4" ht="13" x14ac:dyDescent="0.15">
      <c r="B198" s="13"/>
      <c r="C198" s="13"/>
    </row>
    <row r="199" spans="1:4" ht="13" x14ac:dyDescent="0.15">
      <c r="B199" s="13"/>
      <c r="C199" s="13"/>
    </row>
    <row r="200" spans="1:4" ht="13" x14ac:dyDescent="0.15">
      <c r="A200" s="13"/>
      <c r="B200" s="13"/>
      <c r="C200" s="13"/>
    </row>
    <row r="201" spans="1:4" ht="13" x14ac:dyDescent="0.15">
      <c r="A201" s="13"/>
      <c r="B201" s="13"/>
      <c r="C201" s="13"/>
    </row>
    <row r="202" spans="1:4" ht="13" x14ac:dyDescent="0.15">
      <c r="A202" s="13"/>
      <c r="B202" s="13"/>
      <c r="C202" s="13"/>
    </row>
    <row r="203" spans="1:4" ht="13" x14ac:dyDescent="0.15">
      <c r="A203" s="13"/>
      <c r="B203" s="13"/>
      <c r="C203" s="13"/>
    </row>
    <row r="204" spans="1:4" ht="13" x14ac:dyDescent="0.15">
      <c r="A204" s="13"/>
      <c r="B204" s="13"/>
      <c r="C204" s="13"/>
      <c r="D204" s="13"/>
    </row>
    <row r="205" spans="1:4" ht="13" x14ac:dyDescent="0.15">
      <c r="A205" s="21"/>
    </row>
    <row r="206" spans="1:4" ht="13" x14ac:dyDescent="0.15">
      <c r="A206" s="13"/>
      <c r="B206" s="13"/>
      <c r="C206" s="13"/>
    </row>
    <row r="207" spans="1:4" ht="13" x14ac:dyDescent="0.15">
      <c r="A207" s="13"/>
      <c r="B207" s="13"/>
      <c r="C207" s="13"/>
    </row>
    <row r="208" spans="1:4" ht="13" x14ac:dyDescent="0.15">
      <c r="A208" s="13"/>
      <c r="B208" s="13"/>
      <c r="C208" s="13"/>
    </row>
    <row r="209" spans="1:3" ht="13" x14ac:dyDescent="0.15">
      <c r="A209" s="13"/>
      <c r="B209" s="13"/>
      <c r="C209" s="13"/>
    </row>
    <row r="210" spans="1:3" ht="13" x14ac:dyDescent="0.15">
      <c r="B210" s="13"/>
      <c r="C210" s="13"/>
    </row>
    <row r="211" spans="1:3" ht="13" x14ac:dyDescent="0.15">
      <c r="B211" s="13"/>
      <c r="C211" s="13"/>
    </row>
    <row r="212" spans="1:3" ht="13" x14ac:dyDescent="0.15">
      <c r="A212" s="13"/>
      <c r="B212" s="13"/>
      <c r="C212" s="13"/>
    </row>
    <row r="213" spans="1:3" ht="13" x14ac:dyDescent="0.15">
      <c r="A213" s="13"/>
      <c r="B213" s="13"/>
      <c r="C213" s="13"/>
    </row>
    <row r="214" spans="1:3" ht="13" x14ac:dyDescent="0.15">
      <c r="A214" s="13"/>
      <c r="B214" s="13"/>
      <c r="C214" s="13"/>
    </row>
    <row r="215" spans="1:3" ht="13" x14ac:dyDescent="0.15">
      <c r="A215" s="13"/>
      <c r="B215" s="13"/>
      <c r="C215" s="13"/>
    </row>
    <row r="216" spans="1:3" ht="13" x14ac:dyDescent="0.15">
      <c r="A216" s="13"/>
      <c r="B216" s="13"/>
      <c r="C216" s="13"/>
    </row>
    <row r="217" spans="1:3" ht="13" x14ac:dyDescent="0.15">
      <c r="B217" s="13"/>
      <c r="C217" s="13"/>
    </row>
    <row r="218" spans="1:3" ht="13" x14ac:dyDescent="0.15">
      <c r="B218" s="13"/>
      <c r="C218" s="13"/>
    </row>
    <row r="219" spans="1:3" ht="13" x14ac:dyDescent="0.15">
      <c r="B219" s="13"/>
      <c r="C219" s="13"/>
    </row>
    <row r="220" spans="1:3" ht="13" x14ac:dyDescent="0.15">
      <c r="B220" s="13"/>
      <c r="C220" s="13"/>
    </row>
    <row r="221" spans="1:3" ht="13" x14ac:dyDescent="0.15">
      <c r="A221" s="13"/>
      <c r="B221" s="13"/>
      <c r="C221" s="13"/>
    </row>
    <row r="222" spans="1:3" ht="13" x14ac:dyDescent="0.15">
      <c r="A222" s="13"/>
      <c r="B222" s="13"/>
      <c r="C222" s="13"/>
    </row>
    <row r="223" spans="1:3" ht="13" x14ac:dyDescent="0.15">
      <c r="A223" s="13"/>
      <c r="B223" s="13"/>
      <c r="C223" s="13"/>
    </row>
    <row r="224" spans="1:3" ht="13" x14ac:dyDescent="0.15">
      <c r="A224" s="13"/>
      <c r="B224" s="13"/>
      <c r="C224" s="13"/>
    </row>
    <row r="225" spans="1:4" ht="13" x14ac:dyDescent="0.15">
      <c r="A225" s="13"/>
      <c r="B225" s="13"/>
      <c r="C225" s="13"/>
      <c r="D225" s="13"/>
    </row>
    <row r="226" spans="1:4" ht="13" x14ac:dyDescent="0.15">
      <c r="A226" s="21"/>
    </row>
    <row r="227" spans="1:4" ht="13" x14ac:dyDescent="0.15">
      <c r="A227" s="13"/>
      <c r="B227" s="13"/>
      <c r="C227" s="13"/>
    </row>
    <row r="228" spans="1:4" ht="13" x14ac:dyDescent="0.15">
      <c r="A228" s="13"/>
      <c r="B228" s="13"/>
      <c r="C228" s="13"/>
    </row>
    <row r="229" spans="1:4" ht="13" x14ac:dyDescent="0.15">
      <c r="A229" s="13"/>
      <c r="B229" s="13"/>
      <c r="C229" s="13"/>
    </row>
    <row r="230" spans="1:4" ht="13" x14ac:dyDescent="0.15">
      <c r="A230" s="13"/>
      <c r="B230" s="13"/>
      <c r="C230" s="13"/>
    </row>
    <row r="231" spans="1:4" ht="13" x14ac:dyDescent="0.15">
      <c r="B231" s="13"/>
      <c r="C231" s="13"/>
    </row>
    <row r="232" spans="1:4" ht="13" x14ac:dyDescent="0.15">
      <c r="B232" s="13"/>
      <c r="C232" s="13"/>
    </row>
    <row r="233" spans="1:4" ht="13" x14ac:dyDescent="0.15">
      <c r="A233" s="13"/>
      <c r="B233" s="13"/>
      <c r="C233" s="13"/>
    </row>
    <row r="234" spans="1:4" ht="13" x14ac:dyDescent="0.15">
      <c r="A234" s="13"/>
      <c r="B234" s="13"/>
      <c r="C234" s="13"/>
    </row>
    <row r="235" spans="1:4" ht="13" x14ac:dyDescent="0.15">
      <c r="A235" s="13"/>
      <c r="B235" s="13"/>
      <c r="C235" s="13"/>
    </row>
    <row r="236" spans="1:4" ht="13" x14ac:dyDescent="0.15">
      <c r="A236" s="13"/>
      <c r="B236" s="13"/>
      <c r="C236" s="13"/>
    </row>
    <row r="237" spans="1:4" ht="13" x14ac:dyDescent="0.15">
      <c r="A237" s="13"/>
      <c r="B237" s="13"/>
      <c r="C237" s="13"/>
    </row>
    <row r="238" spans="1:4" ht="13" x14ac:dyDescent="0.15">
      <c r="B238" s="13"/>
      <c r="C238" s="13"/>
    </row>
    <row r="239" spans="1:4" ht="13" x14ac:dyDescent="0.15">
      <c r="B239" s="13"/>
      <c r="C239" s="13"/>
    </row>
    <row r="240" spans="1:4" ht="13" x14ac:dyDescent="0.15">
      <c r="B240" s="13"/>
      <c r="C240" s="13"/>
    </row>
    <row r="241" spans="1:4" ht="13" x14ac:dyDescent="0.15">
      <c r="B241" s="13"/>
      <c r="C241" s="13"/>
    </row>
    <row r="242" spans="1:4" ht="13" x14ac:dyDescent="0.15">
      <c r="A242" s="13"/>
      <c r="B242" s="13"/>
      <c r="C242" s="13"/>
    </row>
    <row r="243" spans="1:4" ht="13" x14ac:dyDescent="0.15">
      <c r="A243" s="13"/>
      <c r="B243" s="13"/>
      <c r="C243" s="13"/>
    </row>
    <row r="244" spans="1:4" ht="13" x14ac:dyDescent="0.15">
      <c r="A244" s="13"/>
      <c r="B244" s="13"/>
      <c r="C244" s="13"/>
    </row>
    <row r="245" spans="1:4" ht="13" x14ac:dyDescent="0.15">
      <c r="A245" s="13"/>
      <c r="B245" s="13"/>
      <c r="C245" s="13"/>
    </row>
    <row r="246" spans="1:4" ht="13" x14ac:dyDescent="0.15">
      <c r="A246" s="13"/>
      <c r="B246" s="13"/>
      <c r="C246" s="13"/>
      <c r="D246" s="1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O17"/>
  <sheetViews>
    <sheetView workbookViewId="0"/>
  </sheetViews>
  <sheetFormatPr baseColWidth="10" defaultColWidth="12.6640625" defaultRowHeight="15.75" customHeight="1" x14ac:dyDescent="0.15"/>
  <cols>
    <col min="1" max="1" width="41" customWidth="1"/>
    <col min="14" max="14" width="22.33203125" customWidth="1"/>
    <col min="15" max="15" width="23" customWidth="1"/>
  </cols>
  <sheetData>
    <row r="1" spans="1:15" ht="15.75" customHeight="1" x14ac:dyDescent="0.15">
      <c r="A1" s="1" t="s">
        <v>0</v>
      </c>
      <c r="B1" s="27" t="s">
        <v>29</v>
      </c>
      <c r="C1" s="27" t="s">
        <v>30</v>
      </c>
      <c r="D1" s="27" t="s">
        <v>31</v>
      </c>
      <c r="E1" s="27" t="s">
        <v>32</v>
      </c>
      <c r="F1" s="27" t="s">
        <v>33</v>
      </c>
      <c r="G1" s="27" t="s">
        <v>34</v>
      </c>
      <c r="H1" s="27" t="s">
        <v>35</v>
      </c>
      <c r="I1" s="27" t="s">
        <v>36</v>
      </c>
      <c r="J1" s="27" t="s">
        <v>37</v>
      </c>
      <c r="K1" s="27" t="s">
        <v>38</v>
      </c>
      <c r="L1" s="27" t="s">
        <v>39</v>
      </c>
      <c r="M1" s="27" t="s">
        <v>40</v>
      </c>
      <c r="N1" s="27" t="s">
        <v>41</v>
      </c>
      <c r="O1" s="27" t="s">
        <v>14</v>
      </c>
    </row>
    <row r="2" spans="1:15" ht="15.75" customHeight="1" x14ac:dyDescent="0.15">
      <c r="A2" s="3" t="s">
        <v>15</v>
      </c>
      <c r="B2" s="12">
        <v>8</v>
      </c>
      <c r="C2" s="28">
        <v>1</v>
      </c>
      <c r="D2" s="8">
        <v>2</v>
      </c>
      <c r="E2" s="8">
        <v>1</v>
      </c>
      <c r="F2" s="8">
        <v>2</v>
      </c>
      <c r="G2" s="8">
        <v>3</v>
      </c>
      <c r="H2" s="8">
        <v>0</v>
      </c>
      <c r="I2" s="8">
        <v>0</v>
      </c>
      <c r="J2" s="8"/>
      <c r="K2" s="8"/>
      <c r="L2" s="8"/>
      <c r="M2" s="8"/>
      <c r="N2" s="8">
        <f t="shared" ref="N2:N14" si="0">SUM(B2:M2)</f>
        <v>17</v>
      </c>
      <c r="O2" s="29">
        <f>N2/N17*100</f>
        <v>34.693877551020407</v>
      </c>
    </row>
    <row r="3" spans="1:15" ht="15.75" customHeight="1" x14ac:dyDescent="0.15">
      <c r="A3" s="3" t="s">
        <v>16</v>
      </c>
      <c r="B3" s="12">
        <v>2</v>
      </c>
      <c r="C3" s="28">
        <v>2</v>
      </c>
      <c r="D3" s="8">
        <v>2</v>
      </c>
      <c r="E3" s="8">
        <v>1</v>
      </c>
      <c r="F3" s="8">
        <v>1</v>
      </c>
      <c r="G3" s="8">
        <v>0</v>
      </c>
      <c r="H3" s="8">
        <v>0</v>
      </c>
      <c r="I3" s="8">
        <v>0</v>
      </c>
      <c r="J3" s="8"/>
      <c r="K3" s="8"/>
      <c r="L3" s="8"/>
      <c r="M3" s="8"/>
      <c r="N3" s="8">
        <f t="shared" si="0"/>
        <v>8</v>
      </c>
      <c r="O3" s="29">
        <f>N3/N17*100</f>
        <v>16.326530612244898</v>
      </c>
    </row>
    <row r="4" spans="1:15" ht="15.75" customHeight="1" x14ac:dyDescent="0.15">
      <c r="A4" s="3" t="s">
        <v>17</v>
      </c>
      <c r="B4" s="12">
        <v>2</v>
      </c>
      <c r="C4" s="28">
        <v>1</v>
      </c>
      <c r="D4" s="8">
        <v>0</v>
      </c>
      <c r="E4" s="8">
        <v>0</v>
      </c>
      <c r="F4" s="8">
        <v>0</v>
      </c>
      <c r="G4" s="8">
        <v>1</v>
      </c>
      <c r="H4" s="8">
        <v>1</v>
      </c>
      <c r="I4" s="8">
        <v>0</v>
      </c>
      <c r="J4" s="8"/>
      <c r="K4" s="8"/>
      <c r="L4" s="8"/>
      <c r="M4" s="8"/>
      <c r="N4" s="8">
        <f t="shared" si="0"/>
        <v>5</v>
      </c>
      <c r="O4" s="29">
        <f>N4/N17*100</f>
        <v>10.204081632653061</v>
      </c>
    </row>
    <row r="5" spans="1:15" ht="15.75" customHeight="1" x14ac:dyDescent="0.15">
      <c r="A5" s="3" t="s">
        <v>18</v>
      </c>
      <c r="B5" s="12">
        <v>0</v>
      </c>
      <c r="C5" s="28">
        <v>0</v>
      </c>
      <c r="D5" s="8">
        <v>1</v>
      </c>
      <c r="E5" s="8">
        <v>1</v>
      </c>
      <c r="F5" s="8">
        <v>1</v>
      </c>
      <c r="G5" s="8">
        <v>0</v>
      </c>
      <c r="H5" s="8">
        <v>0</v>
      </c>
      <c r="I5" s="8">
        <v>2</v>
      </c>
      <c r="J5" s="8"/>
      <c r="K5" s="8"/>
      <c r="L5" s="8"/>
      <c r="M5" s="8"/>
      <c r="N5" s="8">
        <f t="shared" si="0"/>
        <v>5</v>
      </c>
      <c r="O5" s="29">
        <f>N5/N17*100</f>
        <v>10.204081632653061</v>
      </c>
    </row>
    <row r="6" spans="1:15" ht="15.75" customHeight="1" x14ac:dyDescent="0.15">
      <c r="A6" s="3" t="s">
        <v>19</v>
      </c>
      <c r="B6" s="12">
        <v>0</v>
      </c>
      <c r="C6" s="2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/>
      <c r="K6" s="8"/>
      <c r="L6" s="8"/>
      <c r="M6" s="8"/>
      <c r="N6" s="8">
        <f t="shared" si="0"/>
        <v>0</v>
      </c>
      <c r="O6" s="29">
        <f>N6/N17*100</f>
        <v>0</v>
      </c>
    </row>
    <row r="7" spans="1:15" ht="15.75" customHeight="1" x14ac:dyDescent="0.15">
      <c r="A7" s="3" t="s">
        <v>20</v>
      </c>
      <c r="B7" s="12">
        <v>0</v>
      </c>
      <c r="C7" s="2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/>
      <c r="K7" s="8"/>
      <c r="L7" s="8"/>
      <c r="M7" s="8"/>
      <c r="N7" s="8">
        <f t="shared" si="0"/>
        <v>0</v>
      </c>
      <c r="O7" s="29">
        <f>N7/N17*100</f>
        <v>0</v>
      </c>
    </row>
    <row r="8" spans="1:15" ht="15.75" customHeight="1" x14ac:dyDescent="0.15">
      <c r="A8" s="1" t="s">
        <v>21</v>
      </c>
      <c r="B8" s="12">
        <v>0</v>
      </c>
      <c r="C8" s="28">
        <v>1</v>
      </c>
      <c r="D8" s="8">
        <v>1</v>
      </c>
      <c r="E8" s="8">
        <v>1</v>
      </c>
      <c r="F8" s="8">
        <v>0</v>
      </c>
      <c r="G8" s="8">
        <v>1</v>
      </c>
      <c r="H8" s="8">
        <v>0</v>
      </c>
      <c r="I8" s="8">
        <v>1</v>
      </c>
      <c r="J8" s="8"/>
      <c r="K8" s="8"/>
      <c r="L8" s="8"/>
      <c r="M8" s="8"/>
      <c r="N8" s="8">
        <f t="shared" si="0"/>
        <v>5</v>
      </c>
      <c r="O8" s="29">
        <f>N8/N17*100</f>
        <v>10.204081632653061</v>
      </c>
    </row>
    <row r="9" spans="1:15" ht="15.75" customHeight="1" x14ac:dyDescent="0.15">
      <c r="A9" s="1" t="s">
        <v>22</v>
      </c>
      <c r="B9" s="12">
        <v>0</v>
      </c>
      <c r="C9" s="28">
        <v>1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/>
      <c r="K9" s="8"/>
      <c r="L9" s="8"/>
      <c r="M9" s="8"/>
      <c r="N9" s="8">
        <f t="shared" si="0"/>
        <v>1</v>
      </c>
      <c r="O9" s="29">
        <f>N9/N17*100</f>
        <v>2.0408163265306123</v>
      </c>
    </row>
    <row r="10" spans="1:15" ht="15.75" customHeight="1" x14ac:dyDescent="0.15">
      <c r="A10" s="3" t="s">
        <v>23</v>
      </c>
      <c r="B10" s="12">
        <v>0</v>
      </c>
      <c r="C10" s="28">
        <v>0</v>
      </c>
      <c r="D10" s="8">
        <v>0</v>
      </c>
      <c r="E10" s="8">
        <v>0</v>
      </c>
      <c r="F10" s="8">
        <v>0</v>
      </c>
      <c r="G10" s="8">
        <v>0</v>
      </c>
      <c r="H10" s="8">
        <v>1</v>
      </c>
      <c r="I10" s="8">
        <v>0</v>
      </c>
      <c r="J10" s="8"/>
      <c r="K10" s="8"/>
      <c r="L10" s="8"/>
      <c r="M10" s="8"/>
      <c r="N10" s="8">
        <f t="shared" si="0"/>
        <v>1</v>
      </c>
      <c r="O10" s="29">
        <f>N10/N17*100</f>
        <v>2.0408163265306123</v>
      </c>
    </row>
    <row r="11" spans="1:15" ht="15.75" customHeight="1" x14ac:dyDescent="0.15">
      <c r="A11" s="3" t="s">
        <v>24</v>
      </c>
      <c r="B11" s="12">
        <v>0</v>
      </c>
      <c r="C11" s="2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/>
      <c r="K11" s="8"/>
      <c r="L11" s="8"/>
      <c r="M11" s="8"/>
      <c r="N11" s="8">
        <f t="shared" si="0"/>
        <v>0</v>
      </c>
      <c r="O11" s="29">
        <f>N11/N17*100</f>
        <v>0</v>
      </c>
    </row>
    <row r="12" spans="1:15" ht="15.75" customHeight="1" x14ac:dyDescent="0.15">
      <c r="A12" s="7" t="s">
        <v>25</v>
      </c>
      <c r="B12" s="18">
        <v>0</v>
      </c>
      <c r="C12" s="2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/>
      <c r="K12" s="8"/>
      <c r="L12" s="8"/>
      <c r="M12" s="8"/>
      <c r="N12" s="8">
        <f t="shared" si="0"/>
        <v>0</v>
      </c>
      <c r="O12" s="29">
        <f>N12/N17*100</f>
        <v>0</v>
      </c>
    </row>
    <row r="13" spans="1:15" ht="15.75" customHeight="1" x14ac:dyDescent="0.15">
      <c r="A13" s="7" t="s">
        <v>26</v>
      </c>
      <c r="B13" s="18">
        <v>0</v>
      </c>
      <c r="C13" s="28">
        <v>0</v>
      </c>
      <c r="D13" s="8">
        <v>1</v>
      </c>
      <c r="E13" s="8">
        <v>0</v>
      </c>
      <c r="F13" s="8">
        <v>0</v>
      </c>
      <c r="G13" s="8">
        <v>2</v>
      </c>
      <c r="H13" s="8">
        <v>1</v>
      </c>
      <c r="I13" s="8">
        <v>3</v>
      </c>
      <c r="J13" s="8"/>
      <c r="K13" s="8"/>
      <c r="L13" s="8"/>
      <c r="M13" s="8"/>
      <c r="N13" s="8">
        <f t="shared" si="0"/>
        <v>7</v>
      </c>
      <c r="O13" s="29">
        <f>N13/N17*100</f>
        <v>14.285714285714285</v>
      </c>
    </row>
    <row r="14" spans="1:15" ht="15.75" customHeight="1" x14ac:dyDescent="0.15">
      <c r="A14" s="12" t="s">
        <v>42</v>
      </c>
      <c r="B14" s="12">
        <v>0</v>
      </c>
      <c r="C14" s="2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/>
      <c r="K14" s="8"/>
      <c r="L14" s="8"/>
      <c r="M14" s="8"/>
      <c r="N14" s="8">
        <f t="shared" si="0"/>
        <v>0</v>
      </c>
      <c r="O14" s="29">
        <f>N14/N17*100</f>
        <v>0</v>
      </c>
    </row>
    <row r="15" spans="1:15" ht="15.75" customHeight="1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16"/>
    </row>
    <row r="16" spans="1:15" ht="15.75" customHeight="1" x14ac:dyDescent="0.15">
      <c r="A16" s="30" t="s">
        <v>27</v>
      </c>
      <c r="B16" s="30">
        <f t="shared" ref="B16:N16" si="1">SUM(B2:B14)</f>
        <v>12</v>
      </c>
      <c r="C16" s="30">
        <f t="shared" si="1"/>
        <v>6</v>
      </c>
      <c r="D16" s="30">
        <f t="shared" si="1"/>
        <v>7</v>
      </c>
      <c r="E16" s="30">
        <f t="shared" si="1"/>
        <v>4</v>
      </c>
      <c r="F16" s="30">
        <f t="shared" si="1"/>
        <v>4</v>
      </c>
      <c r="G16" s="30">
        <f t="shared" si="1"/>
        <v>7</v>
      </c>
      <c r="H16" s="30">
        <f t="shared" si="1"/>
        <v>3</v>
      </c>
      <c r="I16" s="30">
        <f t="shared" si="1"/>
        <v>6</v>
      </c>
      <c r="J16" s="30">
        <f t="shared" si="1"/>
        <v>0</v>
      </c>
      <c r="K16" s="30">
        <f t="shared" si="1"/>
        <v>0</v>
      </c>
      <c r="L16" s="30">
        <f t="shared" si="1"/>
        <v>0</v>
      </c>
      <c r="M16" s="30">
        <f t="shared" si="1"/>
        <v>0</v>
      </c>
      <c r="N16" s="30">
        <f t="shared" si="1"/>
        <v>49</v>
      </c>
      <c r="O16" s="16"/>
    </row>
    <row r="17" spans="1:15" ht="15.75" customHeight="1" x14ac:dyDescent="0.15">
      <c r="A17" s="30" t="s">
        <v>28</v>
      </c>
      <c r="B17" s="3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>
        <f>SUM(N2:N15)</f>
        <v>49</v>
      </c>
      <c r="O17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O17"/>
  <sheetViews>
    <sheetView workbookViewId="0"/>
  </sheetViews>
  <sheetFormatPr baseColWidth="10" defaultColWidth="12.6640625" defaultRowHeight="15.75" customHeight="1" x14ac:dyDescent="0.15"/>
  <cols>
    <col min="1" max="1" width="41" customWidth="1"/>
    <col min="14" max="14" width="22.33203125" customWidth="1"/>
    <col min="15" max="15" width="23" customWidth="1"/>
  </cols>
  <sheetData>
    <row r="1" spans="1:15" ht="15.75" customHeight="1" x14ac:dyDescent="0.15">
      <c r="A1" s="1" t="s">
        <v>0</v>
      </c>
      <c r="B1" s="27" t="s">
        <v>29</v>
      </c>
      <c r="C1" s="27" t="s">
        <v>30</v>
      </c>
      <c r="D1" s="27" t="s">
        <v>31</v>
      </c>
      <c r="E1" s="27" t="s">
        <v>32</v>
      </c>
      <c r="F1" s="27" t="s">
        <v>33</v>
      </c>
      <c r="G1" s="27" t="s">
        <v>34</v>
      </c>
      <c r="H1" s="27" t="s">
        <v>35</v>
      </c>
      <c r="I1" s="27" t="s">
        <v>36</v>
      </c>
      <c r="J1" s="27" t="s">
        <v>37</v>
      </c>
      <c r="K1" s="27" t="s">
        <v>38</v>
      </c>
      <c r="L1" s="27" t="s">
        <v>39</v>
      </c>
      <c r="M1" s="27" t="s">
        <v>40</v>
      </c>
      <c r="N1" s="27" t="s">
        <v>41</v>
      </c>
      <c r="O1" s="27" t="s">
        <v>14</v>
      </c>
    </row>
    <row r="2" spans="1:15" ht="15.75" customHeight="1" x14ac:dyDescent="0.15">
      <c r="A2" s="3" t="s">
        <v>15</v>
      </c>
      <c r="B2" s="12">
        <v>1</v>
      </c>
      <c r="C2" s="28">
        <v>0</v>
      </c>
      <c r="D2" s="8">
        <v>3</v>
      </c>
      <c r="E2" s="8">
        <v>2</v>
      </c>
      <c r="F2" s="8">
        <v>0</v>
      </c>
      <c r="G2" s="8">
        <v>0</v>
      </c>
      <c r="H2" s="8">
        <v>0</v>
      </c>
      <c r="I2" s="8">
        <v>0</v>
      </c>
      <c r="J2" s="8"/>
      <c r="K2" s="8"/>
      <c r="L2" s="8"/>
      <c r="M2" s="8"/>
      <c r="N2" s="8">
        <f t="shared" ref="N2:N14" si="0">SUM(B2:M2)</f>
        <v>6</v>
      </c>
      <c r="O2" s="29">
        <f>N2/N17*100</f>
        <v>23.076923076923077</v>
      </c>
    </row>
    <row r="3" spans="1:15" ht="15.75" customHeight="1" x14ac:dyDescent="0.15">
      <c r="A3" s="3" t="s">
        <v>16</v>
      </c>
      <c r="B3" s="12">
        <v>0</v>
      </c>
      <c r="C3" s="28">
        <v>0</v>
      </c>
      <c r="D3" s="8">
        <v>0</v>
      </c>
      <c r="E3" s="8">
        <v>3</v>
      </c>
      <c r="F3" s="8">
        <v>3</v>
      </c>
      <c r="G3" s="8">
        <v>0</v>
      </c>
      <c r="H3" s="8">
        <v>0</v>
      </c>
      <c r="I3" s="8">
        <v>0</v>
      </c>
      <c r="J3" s="8"/>
      <c r="K3" s="8"/>
      <c r="L3" s="8"/>
      <c r="M3" s="8"/>
      <c r="N3" s="8">
        <f t="shared" si="0"/>
        <v>6</v>
      </c>
      <c r="O3" s="29">
        <f>N3/N17*100</f>
        <v>23.076923076923077</v>
      </c>
    </row>
    <row r="4" spans="1:15" ht="15.75" customHeight="1" x14ac:dyDescent="0.15">
      <c r="A4" s="3" t="s">
        <v>17</v>
      </c>
      <c r="B4" s="12">
        <v>3</v>
      </c>
      <c r="C4" s="28">
        <v>0</v>
      </c>
      <c r="D4" s="8">
        <v>0</v>
      </c>
      <c r="E4" s="8">
        <v>1</v>
      </c>
      <c r="F4" s="8">
        <v>0</v>
      </c>
      <c r="G4" s="8">
        <v>1</v>
      </c>
      <c r="H4" s="8">
        <v>0</v>
      </c>
      <c r="I4" s="8">
        <v>0</v>
      </c>
      <c r="J4" s="8"/>
      <c r="K4" s="8"/>
      <c r="L4" s="8"/>
      <c r="M4" s="8"/>
      <c r="N4" s="8">
        <f t="shared" si="0"/>
        <v>5</v>
      </c>
      <c r="O4" s="29">
        <f>N4/N17*100</f>
        <v>19.230769230769234</v>
      </c>
    </row>
    <row r="5" spans="1:15" ht="15.75" customHeight="1" x14ac:dyDescent="0.15">
      <c r="A5" s="3" t="s">
        <v>18</v>
      </c>
      <c r="B5" s="12">
        <v>1</v>
      </c>
      <c r="C5" s="28">
        <v>1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/>
      <c r="K5" s="8"/>
      <c r="L5" s="8"/>
      <c r="M5" s="8"/>
      <c r="N5" s="8">
        <f t="shared" si="0"/>
        <v>2</v>
      </c>
      <c r="O5" s="29">
        <f>N5/N17*100</f>
        <v>7.6923076923076925</v>
      </c>
    </row>
    <row r="6" spans="1:15" ht="15.75" customHeight="1" x14ac:dyDescent="0.15">
      <c r="A6" s="3" t="s">
        <v>19</v>
      </c>
      <c r="B6" s="12">
        <v>0</v>
      </c>
      <c r="C6" s="2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/>
      <c r="K6" s="8"/>
      <c r="L6" s="8"/>
      <c r="M6" s="8"/>
      <c r="N6" s="8">
        <f t="shared" si="0"/>
        <v>0</v>
      </c>
      <c r="O6" s="29">
        <f>N6/N17*100</f>
        <v>0</v>
      </c>
    </row>
    <row r="7" spans="1:15" ht="15.75" customHeight="1" x14ac:dyDescent="0.15">
      <c r="A7" s="3" t="s">
        <v>20</v>
      </c>
      <c r="B7" s="12">
        <v>0</v>
      </c>
      <c r="C7" s="2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/>
      <c r="K7" s="8"/>
      <c r="L7" s="8"/>
      <c r="M7" s="8"/>
      <c r="N7" s="8">
        <f t="shared" si="0"/>
        <v>0</v>
      </c>
      <c r="O7" s="29">
        <f>N7/N17*100</f>
        <v>0</v>
      </c>
    </row>
    <row r="8" spans="1:15" ht="15.75" customHeight="1" x14ac:dyDescent="0.15">
      <c r="A8" s="1" t="s">
        <v>21</v>
      </c>
      <c r="B8" s="12">
        <v>0</v>
      </c>
      <c r="C8" s="28">
        <v>0</v>
      </c>
      <c r="D8" s="8">
        <v>0</v>
      </c>
      <c r="E8" s="8">
        <v>0</v>
      </c>
      <c r="F8" s="8">
        <v>1</v>
      </c>
      <c r="G8" s="8">
        <v>0</v>
      </c>
      <c r="H8" s="8">
        <v>0</v>
      </c>
      <c r="I8" s="8">
        <v>0</v>
      </c>
      <c r="J8" s="8"/>
      <c r="K8" s="8"/>
      <c r="L8" s="8"/>
      <c r="M8" s="8"/>
      <c r="N8" s="8">
        <f t="shared" si="0"/>
        <v>1</v>
      </c>
      <c r="O8" s="29">
        <f>N8/N17*100</f>
        <v>3.8461538461538463</v>
      </c>
    </row>
    <row r="9" spans="1:15" ht="15.75" customHeight="1" x14ac:dyDescent="0.15">
      <c r="A9" s="1" t="s">
        <v>22</v>
      </c>
      <c r="B9" s="12">
        <v>2</v>
      </c>
      <c r="C9" s="2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/>
      <c r="K9" s="8"/>
      <c r="L9" s="8"/>
      <c r="M9" s="8"/>
      <c r="N9" s="8">
        <f t="shared" si="0"/>
        <v>2</v>
      </c>
      <c r="O9" s="29">
        <f>N9/N17*100</f>
        <v>7.6923076923076925</v>
      </c>
    </row>
    <row r="10" spans="1:15" ht="15.75" customHeight="1" x14ac:dyDescent="0.15">
      <c r="A10" s="3" t="s">
        <v>23</v>
      </c>
      <c r="B10" s="12">
        <v>0</v>
      </c>
      <c r="C10" s="2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/>
      <c r="K10" s="8"/>
      <c r="L10" s="8"/>
      <c r="M10" s="8"/>
      <c r="N10" s="8">
        <f t="shared" si="0"/>
        <v>0</v>
      </c>
      <c r="O10" s="29">
        <f>N10/N17*100</f>
        <v>0</v>
      </c>
    </row>
    <row r="11" spans="1:15" ht="15.75" customHeight="1" x14ac:dyDescent="0.15">
      <c r="A11" s="3" t="s">
        <v>24</v>
      </c>
      <c r="B11" s="12">
        <v>0</v>
      </c>
      <c r="C11" s="2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/>
      <c r="K11" s="8"/>
      <c r="L11" s="8"/>
      <c r="M11" s="8"/>
      <c r="N11" s="8">
        <f t="shared" si="0"/>
        <v>0</v>
      </c>
      <c r="O11" s="29">
        <f>N11/N17*100</f>
        <v>0</v>
      </c>
    </row>
    <row r="12" spans="1:15" ht="15.75" customHeight="1" x14ac:dyDescent="0.15">
      <c r="A12" s="7" t="s">
        <v>25</v>
      </c>
      <c r="B12" s="18">
        <v>0</v>
      </c>
      <c r="C12" s="2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/>
      <c r="K12" s="8"/>
      <c r="L12" s="8"/>
      <c r="M12" s="8"/>
      <c r="N12" s="8">
        <f t="shared" si="0"/>
        <v>0</v>
      </c>
      <c r="O12" s="29">
        <f>N12/N17*100</f>
        <v>0</v>
      </c>
    </row>
    <row r="13" spans="1:15" ht="15.75" customHeight="1" x14ac:dyDescent="0.15">
      <c r="A13" s="7" t="s">
        <v>26</v>
      </c>
      <c r="B13" s="18">
        <v>0</v>
      </c>
      <c r="C13" s="28">
        <v>1</v>
      </c>
      <c r="D13" s="8">
        <v>1</v>
      </c>
      <c r="E13" s="8">
        <v>0</v>
      </c>
      <c r="F13" s="8">
        <v>1</v>
      </c>
      <c r="G13" s="8">
        <v>1</v>
      </c>
      <c r="H13" s="8">
        <v>0</v>
      </c>
      <c r="I13" s="8">
        <v>0</v>
      </c>
      <c r="J13" s="8"/>
      <c r="K13" s="8"/>
      <c r="L13" s="8"/>
      <c r="M13" s="8"/>
      <c r="N13" s="8">
        <f t="shared" si="0"/>
        <v>4</v>
      </c>
      <c r="O13" s="29">
        <f>N13/N17*100</f>
        <v>15.384615384615385</v>
      </c>
    </row>
    <row r="14" spans="1:15" ht="15.75" customHeight="1" x14ac:dyDescent="0.15">
      <c r="A14" s="12" t="s">
        <v>42</v>
      </c>
      <c r="B14" s="12">
        <v>0</v>
      </c>
      <c r="C14" s="2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/>
      <c r="K14" s="8"/>
      <c r="L14" s="8"/>
      <c r="M14" s="8"/>
      <c r="N14" s="8">
        <f t="shared" si="0"/>
        <v>0</v>
      </c>
      <c r="O14" s="29">
        <f>N14/N17*100</f>
        <v>0</v>
      </c>
    </row>
    <row r="15" spans="1:15" ht="15.75" customHeight="1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16"/>
    </row>
    <row r="16" spans="1:15" ht="15.75" customHeight="1" x14ac:dyDescent="0.15">
      <c r="A16" s="30" t="s">
        <v>27</v>
      </c>
      <c r="B16" s="30">
        <f t="shared" ref="B16:N16" si="1">SUM(B2:B14)</f>
        <v>7</v>
      </c>
      <c r="C16" s="30">
        <f t="shared" si="1"/>
        <v>2</v>
      </c>
      <c r="D16" s="30">
        <f t="shared" si="1"/>
        <v>4</v>
      </c>
      <c r="E16" s="30">
        <f t="shared" si="1"/>
        <v>6</v>
      </c>
      <c r="F16" s="30">
        <f t="shared" si="1"/>
        <v>5</v>
      </c>
      <c r="G16" s="30">
        <f t="shared" si="1"/>
        <v>2</v>
      </c>
      <c r="H16" s="30">
        <f t="shared" si="1"/>
        <v>0</v>
      </c>
      <c r="I16" s="30">
        <f t="shared" si="1"/>
        <v>0</v>
      </c>
      <c r="J16" s="30">
        <f t="shared" si="1"/>
        <v>0</v>
      </c>
      <c r="K16" s="30">
        <f t="shared" si="1"/>
        <v>0</v>
      </c>
      <c r="L16" s="30">
        <f t="shared" si="1"/>
        <v>0</v>
      </c>
      <c r="M16" s="30">
        <f t="shared" si="1"/>
        <v>0</v>
      </c>
      <c r="N16" s="30">
        <f t="shared" si="1"/>
        <v>26</v>
      </c>
      <c r="O16" s="16"/>
    </row>
    <row r="17" spans="1:15" ht="15.75" customHeight="1" x14ac:dyDescent="0.15">
      <c r="A17" s="30" t="s">
        <v>28</v>
      </c>
      <c r="B17" s="3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>
        <f>SUM(N2:N15)</f>
        <v>26</v>
      </c>
      <c r="O17" s="1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O89"/>
  <sheetViews>
    <sheetView workbookViewId="0"/>
  </sheetViews>
  <sheetFormatPr baseColWidth="10" defaultColWidth="12.6640625" defaultRowHeight="15.75" customHeight="1" x14ac:dyDescent="0.15"/>
  <cols>
    <col min="1" max="1" width="41" customWidth="1"/>
    <col min="14" max="14" width="22.33203125" customWidth="1"/>
    <col min="15" max="15" width="23" customWidth="1"/>
  </cols>
  <sheetData>
    <row r="1" spans="1:15" ht="15.75" customHeight="1" x14ac:dyDescent="0.15">
      <c r="A1" s="1" t="s">
        <v>0</v>
      </c>
      <c r="B1" s="27" t="s">
        <v>29</v>
      </c>
      <c r="C1" s="27" t="s">
        <v>30</v>
      </c>
      <c r="D1" s="27" t="s">
        <v>31</v>
      </c>
      <c r="E1" s="27" t="s">
        <v>32</v>
      </c>
      <c r="F1" s="27" t="s">
        <v>33</v>
      </c>
      <c r="G1" s="27" t="s">
        <v>34</v>
      </c>
      <c r="H1" s="27" t="s">
        <v>35</v>
      </c>
      <c r="I1" s="27" t="s">
        <v>36</v>
      </c>
      <c r="J1" s="27" t="s">
        <v>37</v>
      </c>
      <c r="K1" s="27" t="s">
        <v>38</v>
      </c>
      <c r="L1" s="27" t="s">
        <v>39</v>
      </c>
      <c r="M1" s="27" t="s">
        <v>40</v>
      </c>
      <c r="N1" s="27" t="s">
        <v>41</v>
      </c>
      <c r="O1" s="27" t="s">
        <v>14</v>
      </c>
    </row>
    <row r="2" spans="1:15" ht="15.75" customHeight="1" x14ac:dyDescent="0.15">
      <c r="A2" s="3" t="s">
        <v>15</v>
      </c>
      <c r="B2" s="28">
        <v>0</v>
      </c>
      <c r="C2" s="28" t="e">
        <f t="shared" ref="C2:I2" si="0">COUNTIFS(#REF!, "Membership Standard")</f>
        <v>#REF!</v>
      </c>
      <c r="D2" s="28" t="e">
        <f t="shared" si="0"/>
        <v>#REF!</v>
      </c>
      <c r="E2" s="28" t="e">
        <f t="shared" si="0"/>
        <v>#REF!</v>
      </c>
      <c r="F2" s="28" t="e">
        <f t="shared" si="0"/>
        <v>#REF!</v>
      </c>
      <c r="G2" s="28" t="e">
        <f t="shared" si="0"/>
        <v>#REF!</v>
      </c>
      <c r="H2" s="28" t="e">
        <f t="shared" si="0"/>
        <v>#REF!</v>
      </c>
      <c r="I2" s="28" t="e">
        <f t="shared" si="0"/>
        <v>#REF!</v>
      </c>
      <c r="J2" s="8"/>
      <c r="K2" s="8"/>
      <c r="L2" s="8"/>
      <c r="M2" s="8"/>
      <c r="N2" s="8" t="e">
        <f t="shared" ref="N2:N14" si="1">SUM(B2:M2)</f>
        <v>#REF!</v>
      </c>
      <c r="O2" s="29" t="e">
        <f>N2/N17*100</f>
        <v>#REF!</v>
      </c>
    </row>
    <row r="3" spans="1:15" ht="15.75" customHeight="1" x14ac:dyDescent="0.15">
      <c r="A3" s="3" t="s">
        <v>16</v>
      </c>
      <c r="B3" s="28">
        <v>0</v>
      </c>
      <c r="C3" s="28" t="e">
        <f t="shared" ref="C3:I3" si="2">COUNTIFS(#REF!, "Membership Standard TRI/OCR/MULTI")</f>
        <v>#REF!</v>
      </c>
      <c r="D3" s="28" t="e">
        <f t="shared" si="2"/>
        <v>#REF!</v>
      </c>
      <c r="E3" s="28" t="e">
        <f t="shared" si="2"/>
        <v>#REF!</v>
      </c>
      <c r="F3" s="28" t="e">
        <f t="shared" si="2"/>
        <v>#REF!</v>
      </c>
      <c r="G3" s="28" t="e">
        <f t="shared" si="2"/>
        <v>#REF!</v>
      </c>
      <c r="H3" s="28" t="e">
        <f t="shared" si="2"/>
        <v>#REF!</v>
      </c>
      <c r="I3" s="28" t="e">
        <f t="shared" si="2"/>
        <v>#REF!</v>
      </c>
      <c r="J3" s="8"/>
      <c r="K3" s="8"/>
      <c r="L3" s="8"/>
      <c r="M3" s="8"/>
      <c r="N3" s="8" t="e">
        <f t="shared" si="1"/>
        <v>#REF!</v>
      </c>
      <c r="O3" s="29" t="e">
        <f>N3/N17*100</f>
        <v>#REF!</v>
      </c>
    </row>
    <row r="4" spans="1:15" ht="15.75" customHeight="1" x14ac:dyDescent="0.15">
      <c r="A4" s="3" t="s">
        <v>17</v>
      </c>
      <c r="B4" s="28">
        <v>0</v>
      </c>
      <c r="C4" s="28" t="e">
        <f t="shared" ref="C4:I4" si="3">COUNTIFS(#REF!, "Membership Premium")</f>
        <v>#REF!</v>
      </c>
      <c r="D4" s="28" t="e">
        <f t="shared" si="3"/>
        <v>#REF!</v>
      </c>
      <c r="E4" s="28" t="e">
        <f t="shared" si="3"/>
        <v>#REF!</v>
      </c>
      <c r="F4" s="28" t="e">
        <f t="shared" si="3"/>
        <v>#REF!</v>
      </c>
      <c r="G4" s="28" t="e">
        <f t="shared" si="3"/>
        <v>#REF!</v>
      </c>
      <c r="H4" s="28" t="e">
        <f t="shared" si="3"/>
        <v>#REF!</v>
      </c>
      <c r="I4" s="28" t="e">
        <f t="shared" si="3"/>
        <v>#REF!</v>
      </c>
      <c r="J4" s="8"/>
      <c r="K4" s="8"/>
      <c r="L4" s="8"/>
      <c r="M4" s="8"/>
      <c r="N4" s="8" t="e">
        <f t="shared" si="1"/>
        <v>#REF!</v>
      </c>
      <c r="O4" s="29" t="e">
        <f>N4/N17*100</f>
        <v>#REF!</v>
      </c>
    </row>
    <row r="5" spans="1:15" ht="15.75" customHeight="1" x14ac:dyDescent="0.15">
      <c r="A5" s="3" t="s">
        <v>18</v>
      </c>
      <c r="B5" s="28">
        <v>0</v>
      </c>
      <c r="C5" s="28" t="e">
        <f t="shared" ref="C5:I5" si="4">COUNTIFS(#REF!, "Membership Premium TRI/OCR/MULTI")</f>
        <v>#REF!</v>
      </c>
      <c r="D5" s="28" t="e">
        <f t="shared" si="4"/>
        <v>#REF!</v>
      </c>
      <c r="E5" s="28" t="e">
        <f t="shared" si="4"/>
        <v>#REF!</v>
      </c>
      <c r="F5" s="28" t="e">
        <f t="shared" si="4"/>
        <v>#REF!</v>
      </c>
      <c r="G5" s="28" t="e">
        <f t="shared" si="4"/>
        <v>#REF!</v>
      </c>
      <c r="H5" s="28" t="e">
        <f t="shared" si="4"/>
        <v>#REF!</v>
      </c>
      <c r="I5" s="28" t="e">
        <f t="shared" si="4"/>
        <v>#REF!</v>
      </c>
      <c r="J5" s="8"/>
      <c r="K5" s="8"/>
      <c r="L5" s="8"/>
      <c r="M5" s="8"/>
      <c r="N5" s="8" t="e">
        <f t="shared" si="1"/>
        <v>#REF!</v>
      </c>
      <c r="O5" s="29" t="e">
        <f>N5/N17*100</f>
        <v>#REF!</v>
      </c>
    </row>
    <row r="6" spans="1:15" ht="15.75" customHeight="1" x14ac:dyDescent="0.15">
      <c r="A6" s="3" t="s">
        <v>19</v>
      </c>
      <c r="B6" s="28">
        <v>0</v>
      </c>
      <c r="C6" s="28" t="e">
        <f t="shared" ref="C6:I6" si="5">COUNTIFS(#REF!, "Membership Supreme")</f>
        <v>#REF!</v>
      </c>
      <c r="D6" s="28" t="e">
        <f t="shared" si="5"/>
        <v>#REF!</v>
      </c>
      <c r="E6" s="28" t="e">
        <f t="shared" si="5"/>
        <v>#REF!</v>
      </c>
      <c r="F6" s="28" t="e">
        <f t="shared" si="5"/>
        <v>#REF!</v>
      </c>
      <c r="G6" s="28" t="e">
        <f t="shared" si="5"/>
        <v>#REF!</v>
      </c>
      <c r="H6" s="28" t="e">
        <f t="shared" si="5"/>
        <v>#REF!</v>
      </c>
      <c r="I6" s="28" t="e">
        <f t="shared" si="5"/>
        <v>#REF!</v>
      </c>
      <c r="J6" s="8"/>
      <c r="K6" s="8"/>
      <c r="L6" s="8"/>
      <c r="M6" s="8"/>
      <c r="N6" s="8" t="e">
        <f t="shared" si="1"/>
        <v>#REF!</v>
      </c>
      <c r="O6" s="29" t="e">
        <f>N6/N17*100</f>
        <v>#REF!</v>
      </c>
    </row>
    <row r="7" spans="1:15" ht="15.75" customHeight="1" x14ac:dyDescent="0.15">
      <c r="A7" s="3" t="s">
        <v>20</v>
      </c>
      <c r="B7" s="28">
        <v>0</v>
      </c>
      <c r="C7" s="28" t="e">
        <f t="shared" ref="C7:I7" si="6">COUNTIFS(#REF!, "Membership Supreme TRI/OCR/MULTI")</f>
        <v>#REF!</v>
      </c>
      <c r="D7" s="28" t="e">
        <f t="shared" si="6"/>
        <v>#REF!</v>
      </c>
      <c r="E7" s="28" t="e">
        <f t="shared" si="6"/>
        <v>#REF!</v>
      </c>
      <c r="F7" s="28" t="e">
        <f t="shared" si="6"/>
        <v>#REF!</v>
      </c>
      <c r="G7" s="28" t="e">
        <f t="shared" si="6"/>
        <v>#REF!</v>
      </c>
      <c r="H7" s="28" t="e">
        <f t="shared" si="6"/>
        <v>#REF!</v>
      </c>
      <c r="I7" s="28" t="e">
        <f t="shared" si="6"/>
        <v>#REF!</v>
      </c>
      <c r="J7" s="8"/>
      <c r="K7" s="8"/>
      <c r="L7" s="8"/>
      <c r="M7" s="8"/>
      <c r="N7" s="8" t="e">
        <f t="shared" si="1"/>
        <v>#REF!</v>
      </c>
      <c r="O7" s="29" t="e">
        <f>N7/N17*100</f>
        <v>#REF!</v>
      </c>
    </row>
    <row r="8" spans="1:15" ht="15.75" customHeight="1" x14ac:dyDescent="0.15">
      <c r="A8" s="1" t="s">
        <v>21</v>
      </c>
      <c r="B8" s="28">
        <v>0</v>
      </c>
      <c r="C8" s="28" t="e">
        <f t="shared" ref="C8:I8" si="7">COUNTIFS(#REF!, "Membership Aktivitus Iform 4 mån")</f>
        <v>#REF!</v>
      </c>
      <c r="D8" s="28" t="e">
        <f t="shared" si="7"/>
        <v>#REF!</v>
      </c>
      <c r="E8" s="28" t="e">
        <f t="shared" si="7"/>
        <v>#REF!</v>
      </c>
      <c r="F8" s="28" t="e">
        <f t="shared" si="7"/>
        <v>#REF!</v>
      </c>
      <c r="G8" s="28" t="e">
        <f t="shared" si="7"/>
        <v>#REF!</v>
      </c>
      <c r="H8" s="28" t="e">
        <f t="shared" si="7"/>
        <v>#REF!</v>
      </c>
      <c r="I8" s="28" t="e">
        <f t="shared" si="7"/>
        <v>#REF!</v>
      </c>
      <c r="J8" s="8"/>
      <c r="K8" s="8"/>
      <c r="L8" s="8"/>
      <c r="M8" s="8"/>
      <c r="N8" s="8" t="e">
        <f t="shared" si="1"/>
        <v>#REF!</v>
      </c>
      <c r="O8" s="29" t="e">
        <f>N8/N17*100</f>
        <v>#REF!</v>
      </c>
    </row>
    <row r="9" spans="1:15" ht="15.75" customHeight="1" x14ac:dyDescent="0.15">
      <c r="A9" s="1" t="s">
        <v>22</v>
      </c>
      <c r="B9" s="28">
        <v>0</v>
      </c>
      <c r="C9" s="28" t="e">
        <f t="shared" ref="C9:I9" si="8">COUNTIFS(#REF!, "Membership Aktivitus Iform Tillägg till MS 4 mån")</f>
        <v>#REF!</v>
      </c>
      <c r="D9" s="28" t="e">
        <f t="shared" si="8"/>
        <v>#REF!</v>
      </c>
      <c r="E9" s="28" t="e">
        <f t="shared" si="8"/>
        <v>#REF!</v>
      </c>
      <c r="F9" s="28" t="e">
        <f t="shared" si="8"/>
        <v>#REF!</v>
      </c>
      <c r="G9" s="28" t="e">
        <f t="shared" si="8"/>
        <v>#REF!</v>
      </c>
      <c r="H9" s="28" t="e">
        <f t="shared" si="8"/>
        <v>#REF!</v>
      </c>
      <c r="I9" s="28" t="e">
        <f t="shared" si="8"/>
        <v>#REF!</v>
      </c>
      <c r="J9" s="8"/>
      <c r="K9" s="8"/>
      <c r="L9" s="8"/>
      <c r="M9" s="8"/>
      <c r="N9" s="8" t="e">
        <f t="shared" si="1"/>
        <v>#REF!</v>
      </c>
      <c r="O9" s="29" t="e">
        <f>N9/N17*100</f>
        <v>#REF!</v>
      </c>
    </row>
    <row r="10" spans="1:15" ht="15.75" customHeight="1" x14ac:dyDescent="0.15">
      <c r="A10" s="3" t="s">
        <v>23</v>
      </c>
      <c r="B10" s="28">
        <v>0</v>
      </c>
      <c r="C10" s="28" t="e">
        <f t="shared" ref="C10:I10" si="9">COUNTIFS(#REF!, "Membership Iform Extra månad")</f>
        <v>#REF!</v>
      </c>
      <c r="D10" s="28" t="e">
        <f t="shared" si="9"/>
        <v>#REF!</v>
      </c>
      <c r="E10" s="28" t="e">
        <f t="shared" si="9"/>
        <v>#REF!</v>
      </c>
      <c r="F10" s="28" t="e">
        <f t="shared" si="9"/>
        <v>#REF!</v>
      </c>
      <c r="G10" s="28" t="e">
        <f t="shared" si="9"/>
        <v>#REF!</v>
      </c>
      <c r="H10" s="28" t="e">
        <f t="shared" si="9"/>
        <v>#REF!</v>
      </c>
      <c r="I10" s="28" t="e">
        <f t="shared" si="9"/>
        <v>#REF!</v>
      </c>
      <c r="J10" s="8"/>
      <c r="K10" s="8"/>
      <c r="L10" s="8"/>
      <c r="M10" s="8"/>
      <c r="N10" s="8" t="e">
        <f t="shared" si="1"/>
        <v>#REF!</v>
      </c>
      <c r="O10" s="29" t="e">
        <f>N10/N17*100</f>
        <v>#REF!</v>
      </c>
    </row>
    <row r="11" spans="1:15" ht="15.75" customHeight="1" x14ac:dyDescent="0.15">
      <c r="A11" s="3" t="s">
        <v>24</v>
      </c>
      <c r="B11" s="28">
        <v>0</v>
      </c>
      <c r="C11" s="28" t="e">
        <f t="shared" ref="C11:I11" si="10">COUNTIFS(#REF!, "Membership Aktivitus Iform Fortsättning")</f>
        <v>#REF!</v>
      </c>
      <c r="D11" s="28" t="e">
        <f t="shared" si="10"/>
        <v>#REF!</v>
      </c>
      <c r="E11" s="28" t="e">
        <f t="shared" si="10"/>
        <v>#REF!</v>
      </c>
      <c r="F11" s="28" t="e">
        <f t="shared" si="10"/>
        <v>#REF!</v>
      </c>
      <c r="G11" s="28" t="e">
        <f t="shared" si="10"/>
        <v>#REF!</v>
      </c>
      <c r="H11" s="28" t="e">
        <f t="shared" si="10"/>
        <v>#REF!</v>
      </c>
      <c r="I11" s="28" t="e">
        <f t="shared" si="10"/>
        <v>#REF!</v>
      </c>
      <c r="J11" s="8"/>
      <c r="K11" s="8"/>
      <c r="L11" s="8"/>
      <c r="M11" s="8"/>
      <c r="N11" s="8" t="e">
        <f t="shared" si="1"/>
        <v>#REF!</v>
      </c>
      <c r="O11" s="29" t="e">
        <f>N11/N17*100</f>
        <v>#REF!</v>
      </c>
    </row>
    <row r="12" spans="1:15" ht="15.75" customHeight="1" x14ac:dyDescent="0.15">
      <c r="A12" s="7" t="s">
        <v>25</v>
      </c>
      <c r="B12" s="28">
        <v>0</v>
      </c>
      <c r="C12" s="28" t="e">
        <f t="shared" ref="C12:I12" si="11">COUNTIFS(#REF!, "Membership BAS")</f>
        <v>#REF!</v>
      </c>
      <c r="D12" s="28" t="e">
        <f t="shared" si="11"/>
        <v>#REF!</v>
      </c>
      <c r="E12" s="28" t="e">
        <f t="shared" si="11"/>
        <v>#REF!</v>
      </c>
      <c r="F12" s="28" t="e">
        <f t="shared" si="11"/>
        <v>#REF!</v>
      </c>
      <c r="G12" s="28" t="e">
        <f t="shared" si="11"/>
        <v>#REF!</v>
      </c>
      <c r="H12" s="28" t="e">
        <f t="shared" si="11"/>
        <v>#REF!</v>
      </c>
      <c r="I12" s="28" t="e">
        <f t="shared" si="11"/>
        <v>#REF!</v>
      </c>
      <c r="J12" s="8"/>
      <c r="K12" s="8"/>
      <c r="L12" s="8"/>
      <c r="M12" s="8"/>
      <c r="N12" s="8" t="e">
        <f t="shared" si="1"/>
        <v>#REF!</v>
      </c>
      <c r="O12" s="29" t="e">
        <f>N12/N17*100</f>
        <v>#REF!</v>
      </c>
    </row>
    <row r="13" spans="1:15" ht="15.75" customHeight="1" x14ac:dyDescent="0.15">
      <c r="A13" s="7" t="s">
        <v>26</v>
      </c>
      <c r="B13" s="28">
        <v>0</v>
      </c>
      <c r="C13" s="28" t="e">
        <f t="shared" ref="C13:I13" si="12">COUNTIFS(#REF!, "Membership Avslut NOTERA SLUTDATUM")</f>
        <v>#REF!</v>
      </c>
      <c r="D13" s="28" t="e">
        <f t="shared" si="12"/>
        <v>#REF!</v>
      </c>
      <c r="E13" s="28" t="e">
        <f t="shared" si="12"/>
        <v>#REF!</v>
      </c>
      <c r="F13" s="28" t="e">
        <f t="shared" si="12"/>
        <v>#REF!</v>
      </c>
      <c r="G13" s="28" t="e">
        <f t="shared" si="12"/>
        <v>#REF!</v>
      </c>
      <c r="H13" s="28" t="e">
        <f t="shared" si="12"/>
        <v>#REF!</v>
      </c>
      <c r="I13" s="28" t="e">
        <f t="shared" si="12"/>
        <v>#REF!</v>
      </c>
      <c r="J13" s="8"/>
      <c r="K13" s="8"/>
      <c r="L13" s="8"/>
      <c r="M13" s="8"/>
      <c r="N13" s="8" t="e">
        <f t="shared" si="1"/>
        <v>#REF!</v>
      </c>
      <c r="O13" s="29" t="e">
        <f>N13/N17*100</f>
        <v>#REF!</v>
      </c>
    </row>
    <row r="14" spans="1:15" ht="15.75" customHeight="1" x14ac:dyDescent="0.15">
      <c r="A14" s="12" t="s">
        <v>42</v>
      </c>
      <c r="B14" s="12"/>
      <c r="C14" s="28" t="e">
        <f t="shared" ref="C14:I14" si="13">COUNTIFS(#REF!, "Konvertering från test till membership - Till kollega")</f>
        <v>#REF!</v>
      </c>
      <c r="D14" s="28" t="e">
        <f t="shared" si="13"/>
        <v>#REF!</v>
      </c>
      <c r="E14" s="28" t="e">
        <f t="shared" si="13"/>
        <v>#REF!</v>
      </c>
      <c r="F14" s="28" t="e">
        <f t="shared" si="13"/>
        <v>#REF!</v>
      </c>
      <c r="G14" s="28" t="e">
        <f t="shared" si="13"/>
        <v>#REF!</v>
      </c>
      <c r="H14" s="28" t="e">
        <f t="shared" si="13"/>
        <v>#REF!</v>
      </c>
      <c r="I14" s="28" t="e">
        <f t="shared" si="13"/>
        <v>#REF!</v>
      </c>
      <c r="J14" s="8"/>
      <c r="K14" s="8"/>
      <c r="L14" s="8"/>
      <c r="M14" s="8"/>
      <c r="N14" s="8" t="e">
        <f t="shared" si="1"/>
        <v>#REF!</v>
      </c>
      <c r="O14" s="29" t="e">
        <f>N14/N17*100</f>
        <v>#REF!</v>
      </c>
    </row>
    <row r="15" spans="1:15" ht="15.75" customHeight="1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16"/>
    </row>
    <row r="16" spans="1:15" ht="15.75" customHeight="1" x14ac:dyDescent="0.15">
      <c r="A16" s="30" t="s">
        <v>27</v>
      </c>
      <c r="B16" s="30">
        <f t="shared" ref="B16:N16" si="14">SUM(B2:B14)</f>
        <v>0</v>
      </c>
      <c r="C16" s="30" t="e">
        <f t="shared" si="14"/>
        <v>#REF!</v>
      </c>
      <c r="D16" s="30" t="e">
        <f t="shared" si="14"/>
        <v>#REF!</v>
      </c>
      <c r="E16" s="30" t="e">
        <f t="shared" si="14"/>
        <v>#REF!</v>
      </c>
      <c r="F16" s="30" t="e">
        <f t="shared" si="14"/>
        <v>#REF!</v>
      </c>
      <c r="G16" s="30" t="e">
        <f t="shared" si="14"/>
        <v>#REF!</v>
      </c>
      <c r="H16" s="30" t="e">
        <f t="shared" si="14"/>
        <v>#REF!</v>
      </c>
      <c r="I16" s="30" t="e">
        <f t="shared" si="14"/>
        <v>#REF!</v>
      </c>
      <c r="J16" s="30">
        <f t="shared" si="14"/>
        <v>0</v>
      </c>
      <c r="K16" s="30">
        <f t="shared" si="14"/>
        <v>0</v>
      </c>
      <c r="L16" s="30">
        <f t="shared" si="14"/>
        <v>0</v>
      </c>
      <c r="M16" s="30">
        <f t="shared" si="14"/>
        <v>0</v>
      </c>
      <c r="N16" s="30" t="e">
        <f t="shared" si="14"/>
        <v>#REF!</v>
      </c>
      <c r="O16" s="16"/>
    </row>
    <row r="17" spans="1:15" ht="15.75" customHeight="1" x14ac:dyDescent="0.15">
      <c r="A17" s="30" t="s">
        <v>28</v>
      </c>
      <c r="B17" s="3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 t="e">
        <f>SUM(N2:N15)</f>
        <v>#REF!</v>
      </c>
      <c r="O17" s="16"/>
    </row>
    <row r="22" spans="1:15" ht="15.75" customHeight="1" x14ac:dyDescent="0.15">
      <c r="A22" s="12"/>
      <c r="B22" s="13"/>
      <c r="G22" s="1"/>
    </row>
    <row r="23" spans="1:15" ht="15.75" customHeight="1" x14ac:dyDescent="0.15">
      <c r="A23" s="12"/>
      <c r="B23" s="13"/>
      <c r="G23" s="3"/>
      <c r="J23" s="12"/>
    </row>
    <row r="24" spans="1:15" ht="15.75" customHeight="1" x14ac:dyDescent="0.15">
      <c r="G24" s="3"/>
      <c r="J24" s="12"/>
    </row>
    <row r="25" spans="1:15" ht="15.75" customHeight="1" x14ac:dyDescent="0.15">
      <c r="G25" s="3"/>
      <c r="J25" s="12"/>
    </row>
    <row r="26" spans="1:15" ht="15.75" customHeight="1" x14ac:dyDescent="0.15">
      <c r="A26" s="12"/>
      <c r="B26" s="13"/>
      <c r="C26" s="13"/>
      <c r="G26" s="3"/>
      <c r="J26" s="12"/>
    </row>
    <row r="27" spans="1:15" ht="15.75" customHeight="1" x14ac:dyDescent="0.15">
      <c r="A27" s="12"/>
      <c r="B27" s="13"/>
      <c r="C27" s="13"/>
      <c r="G27" s="3"/>
      <c r="J27" s="12"/>
    </row>
    <row r="28" spans="1:15" ht="15.75" customHeight="1" x14ac:dyDescent="0.15">
      <c r="A28" s="18"/>
      <c r="B28" s="13"/>
      <c r="C28" s="13"/>
      <c r="G28" s="3"/>
      <c r="J28" s="12"/>
    </row>
    <row r="29" spans="1:15" ht="15.75" customHeight="1" x14ac:dyDescent="0.15">
      <c r="A29" s="12"/>
      <c r="B29" s="13"/>
      <c r="C29" s="13"/>
      <c r="G29" s="1"/>
      <c r="J29" s="12"/>
    </row>
    <row r="30" spans="1:15" ht="15.75" customHeight="1" x14ac:dyDescent="0.15">
      <c r="A30" s="20"/>
      <c r="B30" s="13"/>
      <c r="C30" s="13"/>
      <c r="G30" s="1"/>
      <c r="J30" s="12"/>
    </row>
    <row r="31" spans="1:15" ht="15.75" customHeight="1" x14ac:dyDescent="0.15">
      <c r="A31" s="12"/>
      <c r="B31" s="13"/>
      <c r="C31" s="13"/>
      <c r="G31" s="3"/>
      <c r="J31" s="12"/>
    </row>
    <row r="32" spans="1:15" ht="15.75" customHeight="1" x14ac:dyDescent="0.15">
      <c r="A32" s="20"/>
      <c r="B32" s="13"/>
      <c r="C32" s="13"/>
      <c r="G32" s="3"/>
      <c r="J32" s="12"/>
    </row>
    <row r="33" spans="1:10" ht="15.75" customHeight="1" x14ac:dyDescent="0.15">
      <c r="A33" s="20"/>
      <c r="B33" s="13"/>
      <c r="C33" s="13"/>
      <c r="G33" s="7"/>
      <c r="J33" s="18"/>
    </row>
    <row r="34" spans="1:10" ht="15.75" customHeight="1" x14ac:dyDescent="0.15">
      <c r="A34" s="12"/>
      <c r="B34" s="13"/>
      <c r="G34" s="7"/>
      <c r="J34" s="18"/>
    </row>
    <row r="35" spans="1:10" ht="15.75" customHeight="1" x14ac:dyDescent="0.15">
      <c r="A35" s="12"/>
      <c r="B35" s="13"/>
      <c r="G35" s="12"/>
      <c r="J35" s="12"/>
    </row>
    <row r="36" spans="1:10" ht="15.75" customHeight="1" x14ac:dyDescent="0.15">
      <c r="C36" s="31"/>
    </row>
    <row r="37" spans="1:10" ht="15.75" customHeight="1" x14ac:dyDescent="0.15">
      <c r="C37" s="31"/>
    </row>
    <row r="38" spans="1:10" ht="15.75" customHeight="1" x14ac:dyDescent="0.15">
      <c r="C38" s="31"/>
    </row>
    <row r="39" spans="1:10" ht="15.75" customHeight="1" x14ac:dyDescent="0.15">
      <c r="C39" s="31"/>
    </row>
    <row r="40" spans="1:10" ht="15.75" customHeight="1" x14ac:dyDescent="0.15">
      <c r="C40" s="31"/>
    </row>
    <row r="41" spans="1:10" ht="15.75" customHeight="1" x14ac:dyDescent="0.15">
      <c r="C41" s="31"/>
    </row>
    <row r="42" spans="1:10" ht="15.75" customHeight="1" x14ac:dyDescent="0.15">
      <c r="C42" s="31"/>
    </row>
    <row r="43" spans="1:10" ht="15.75" customHeight="1" x14ac:dyDescent="0.15">
      <c r="C43" s="31"/>
    </row>
    <row r="44" spans="1:10" ht="15.75" customHeight="1" x14ac:dyDescent="0.15">
      <c r="C44" s="31"/>
    </row>
    <row r="45" spans="1:10" ht="13" x14ac:dyDescent="0.15">
      <c r="C45" s="31"/>
    </row>
    <row r="46" spans="1:10" ht="13" x14ac:dyDescent="0.15">
      <c r="C46" s="31"/>
    </row>
    <row r="47" spans="1:10" ht="13" x14ac:dyDescent="0.15">
      <c r="C47" s="31"/>
    </row>
    <row r="48" spans="1:10" ht="13" x14ac:dyDescent="0.15">
      <c r="C48" s="31"/>
    </row>
    <row r="49" spans="3:3" ht="13" x14ac:dyDescent="0.15">
      <c r="C49" s="31"/>
    </row>
    <row r="50" spans="3:3" ht="13" x14ac:dyDescent="0.15">
      <c r="C50" s="31"/>
    </row>
    <row r="51" spans="3:3" ht="13" x14ac:dyDescent="0.15">
      <c r="C51" s="31"/>
    </row>
    <row r="52" spans="3:3" ht="13" x14ac:dyDescent="0.15">
      <c r="C52" s="31"/>
    </row>
    <row r="53" spans="3:3" ht="13" x14ac:dyDescent="0.15">
      <c r="C53" s="31"/>
    </row>
    <row r="54" spans="3:3" ht="13" x14ac:dyDescent="0.15">
      <c r="C54" s="31"/>
    </row>
    <row r="55" spans="3:3" ht="13" x14ac:dyDescent="0.15">
      <c r="C55" s="31"/>
    </row>
    <row r="56" spans="3:3" ht="13" x14ac:dyDescent="0.15">
      <c r="C56" s="31"/>
    </row>
    <row r="57" spans="3:3" ht="13" x14ac:dyDescent="0.15">
      <c r="C57" s="31"/>
    </row>
    <row r="58" spans="3:3" ht="13" x14ac:dyDescent="0.15">
      <c r="C58" s="31"/>
    </row>
    <row r="59" spans="3:3" ht="13" x14ac:dyDescent="0.15">
      <c r="C59" s="17"/>
    </row>
    <row r="60" spans="3:3" ht="13" x14ac:dyDescent="0.15">
      <c r="C60" s="17"/>
    </row>
    <row r="61" spans="3:3" ht="13" x14ac:dyDescent="0.15">
      <c r="C61" s="31"/>
    </row>
    <row r="62" spans="3:3" ht="13" x14ac:dyDescent="0.15">
      <c r="C62" s="31"/>
    </row>
    <row r="63" spans="3:3" ht="13" x14ac:dyDescent="0.15">
      <c r="C63" s="31"/>
    </row>
    <row r="64" spans="3:3" ht="13" x14ac:dyDescent="0.15">
      <c r="C64" s="31"/>
    </row>
    <row r="65" spans="3:3" ht="13" x14ac:dyDescent="0.15">
      <c r="C65" s="31"/>
    </row>
    <row r="66" spans="3:3" ht="13" x14ac:dyDescent="0.15">
      <c r="C66" s="31"/>
    </row>
    <row r="67" spans="3:3" ht="13" x14ac:dyDescent="0.15">
      <c r="C67" s="31"/>
    </row>
    <row r="68" spans="3:3" ht="13" x14ac:dyDescent="0.15">
      <c r="C68" s="31"/>
    </row>
    <row r="69" spans="3:3" ht="13" x14ac:dyDescent="0.15">
      <c r="C69" s="31"/>
    </row>
    <row r="70" spans="3:3" ht="13" x14ac:dyDescent="0.15">
      <c r="C70" s="31"/>
    </row>
    <row r="71" spans="3:3" ht="13" x14ac:dyDescent="0.15">
      <c r="C71" s="31"/>
    </row>
    <row r="72" spans="3:3" ht="13" x14ac:dyDescent="0.15">
      <c r="C72" s="31"/>
    </row>
    <row r="73" spans="3:3" ht="13" x14ac:dyDescent="0.15">
      <c r="C73" s="31"/>
    </row>
    <row r="74" spans="3:3" ht="13" x14ac:dyDescent="0.15">
      <c r="C74" s="31"/>
    </row>
    <row r="75" spans="3:3" ht="13" x14ac:dyDescent="0.15">
      <c r="C75" s="31"/>
    </row>
    <row r="76" spans="3:3" ht="13" x14ac:dyDescent="0.15">
      <c r="C76" s="31"/>
    </row>
    <row r="77" spans="3:3" ht="13" x14ac:dyDescent="0.15">
      <c r="C77" s="31"/>
    </row>
    <row r="78" spans="3:3" ht="13" x14ac:dyDescent="0.15">
      <c r="C78" s="31"/>
    </row>
    <row r="79" spans="3:3" ht="13" x14ac:dyDescent="0.15">
      <c r="C79" s="31"/>
    </row>
    <row r="80" spans="3:3" ht="13" x14ac:dyDescent="0.15">
      <c r="C80" s="17"/>
    </row>
    <row r="81" spans="3:3" ht="13" x14ac:dyDescent="0.15">
      <c r="C81" s="17"/>
    </row>
    <row r="82" spans="3:3" ht="13" x14ac:dyDescent="0.15">
      <c r="C82" s="31"/>
    </row>
    <row r="83" spans="3:3" ht="13" x14ac:dyDescent="0.15">
      <c r="C83" s="17"/>
    </row>
    <row r="84" spans="3:3" ht="13" x14ac:dyDescent="0.15">
      <c r="C84" s="31"/>
    </row>
    <row r="85" spans="3:3" ht="13" x14ac:dyDescent="0.15">
      <c r="C85" s="31"/>
    </row>
    <row r="86" spans="3:3" ht="13" x14ac:dyDescent="0.15">
      <c r="C86" s="31"/>
    </row>
    <row r="87" spans="3:3" ht="13" x14ac:dyDescent="0.15">
      <c r="C87" s="31"/>
    </row>
    <row r="88" spans="3:3" ht="13" x14ac:dyDescent="0.15">
      <c r="C88" s="31"/>
    </row>
    <row r="89" spans="3:3" ht="13" x14ac:dyDescent="0.15">
      <c r="C89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2"/>
  <sheetViews>
    <sheetView workbookViewId="0"/>
  </sheetViews>
  <sheetFormatPr baseColWidth="10" defaultColWidth="12.6640625" defaultRowHeight="15.75" customHeight="1" x14ac:dyDescent="0.15"/>
  <cols>
    <col min="1" max="1" width="43.1640625" customWidth="1"/>
    <col min="14" max="14" width="22.83203125" customWidth="1"/>
    <col min="15" max="15" width="25.1640625" customWidth="1"/>
  </cols>
  <sheetData>
    <row r="1" spans="1:26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3" t="s">
        <v>15</v>
      </c>
      <c r="B2" s="4">
        <v>11</v>
      </c>
      <c r="C2" s="5">
        <v>27</v>
      </c>
      <c r="D2" s="5">
        <v>16</v>
      </c>
      <c r="E2" s="5">
        <v>16</v>
      </c>
      <c r="F2" s="5">
        <v>20</v>
      </c>
      <c r="G2" s="5">
        <v>11</v>
      </c>
      <c r="H2" s="5">
        <v>13</v>
      </c>
      <c r="I2" s="5">
        <v>13</v>
      </c>
      <c r="J2" s="5">
        <v>12</v>
      </c>
      <c r="K2" s="5">
        <v>19</v>
      </c>
      <c r="L2" s="5">
        <v>16</v>
      </c>
      <c r="M2" s="4">
        <v>8</v>
      </c>
      <c r="N2" s="5">
        <f t="shared" ref="N2:N13" si="0">SUM(B2:M2)</f>
        <v>182</v>
      </c>
      <c r="O2" s="6">
        <f>N2/N16*100</f>
        <v>38.235294117647058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3" t="s">
        <v>16</v>
      </c>
      <c r="B3" s="4">
        <v>8</v>
      </c>
      <c r="C3" s="5">
        <v>5</v>
      </c>
      <c r="D3" s="5">
        <v>4</v>
      </c>
      <c r="E3" s="5">
        <v>4</v>
      </c>
      <c r="F3" s="5">
        <v>1</v>
      </c>
      <c r="G3" s="5">
        <v>3</v>
      </c>
      <c r="H3" s="5">
        <v>1</v>
      </c>
      <c r="I3" s="5">
        <v>3</v>
      </c>
      <c r="J3" s="5">
        <v>7</v>
      </c>
      <c r="K3" s="5">
        <v>1</v>
      </c>
      <c r="L3" s="5">
        <v>2</v>
      </c>
      <c r="M3" s="4">
        <v>3</v>
      </c>
      <c r="N3" s="5">
        <f t="shared" si="0"/>
        <v>42</v>
      </c>
      <c r="O3" s="6">
        <f>N3/N16*100</f>
        <v>8.8235294117647065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3" t="s">
        <v>17</v>
      </c>
      <c r="B4" s="4">
        <v>10</v>
      </c>
      <c r="C4" s="5">
        <v>5</v>
      </c>
      <c r="D4" s="5">
        <v>12</v>
      </c>
      <c r="E4" s="5">
        <v>6</v>
      </c>
      <c r="F4" s="5">
        <v>3</v>
      </c>
      <c r="G4" s="5">
        <v>4</v>
      </c>
      <c r="H4" s="5">
        <v>1</v>
      </c>
      <c r="I4" s="5">
        <v>7</v>
      </c>
      <c r="J4" s="5">
        <v>3</v>
      </c>
      <c r="K4" s="5">
        <v>10</v>
      </c>
      <c r="L4" s="5">
        <v>7</v>
      </c>
      <c r="M4" s="4">
        <v>10</v>
      </c>
      <c r="N4" s="5">
        <f t="shared" si="0"/>
        <v>78</v>
      </c>
      <c r="O4" s="6">
        <f>N4/N16*100</f>
        <v>16.386554621848738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3" t="s">
        <v>18</v>
      </c>
      <c r="B5" s="4">
        <v>4</v>
      </c>
      <c r="C5" s="5">
        <v>1</v>
      </c>
      <c r="D5" s="5">
        <v>3</v>
      </c>
      <c r="E5" s="5">
        <v>3</v>
      </c>
      <c r="F5" s="5">
        <v>1</v>
      </c>
      <c r="G5" s="5">
        <v>2</v>
      </c>
      <c r="H5" s="5">
        <v>2</v>
      </c>
      <c r="I5" s="5">
        <v>2</v>
      </c>
      <c r="J5" s="5">
        <v>2</v>
      </c>
      <c r="K5" s="5">
        <v>0</v>
      </c>
      <c r="L5" s="5">
        <v>1</v>
      </c>
      <c r="M5" s="4">
        <v>0</v>
      </c>
      <c r="N5" s="5">
        <f t="shared" si="0"/>
        <v>21</v>
      </c>
      <c r="O5" s="6">
        <f>N5/N16*100</f>
        <v>4.4117647058823533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3" t="s">
        <v>19</v>
      </c>
      <c r="B6" s="4">
        <v>0</v>
      </c>
      <c r="C6" s="5">
        <v>0</v>
      </c>
      <c r="D6" s="5">
        <v>0</v>
      </c>
      <c r="E6" s="5">
        <v>0</v>
      </c>
      <c r="F6" s="5">
        <v>2</v>
      </c>
      <c r="G6" s="5">
        <v>0</v>
      </c>
      <c r="H6" s="5">
        <v>1</v>
      </c>
      <c r="I6" s="5">
        <v>1</v>
      </c>
      <c r="J6" s="5">
        <v>0</v>
      </c>
      <c r="K6" s="5">
        <v>1</v>
      </c>
      <c r="L6" s="5">
        <v>0</v>
      </c>
      <c r="M6" s="4">
        <v>2</v>
      </c>
      <c r="N6" s="5">
        <f t="shared" si="0"/>
        <v>7</v>
      </c>
      <c r="O6" s="6">
        <f>N6/N16*100</f>
        <v>1.4705882352941175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A7" s="3" t="s">
        <v>20</v>
      </c>
      <c r="B7" s="4">
        <v>1</v>
      </c>
      <c r="C7" s="5">
        <v>0</v>
      </c>
      <c r="D7" s="5">
        <v>1</v>
      </c>
      <c r="E7" s="5">
        <v>0</v>
      </c>
      <c r="F7" s="5">
        <v>0</v>
      </c>
      <c r="G7" s="5">
        <v>1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4">
        <v>0</v>
      </c>
      <c r="N7" s="5">
        <f t="shared" si="0"/>
        <v>3</v>
      </c>
      <c r="O7" s="6">
        <f>N7/N16*100</f>
        <v>0.63025210084033612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A8" s="1" t="s">
        <v>21</v>
      </c>
      <c r="B8" s="4">
        <v>32</v>
      </c>
      <c r="C8" s="5">
        <v>13</v>
      </c>
      <c r="D8" s="5">
        <v>3</v>
      </c>
      <c r="E8" s="5">
        <v>4</v>
      </c>
      <c r="F8" s="5">
        <v>2</v>
      </c>
      <c r="G8" s="5">
        <v>2</v>
      </c>
      <c r="H8" s="5">
        <v>3</v>
      </c>
      <c r="I8" s="5">
        <v>1</v>
      </c>
      <c r="J8" s="5">
        <v>5</v>
      </c>
      <c r="K8" s="5">
        <v>8</v>
      </c>
      <c r="L8" s="5">
        <v>2</v>
      </c>
      <c r="M8" s="4">
        <v>0</v>
      </c>
      <c r="N8" s="5">
        <f t="shared" si="0"/>
        <v>75</v>
      </c>
      <c r="O8" s="6">
        <f>N8/N16*100</f>
        <v>15.756302521008402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A9" s="1" t="s">
        <v>22</v>
      </c>
      <c r="B9" s="4">
        <v>0</v>
      </c>
      <c r="C9" s="5">
        <v>1</v>
      </c>
      <c r="D9" s="5">
        <v>2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4">
        <v>0</v>
      </c>
      <c r="N9" s="5">
        <f t="shared" si="0"/>
        <v>4</v>
      </c>
      <c r="O9" s="6">
        <f>N9/N16*100</f>
        <v>0.84033613445378152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A10" s="3" t="s">
        <v>23</v>
      </c>
      <c r="B10" s="4">
        <v>0</v>
      </c>
      <c r="C10" s="5">
        <v>1</v>
      </c>
      <c r="D10" s="5">
        <v>0</v>
      </c>
      <c r="E10" s="5">
        <v>1</v>
      </c>
      <c r="F10" s="5">
        <v>0</v>
      </c>
      <c r="G10" s="5">
        <v>1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4">
        <v>0</v>
      </c>
      <c r="N10" s="5">
        <f t="shared" si="0"/>
        <v>3</v>
      </c>
      <c r="O10" s="6">
        <f>N10/N16*100</f>
        <v>0.63025210084033612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A11" s="3" t="s">
        <v>24</v>
      </c>
      <c r="B11" s="4">
        <v>2</v>
      </c>
      <c r="C11" s="5">
        <v>1</v>
      </c>
      <c r="D11" s="5">
        <v>1</v>
      </c>
      <c r="E11" s="5">
        <v>2</v>
      </c>
      <c r="F11" s="5">
        <v>0</v>
      </c>
      <c r="G11" s="5">
        <v>1</v>
      </c>
      <c r="H11" s="5">
        <v>0</v>
      </c>
      <c r="I11" s="5">
        <v>0</v>
      </c>
      <c r="J11" s="5">
        <v>1</v>
      </c>
      <c r="K11" s="5">
        <v>0</v>
      </c>
      <c r="L11" s="5">
        <v>0</v>
      </c>
      <c r="M11" s="4">
        <v>1</v>
      </c>
      <c r="N11" s="5">
        <f t="shared" si="0"/>
        <v>9</v>
      </c>
      <c r="O11" s="6">
        <f>N11/N16*100</f>
        <v>1.8907563025210083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7" t="s">
        <v>25</v>
      </c>
      <c r="B12" s="4">
        <v>0</v>
      </c>
      <c r="C12" s="5">
        <v>0</v>
      </c>
      <c r="D12" s="5">
        <v>0</v>
      </c>
      <c r="E12" s="5">
        <v>0</v>
      </c>
      <c r="F12" s="5">
        <v>3</v>
      </c>
      <c r="G12" s="5">
        <v>0</v>
      </c>
      <c r="H12" s="5">
        <v>0</v>
      </c>
      <c r="I12" s="5">
        <v>1</v>
      </c>
      <c r="J12" s="5">
        <v>6</v>
      </c>
      <c r="K12" s="5">
        <v>1</v>
      </c>
      <c r="L12" s="5">
        <v>3</v>
      </c>
      <c r="M12" s="4">
        <v>0</v>
      </c>
      <c r="N12" s="5">
        <f t="shared" si="0"/>
        <v>14</v>
      </c>
      <c r="O12" s="6">
        <f>N12/N16*100</f>
        <v>2.9411764705882351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7" t="s">
        <v>26</v>
      </c>
      <c r="B13" s="4">
        <v>0</v>
      </c>
      <c r="C13" s="5">
        <v>0</v>
      </c>
      <c r="D13" s="5">
        <v>1</v>
      </c>
      <c r="E13" s="5">
        <v>1</v>
      </c>
      <c r="F13" s="5">
        <v>5</v>
      </c>
      <c r="G13" s="5">
        <v>0</v>
      </c>
      <c r="H13" s="5">
        <v>5</v>
      </c>
      <c r="I13" s="5">
        <v>12</v>
      </c>
      <c r="J13" s="5">
        <v>8</v>
      </c>
      <c r="K13" s="5">
        <v>2</v>
      </c>
      <c r="L13" s="5">
        <v>3</v>
      </c>
      <c r="M13" s="4">
        <v>1</v>
      </c>
      <c r="N13" s="5">
        <f t="shared" si="0"/>
        <v>38</v>
      </c>
      <c r="O13" s="6">
        <f>N13/N16*100</f>
        <v>7.9831932773109235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1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22" t="s">
        <v>27</v>
      </c>
      <c r="B15" s="23">
        <f t="shared" ref="B15:M15" si="1">SUM(B2:B12)</f>
        <v>68</v>
      </c>
      <c r="C15" s="23">
        <f t="shared" si="1"/>
        <v>54</v>
      </c>
      <c r="D15" s="23">
        <f t="shared" si="1"/>
        <v>42</v>
      </c>
      <c r="E15" s="23">
        <f t="shared" si="1"/>
        <v>37</v>
      </c>
      <c r="F15" s="23">
        <f t="shared" si="1"/>
        <v>32</v>
      </c>
      <c r="G15" s="23">
        <f t="shared" si="1"/>
        <v>25</v>
      </c>
      <c r="H15" s="23">
        <f t="shared" si="1"/>
        <v>21</v>
      </c>
      <c r="I15" s="23">
        <f t="shared" si="1"/>
        <v>28</v>
      </c>
      <c r="J15" s="23">
        <f t="shared" si="1"/>
        <v>36</v>
      </c>
      <c r="K15" s="23">
        <f t="shared" si="1"/>
        <v>40</v>
      </c>
      <c r="L15" s="23">
        <f t="shared" si="1"/>
        <v>31</v>
      </c>
      <c r="M15" s="23">
        <f t="shared" si="1"/>
        <v>24</v>
      </c>
      <c r="N15" s="2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22" t="s">
        <v>28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>
        <f>SUM(N2:N14)</f>
        <v>476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3"/>
      <c r="B18" s="3"/>
      <c r="C18" s="3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24"/>
      <c r="N19" s="24"/>
      <c r="O19" s="24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24"/>
      <c r="N20" s="24"/>
      <c r="O20" s="24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24"/>
      <c r="M21" s="25"/>
      <c r="N21" s="24"/>
      <c r="O21" s="24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24"/>
      <c r="M22" s="24"/>
      <c r="N22" s="24"/>
      <c r="O22" s="24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24"/>
      <c r="M23" s="24"/>
      <c r="N23" s="24"/>
      <c r="O23" s="24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15">
      <c r="A45" s="3"/>
      <c r="B45" s="3"/>
      <c r="C45" s="3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15">
      <c r="A46" s="3"/>
      <c r="B46" s="3"/>
      <c r="C46" s="3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3"/>
      <c r="B47" s="3"/>
      <c r="C47" s="3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1"/>
      <c r="B48" s="3"/>
      <c r="C48" s="3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1"/>
      <c r="B49" s="3"/>
      <c r="C49" s="3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1"/>
      <c r="B50" s="3"/>
      <c r="C50" s="3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1"/>
      <c r="B51" s="3"/>
      <c r="C51" s="3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3"/>
      <c r="B52" s="3"/>
      <c r="C52" s="3"/>
      <c r="D52" s="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3"/>
      <c r="B53" s="3"/>
      <c r="C53" s="3"/>
      <c r="D53" s="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3"/>
      <c r="B54" s="3"/>
      <c r="C54" s="3"/>
      <c r="D54" s="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3"/>
      <c r="B55" s="3"/>
      <c r="C55" s="3"/>
      <c r="D55" s="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3"/>
      <c r="B56" s="3"/>
      <c r="C56" s="3"/>
      <c r="D56" s="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3"/>
      <c r="B57" s="1"/>
      <c r="C57" s="1"/>
      <c r="D57" s="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1"/>
      <c r="B59" s="3"/>
      <c r="C59" s="3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3"/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3"/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7"/>
      <c r="B62" s="3"/>
      <c r="C62" s="3"/>
      <c r="D62" s="7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7"/>
      <c r="B63" s="3"/>
      <c r="C63" s="3"/>
      <c r="D63" s="7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/>
      <c r="B64" s="3"/>
      <c r="C64" s="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"/>
      <c r="B65" s="3"/>
      <c r="C65" s="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"/>
      <c r="B66" s="3"/>
      <c r="C66" s="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"/>
      <c r="B67" s="3"/>
      <c r="C67" s="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"/>
      <c r="B68" s="3"/>
      <c r="C68" s="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"/>
      <c r="B69" s="3"/>
      <c r="C69" s="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/>
      <c r="B70" s="3"/>
      <c r="C70" s="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/>
      <c r="B71" s="3"/>
      <c r="C71" s="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/>
      <c r="B72" s="3"/>
      <c r="C72" s="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/>
      <c r="B73" s="3"/>
      <c r="C73" s="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"/>
      <c r="B74" s="3"/>
      <c r="C74" s="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"/>
      <c r="B75" s="3"/>
      <c r="C75" s="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3"/>
      <c r="B76" s="3"/>
      <c r="C76" s="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3"/>
      <c r="B77" s="3"/>
      <c r="C77" s="3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3"/>
      <c r="B78" s="3"/>
      <c r="C78" s="3"/>
      <c r="D78" s="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3"/>
      <c r="B80" s="3"/>
      <c r="C80" s="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3"/>
      <c r="B81" s="3"/>
      <c r="C81" s="3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3"/>
      <c r="B82" s="3"/>
      <c r="C82" s="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3"/>
      <c r="B83" s="3"/>
      <c r="C83" s="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/>
      <c r="B84" s="3"/>
      <c r="C84" s="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/>
      <c r="B85" s="3"/>
      <c r="C85" s="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3"/>
      <c r="B86" s="3"/>
      <c r="C86" s="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3"/>
      <c r="B87" s="3"/>
      <c r="C87" s="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3"/>
      <c r="B88" s="3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3"/>
      <c r="B89" s="3"/>
      <c r="C89" s="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3"/>
      <c r="B90" s="3"/>
      <c r="C90" s="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/>
      <c r="B91" s="3"/>
      <c r="C91" s="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/>
      <c r="B92" s="3"/>
      <c r="C92" s="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/>
      <c r="B93" s="3"/>
      <c r="C93" s="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/>
      <c r="B94" s="3"/>
      <c r="C94" s="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3"/>
      <c r="B95" s="3"/>
      <c r="C95" s="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3"/>
      <c r="B96" s="3"/>
      <c r="C96" s="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3"/>
      <c r="B97" s="3"/>
      <c r="C97" s="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3"/>
      <c r="B98" s="3"/>
      <c r="C98" s="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3"/>
      <c r="B99" s="3"/>
      <c r="C99" s="3"/>
      <c r="D99" s="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3"/>
      <c r="B101" s="3"/>
      <c r="C101" s="3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3"/>
      <c r="B102" s="3"/>
      <c r="C102" s="3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3"/>
      <c r="B103" s="3"/>
      <c r="C103" s="3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3"/>
      <c r="B104" s="3"/>
      <c r="C104" s="3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3"/>
      <c r="C105" s="3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3"/>
      <c r="C106" s="3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3"/>
      <c r="B107" s="3"/>
      <c r="C107" s="3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3"/>
      <c r="B108" s="3"/>
      <c r="C108" s="3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3"/>
      <c r="B109" s="3"/>
      <c r="C109" s="3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3"/>
      <c r="B110" s="3"/>
      <c r="C110" s="3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3"/>
      <c r="B111" s="3"/>
      <c r="C111" s="3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3"/>
      <c r="C112" s="3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3"/>
      <c r="C113" s="3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3"/>
      <c r="C114" s="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3"/>
      <c r="C115" s="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3"/>
      <c r="B116" s="3"/>
      <c r="C116" s="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3"/>
      <c r="B117" s="3"/>
      <c r="C117" s="3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3"/>
      <c r="B118" s="3"/>
      <c r="C118" s="3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3"/>
      <c r="B119" s="3"/>
      <c r="C119" s="3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3"/>
      <c r="B120" s="3"/>
      <c r="C120" s="3"/>
      <c r="D120" s="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3"/>
      <c r="B122" s="3"/>
      <c r="C122" s="3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3"/>
      <c r="B123" s="3"/>
      <c r="C123" s="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3"/>
      <c r="B124" s="3"/>
      <c r="C124" s="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3"/>
      <c r="B125" s="3"/>
      <c r="C125" s="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3"/>
      <c r="C126" s="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3"/>
      <c r="C127" s="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3"/>
      <c r="B128" s="3"/>
      <c r="C128" s="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3"/>
      <c r="B129" s="3"/>
      <c r="C129" s="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3"/>
      <c r="B130" s="3"/>
      <c r="C130" s="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3"/>
      <c r="B131" s="3"/>
      <c r="C131" s="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3"/>
      <c r="B132" s="3"/>
      <c r="C132" s="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3"/>
      <c r="C133" s="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3"/>
      <c r="C134" s="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3"/>
      <c r="C135" s="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3"/>
      <c r="C136" s="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3"/>
      <c r="B137" s="3"/>
      <c r="C137" s="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3"/>
      <c r="B138" s="3"/>
      <c r="C138" s="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3"/>
      <c r="B139" s="3"/>
      <c r="C139" s="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3"/>
      <c r="B140" s="3"/>
      <c r="C140" s="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3"/>
      <c r="B141" s="3"/>
      <c r="C141" s="3"/>
      <c r="D141" s="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3"/>
      <c r="B143" s="3"/>
      <c r="C143" s="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3"/>
      <c r="B144" s="3"/>
      <c r="C144" s="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3"/>
      <c r="B145" s="3"/>
      <c r="C145" s="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3"/>
      <c r="B146" s="3"/>
      <c r="C146" s="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3"/>
      <c r="C147" s="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3"/>
      <c r="C148" s="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3"/>
      <c r="B149" s="3"/>
      <c r="C149" s="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3"/>
      <c r="B150" s="3"/>
      <c r="C150" s="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3"/>
      <c r="B151" s="3"/>
      <c r="C151" s="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3"/>
      <c r="B152" s="3"/>
      <c r="C152" s="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3"/>
      <c r="B153" s="3"/>
      <c r="C153" s="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3"/>
      <c r="C154" s="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3"/>
      <c r="C155" s="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3"/>
      <c r="C156" s="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3"/>
      <c r="C157" s="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3"/>
      <c r="B158" s="3"/>
      <c r="C158" s="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3"/>
      <c r="B159" s="3"/>
      <c r="C159" s="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3"/>
      <c r="B160" s="3"/>
      <c r="C160" s="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3"/>
      <c r="B161" s="3"/>
      <c r="C161" s="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3"/>
      <c r="B162" s="3"/>
      <c r="C162" s="3"/>
      <c r="D162" s="3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2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3"/>
      <c r="B164" s="3"/>
      <c r="C164" s="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3"/>
      <c r="B165" s="3"/>
      <c r="C165" s="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3"/>
      <c r="B166" s="3"/>
      <c r="C166" s="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3"/>
      <c r="B167" s="3"/>
      <c r="C167" s="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3"/>
      <c r="C168" s="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3"/>
      <c r="C169" s="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3"/>
      <c r="B170" s="3"/>
      <c r="C170" s="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3"/>
      <c r="B171" s="3"/>
      <c r="C171" s="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3"/>
      <c r="B172" s="3"/>
      <c r="C172" s="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3"/>
      <c r="B173" s="3"/>
      <c r="C173" s="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3"/>
      <c r="B174" s="3"/>
      <c r="C174" s="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3"/>
      <c r="C175" s="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3"/>
      <c r="C176" s="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3"/>
      <c r="C177" s="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3"/>
      <c r="C178" s="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3"/>
      <c r="B179" s="3"/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3"/>
      <c r="B180" s="3"/>
      <c r="C180" s="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3"/>
      <c r="B181" s="3"/>
      <c r="C181" s="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3"/>
      <c r="B182" s="3"/>
      <c r="C182" s="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3"/>
      <c r="B183" s="3"/>
      <c r="C183" s="3"/>
      <c r="D183" s="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3"/>
      <c r="B185" s="3"/>
      <c r="C185" s="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3"/>
      <c r="B186" s="3"/>
      <c r="C186" s="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3"/>
      <c r="B187" s="3"/>
      <c r="C187" s="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3"/>
      <c r="B188" s="3"/>
      <c r="C188" s="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3"/>
      <c r="C189" s="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3"/>
      <c r="C190" s="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3"/>
      <c r="B191" s="3"/>
      <c r="C191" s="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3"/>
      <c r="B192" s="3"/>
      <c r="C192" s="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3"/>
      <c r="B193" s="3"/>
      <c r="C193" s="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3"/>
      <c r="B194" s="3"/>
      <c r="C194" s="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3"/>
      <c r="B195" s="3"/>
      <c r="C195" s="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3"/>
      <c r="C196" s="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3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3"/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3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3"/>
      <c r="B200" s="3"/>
      <c r="C200" s="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3"/>
      <c r="B201" s="3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3"/>
      <c r="B202" s="3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3"/>
      <c r="B203" s="3"/>
      <c r="C203" s="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3"/>
      <c r="B204" s="3"/>
      <c r="C204" s="3"/>
      <c r="D204" s="3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26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3"/>
      <c r="B206" s="3"/>
      <c r="C206" s="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3"/>
      <c r="B207" s="3"/>
      <c r="C207" s="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3"/>
      <c r="B208" s="3"/>
      <c r="C208" s="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3"/>
      <c r="B209" s="3"/>
      <c r="C209" s="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3"/>
      <c r="C210" s="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3"/>
      <c r="C211" s="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3"/>
      <c r="B212" s="3"/>
      <c r="C212" s="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3"/>
      <c r="B213" s="3"/>
      <c r="C213" s="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3"/>
      <c r="B214" s="3"/>
      <c r="C214" s="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3"/>
      <c r="B215" s="3"/>
      <c r="C215" s="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3"/>
      <c r="B216" s="3"/>
      <c r="C216" s="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3"/>
      <c r="C217" s="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3"/>
      <c r="C218" s="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3"/>
      <c r="C219" s="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3"/>
      <c r="C220" s="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3"/>
      <c r="B221" s="3"/>
      <c r="C221" s="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3"/>
      <c r="B222" s="3"/>
      <c r="C222" s="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3"/>
      <c r="B223" s="3"/>
      <c r="C223" s="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3"/>
      <c r="B224" s="3"/>
      <c r="C224" s="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3"/>
      <c r="B225" s="3"/>
      <c r="C225" s="3"/>
      <c r="D225" s="3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26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3"/>
      <c r="B227" s="3"/>
      <c r="C227" s="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3"/>
      <c r="B228" s="3"/>
      <c r="C228" s="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3"/>
      <c r="B229" s="3"/>
      <c r="C229" s="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3"/>
      <c r="B230" s="3"/>
      <c r="C230" s="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3"/>
      <c r="C231" s="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3"/>
      <c r="C232" s="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3"/>
      <c r="B233" s="3"/>
      <c r="C233" s="3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3"/>
      <c r="B234" s="3"/>
      <c r="C234" s="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3"/>
      <c r="B235" s="3"/>
      <c r="C235" s="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3"/>
      <c r="B236" s="3"/>
      <c r="C236" s="3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3"/>
      <c r="B237" s="3"/>
      <c r="C237" s="3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3"/>
      <c r="C238" s="3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3"/>
      <c r="C239" s="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3"/>
      <c r="C240" s="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3"/>
      <c r="C241" s="3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3"/>
      <c r="B242" s="3"/>
      <c r="C242" s="3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3"/>
      <c r="B243" s="3"/>
      <c r="C243" s="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3"/>
      <c r="B244" s="3"/>
      <c r="C244" s="3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3"/>
      <c r="B245" s="3"/>
      <c r="C245" s="3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3"/>
      <c r="B246" s="3"/>
      <c r="C246" s="3"/>
      <c r="D246" s="3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2"/>
  <sheetViews>
    <sheetView workbookViewId="0"/>
  </sheetViews>
  <sheetFormatPr baseColWidth="10" defaultColWidth="12.6640625" defaultRowHeight="15.75" customHeight="1" x14ac:dyDescent="0.15"/>
  <cols>
    <col min="1" max="1" width="43.1640625" customWidth="1"/>
    <col min="14" max="14" width="22.83203125" customWidth="1"/>
    <col min="15" max="15" width="25.1640625" customWidth="1"/>
  </cols>
  <sheetData>
    <row r="1" spans="1:26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3" t="s">
        <v>15</v>
      </c>
      <c r="B2" s="4">
        <v>4</v>
      </c>
      <c r="C2" s="5">
        <v>4</v>
      </c>
      <c r="D2" s="5">
        <v>5</v>
      </c>
      <c r="E2" s="5">
        <v>8</v>
      </c>
      <c r="F2" s="5">
        <v>3</v>
      </c>
      <c r="G2" s="5">
        <v>2</v>
      </c>
      <c r="H2" s="5">
        <v>0</v>
      </c>
      <c r="I2" s="5">
        <v>5</v>
      </c>
      <c r="J2" s="5">
        <v>7</v>
      </c>
      <c r="K2" s="5">
        <v>4</v>
      </c>
      <c r="L2" s="5">
        <v>4</v>
      </c>
      <c r="M2" s="4">
        <v>8</v>
      </c>
      <c r="N2" s="5">
        <f t="shared" ref="N2:N13" si="0">SUM(B2:M2)</f>
        <v>54</v>
      </c>
      <c r="O2" s="6">
        <f>N2/N16*100</f>
        <v>34.615384615384613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3" t="s">
        <v>16</v>
      </c>
      <c r="B3" s="4">
        <v>0</v>
      </c>
      <c r="C3" s="5">
        <v>0</v>
      </c>
      <c r="D3" s="5">
        <v>1</v>
      </c>
      <c r="E3" s="5">
        <v>0</v>
      </c>
      <c r="F3" s="5">
        <v>2</v>
      </c>
      <c r="G3" s="5">
        <v>2</v>
      </c>
      <c r="H3" s="5">
        <v>0</v>
      </c>
      <c r="I3" s="5">
        <v>5</v>
      </c>
      <c r="J3" s="5">
        <v>2</v>
      </c>
      <c r="K3" s="5">
        <v>1</v>
      </c>
      <c r="L3" s="5">
        <v>1</v>
      </c>
      <c r="M3" s="4">
        <v>2</v>
      </c>
      <c r="N3" s="5">
        <f t="shared" si="0"/>
        <v>16</v>
      </c>
      <c r="O3" s="6">
        <f>N3/N16*100</f>
        <v>10.256410256410255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3" t="s">
        <v>17</v>
      </c>
      <c r="B4" s="4">
        <v>3</v>
      </c>
      <c r="C4" s="5">
        <v>4</v>
      </c>
      <c r="D4" s="5">
        <v>4</v>
      </c>
      <c r="E4" s="5">
        <v>4</v>
      </c>
      <c r="F4" s="5">
        <v>4</v>
      </c>
      <c r="G4" s="5">
        <v>1</v>
      </c>
      <c r="H4" s="5">
        <v>5</v>
      </c>
      <c r="I4" s="5">
        <v>2</v>
      </c>
      <c r="J4" s="5">
        <v>4</v>
      </c>
      <c r="K4" s="5">
        <v>4</v>
      </c>
      <c r="L4" s="5">
        <v>4</v>
      </c>
      <c r="M4" s="4">
        <v>3</v>
      </c>
      <c r="N4" s="5">
        <f t="shared" si="0"/>
        <v>42</v>
      </c>
      <c r="O4" s="6">
        <f>N4/N16*100</f>
        <v>26.923076923076923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3" t="s">
        <v>18</v>
      </c>
      <c r="B5" s="4">
        <v>2</v>
      </c>
      <c r="C5" s="5">
        <v>0</v>
      </c>
      <c r="D5" s="5">
        <v>4</v>
      </c>
      <c r="E5" s="5">
        <v>3</v>
      </c>
      <c r="F5" s="5">
        <v>2</v>
      </c>
      <c r="G5" s="5">
        <v>2</v>
      </c>
      <c r="H5" s="5">
        <v>3</v>
      </c>
      <c r="I5" s="5">
        <v>4</v>
      </c>
      <c r="J5" s="5">
        <v>1</v>
      </c>
      <c r="K5" s="5">
        <v>2</v>
      </c>
      <c r="L5" s="5">
        <v>0</v>
      </c>
      <c r="M5" s="4">
        <v>1</v>
      </c>
      <c r="N5" s="5">
        <f t="shared" si="0"/>
        <v>24</v>
      </c>
      <c r="O5" s="6">
        <f>N5/N16*100</f>
        <v>15.384615384615385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3" t="s">
        <v>19</v>
      </c>
      <c r="B6" s="4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4">
        <v>0</v>
      </c>
      <c r="N6" s="5">
        <f t="shared" si="0"/>
        <v>0</v>
      </c>
      <c r="O6" s="6">
        <f>N6/N16*100</f>
        <v>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A7" s="3" t="s">
        <v>20</v>
      </c>
      <c r="B7" s="4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4">
        <v>0</v>
      </c>
      <c r="N7" s="5">
        <f t="shared" si="0"/>
        <v>0</v>
      </c>
      <c r="O7" s="6">
        <f>N7/N16*100</f>
        <v>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A8" s="1" t="s">
        <v>21</v>
      </c>
      <c r="B8" s="4">
        <v>1</v>
      </c>
      <c r="C8" s="5">
        <v>2</v>
      </c>
      <c r="D8" s="5">
        <v>2</v>
      </c>
      <c r="E8" s="5">
        <v>2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2</v>
      </c>
      <c r="L8" s="5">
        <v>0</v>
      </c>
      <c r="M8" s="4">
        <v>0</v>
      </c>
      <c r="N8" s="5">
        <f t="shared" si="0"/>
        <v>9</v>
      </c>
      <c r="O8" s="6">
        <f>N8/N16*100</f>
        <v>5.7692307692307692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A9" s="1" t="s">
        <v>22</v>
      </c>
      <c r="B9" s="4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4">
        <v>0</v>
      </c>
      <c r="N9" s="5">
        <f t="shared" si="0"/>
        <v>0</v>
      </c>
      <c r="O9" s="6">
        <f>N9/N16*100</f>
        <v>0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A10" s="3" t="s">
        <v>23</v>
      </c>
      <c r="B10" s="4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4">
        <v>0</v>
      </c>
      <c r="N10" s="5">
        <f t="shared" si="0"/>
        <v>0</v>
      </c>
      <c r="O10" s="6">
        <f>N10/N16*100</f>
        <v>0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A11" s="3" t="s">
        <v>24</v>
      </c>
      <c r="B11" s="4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4">
        <v>0</v>
      </c>
      <c r="N11" s="5">
        <f t="shared" si="0"/>
        <v>0</v>
      </c>
      <c r="O11" s="6">
        <f>N11/N16*100</f>
        <v>0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7" t="s">
        <v>25</v>
      </c>
      <c r="B12" s="4">
        <v>0</v>
      </c>
      <c r="C12" s="5">
        <v>0</v>
      </c>
      <c r="D12" s="5">
        <v>0</v>
      </c>
      <c r="E12" s="5">
        <v>0</v>
      </c>
      <c r="F12" s="5">
        <v>1</v>
      </c>
      <c r="G12" s="5">
        <v>2</v>
      </c>
      <c r="H12" s="5">
        <v>0</v>
      </c>
      <c r="I12" s="5">
        <v>1</v>
      </c>
      <c r="J12" s="5">
        <v>0</v>
      </c>
      <c r="K12" s="5">
        <v>0</v>
      </c>
      <c r="L12" s="5">
        <v>1</v>
      </c>
      <c r="M12" s="4">
        <v>0</v>
      </c>
      <c r="N12" s="5">
        <f t="shared" si="0"/>
        <v>5</v>
      </c>
      <c r="O12" s="6">
        <f>N12/N16*100</f>
        <v>3.2051282051282048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7" t="s">
        <v>26</v>
      </c>
      <c r="B13" s="4">
        <v>0</v>
      </c>
      <c r="C13" s="5">
        <v>0</v>
      </c>
      <c r="D13" s="5">
        <v>0</v>
      </c>
      <c r="E13" s="5">
        <v>0</v>
      </c>
      <c r="F13" s="5"/>
      <c r="G13" s="5">
        <v>0</v>
      </c>
      <c r="H13" s="5">
        <v>0</v>
      </c>
      <c r="I13" s="5">
        <v>0</v>
      </c>
      <c r="J13" s="5">
        <v>0</v>
      </c>
      <c r="K13" s="5">
        <v>1</v>
      </c>
      <c r="L13" s="5">
        <v>3</v>
      </c>
      <c r="M13" s="4">
        <v>2</v>
      </c>
      <c r="N13" s="5">
        <f t="shared" si="0"/>
        <v>6</v>
      </c>
      <c r="O13" s="6">
        <f>N13/N16*100</f>
        <v>3.8461538461538463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1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22" t="s">
        <v>27</v>
      </c>
      <c r="B15" s="23">
        <f t="shared" ref="B15:M15" si="1">SUM(B2:B12)</f>
        <v>10</v>
      </c>
      <c r="C15" s="23">
        <f t="shared" si="1"/>
        <v>10</v>
      </c>
      <c r="D15" s="23">
        <f t="shared" si="1"/>
        <v>16</v>
      </c>
      <c r="E15" s="23">
        <f t="shared" si="1"/>
        <v>17</v>
      </c>
      <c r="F15" s="23">
        <f t="shared" si="1"/>
        <v>12</v>
      </c>
      <c r="G15" s="23">
        <f t="shared" si="1"/>
        <v>9</v>
      </c>
      <c r="H15" s="23">
        <f t="shared" si="1"/>
        <v>8</v>
      </c>
      <c r="I15" s="23">
        <f t="shared" si="1"/>
        <v>17</v>
      </c>
      <c r="J15" s="23">
        <f t="shared" si="1"/>
        <v>14</v>
      </c>
      <c r="K15" s="23">
        <f t="shared" si="1"/>
        <v>13</v>
      </c>
      <c r="L15" s="23">
        <f t="shared" si="1"/>
        <v>10</v>
      </c>
      <c r="M15" s="23">
        <f t="shared" si="1"/>
        <v>14</v>
      </c>
      <c r="N15" s="2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22" t="s">
        <v>28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>
        <f>SUM(N2:N14)</f>
        <v>156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3"/>
      <c r="B18" s="3"/>
      <c r="C18" s="3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3"/>
      <c r="B19" s="3"/>
      <c r="C19" s="3"/>
      <c r="D19" s="1"/>
      <c r="E19" s="1"/>
      <c r="F19" s="1"/>
      <c r="G19" s="1"/>
      <c r="H19" s="1"/>
      <c r="I19" s="1"/>
      <c r="J19" s="1"/>
      <c r="K19" s="24"/>
      <c r="L19" s="24"/>
      <c r="M19" s="24"/>
      <c r="N19" s="24"/>
      <c r="O19" s="24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4"/>
      <c r="O20" s="24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4"/>
      <c r="O21" s="24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4"/>
      <c r="O22" s="24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4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3"/>
      <c r="B47" s="3"/>
      <c r="C47" s="3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1"/>
      <c r="B48" s="3"/>
      <c r="C48" s="3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1"/>
      <c r="B49" s="3"/>
      <c r="C49" s="3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1"/>
      <c r="B50" s="3"/>
      <c r="C50" s="3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1"/>
      <c r="B51" s="3"/>
      <c r="C51" s="3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3"/>
      <c r="B52" s="3"/>
      <c r="C52" s="3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3"/>
      <c r="B53" s="3"/>
      <c r="C53" s="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3"/>
      <c r="B54" s="3"/>
      <c r="C54" s="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3"/>
      <c r="B55" s="3"/>
      <c r="C55" s="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3"/>
      <c r="B56" s="3"/>
      <c r="C56" s="3"/>
      <c r="D56" s="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2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3"/>
      <c r="B59" s="3"/>
      <c r="C59" s="3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3"/>
      <c r="B60" s="3"/>
      <c r="C60" s="3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3"/>
      <c r="B61" s="3"/>
      <c r="C61" s="3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3"/>
      <c r="B62" s="3"/>
      <c r="C62" s="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/>
      <c r="B63" s="3"/>
      <c r="C63" s="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/>
      <c r="B64" s="3"/>
      <c r="C64" s="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3"/>
      <c r="B65" s="3"/>
      <c r="C65" s="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3"/>
      <c r="B66" s="3"/>
      <c r="C66" s="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3"/>
      <c r="B67" s="3"/>
      <c r="C67" s="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3"/>
      <c r="B68" s="3"/>
      <c r="C68" s="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3"/>
      <c r="B69" s="3"/>
      <c r="C69" s="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/>
      <c r="B70" s="3"/>
      <c r="C70" s="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/>
      <c r="B71" s="3"/>
      <c r="C71" s="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/>
      <c r="B72" s="3"/>
      <c r="C72" s="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/>
      <c r="B73" s="3"/>
      <c r="C73" s="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3"/>
      <c r="B74" s="3"/>
      <c r="C74" s="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3"/>
      <c r="B75" s="3"/>
      <c r="C75" s="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3"/>
      <c r="B76" s="3"/>
      <c r="C76" s="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3"/>
      <c r="B77" s="3"/>
      <c r="C77" s="3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3"/>
      <c r="B78" s="3"/>
      <c r="C78" s="3"/>
      <c r="D78" s="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3"/>
      <c r="B80" s="3"/>
      <c r="C80" s="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3"/>
      <c r="B81" s="3"/>
      <c r="C81" s="3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3"/>
      <c r="B82" s="3"/>
      <c r="C82" s="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3"/>
      <c r="B83" s="3"/>
      <c r="C83" s="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/>
      <c r="B84" s="3"/>
      <c r="C84" s="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/>
      <c r="B85" s="3"/>
      <c r="C85" s="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3"/>
      <c r="B86" s="3"/>
      <c r="C86" s="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3"/>
      <c r="B87" s="3"/>
      <c r="C87" s="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3"/>
      <c r="B88" s="3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3"/>
      <c r="B89" s="3"/>
      <c r="C89" s="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3"/>
      <c r="B90" s="3"/>
      <c r="C90" s="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/>
      <c r="B91" s="3"/>
      <c r="C91" s="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/>
      <c r="B92" s="3"/>
      <c r="C92" s="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/>
      <c r="B93" s="3"/>
      <c r="C93" s="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/>
      <c r="B94" s="3"/>
      <c r="C94" s="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3"/>
      <c r="B95" s="3"/>
      <c r="C95" s="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3"/>
      <c r="B96" s="3"/>
      <c r="C96" s="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3"/>
      <c r="B97" s="3"/>
      <c r="C97" s="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3"/>
      <c r="B98" s="3"/>
      <c r="C98" s="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3"/>
      <c r="B99" s="3"/>
      <c r="C99" s="3"/>
      <c r="D99" s="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3"/>
      <c r="B101" s="3"/>
      <c r="C101" s="3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3"/>
      <c r="B102" s="3"/>
      <c r="C102" s="3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3"/>
      <c r="B103" s="3"/>
      <c r="C103" s="3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3"/>
      <c r="B104" s="3"/>
      <c r="C104" s="3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3"/>
      <c r="C105" s="3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3"/>
      <c r="C106" s="3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3"/>
      <c r="B107" s="3"/>
      <c r="C107" s="3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3"/>
      <c r="B108" s="3"/>
      <c r="C108" s="3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3"/>
      <c r="B109" s="3"/>
      <c r="C109" s="3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3"/>
      <c r="B110" s="3"/>
      <c r="C110" s="3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3"/>
      <c r="B111" s="3"/>
      <c r="C111" s="3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3"/>
      <c r="C112" s="3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3"/>
      <c r="C113" s="3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3"/>
      <c r="C114" s="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3"/>
      <c r="C115" s="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3"/>
      <c r="B116" s="3"/>
      <c r="C116" s="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3"/>
      <c r="B117" s="3"/>
      <c r="C117" s="3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3"/>
      <c r="B118" s="3"/>
      <c r="C118" s="3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3"/>
      <c r="B119" s="3"/>
      <c r="C119" s="3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3"/>
      <c r="B120" s="3"/>
      <c r="C120" s="3"/>
      <c r="D120" s="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3"/>
      <c r="B122" s="3"/>
      <c r="C122" s="3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3"/>
      <c r="B123" s="3"/>
      <c r="C123" s="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3"/>
      <c r="B124" s="3"/>
      <c r="C124" s="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3"/>
      <c r="B125" s="3"/>
      <c r="C125" s="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3"/>
      <c r="C126" s="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3"/>
      <c r="C127" s="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3"/>
      <c r="B128" s="3"/>
      <c r="C128" s="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3"/>
      <c r="B129" s="3"/>
      <c r="C129" s="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3"/>
      <c r="B130" s="3"/>
      <c r="C130" s="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3"/>
      <c r="B131" s="3"/>
      <c r="C131" s="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3"/>
      <c r="B132" s="3"/>
      <c r="C132" s="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3"/>
      <c r="C133" s="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3"/>
      <c r="C134" s="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3"/>
      <c r="C135" s="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3"/>
      <c r="C136" s="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3"/>
      <c r="B137" s="3"/>
      <c r="C137" s="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3"/>
      <c r="B138" s="3"/>
      <c r="C138" s="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3"/>
      <c r="B139" s="3"/>
      <c r="C139" s="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3"/>
      <c r="B140" s="3"/>
      <c r="C140" s="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3"/>
      <c r="B141" s="3"/>
      <c r="C141" s="3"/>
      <c r="D141" s="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3"/>
      <c r="B143" s="3"/>
      <c r="C143" s="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3"/>
      <c r="B144" s="3"/>
      <c r="C144" s="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3"/>
      <c r="B145" s="3"/>
      <c r="C145" s="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3"/>
      <c r="B146" s="3"/>
      <c r="C146" s="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3"/>
      <c r="C147" s="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3"/>
      <c r="C148" s="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3"/>
      <c r="B149" s="3"/>
      <c r="C149" s="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3"/>
      <c r="B150" s="3"/>
      <c r="C150" s="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3"/>
      <c r="B151" s="3"/>
      <c r="C151" s="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3"/>
      <c r="B152" s="3"/>
      <c r="C152" s="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3"/>
      <c r="B153" s="3"/>
      <c r="C153" s="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3"/>
      <c r="C154" s="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3"/>
      <c r="C155" s="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3"/>
      <c r="C156" s="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3"/>
      <c r="C157" s="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3"/>
      <c r="B158" s="3"/>
      <c r="C158" s="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3"/>
      <c r="B159" s="3"/>
      <c r="C159" s="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3"/>
      <c r="B160" s="3"/>
      <c r="C160" s="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3"/>
      <c r="B161" s="3"/>
      <c r="C161" s="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3"/>
      <c r="B162" s="3"/>
      <c r="C162" s="3"/>
      <c r="D162" s="3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2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3"/>
      <c r="B164" s="3"/>
      <c r="C164" s="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3"/>
      <c r="B165" s="3"/>
      <c r="C165" s="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3"/>
      <c r="B166" s="3"/>
      <c r="C166" s="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3"/>
      <c r="B167" s="3"/>
      <c r="C167" s="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3"/>
      <c r="C168" s="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3"/>
      <c r="C169" s="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3"/>
      <c r="B170" s="3"/>
      <c r="C170" s="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3"/>
      <c r="B171" s="3"/>
      <c r="C171" s="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3"/>
      <c r="B172" s="3"/>
      <c r="C172" s="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3"/>
      <c r="B173" s="3"/>
      <c r="C173" s="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3"/>
      <c r="B174" s="3"/>
      <c r="C174" s="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3"/>
      <c r="C175" s="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3"/>
      <c r="C176" s="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3"/>
      <c r="C177" s="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3"/>
      <c r="C178" s="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3"/>
      <c r="B179" s="3"/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3"/>
      <c r="B180" s="3"/>
      <c r="C180" s="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3"/>
      <c r="B181" s="3"/>
      <c r="C181" s="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3"/>
      <c r="B182" s="3"/>
      <c r="C182" s="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3"/>
      <c r="B183" s="3"/>
      <c r="C183" s="3"/>
      <c r="D183" s="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3"/>
      <c r="B185" s="3"/>
      <c r="C185" s="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3"/>
      <c r="B186" s="3"/>
      <c r="C186" s="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3"/>
      <c r="B187" s="3"/>
      <c r="C187" s="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3"/>
      <c r="B188" s="3"/>
      <c r="C188" s="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3"/>
      <c r="C189" s="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3"/>
      <c r="C190" s="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3"/>
      <c r="B191" s="3"/>
      <c r="C191" s="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3"/>
      <c r="B192" s="3"/>
      <c r="C192" s="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3"/>
      <c r="B193" s="3"/>
      <c r="C193" s="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3"/>
      <c r="B194" s="3"/>
      <c r="C194" s="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3"/>
      <c r="B195" s="3"/>
      <c r="C195" s="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3"/>
      <c r="C196" s="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3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3"/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3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3"/>
      <c r="B200" s="3"/>
      <c r="C200" s="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3"/>
      <c r="B201" s="3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3"/>
      <c r="B202" s="3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3"/>
      <c r="B203" s="3"/>
      <c r="C203" s="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3"/>
      <c r="B204" s="3"/>
      <c r="C204" s="3"/>
      <c r="D204" s="3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26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3"/>
      <c r="B206" s="3"/>
      <c r="C206" s="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3"/>
      <c r="B207" s="3"/>
      <c r="C207" s="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3"/>
      <c r="B208" s="3"/>
      <c r="C208" s="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3"/>
      <c r="B209" s="3"/>
      <c r="C209" s="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3"/>
      <c r="C210" s="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3"/>
      <c r="C211" s="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3"/>
      <c r="B212" s="3"/>
      <c r="C212" s="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3"/>
      <c r="B213" s="3"/>
      <c r="C213" s="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3"/>
      <c r="B214" s="3"/>
      <c r="C214" s="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3"/>
      <c r="B215" s="3"/>
      <c r="C215" s="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3"/>
      <c r="B216" s="3"/>
      <c r="C216" s="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3"/>
      <c r="C217" s="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3"/>
      <c r="C218" s="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3"/>
      <c r="C219" s="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3"/>
      <c r="C220" s="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3"/>
      <c r="B221" s="3"/>
      <c r="C221" s="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3"/>
      <c r="B222" s="3"/>
      <c r="C222" s="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3"/>
      <c r="B223" s="3"/>
      <c r="C223" s="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3"/>
      <c r="B224" s="3"/>
      <c r="C224" s="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3"/>
      <c r="B225" s="3"/>
      <c r="C225" s="3"/>
      <c r="D225" s="3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26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3"/>
      <c r="B227" s="3"/>
      <c r="C227" s="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3"/>
      <c r="B228" s="3"/>
      <c r="C228" s="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3"/>
      <c r="B229" s="3"/>
      <c r="C229" s="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3"/>
      <c r="B230" s="3"/>
      <c r="C230" s="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3"/>
      <c r="C231" s="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3"/>
      <c r="C232" s="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3"/>
      <c r="B233" s="3"/>
      <c r="C233" s="3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3"/>
      <c r="B234" s="3"/>
      <c r="C234" s="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3"/>
      <c r="B235" s="3"/>
      <c r="C235" s="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3"/>
      <c r="B236" s="3"/>
      <c r="C236" s="3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3"/>
      <c r="B237" s="3"/>
      <c r="C237" s="3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3"/>
      <c r="C238" s="3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3"/>
      <c r="C239" s="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3"/>
      <c r="C240" s="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3"/>
      <c r="C241" s="3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3"/>
      <c r="B242" s="3"/>
      <c r="C242" s="3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3"/>
      <c r="B243" s="3"/>
      <c r="C243" s="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3"/>
      <c r="B244" s="3"/>
      <c r="C244" s="3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3"/>
      <c r="B245" s="3"/>
      <c r="C245" s="3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3"/>
      <c r="B246" s="3"/>
      <c r="C246" s="3"/>
      <c r="D246" s="3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2"/>
  <sheetViews>
    <sheetView workbookViewId="0"/>
  </sheetViews>
  <sheetFormatPr baseColWidth="10" defaultColWidth="12.6640625" defaultRowHeight="15.75" customHeight="1" x14ac:dyDescent="0.15"/>
  <cols>
    <col min="1" max="1" width="43.1640625" customWidth="1"/>
    <col min="14" max="14" width="22.83203125" customWidth="1"/>
    <col min="15" max="15" width="27.5" customWidth="1"/>
  </cols>
  <sheetData>
    <row r="1" spans="1:26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3" t="s">
        <v>15</v>
      </c>
      <c r="B2" s="4">
        <v>6</v>
      </c>
      <c r="C2" s="5">
        <v>2</v>
      </c>
      <c r="D2" s="5">
        <v>3</v>
      </c>
      <c r="E2" s="5">
        <v>3</v>
      </c>
      <c r="F2" s="5">
        <v>3</v>
      </c>
      <c r="G2" s="5">
        <v>2</v>
      </c>
      <c r="H2" s="5">
        <v>1</v>
      </c>
      <c r="I2" s="5">
        <v>0</v>
      </c>
      <c r="J2" s="5">
        <v>4</v>
      </c>
      <c r="K2" s="5">
        <v>1</v>
      </c>
      <c r="L2" s="5">
        <v>2</v>
      </c>
      <c r="M2" s="4">
        <v>3</v>
      </c>
      <c r="N2" s="5">
        <f t="shared" ref="N2:N13" si="0">SUM(B2:M2)</f>
        <v>30</v>
      </c>
      <c r="O2" s="6">
        <f>N2/N16*100</f>
        <v>38.461538461538467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3" t="s">
        <v>16</v>
      </c>
      <c r="B3" s="4">
        <v>1</v>
      </c>
      <c r="C3" s="5">
        <v>2</v>
      </c>
      <c r="D3" s="5">
        <v>2</v>
      </c>
      <c r="E3" s="5">
        <v>1</v>
      </c>
      <c r="F3" s="5">
        <v>1</v>
      </c>
      <c r="G3" s="5">
        <v>0</v>
      </c>
      <c r="H3" s="5">
        <v>1</v>
      </c>
      <c r="I3" s="5">
        <v>1</v>
      </c>
      <c r="J3" s="5">
        <v>2</v>
      </c>
      <c r="K3" s="5">
        <v>2</v>
      </c>
      <c r="L3" s="5">
        <v>0</v>
      </c>
      <c r="M3" s="4">
        <v>0</v>
      </c>
      <c r="N3" s="5">
        <f t="shared" si="0"/>
        <v>13</v>
      </c>
      <c r="O3" s="6">
        <f>N3/N16*100</f>
        <v>16.666666666666664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3" t="s">
        <v>17</v>
      </c>
      <c r="B4" s="4">
        <v>1</v>
      </c>
      <c r="C4" s="5">
        <v>4</v>
      </c>
      <c r="D4" s="5">
        <v>2</v>
      </c>
      <c r="E4" s="5">
        <v>1</v>
      </c>
      <c r="F4" s="5">
        <v>2</v>
      </c>
      <c r="G4" s="5">
        <v>0</v>
      </c>
      <c r="H4" s="5">
        <v>0</v>
      </c>
      <c r="I4" s="5">
        <v>1</v>
      </c>
      <c r="J4" s="5">
        <v>1</v>
      </c>
      <c r="K4" s="5">
        <v>1</v>
      </c>
      <c r="L4" s="5">
        <v>3</v>
      </c>
      <c r="M4" s="4">
        <v>1</v>
      </c>
      <c r="N4" s="5">
        <f t="shared" si="0"/>
        <v>17</v>
      </c>
      <c r="O4" s="6">
        <f>N4/N16*100</f>
        <v>21.794871794871796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3" t="s">
        <v>18</v>
      </c>
      <c r="B5" s="4">
        <v>1</v>
      </c>
      <c r="C5" s="5">
        <v>1</v>
      </c>
      <c r="D5" s="5">
        <v>1</v>
      </c>
      <c r="E5" s="5">
        <v>0</v>
      </c>
      <c r="F5" s="5">
        <v>1</v>
      </c>
      <c r="G5" s="5">
        <v>1</v>
      </c>
      <c r="H5" s="5">
        <v>1</v>
      </c>
      <c r="I5" s="5">
        <v>1</v>
      </c>
      <c r="J5" s="5">
        <v>0</v>
      </c>
      <c r="K5" s="5">
        <v>2</v>
      </c>
      <c r="L5" s="5">
        <v>0</v>
      </c>
      <c r="M5" s="4">
        <v>0</v>
      </c>
      <c r="N5" s="5">
        <f t="shared" si="0"/>
        <v>9</v>
      </c>
      <c r="O5" s="6">
        <f>N5/N16*100</f>
        <v>11.538461538461538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3" t="s">
        <v>19</v>
      </c>
      <c r="B6" s="4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4">
        <v>0</v>
      </c>
      <c r="N6" s="5">
        <f t="shared" si="0"/>
        <v>0</v>
      </c>
      <c r="O6" s="6">
        <f>N6/N16*100</f>
        <v>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A7" s="3" t="s">
        <v>20</v>
      </c>
      <c r="B7" s="4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4">
        <v>0</v>
      </c>
      <c r="N7" s="5">
        <f t="shared" si="0"/>
        <v>0</v>
      </c>
      <c r="O7" s="6">
        <f>N7/N16*100</f>
        <v>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A8" s="1" t="s">
        <v>21</v>
      </c>
      <c r="B8" s="4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1</v>
      </c>
      <c r="M8" s="4">
        <v>0</v>
      </c>
      <c r="N8" s="5">
        <f t="shared" si="0"/>
        <v>1</v>
      </c>
      <c r="O8" s="6">
        <f>N8/N16*100</f>
        <v>1.2820512820512819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A9" s="1" t="s">
        <v>22</v>
      </c>
      <c r="B9" s="4">
        <v>2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4">
        <v>0</v>
      </c>
      <c r="N9" s="5">
        <f t="shared" si="0"/>
        <v>2</v>
      </c>
      <c r="O9" s="6">
        <f>N9/N16*100</f>
        <v>2.5641025641025639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A10" s="3" t="s">
        <v>23</v>
      </c>
      <c r="B10" s="4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4">
        <v>0</v>
      </c>
      <c r="N10" s="5">
        <f t="shared" si="0"/>
        <v>0</v>
      </c>
      <c r="O10" s="6">
        <f>N10/N16*100</f>
        <v>0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A11" s="3" t="s">
        <v>24</v>
      </c>
      <c r="B11" s="4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4">
        <v>0</v>
      </c>
      <c r="N11" s="5">
        <f t="shared" si="0"/>
        <v>0</v>
      </c>
      <c r="O11" s="6">
        <f>N11/N16*100</f>
        <v>0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7" t="s">
        <v>25</v>
      </c>
      <c r="B12" s="4">
        <v>0</v>
      </c>
      <c r="C12" s="5">
        <v>1</v>
      </c>
      <c r="D12" s="5">
        <v>1</v>
      </c>
      <c r="E12" s="5">
        <v>0</v>
      </c>
      <c r="F12" s="5">
        <v>1</v>
      </c>
      <c r="G12" s="5">
        <v>0</v>
      </c>
      <c r="H12" s="5">
        <v>0</v>
      </c>
      <c r="I12" s="5">
        <v>0</v>
      </c>
      <c r="J12" s="5">
        <v>1</v>
      </c>
      <c r="K12" s="5">
        <v>0</v>
      </c>
      <c r="L12" s="5">
        <v>1</v>
      </c>
      <c r="M12" s="4">
        <v>1</v>
      </c>
      <c r="N12" s="5">
        <f t="shared" si="0"/>
        <v>6</v>
      </c>
      <c r="O12" s="6">
        <f>N12/N16*100</f>
        <v>7.6923076923076925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7" t="s">
        <v>26</v>
      </c>
      <c r="B13" s="4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4">
        <v>0</v>
      </c>
      <c r="N13" s="5">
        <f t="shared" si="0"/>
        <v>0</v>
      </c>
      <c r="O13" s="6">
        <f>N13/N16*100</f>
        <v>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1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22" t="s">
        <v>27</v>
      </c>
      <c r="B15" s="23">
        <f t="shared" ref="B15:M15" si="1">SUM(B2:B12)</f>
        <v>11</v>
      </c>
      <c r="C15" s="23">
        <f t="shared" si="1"/>
        <v>10</v>
      </c>
      <c r="D15" s="23">
        <f t="shared" si="1"/>
        <v>9</v>
      </c>
      <c r="E15" s="23">
        <f t="shared" si="1"/>
        <v>5</v>
      </c>
      <c r="F15" s="23">
        <f t="shared" si="1"/>
        <v>8</v>
      </c>
      <c r="G15" s="23">
        <f t="shared" si="1"/>
        <v>3</v>
      </c>
      <c r="H15" s="23">
        <f t="shared" si="1"/>
        <v>3</v>
      </c>
      <c r="I15" s="23">
        <f t="shared" si="1"/>
        <v>3</v>
      </c>
      <c r="J15" s="23">
        <f t="shared" si="1"/>
        <v>8</v>
      </c>
      <c r="K15" s="23">
        <f t="shared" si="1"/>
        <v>6</v>
      </c>
      <c r="L15" s="23">
        <f t="shared" si="1"/>
        <v>7</v>
      </c>
      <c r="M15" s="23">
        <f t="shared" si="1"/>
        <v>5</v>
      </c>
      <c r="N15" s="23"/>
      <c r="O15" s="6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22" t="s">
        <v>28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>
        <f>SUM(N2:N14)</f>
        <v>78</v>
      </c>
      <c r="O16" s="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24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24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24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24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4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3"/>
      <c r="B44" s="3"/>
      <c r="C44" s="3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15">
      <c r="A45" s="3"/>
      <c r="B45" s="3"/>
      <c r="C45" s="3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15">
      <c r="A46" s="3"/>
      <c r="B46" s="3"/>
      <c r="C46" s="3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3"/>
      <c r="B47" s="3"/>
      <c r="C47" s="3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1"/>
      <c r="B48" s="3"/>
      <c r="C48" s="3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1"/>
      <c r="B49" s="3"/>
      <c r="C49" s="3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1"/>
      <c r="B50" s="3"/>
      <c r="C50" s="3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1"/>
      <c r="B51" s="3"/>
      <c r="C51" s="3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3"/>
      <c r="B52" s="3"/>
      <c r="C52" s="3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3"/>
      <c r="B53" s="3"/>
      <c r="C53" s="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3"/>
      <c r="B54" s="3"/>
      <c r="C54" s="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3"/>
      <c r="B55" s="3"/>
      <c r="C55" s="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3"/>
      <c r="B56" s="3"/>
      <c r="C56" s="3"/>
      <c r="D56" s="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2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3"/>
      <c r="B59" s="3"/>
      <c r="C59" s="3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3"/>
      <c r="B60" s="3"/>
      <c r="C60" s="3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3"/>
      <c r="B61" s="3"/>
      <c r="C61" s="3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3"/>
      <c r="B62" s="3"/>
      <c r="C62" s="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/>
      <c r="B63" s="3"/>
      <c r="C63" s="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/>
      <c r="B64" s="3"/>
      <c r="C64" s="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3"/>
      <c r="B65" s="3"/>
      <c r="C65" s="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3"/>
      <c r="B66" s="3"/>
      <c r="C66" s="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3"/>
      <c r="B67" s="3"/>
      <c r="C67" s="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3"/>
      <c r="B68" s="3"/>
      <c r="C68" s="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3"/>
      <c r="B69" s="3"/>
      <c r="C69" s="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/>
      <c r="B70" s="3"/>
      <c r="C70" s="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/>
      <c r="B71" s="3"/>
      <c r="C71" s="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/>
      <c r="B72" s="3"/>
      <c r="C72" s="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/>
      <c r="B73" s="3"/>
      <c r="C73" s="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3"/>
      <c r="B74" s="3"/>
      <c r="C74" s="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3"/>
      <c r="B75" s="3"/>
      <c r="C75" s="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3"/>
      <c r="B76" s="3"/>
      <c r="C76" s="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3"/>
      <c r="B77" s="3"/>
      <c r="C77" s="3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3"/>
      <c r="B78" s="3"/>
      <c r="C78" s="3"/>
      <c r="D78" s="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3"/>
      <c r="B80" s="3"/>
      <c r="C80" s="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3"/>
      <c r="B81" s="3"/>
      <c r="C81" s="3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3"/>
      <c r="B82" s="3"/>
      <c r="C82" s="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3"/>
      <c r="B83" s="3"/>
      <c r="C83" s="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/>
      <c r="B84" s="3"/>
      <c r="C84" s="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/>
      <c r="B85" s="3"/>
      <c r="C85" s="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3"/>
      <c r="B86" s="3"/>
      <c r="C86" s="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3"/>
      <c r="B87" s="3"/>
      <c r="C87" s="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3"/>
      <c r="B88" s="3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3"/>
      <c r="B89" s="3"/>
      <c r="C89" s="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3"/>
      <c r="B90" s="3"/>
      <c r="C90" s="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/>
      <c r="B91" s="3"/>
      <c r="C91" s="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/>
      <c r="B92" s="3"/>
      <c r="C92" s="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/>
      <c r="B93" s="3"/>
      <c r="C93" s="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/>
      <c r="B94" s="3"/>
      <c r="C94" s="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3"/>
      <c r="B95" s="3"/>
      <c r="C95" s="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3"/>
      <c r="B96" s="3"/>
      <c r="C96" s="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3"/>
      <c r="B97" s="3"/>
      <c r="C97" s="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3"/>
      <c r="B98" s="3"/>
      <c r="C98" s="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3"/>
      <c r="B99" s="3"/>
      <c r="C99" s="3"/>
      <c r="D99" s="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3"/>
      <c r="B101" s="3"/>
      <c r="C101" s="3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3"/>
      <c r="B102" s="3"/>
      <c r="C102" s="3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3"/>
      <c r="B103" s="3"/>
      <c r="C103" s="3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3"/>
      <c r="B104" s="3"/>
      <c r="C104" s="3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3"/>
      <c r="C105" s="3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3"/>
      <c r="C106" s="3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3"/>
      <c r="B107" s="3"/>
      <c r="C107" s="3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3"/>
      <c r="B108" s="3"/>
      <c r="C108" s="3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3"/>
      <c r="B109" s="3"/>
      <c r="C109" s="3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3"/>
      <c r="B110" s="3"/>
      <c r="C110" s="3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3"/>
      <c r="B111" s="3"/>
      <c r="C111" s="3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3"/>
      <c r="C112" s="3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3"/>
      <c r="C113" s="3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3"/>
      <c r="C114" s="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3"/>
      <c r="C115" s="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3"/>
      <c r="B116" s="3"/>
      <c r="C116" s="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3"/>
      <c r="B117" s="3"/>
      <c r="C117" s="3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3"/>
      <c r="B118" s="3"/>
      <c r="C118" s="3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3"/>
      <c r="B119" s="3"/>
      <c r="C119" s="3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3"/>
      <c r="B120" s="3"/>
      <c r="C120" s="3"/>
      <c r="D120" s="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3"/>
      <c r="B122" s="3"/>
      <c r="C122" s="3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3"/>
      <c r="B123" s="3"/>
      <c r="C123" s="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3"/>
      <c r="B124" s="3"/>
      <c r="C124" s="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3"/>
      <c r="B125" s="3"/>
      <c r="C125" s="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3"/>
      <c r="C126" s="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3"/>
      <c r="C127" s="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3"/>
      <c r="B128" s="3"/>
      <c r="C128" s="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3"/>
      <c r="B129" s="3"/>
      <c r="C129" s="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3"/>
      <c r="B130" s="3"/>
      <c r="C130" s="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3"/>
      <c r="B131" s="3"/>
      <c r="C131" s="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3"/>
      <c r="B132" s="3"/>
      <c r="C132" s="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3"/>
      <c r="C133" s="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3"/>
      <c r="C134" s="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3"/>
      <c r="C135" s="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3"/>
      <c r="C136" s="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3"/>
      <c r="B137" s="3"/>
      <c r="C137" s="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3"/>
      <c r="B138" s="3"/>
      <c r="C138" s="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3"/>
      <c r="B139" s="3"/>
      <c r="C139" s="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3"/>
      <c r="B140" s="3"/>
      <c r="C140" s="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3"/>
      <c r="B141" s="3"/>
      <c r="C141" s="3"/>
      <c r="D141" s="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3"/>
      <c r="B143" s="3"/>
      <c r="C143" s="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3"/>
      <c r="B144" s="3"/>
      <c r="C144" s="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3"/>
      <c r="B145" s="3"/>
      <c r="C145" s="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3"/>
      <c r="B146" s="3"/>
      <c r="C146" s="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3"/>
      <c r="C147" s="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3"/>
      <c r="C148" s="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3"/>
      <c r="B149" s="3"/>
      <c r="C149" s="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3"/>
      <c r="B150" s="3"/>
      <c r="C150" s="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3"/>
      <c r="B151" s="3"/>
      <c r="C151" s="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3"/>
      <c r="B152" s="3"/>
      <c r="C152" s="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3"/>
      <c r="B153" s="3"/>
      <c r="C153" s="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3"/>
      <c r="C154" s="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3"/>
      <c r="C155" s="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3"/>
      <c r="C156" s="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3"/>
      <c r="C157" s="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3"/>
      <c r="B158" s="3"/>
      <c r="C158" s="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3"/>
      <c r="B159" s="3"/>
      <c r="C159" s="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3"/>
      <c r="B160" s="3"/>
      <c r="C160" s="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3"/>
      <c r="B161" s="3"/>
      <c r="C161" s="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3"/>
      <c r="B162" s="3"/>
      <c r="C162" s="3"/>
      <c r="D162" s="3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2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3"/>
      <c r="B164" s="3"/>
      <c r="C164" s="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3"/>
      <c r="B165" s="3"/>
      <c r="C165" s="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3"/>
      <c r="B166" s="3"/>
      <c r="C166" s="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3"/>
      <c r="B167" s="3"/>
      <c r="C167" s="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3"/>
      <c r="C168" s="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3"/>
      <c r="C169" s="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3"/>
      <c r="B170" s="3"/>
      <c r="C170" s="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3"/>
      <c r="B171" s="3"/>
      <c r="C171" s="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3"/>
      <c r="B172" s="3"/>
      <c r="C172" s="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3"/>
      <c r="B173" s="3"/>
      <c r="C173" s="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3"/>
      <c r="B174" s="3"/>
      <c r="C174" s="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3"/>
      <c r="C175" s="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3"/>
      <c r="C176" s="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3"/>
      <c r="C177" s="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3"/>
      <c r="C178" s="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3"/>
      <c r="B179" s="3"/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3"/>
      <c r="B180" s="3"/>
      <c r="C180" s="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3"/>
      <c r="B181" s="3"/>
      <c r="C181" s="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3"/>
      <c r="B182" s="3"/>
      <c r="C182" s="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3"/>
      <c r="B183" s="3"/>
      <c r="C183" s="3"/>
      <c r="D183" s="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3"/>
      <c r="B185" s="3"/>
      <c r="C185" s="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3"/>
      <c r="B186" s="3"/>
      <c r="C186" s="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3"/>
      <c r="B187" s="3"/>
      <c r="C187" s="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3"/>
      <c r="B188" s="3"/>
      <c r="C188" s="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3"/>
      <c r="C189" s="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3"/>
      <c r="C190" s="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3"/>
      <c r="B191" s="3"/>
      <c r="C191" s="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3"/>
      <c r="B192" s="3"/>
      <c r="C192" s="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3"/>
      <c r="B193" s="3"/>
      <c r="C193" s="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3"/>
      <c r="B194" s="3"/>
      <c r="C194" s="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3"/>
      <c r="B195" s="3"/>
      <c r="C195" s="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3"/>
      <c r="C196" s="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3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3"/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3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3"/>
      <c r="B200" s="3"/>
      <c r="C200" s="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3"/>
      <c r="B201" s="3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3"/>
      <c r="B202" s="3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3"/>
      <c r="B203" s="3"/>
      <c r="C203" s="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3"/>
      <c r="B204" s="3"/>
      <c r="C204" s="3"/>
      <c r="D204" s="3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26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3"/>
      <c r="B206" s="3"/>
      <c r="C206" s="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3"/>
      <c r="B207" s="3"/>
      <c r="C207" s="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3"/>
      <c r="B208" s="3"/>
      <c r="C208" s="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3"/>
      <c r="B209" s="3"/>
      <c r="C209" s="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3"/>
      <c r="C210" s="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3"/>
      <c r="C211" s="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3"/>
      <c r="B212" s="3"/>
      <c r="C212" s="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3"/>
      <c r="B213" s="3"/>
      <c r="C213" s="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3"/>
      <c r="B214" s="3"/>
      <c r="C214" s="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3"/>
      <c r="B215" s="3"/>
      <c r="C215" s="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3"/>
      <c r="B216" s="3"/>
      <c r="C216" s="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3"/>
      <c r="C217" s="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3"/>
      <c r="C218" s="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3"/>
      <c r="C219" s="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3"/>
      <c r="C220" s="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3"/>
      <c r="B221" s="3"/>
      <c r="C221" s="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3"/>
      <c r="B222" s="3"/>
      <c r="C222" s="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3"/>
      <c r="B223" s="3"/>
      <c r="C223" s="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3"/>
      <c r="B224" s="3"/>
      <c r="C224" s="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3"/>
      <c r="B225" s="3"/>
      <c r="C225" s="3"/>
      <c r="D225" s="3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26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3"/>
      <c r="B227" s="3"/>
      <c r="C227" s="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3"/>
      <c r="B228" s="3"/>
      <c r="C228" s="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3"/>
      <c r="B229" s="3"/>
      <c r="C229" s="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3"/>
      <c r="B230" s="3"/>
      <c r="C230" s="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3"/>
      <c r="C231" s="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3"/>
      <c r="C232" s="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3"/>
      <c r="B233" s="3"/>
      <c r="C233" s="3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3"/>
      <c r="B234" s="3"/>
      <c r="C234" s="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3"/>
      <c r="B235" s="3"/>
      <c r="C235" s="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3"/>
      <c r="B236" s="3"/>
      <c r="C236" s="3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3"/>
      <c r="B237" s="3"/>
      <c r="C237" s="3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3"/>
      <c r="C238" s="3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3"/>
      <c r="C239" s="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3"/>
      <c r="C240" s="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3"/>
      <c r="C241" s="3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3"/>
      <c r="B242" s="3"/>
      <c r="C242" s="3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3"/>
      <c r="B243" s="3"/>
      <c r="C243" s="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3"/>
      <c r="B244" s="3"/>
      <c r="C244" s="3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3"/>
      <c r="B245" s="3"/>
      <c r="C245" s="3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3"/>
      <c r="B246" s="3"/>
      <c r="C246" s="3"/>
      <c r="D246" s="3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92"/>
  <sheetViews>
    <sheetView workbookViewId="0"/>
  </sheetViews>
  <sheetFormatPr baseColWidth="10" defaultColWidth="12.6640625" defaultRowHeight="15.75" customHeight="1" x14ac:dyDescent="0.15"/>
  <cols>
    <col min="1" max="1" width="43.1640625" customWidth="1"/>
    <col min="14" max="14" width="22.83203125" customWidth="1"/>
    <col min="15" max="15" width="25.1640625" customWidth="1"/>
  </cols>
  <sheetData>
    <row r="1" spans="1:26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3" t="s">
        <v>15</v>
      </c>
      <c r="B2" s="4">
        <v>4</v>
      </c>
      <c r="C2" s="5">
        <v>1</v>
      </c>
      <c r="D2" s="5">
        <v>1</v>
      </c>
      <c r="E2" s="5">
        <v>4</v>
      </c>
      <c r="F2" s="5">
        <v>7</v>
      </c>
      <c r="G2" s="5">
        <v>3</v>
      </c>
      <c r="H2" s="5">
        <v>0</v>
      </c>
      <c r="I2" s="5">
        <v>0</v>
      </c>
      <c r="J2" s="5">
        <v>2</v>
      </c>
      <c r="K2" s="5">
        <v>1</v>
      </c>
      <c r="L2" s="5">
        <v>1</v>
      </c>
      <c r="M2" s="4">
        <v>1</v>
      </c>
      <c r="N2" s="5">
        <f t="shared" ref="N2:N13" si="0">SUM(B2:M2)</f>
        <v>25</v>
      </c>
      <c r="O2" s="6">
        <f>N2/N16*100</f>
        <v>39.682539682539684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3" t="s">
        <v>16</v>
      </c>
      <c r="B3" s="4">
        <v>1</v>
      </c>
      <c r="C3" s="5">
        <v>0</v>
      </c>
      <c r="D3" s="5">
        <v>1</v>
      </c>
      <c r="E3" s="5">
        <v>0</v>
      </c>
      <c r="F3" s="5">
        <v>0</v>
      </c>
      <c r="G3" s="5">
        <v>1</v>
      </c>
      <c r="H3" s="5">
        <v>2</v>
      </c>
      <c r="I3" s="5">
        <v>0</v>
      </c>
      <c r="J3" s="5">
        <v>0</v>
      </c>
      <c r="K3" s="5">
        <v>0</v>
      </c>
      <c r="L3" s="5">
        <v>2</v>
      </c>
      <c r="M3" s="4">
        <v>3</v>
      </c>
      <c r="N3" s="5">
        <f t="shared" si="0"/>
        <v>10</v>
      </c>
      <c r="O3" s="6">
        <f>N3/N16*100</f>
        <v>15.873015873015872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3" t="s">
        <v>17</v>
      </c>
      <c r="B4" s="4">
        <v>1</v>
      </c>
      <c r="C4" s="5">
        <v>0</v>
      </c>
      <c r="D4" s="5">
        <v>0</v>
      </c>
      <c r="E4" s="5">
        <v>2</v>
      </c>
      <c r="F4" s="5">
        <v>4</v>
      </c>
      <c r="G4" s="5">
        <v>0</v>
      </c>
      <c r="H4" s="5">
        <v>0</v>
      </c>
      <c r="I4" s="5">
        <v>5</v>
      </c>
      <c r="J4" s="5">
        <v>0</v>
      </c>
      <c r="K4" s="5">
        <v>0</v>
      </c>
      <c r="L4" s="5">
        <v>0</v>
      </c>
      <c r="M4" s="4">
        <v>1</v>
      </c>
      <c r="N4" s="5">
        <f t="shared" si="0"/>
        <v>13</v>
      </c>
      <c r="O4" s="6">
        <f>N4/N16*100</f>
        <v>20.634920634920633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3" t="s">
        <v>18</v>
      </c>
      <c r="B5" s="4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1</v>
      </c>
      <c r="K5" s="5">
        <v>0</v>
      </c>
      <c r="L5" s="5">
        <v>1</v>
      </c>
      <c r="M5" s="4">
        <v>0</v>
      </c>
      <c r="N5" s="5">
        <f t="shared" si="0"/>
        <v>2</v>
      </c>
      <c r="O5" s="6">
        <f>N5/N16*100</f>
        <v>3.1746031746031744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3" t="s">
        <v>19</v>
      </c>
      <c r="B6" s="4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4">
        <v>0</v>
      </c>
      <c r="N6" s="5">
        <f t="shared" si="0"/>
        <v>0</v>
      </c>
      <c r="O6" s="6">
        <f>N6/N16*100</f>
        <v>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A7" s="3" t="s">
        <v>20</v>
      </c>
      <c r="B7" s="4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4">
        <v>0</v>
      </c>
      <c r="N7" s="5">
        <f t="shared" si="0"/>
        <v>0</v>
      </c>
      <c r="O7" s="6">
        <f>N7/N16*100</f>
        <v>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A8" s="1" t="s">
        <v>21</v>
      </c>
      <c r="B8" s="4">
        <v>3</v>
      </c>
      <c r="C8" s="5">
        <v>1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1</v>
      </c>
      <c r="J8" s="5">
        <v>1</v>
      </c>
      <c r="K8" s="5">
        <v>0</v>
      </c>
      <c r="L8" s="5">
        <v>0</v>
      </c>
      <c r="M8" s="4">
        <v>0</v>
      </c>
      <c r="N8" s="5">
        <f t="shared" si="0"/>
        <v>6</v>
      </c>
      <c r="O8" s="6">
        <f>N8/N16*100</f>
        <v>9.5238095238095237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A9" s="1" t="s">
        <v>22</v>
      </c>
      <c r="B9" s="4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4">
        <v>0</v>
      </c>
      <c r="N9" s="5">
        <f t="shared" si="0"/>
        <v>0</v>
      </c>
      <c r="O9" s="6">
        <f>N9/N16*100</f>
        <v>0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A10" s="3" t="s">
        <v>23</v>
      </c>
      <c r="B10" s="4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4">
        <v>0</v>
      </c>
      <c r="N10" s="5">
        <f t="shared" si="0"/>
        <v>0</v>
      </c>
      <c r="O10" s="6">
        <f>N10/N16*100</f>
        <v>0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A11" s="3" t="s">
        <v>24</v>
      </c>
      <c r="B11" s="4">
        <v>0</v>
      </c>
      <c r="C11" s="5">
        <v>0</v>
      </c>
      <c r="D11" s="5">
        <v>0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4">
        <v>0</v>
      </c>
      <c r="N11" s="5">
        <f t="shared" si="0"/>
        <v>1</v>
      </c>
      <c r="O11" s="6">
        <f>N11/N16*100</f>
        <v>1.5873015873015872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7" t="s">
        <v>25</v>
      </c>
      <c r="B12" s="4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1</v>
      </c>
      <c r="L12" s="5">
        <v>0</v>
      </c>
      <c r="M12" s="4">
        <v>0</v>
      </c>
      <c r="N12" s="5">
        <f t="shared" si="0"/>
        <v>1</v>
      </c>
      <c r="O12" s="6">
        <f>N12/N16*100</f>
        <v>1.5873015873015872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7" t="s">
        <v>26</v>
      </c>
      <c r="B13" s="4">
        <v>0</v>
      </c>
      <c r="C13" s="5">
        <v>1</v>
      </c>
      <c r="D13" s="5">
        <v>0</v>
      </c>
      <c r="E13" s="5">
        <v>0</v>
      </c>
      <c r="F13" s="5">
        <v>0</v>
      </c>
      <c r="G13" s="5">
        <v>0</v>
      </c>
      <c r="H13" s="5">
        <v>1</v>
      </c>
      <c r="I13" s="5">
        <v>1</v>
      </c>
      <c r="J13" s="5">
        <v>1</v>
      </c>
      <c r="K13" s="5">
        <v>0</v>
      </c>
      <c r="L13" s="5">
        <v>0</v>
      </c>
      <c r="M13" s="4">
        <v>1</v>
      </c>
      <c r="N13" s="5">
        <f t="shared" si="0"/>
        <v>5</v>
      </c>
      <c r="O13" s="6">
        <f>N13/N16*100</f>
        <v>7.9365079365079358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1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22" t="s">
        <v>27</v>
      </c>
      <c r="B15" s="23">
        <f t="shared" ref="B15:M15" si="1">SUM(B2:B12)</f>
        <v>9</v>
      </c>
      <c r="C15" s="23">
        <f t="shared" si="1"/>
        <v>2</v>
      </c>
      <c r="D15" s="23">
        <f t="shared" si="1"/>
        <v>2</v>
      </c>
      <c r="E15" s="23">
        <f t="shared" si="1"/>
        <v>7</v>
      </c>
      <c r="F15" s="23">
        <f t="shared" si="1"/>
        <v>11</v>
      </c>
      <c r="G15" s="23">
        <f t="shared" si="1"/>
        <v>4</v>
      </c>
      <c r="H15" s="23">
        <f t="shared" si="1"/>
        <v>2</v>
      </c>
      <c r="I15" s="23">
        <f t="shared" si="1"/>
        <v>6</v>
      </c>
      <c r="J15" s="23">
        <f t="shared" si="1"/>
        <v>4</v>
      </c>
      <c r="K15" s="23">
        <f t="shared" si="1"/>
        <v>2</v>
      </c>
      <c r="L15" s="23">
        <f t="shared" si="1"/>
        <v>4</v>
      </c>
      <c r="M15" s="23">
        <f t="shared" si="1"/>
        <v>5</v>
      </c>
      <c r="N15" s="2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22" t="s">
        <v>28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>
        <f>SUM(N2:N14)</f>
        <v>63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3"/>
      <c r="B18" s="3"/>
      <c r="C18" s="3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24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4"/>
      <c r="O20" s="24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4"/>
      <c r="O21" s="24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4"/>
      <c r="O22" s="24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24"/>
      <c r="O23" s="24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4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1"/>
      <c r="B49" s="3"/>
      <c r="C49" s="3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1"/>
      <c r="B50" s="3"/>
      <c r="C50" s="3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1"/>
      <c r="B51" s="3"/>
      <c r="C51" s="3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3"/>
      <c r="B52" s="3"/>
      <c r="C52" s="3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3"/>
      <c r="B53" s="3"/>
      <c r="C53" s="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3"/>
      <c r="B54" s="3"/>
      <c r="C54" s="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3"/>
      <c r="B55" s="3"/>
      <c r="C55" s="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3"/>
      <c r="B56" s="3"/>
      <c r="C56" s="3"/>
      <c r="D56" s="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2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3"/>
      <c r="B59" s="3"/>
      <c r="C59" s="3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3"/>
      <c r="B60" s="3"/>
      <c r="C60" s="3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3"/>
      <c r="B61" s="3"/>
      <c r="C61" s="3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3"/>
      <c r="B62" s="3"/>
      <c r="C62" s="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/>
      <c r="B63" s="3"/>
      <c r="C63" s="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/>
      <c r="B64" s="3"/>
      <c r="C64" s="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3"/>
      <c r="B65" s="3"/>
      <c r="C65" s="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3"/>
      <c r="B66" s="3"/>
      <c r="C66" s="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3"/>
      <c r="B67" s="3"/>
      <c r="C67" s="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3"/>
      <c r="B68" s="3"/>
      <c r="C68" s="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3"/>
      <c r="B69" s="3"/>
      <c r="C69" s="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/>
      <c r="B70" s="3"/>
      <c r="C70" s="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/>
      <c r="B71" s="3"/>
      <c r="C71" s="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/>
      <c r="B72" s="3"/>
      <c r="C72" s="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/>
      <c r="B73" s="3"/>
      <c r="C73" s="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3"/>
      <c r="B74" s="3"/>
      <c r="C74" s="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3"/>
      <c r="B75" s="3"/>
      <c r="C75" s="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3"/>
      <c r="B76" s="3"/>
      <c r="C76" s="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3"/>
      <c r="B77" s="3"/>
      <c r="C77" s="3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3"/>
      <c r="B78" s="3"/>
      <c r="C78" s="3"/>
      <c r="D78" s="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3"/>
      <c r="B80" s="3"/>
      <c r="C80" s="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3"/>
      <c r="B81" s="3"/>
      <c r="C81" s="3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3"/>
      <c r="B82" s="3"/>
      <c r="C82" s="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3"/>
      <c r="B83" s="3"/>
      <c r="C83" s="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/>
      <c r="B84" s="3"/>
      <c r="C84" s="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/>
      <c r="B85" s="3"/>
      <c r="C85" s="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3"/>
      <c r="B86" s="3"/>
      <c r="C86" s="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3"/>
      <c r="B87" s="3"/>
      <c r="C87" s="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3"/>
      <c r="B88" s="3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3"/>
      <c r="B89" s="3"/>
      <c r="C89" s="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3"/>
      <c r="B90" s="3"/>
      <c r="C90" s="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/>
      <c r="B91" s="3"/>
      <c r="C91" s="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/>
      <c r="B92" s="3"/>
      <c r="C92" s="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/>
      <c r="B93" s="3"/>
      <c r="C93" s="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/>
      <c r="B94" s="3"/>
      <c r="C94" s="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3"/>
      <c r="B95" s="3"/>
      <c r="C95" s="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3"/>
      <c r="B96" s="3"/>
      <c r="C96" s="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3"/>
      <c r="B97" s="3"/>
      <c r="C97" s="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3"/>
      <c r="B98" s="3"/>
      <c r="C98" s="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3"/>
      <c r="B99" s="3"/>
      <c r="C99" s="3"/>
      <c r="D99" s="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3"/>
      <c r="B101" s="3"/>
      <c r="C101" s="3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3"/>
      <c r="B102" s="3"/>
      <c r="C102" s="3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3"/>
      <c r="B103" s="3"/>
      <c r="C103" s="3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3"/>
      <c r="B104" s="3"/>
      <c r="C104" s="3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3"/>
      <c r="C105" s="3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3"/>
      <c r="C106" s="3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3"/>
      <c r="B107" s="3"/>
      <c r="C107" s="3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3"/>
      <c r="B108" s="3"/>
      <c r="C108" s="3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3"/>
      <c r="B109" s="3"/>
      <c r="C109" s="3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3"/>
      <c r="B110" s="3"/>
      <c r="C110" s="3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3"/>
      <c r="B111" s="3"/>
      <c r="C111" s="3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3"/>
      <c r="C112" s="3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3"/>
      <c r="C113" s="3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3"/>
      <c r="C114" s="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3"/>
      <c r="C115" s="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3"/>
      <c r="B116" s="3"/>
      <c r="C116" s="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3"/>
      <c r="B117" s="3"/>
      <c r="C117" s="3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3"/>
      <c r="B118" s="3"/>
      <c r="C118" s="3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3"/>
      <c r="B119" s="3"/>
      <c r="C119" s="3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3"/>
      <c r="B120" s="3"/>
      <c r="C120" s="3"/>
      <c r="D120" s="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3"/>
      <c r="B122" s="3"/>
      <c r="C122" s="3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3"/>
      <c r="B123" s="3"/>
      <c r="C123" s="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3"/>
      <c r="B124" s="3"/>
      <c r="C124" s="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3"/>
      <c r="B125" s="3"/>
      <c r="C125" s="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3"/>
      <c r="C126" s="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3"/>
      <c r="C127" s="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3"/>
      <c r="B128" s="3"/>
      <c r="C128" s="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3"/>
      <c r="B129" s="3"/>
      <c r="C129" s="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3"/>
      <c r="B130" s="3"/>
      <c r="C130" s="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3"/>
      <c r="B131" s="3"/>
      <c r="C131" s="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3"/>
      <c r="B132" s="3"/>
      <c r="C132" s="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3"/>
      <c r="C133" s="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3"/>
      <c r="C134" s="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3"/>
      <c r="C135" s="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3"/>
      <c r="C136" s="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3"/>
      <c r="B137" s="3"/>
      <c r="C137" s="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3"/>
      <c r="B138" s="3"/>
      <c r="C138" s="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3"/>
      <c r="B139" s="3"/>
      <c r="C139" s="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3"/>
      <c r="B140" s="3"/>
      <c r="C140" s="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3"/>
      <c r="B141" s="3"/>
      <c r="C141" s="3"/>
      <c r="D141" s="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3"/>
      <c r="B143" s="3"/>
      <c r="C143" s="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3"/>
      <c r="B144" s="3"/>
      <c r="C144" s="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3"/>
      <c r="B145" s="3"/>
      <c r="C145" s="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3"/>
      <c r="B146" s="3"/>
      <c r="C146" s="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3"/>
      <c r="C147" s="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3"/>
      <c r="C148" s="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3"/>
      <c r="B149" s="3"/>
      <c r="C149" s="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3"/>
      <c r="B150" s="3"/>
      <c r="C150" s="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3"/>
      <c r="B151" s="3"/>
      <c r="C151" s="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3"/>
      <c r="B152" s="3"/>
      <c r="C152" s="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3"/>
      <c r="B153" s="3"/>
      <c r="C153" s="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3"/>
      <c r="C154" s="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3"/>
      <c r="C155" s="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3"/>
      <c r="C156" s="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3"/>
      <c r="C157" s="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3"/>
      <c r="B158" s="3"/>
      <c r="C158" s="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3"/>
      <c r="B159" s="3"/>
      <c r="C159" s="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3"/>
      <c r="B160" s="3"/>
      <c r="C160" s="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3"/>
      <c r="B161" s="3"/>
      <c r="C161" s="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3"/>
      <c r="B162" s="3"/>
      <c r="C162" s="3"/>
      <c r="D162" s="3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2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3"/>
      <c r="B164" s="3"/>
      <c r="C164" s="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3"/>
      <c r="B165" s="3"/>
      <c r="C165" s="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3"/>
      <c r="B166" s="3"/>
      <c r="C166" s="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3"/>
      <c r="B167" s="3"/>
      <c r="C167" s="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3"/>
      <c r="C168" s="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3"/>
      <c r="C169" s="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3"/>
      <c r="B170" s="3"/>
      <c r="C170" s="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3"/>
      <c r="B171" s="3"/>
      <c r="C171" s="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3"/>
      <c r="B172" s="3"/>
      <c r="C172" s="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3"/>
      <c r="B173" s="3"/>
      <c r="C173" s="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3"/>
      <c r="B174" s="3"/>
      <c r="C174" s="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3"/>
      <c r="C175" s="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3"/>
      <c r="C176" s="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3"/>
      <c r="C177" s="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3"/>
      <c r="C178" s="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3"/>
      <c r="B179" s="3"/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3"/>
      <c r="B180" s="3"/>
      <c r="C180" s="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3"/>
      <c r="B181" s="3"/>
      <c r="C181" s="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3"/>
      <c r="B182" s="3"/>
      <c r="C182" s="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3"/>
      <c r="B183" s="3"/>
      <c r="C183" s="3"/>
      <c r="D183" s="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3"/>
      <c r="B185" s="3"/>
      <c r="C185" s="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3"/>
      <c r="B186" s="3"/>
      <c r="C186" s="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3"/>
      <c r="B187" s="3"/>
      <c r="C187" s="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3"/>
      <c r="B188" s="3"/>
      <c r="C188" s="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3"/>
      <c r="C189" s="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3"/>
      <c r="C190" s="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3"/>
      <c r="B191" s="3"/>
      <c r="C191" s="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3"/>
      <c r="B192" s="3"/>
      <c r="C192" s="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3"/>
      <c r="B193" s="3"/>
      <c r="C193" s="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3"/>
      <c r="B194" s="3"/>
      <c r="C194" s="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3"/>
      <c r="B195" s="3"/>
      <c r="C195" s="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3"/>
      <c r="C196" s="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3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3"/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3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3"/>
      <c r="B200" s="3"/>
      <c r="C200" s="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3"/>
      <c r="B201" s="3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3"/>
      <c r="B202" s="3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3"/>
      <c r="B203" s="3"/>
      <c r="C203" s="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3"/>
      <c r="B204" s="3"/>
      <c r="C204" s="3"/>
      <c r="D204" s="3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26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3"/>
      <c r="B206" s="3"/>
      <c r="C206" s="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3"/>
      <c r="B207" s="3"/>
      <c r="C207" s="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3"/>
      <c r="B208" s="3"/>
      <c r="C208" s="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3"/>
      <c r="B209" s="3"/>
      <c r="C209" s="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3"/>
      <c r="C210" s="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3"/>
      <c r="C211" s="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3"/>
      <c r="B212" s="3"/>
      <c r="C212" s="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3"/>
      <c r="B213" s="3"/>
      <c r="C213" s="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3"/>
      <c r="B214" s="3"/>
      <c r="C214" s="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3"/>
      <c r="B215" s="3"/>
      <c r="C215" s="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3"/>
      <c r="B216" s="3"/>
      <c r="C216" s="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3"/>
      <c r="C217" s="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3"/>
      <c r="C218" s="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3"/>
      <c r="C219" s="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3"/>
      <c r="C220" s="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3"/>
      <c r="B221" s="3"/>
      <c r="C221" s="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3"/>
      <c r="B222" s="3"/>
      <c r="C222" s="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3"/>
      <c r="B223" s="3"/>
      <c r="C223" s="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3"/>
      <c r="B224" s="3"/>
      <c r="C224" s="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3"/>
      <c r="B225" s="3"/>
      <c r="C225" s="3"/>
      <c r="D225" s="3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26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3"/>
      <c r="B227" s="3"/>
      <c r="C227" s="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3"/>
      <c r="B228" s="3"/>
      <c r="C228" s="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3"/>
      <c r="B229" s="3"/>
      <c r="C229" s="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3"/>
      <c r="B230" s="3"/>
      <c r="C230" s="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3"/>
      <c r="C231" s="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3"/>
      <c r="C232" s="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3"/>
      <c r="B233" s="3"/>
      <c r="C233" s="3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3"/>
      <c r="B234" s="3"/>
      <c r="C234" s="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3"/>
      <c r="B235" s="3"/>
      <c r="C235" s="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3"/>
      <c r="B236" s="3"/>
      <c r="C236" s="3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3"/>
      <c r="B237" s="3"/>
      <c r="C237" s="3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3"/>
      <c r="C238" s="3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3"/>
      <c r="C239" s="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3"/>
      <c r="C240" s="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3"/>
      <c r="C241" s="3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3"/>
      <c r="B242" s="3"/>
      <c r="C242" s="3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3"/>
      <c r="B243" s="3"/>
      <c r="C243" s="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3"/>
      <c r="B244" s="3"/>
      <c r="C244" s="3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3"/>
      <c r="B245" s="3"/>
      <c r="C245" s="3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3"/>
      <c r="B246" s="3"/>
      <c r="C246" s="3"/>
      <c r="D246" s="3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992"/>
  <sheetViews>
    <sheetView workbookViewId="0"/>
  </sheetViews>
  <sheetFormatPr baseColWidth="10" defaultColWidth="12.6640625" defaultRowHeight="15.75" customHeight="1" x14ac:dyDescent="0.15"/>
  <cols>
    <col min="1" max="1" width="43.1640625" customWidth="1"/>
    <col min="14" max="14" width="22.83203125" customWidth="1"/>
    <col min="15" max="15" width="25.1640625" customWidth="1"/>
  </cols>
  <sheetData>
    <row r="1" spans="1:26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3" t="s">
        <v>15</v>
      </c>
      <c r="B2" s="4">
        <v>2</v>
      </c>
      <c r="C2" s="5">
        <v>2</v>
      </c>
      <c r="D2" s="5">
        <v>4</v>
      </c>
      <c r="E2" s="5">
        <v>2</v>
      </c>
      <c r="F2" s="5">
        <v>0</v>
      </c>
      <c r="G2" s="5">
        <v>4</v>
      </c>
      <c r="H2" s="5">
        <v>0</v>
      </c>
      <c r="I2" s="5">
        <v>4</v>
      </c>
      <c r="J2" s="5">
        <v>1</v>
      </c>
      <c r="K2" s="5">
        <v>5</v>
      </c>
      <c r="L2" s="5">
        <v>2</v>
      </c>
      <c r="M2" s="4">
        <v>5</v>
      </c>
      <c r="N2" s="5">
        <f t="shared" ref="N2:N13" si="0">SUM(B2:M2)</f>
        <v>31</v>
      </c>
      <c r="O2" s="6">
        <f>N2/N16*100</f>
        <v>50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3" t="s">
        <v>16</v>
      </c>
      <c r="B3" s="4">
        <v>0</v>
      </c>
      <c r="C3" s="5">
        <v>0</v>
      </c>
      <c r="D3" s="5">
        <v>2</v>
      </c>
      <c r="E3" s="5">
        <v>2</v>
      </c>
      <c r="F3" s="5">
        <v>0</v>
      </c>
      <c r="G3" s="5">
        <v>1</v>
      </c>
      <c r="H3" s="5">
        <v>0</v>
      </c>
      <c r="I3" s="5">
        <v>1</v>
      </c>
      <c r="J3" s="5">
        <v>1</v>
      </c>
      <c r="K3" s="5">
        <v>0</v>
      </c>
      <c r="L3" s="5">
        <v>1</v>
      </c>
      <c r="M3" s="4">
        <v>1</v>
      </c>
      <c r="N3" s="5">
        <f t="shared" si="0"/>
        <v>9</v>
      </c>
      <c r="O3" s="6">
        <f>N3/N16*100</f>
        <v>14.516129032258066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3" t="s">
        <v>17</v>
      </c>
      <c r="B4" s="4">
        <v>1</v>
      </c>
      <c r="C4" s="5">
        <v>3</v>
      </c>
      <c r="D4" s="5">
        <v>3</v>
      </c>
      <c r="E4" s="5">
        <v>0</v>
      </c>
      <c r="F4" s="5">
        <v>2</v>
      </c>
      <c r="G4" s="5">
        <v>2</v>
      </c>
      <c r="H4" s="5">
        <v>4</v>
      </c>
      <c r="I4" s="5">
        <v>1</v>
      </c>
      <c r="J4" s="5">
        <v>2</v>
      </c>
      <c r="K4" s="5">
        <v>2</v>
      </c>
      <c r="L4" s="5">
        <v>1</v>
      </c>
      <c r="M4" s="4">
        <v>0</v>
      </c>
      <c r="N4" s="5">
        <f t="shared" si="0"/>
        <v>21</v>
      </c>
      <c r="O4" s="6">
        <f>N4/N16*100</f>
        <v>33.87096774193548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3" t="s">
        <v>18</v>
      </c>
      <c r="B5" s="4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1</v>
      </c>
      <c r="K5" s="5">
        <v>0</v>
      </c>
      <c r="L5" s="5">
        <v>0</v>
      </c>
      <c r="M5" s="4">
        <v>0</v>
      </c>
      <c r="N5" s="5">
        <f t="shared" si="0"/>
        <v>1</v>
      </c>
      <c r="O5" s="6">
        <f>N5/N16*100</f>
        <v>1.6129032258064515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3" t="s">
        <v>19</v>
      </c>
      <c r="B6" s="4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4">
        <v>0</v>
      </c>
      <c r="N6" s="5">
        <f t="shared" si="0"/>
        <v>0</v>
      </c>
      <c r="O6" s="6">
        <f>N6/N16*100</f>
        <v>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A7" s="3" t="s">
        <v>20</v>
      </c>
      <c r="B7" s="4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4">
        <v>0</v>
      </c>
      <c r="N7" s="5">
        <f t="shared" si="0"/>
        <v>0</v>
      </c>
      <c r="O7" s="6">
        <f>N7/N16*100</f>
        <v>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A8" s="1" t="s">
        <v>21</v>
      </c>
      <c r="B8" s="4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4">
        <v>0</v>
      </c>
      <c r="N8" s="5">
        <f t="shared" si="0"/>
        <v>0</v>
      </c>
      <c r="O8" s="6">
        <f>N8/N16*100</f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A9" s="1" t="s">
        <v>22</v>
      </c>
      <c r="B9" s="4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4">
        <v>0</v>
      </c>
      <c r="N9" s="5">
        <f t="shared" si="0"/>
        <v>0</v>
      </c>
      <c r="O9" s="6">
        <f>N9/N16*100</f>
        <v>0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A10" s="3" t="s">
        <v>23</v>
      </c>
      <c r="B10" s="4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4">
        <v>0</v>
      </c>
      <c r="N10" s="5">
        <f t="shared" si="0"/>
        <v>0</v>
      </c>
      <c r="O10" s="6">
        <f>N10/N16*100</f>
        <v>0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A11" s="3" t="s">
        <v>24</v>
      </c>
      <c r="B11" s="4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4">
        <v>0</v>
      </c>
      <c r="N11" s="5">
        <f t="shared" si="0"/>
        <v>0</v>
      </c>
      <c r="O11" s="6">
        <f>N11/N16*100</f>
        <v>0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7" t="s">
        <v>25</v>
      </c>
      <c r="B12" s="4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4">
        <v>0</v>
      </c>
      <c r="N12" s="5">
        <f t="shared" si="0"/>
        <v>0</v>
      </c>
      <c r="O12" s="6">
        <f>N12/N16*100</f>
        <v>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7" t="s">
        <v>26</v>
      </c>
      <c r="B13" s="4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4">
        <v>0</v>
      </c>
      <c r="N13" s="5">
        <f t="shared" si="0"/>
        <v>0</v>
      </c>
      <c r="O13" s="6">
        <f>N13/N16*100</f>
        <v>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1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22" t="s">
        <v>27</v>
      </c>
      <c r="B15" s="23">
        <f t="shared" ref="B15:M15" si="1">SUM(B2:B12)</f>
        <v>3</v>
      </c>
      <c r="C15" s="23">
        <f t="shared" si="1"/>
        <v>5</v>
      </c>
      <c r="D15" s="23">
        <f t="shared" si="1"/>
        <v>9</v>
      </c>
      <c r="E15" s="23">
        <f t="shared" si="1"/>
        <v>4</v>
      </c>
      <c r="F15" s="23">
        <f t="shared" si="1"/>
        <v>2</v>
      </c>
      <c r="G15" s="23">
        <f t="shared" si="1"/>
        <v>7</v>
      </c>
      <c r="H15" s="23">
        <f t="shared" si="1"/>
        <v>4</v>
      </c>
      <c r="I15" s="23">
        <f t="shared" si="1"/>
        <v>6</v>
      </c>
      <c r="J15" s="23">
        <f t="shared" si="1"/>
        <v>5</v>
      </c>
      <c r="K15" s="23">
        <f t="shared" si="1"/>
        <v>7</v>
      </c>
      <c r="L15" s="23">
        <f t="shared" si="1"/>
        <v>4</v>
      </c>
      <c r="M15" s="23">
        <f t="shared" si="1"/>
        <v>6</v>
      </c>
      <c r="N15" s="2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22" t="s">
        <v>28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>
        <f>SUM(N2:N14)</f>
        <v>62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24"/>
      <c r="M18" s="24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3"/>
      <c r="B19" s="1"/>
      <c r="C19" s="1"/>
      <c r="D19" s="1"/>
      <c r="E19" s="3"/>
      <c r="F19" s="1"/>
      <c r="G19" s="1"/>
      <c r="H19" s="1"/>
      <c r="I19" s="1"/>
      <c r="J19" s="1"/>
      <c r="K19" s="1"/>
      <c r="L19" s="25"/>
      <c r="M19" s="25"/>
      <c r="N19" s="24"/>
      <c r="O19" s="24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3"/>
      <c r="B20" s="1"/>
      <c r="C20" s="1"/>
      <c r="D20" s="1"/>
      <c r="E20" s="3"/>
      <c r="F20" s="1"/>
      <c r="G20" s="1"/>
      <c r="H20" s="1"/>
      <c r="I20" s="24"/>
      <c r="J20" s="25"/>
      <c r="K20" s="25"/>
      <c r="L20" s="24"/>
      <c r="M20" s="24"/>
      <c r="N20" s="24"/>
      <c r="O20" s="24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/>
      <c r="B21" s="1"/>
      <c r="C21" s="1"/>
      <c r="D21" s="1"/>
      <c r="E21" s="1"/>
      <c r="F21" s="1"/>
      <c r="G21" s="1"/>
      <c r="H21" s="1"/>
      <c r="I21" s="24"/>
      <c r="J21" s="24"/>
      <c r="K21" s="24"/>
      <c r="L21" s="24"/>
      <c r="M21" s="24"/>
      <c r="N21" s="24"/>
      <c r="O21" s="24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/>
      <c r="B22" s="1"/>
      <c r="C22" s="1"/>
      <c r="D22" s="1"/>
      <c r="E22" s="1"/>
      <c r="F22" s="1"/>
      <c r="G22" s="1"/>
      <c r="H22" s="1"/>
      <c r="I22" s="24"/>
      <c r="J22" s="24"/>
      <c r="K22" s="24"/>
      <c r="L22" s="1"/>
      <c r="M22" s="1"/>
      <c r="N22" s="24"/>
      <c r="O22" s="24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"/>
      <c r="B23" s="1"/>
      <c r="C23" s="1"/>
      <c r="D23" s="1"/>
      <c r="E23" s="1"/>
      <c r="F23" s="1"/>
      <c r="G23" s="1"/>
      <c r="H23" s="1"/>
      <c r="I23" s="24"/>
      <c r="J23" s="24"/>
      <c r="K23" s="24"/>
      <c r="L23" s="1"/>
      <c r="M23" s="1"/>
      <c r="N23" s="24"/>
      <c r="O23" s="24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3"/>
      <c r="B24" s="1"/>
      <c r="C24" s="1"/>
      <c r="D24" s="1"/>
      <c r="E24" s="3"/>
      <c r="F24" s="1"/>
      <c r="G24" s="1"/>
      <c r="H24" s="1"/>
      <c r="I24" s="24"/>
      <c r="J24" s="24"/>
      <c r="K24" s="24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3"/>
      <c r="B25" s="1"/>
      <c r="C25" s="1"/>
      <c r="D25" s="1"/>
      <c r="E25" s="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"/>
      <c r="B26" s="1"/>
      <c r="C26" s="1"/>
      <c r="D26" s="1"/>
      <c r="E26" s="3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/>
      <c r="B27" s="1"/>
      <c r="C27" s="1"/>
      <c r="D27" s="1"/>
      <c r="E27" s="3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3"/>
      <c r="B28" s="1"/>
      <c r="C28" s="1"/>
      <c r="D28" s="1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3"/>
      <c r="B29" s="1"/>
      <c r="C29" s="1"/>
      <c r="D29" s="1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3"/>
      <c r="B30" s="1"/>
      <c r="C30" s="1"/>
      <c r="D30" s="1"/>
      <c r="E30" s="3"/>
      <c r="F30" s="1"/>
      <c r="G30" s="1"/>
      <c r="H30" s="1"/>
      <c r="I30" s="1"/>
      <c r="J30" s="3"/>
      <c r="K30" s="1"/>
      <c r="L30" s="1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3"/>
      <c r="B31" s="1"/>
      <c r="C31" s="1"/>
      <c r="D31" s="1"/>
      <c r="E31" s="3"/>
      <c r="F31" s="1"/>
      <c r="G31" s="1"/>
      <c r="H31" s="1"/>
      <c r="I31" s="1"/>
      <c r="J31" s="3"/>
      <c r="K31" s="1"/>
      <c r="L31" s="1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3"/>
      <c r="B32" s="1"/>
      <c r="C32" s="1"/>
      <c r="D32" s="1"/>
      <c r="E32" s="3"/>
      <c r="F32" s="1"/>
      <c r="G32" s="1"/>
      <c r="H32" s="1"/>
      <c r="I32" s="1"/>
      <c r="J32" s="3"/>
      <c r="K32" s="1"/>
      <c r="L32" s="1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/>
      <c r="B33" s="1"/>
      <c r="C33" s="1"/>
      <c r="D33" s="1"/>
      <c r="E33" s="3"/>
      <c r="F33" s="1"/>
      <c r="G33" s="1"/>
      <c r="H33" s="1"/>
      <c r="I33" s="1"/>
      <c r="J33" s="3"/>
      <c r="K33" s="1"/>
      <c r="L33" s="1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/>
      <c r="B34" s="1"/>
      <c r="C34" s="1"/>
      <c r="D34" s="1"/>
      <c r="E34" s="3"/>
      <c r="F34" s="1"/>
      <c r="G34" s="1"/>
      <c r="H34" s="1"/>
      <c r="I34" s="1"/>
      <c r="J34" s="3"/>
      <c r="K34" s="1"/>
      <c r="L34" s="1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/>
      <c r="B35" s="1"/>
      <c r="C35" s="1"/>
      <c r="D35" s="1"/>
      <c r="E35" s="3"/>
      <c r="F35" s="1"/>
      <c r="G35" s="1"/>
      <c r="H35" s="1"/>
      <c r="I35" s="1"/>
      <c r="J35" s="3"/>
      <c r="K35" s="1"/>
      <c r="L35" s="1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1"/>
      <c r="C36" s="1"/>
      <c r="D36" s="1"/>
      <c r="E36" s="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3"/>
      <c r="B37" s="1"/>
      <c r="C37" s="1"/>
      <c r="D37" s="1"/>
      <c r="E37" s="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3"/>
      <c r="B38" s="1"/>
      <c r="C38" s="1"/>
      <c r="D38" s="1"/>
      <c r="E38" s="3"/>
      <c r="F38" s="1"/>
      <c r="G38" s="1"/>
      <c r="H38" s="1"/>
      <c r="I38" s="1"/>
      <c r="J38" s="3"/>
      <c r="K38" s="1"/>
      <c r="L38" s="1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3"/>
      <c r="K39" s="1"/>
      <c r="L39" s="1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7"/>
      <c r="B40" s="3"/>
      <c r="C40" s="1"/>
      <c r="D40" s="1"/>
      <c r="E40" s="3"/>
      <c r="F40" s="1"/>
      <c r="G40" s="1"/>
      <c r="H40" s="1"/>
      <c r="I40" s="1"/>
      <c r="J40" s="7"/>
      <c r="K40" s="1"/>
      <c r="L40" s="1"/>
      <c r="M40" s="7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7"/>
      <c r="K41" s="1"/>
      <c r="L41" s="1"/>
      <c r="M41" s="7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7"/>
      <c r="B43" s="1"/>
      <c r="C43" s="1"/>
      <c r="D43" s="1"/>
      <c r="E43" s="3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3"/>
      <c r="B44" s="3"/>
      <c r="C44" s="3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15">
      <c r="A45" s="3"/>
      <c r="B45" s="3"/>
      <c r="C45" s="3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15">
      <c r="A46" s="3"/>
      <c r="B46" s="3"/>
      <c r="C46" s="3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1"/>
      <c r="B47" s="3"/>
      <c r="C47" s="3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1"/>
      <c r="B48" s="3"/>
      <c r="C48" s="3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1"/>
      <c r="B49" s="3"/>
      <c r="C49" s="3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1"/>
      <c r="B50" s="3"/>
      <c r="C50" s="3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1"/>
      <c r="B51" s="3"/>
      <c r="C51" s="3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3"/>
      <c r="B52" s="3"/>
      <c r="C52" s="3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3"/>
      <c r="B53" s="3"/>
      <c r="C53" s="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3"/>
      <c r="B54" s="3"/>
      <c r="C54" s="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3"/>
      <c r="B55" s="3"/>
      <c r="C55" s="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3"/>
      <c r="B56" s="3"/>
      <c r="C56" s="3"/>
      <c r="D56" s="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2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3"/>
      <c r="B59" s="3"/>
      <c r="C59" s="3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3"/>
      <c r="B60" s="3"/>
      <c r="C60" s="3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3"/>
      <c r="B61" s="3"/>
      <c r="C61" s="3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3"/>
      <c r="B62" s="3"/>
      <c r="C62" s="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/>
      <c r="B63" s="3"/>
      <c r="C63" s="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/>
      <c r="B64" s="3"/>
      <c r="C64" s="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3"/>
      <c r="B65" s="3"/>
      <c r="C65" s="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3"/>
      <c r="B66" s="3"/>
      <c r="C66" s="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3"/>
      <c r="B67" s="3"/>
      <c r="C67" s="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3"/>
      <c r="B68" s="3"/>
      <c r="C68" s="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3"/>
      <c r="B69" s="3"/>
      <c r="C69" s="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/>
      <c r="B70" s="3"/>
      <c r="C70" s="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/>
      <c r="B71" s="3"/>
      <c r="C71" s="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/>
      <c r="B72" s="3"/>
      <c r="C72" s="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/>
      <c r="B73" s="3"/>
      <c r="C73" s="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3"/>
      <c r="B74" s="3"/>
      <c r="C74" s="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3"/>
      <c r="B75" s="3"/>
      <c r="C75" s="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3"/>
      <c r="B76" s="3"/>
      <c r="C76" s="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3"/>
      <c r="B77" s="3"/>
      <c r="C77" s="3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3"/>
      <c r="B78" s="3"/>
      <c r="C78" s="3"/>
      <c r="D78" s="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3"/>
      <c r="B80" s="3"/>
      <c r="C80" s="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3"/>
      <c r="B81" s="3"/>
      <c r="C81" s="3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3"/>
      <c r="B82" s="3"/>
      <c r="C82" s="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3"/>
      <c r="B83" s="3"/>
      <c r="C83" s="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/>
      <c r="B84" s="3"/>
      <c r="C84" s="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/>
      <c r="B85" s="3"/>
      <c r="C85" s="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3"/>
      <c r="B86" s="3"/>
      <c r="C86" s="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3"/>
      <c r="B87" s="3"/>
      <c r="C87" s="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3"/>
      <c r="B88" s="3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3"/>
      <c r="B89" s="3"/>
      <c r="C89" s="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3"/>
      <c r="B90" s="3"/>
      <c r="C90" s="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/>
      <c r="B91" s="3"/>
      <c r="C91" s="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/>
      <c r="B92" s="3"/>
      <c r="C92" s="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/>
      <c r="B93" s="3"/>
      <c r="C93" s="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/>
      <c r="B94" s="3"/>
      <c r="C94" s="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3"/>
      <c r="B95" s="3"/>
      <c r="C95" s="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3"/>
      <c r="B96" s="3"/>
      <c r="C96" s="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3"/>
      <c r="B97" s="3"/>
      <c r="C97" s="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3"/>
      <c r="B98" s="3"/>
      <c r="C98" s="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3"/>
      <c r="B99" s="3"/>
      <c r="C99" s="3"/>
      <c r="D99" s="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3"/>
      <c r="B101" s="3"/>
      <c r="C101" s="3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3"/>
      <c r="B102" s="3"/>
      <c r="C102" s="3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3"/>
      <c r="B103" s="3"/>
      <c r="C103" s="3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3"/>
      <c r="B104" s="3"/>
      <c r="C104" s="3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3"/>
      <c r="C105" s="3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3"/>
      <c r="C106" s="3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3"/>
      <c r="B107" s="3"/>
      <c r="C107" s="3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3"/>
      <c r="B108" s="3"/>
      <c r="C108" s="3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3"/>
      <c r="B109" s="3"/>
      <c r="C109" s="3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3"/>
      <c r="B110" s="3"/>
      <c r="C110" s="3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3"/>
      <c r="B111" s="3"/>
      <c r="C111" s="3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3"/>
      <c r="C112" s="3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3"/>
      <c r="C113" s="3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3"/>
      <c r="C114" s="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3"/>
      <c r="C115" s="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3"/>
      <c r="B116" s="3"/>
      <c r="C116" s="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3"/>
      <c r="B117" s="3"/>
      <c r="C117" s="3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3"/>
      <c r="B118" s="3"/>
      <c r="C118" s="3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3"/>
      <c r="B119" s="3"/>
      <c r="C119" s="3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3"/>
      <c r="B120" s="3"/>
      <c r="C120" s="3"/>
      <c r="D120" s="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3"/>
      <c r="B122" s="3"/>
      <c r="C122" s="3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3"/>
      <c r="B123" s="3"/>
      <c r="C123" s="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3"/>
      <c r="B124" s="3"/>
      <c r="C124" s="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3"/>
      <c r="B125" s="3"/>
      <c r="C125" s="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3"/>
      <c r="C126" s="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3"/>
      <c r="C127" s="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3"/>
      <c r="B128" s="3"/>
      <c r="C128" s="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3"/>
      <c r="B129" s="3"/>
      <c r="C129" s="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3"/>
      <c r="B130" s="3"/>
      <c r="C130" s="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3"/>
      <c r="B131" s="3"/>
      <c r="C131" s="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3"/>
      <c r="B132" s="3"/>
      <c r="C132" s="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3"/>
      <c r="C133" s="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3"/>
      <c r="C134" s="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3"/>
      <c r="C135" s="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3"/>
      <c r="C136" s="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3"/>
      <c r="B137" s="3"/>
      <c r="C137" s="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3"/>
      <c r="B138" s="3"/>
      <c r="C138" s="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3"/>
      <c r="B139" s="3"/>
      <c r="C139" s="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3"/>
      <c r="B140" s="3"/>
      <c r="C140" s="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3"/>
      <c r="B141" s="3"/>
      <c r="C141" s="3"/>
      <c r="D141" s="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3"/>
      <c r="B143" s="3"/>
      <c r="C143" s="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3"/>
      <c r="B144" s="3"/>
      <c r="C144" s="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3"/>
      <c r="B145" s="3"/>
      <c r="C145" s="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3"/>
      <c r="B146" s="3"/>
      <c r="C146" s="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3"/>
      <c r="C147" s="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3"/>
      <c r="C148" s="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3"/>
      <c r="B149" s="3"/>
      <c r="C149" s="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3"/>
      <c r="B150" s="3"/>
      <c r="C150" s="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3"/>
      <c r="B151" s="3"/>
      <c r="C151" s="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3"/>
      <c r="B152" s="3"/>
      <c r="C152" s="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3"/>
      <c r="B153" s="3"/>
      <c r="C153" s="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3"/>
      <c r="C154" s="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3"/>
      <c r="C155" s="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3"/>
      <c r="C156" s="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3"/>
      <c r="C157" s="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3"/>
      <c r="B158" s="3"/>
      <c r="C158" s="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3"/>
      <c r="B159" s="3"/>
      <c r="C159" s="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3"/>
      <c r="B160" s="3"/>
      <c r="C160" s="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3"/>
      <c r="B161" s="3"/>
      <c r="C161" s="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3"/>
      <c r="B162" s="3"/>
      <c r="C162" s="3"/>
      <c r="D162" s="3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2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3"/>
      <c r="B164" s="3"/>
      <c r="C164" s="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3"/>
      <c r="B165" s="3"/>
      <c r="C165" s="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3"/>
      <c r="B166" s="3"/>
      <c r="C166" s="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3"/>
      <c r="B167" s="3"/>
      <c r="C167" s="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3"/>
      <c r="C168" s="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3"/>
      <c r="C169" s="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3"/>
      <c r="B170" s="3"/>
      <c r="C170" s="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3"/>
      <c r="B171" s="3"/>
      <c r="C171" s="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3"/>
      <c r="B172" s="3"/>
      <c r="C172" s="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3"/>
      <c r="B173" s="3"/>
      <c r="C173" s="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3"/>
      <c r="B174" s="3"/>
      <c r="C174" s="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3"/>
      <c r="C175" s="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3"/>
      <c r="C176" s="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3"/>
      <c r="C177" s="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3"/>
      <c r="C178" s="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3"/>
      <c r="B179" s="3"/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3"/>
      <c r="B180" s="3"/>
      <c r="C180" s="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3"/>
      <c r="B181" s="3"/>
      <c r="C181" s="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3"/>
      <c r="B182" s="3"/>
      <c r="C182" s="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3"/>
      <c r="B183" s="3"/>
      <c r="C183" s="3"/>
      <c r="D183" s="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3"/>
      <c r="B185" s="3"/>
      <c r="C185" s="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3"/>
      <c r="B186" s="3"/>
      <c r="C186" s="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3"/>
      <c r="B187" s="3"/>
      <c r="C187" s="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3"/>
      <c r="B188" s="3"/>
      <c r="C188" s="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3"/>
      <c r="C189" s="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3"/>
      <c r="C190" s="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3"/>
      <c r="B191" s="3"/>
      <c r="C191" s="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3"/>
      <c r="B192" s="3"/>
      <c r="C192" s="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3"/>
      <c r="B193" s="3"/>
      <c r="C193" s="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3"/>
      <c r="B194" s="3"/>
      <c r="C194" s="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3"/>
      <c r="B195" s="3"/>
      <c r="C195" s="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3"/>
      <c r="C196" s="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3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3"/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3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3"/>
      <c r="B200" s="3"/>
      <c r="C200" s="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3"/>
      <c r="B201" s="3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3"/>
      <c r="B202" s="3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3"/>
      <c r="B203" s="3"/>
      <c r="C203" s="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3"/>
      <c r="B204" s="3"/>
      <c r="C204" s="3"/>
      <c r="D204" s="3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26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3"/>
      <c r="B206" s="3"/>
      <c r="C206" s="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3"/>
      <c r="B207" s="3"/>
      <c r="C207" s="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3"/>
      <c r="B208" s="3"/>
      <c r="C208" s="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3"/>
      <c r="B209" s="3"/>
      <c r="C209" s="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3"/>
      <c r="C210" s="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3"/>
      <c r="C211" s="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3"/>
      <c r="B212" s="3"/>
      <c r="C212" s="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3"/>
      <c r="B213" s="3"/>
      <c r="C213" s="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3"/>
      <c r="B214" s="3"/>
      <c r="C214" s="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3"/>
      <c r="B215" s="3"/>
      <c r="C215" s="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3"/>
      <c r="B216" s="3"/>
      <c r="C216" s="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3"/>
      <c r="C217" s="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3"/>
      <c r="C218" s="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3"/>
      <c r="C219" s="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3"/>
      <c r="C220" s="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3"/>
      <c r="B221" s="3"/>
      <c r="C221" s="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3"/>
      <c r="B222" s="3"/>
      <c r="C222" s="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3"/>
      <c r="B223" s="3"/>
      <c r="C223" s="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3"/>
      <c r="B224" s="3"/>
      <c r="C224" s="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3"/>
      <c r="B225" s="3"/>
      <c r="C225" s="3"/>
      <c r="D225" s="3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26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3"/>
      <c r="B227" s="3"/>
      <c r="C227" s="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3"/>
      <c r="B228" s="3"/>
      <c r="C228" s="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3"/>
      <c r="B229" s="3"/>
      <c r="C229" s="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3"/>
      <c r="B230" s="3"/>
      <c r="C230" s="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3"/>
      <c r="C231" s="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3"/>
      <c r="C232" s="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3"/>
      <c r="B233" s="3"/>
      <c r="C233" s="3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3"/>
      <c r="B234" s="3"/>
      <c r="C234" s="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3"/>
      <c r="B235" s="3"/>
      <c r="C235" s="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3"/>
      <c r="B236" s="3"/>
      <c r="C236" s="3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3"/>
      <c r="B237" s="3"/>
      <c r="C237" s="3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3"/>
      <c r="C238" s="3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3"/>
      <c r="C239" s="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3"/>
      <c r="C240" s="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3"/>
      <c r="C241" s="3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3"/>
      <c r="B242" s="3"/>
      <c r="C242" s="3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3"/>
      <c r="B243" s="3"/>
      <c r="C243" s="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3"/>
      <c r="B244" s="3"/>
      <c r="C244" s="3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3"/>
      <c r="B245" s="3"/>
      <c r="C245" s="3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3"/>
      <c r="B246" s="3"/>
      <c r="C246" s="3"/>
      <c r="D246" s="3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O17"/>
  <sheetViews>
    <sheetView workbookViewId="0"/>
  </sheetViews>
  <sheetFormatPr baseColWidth="10" defaultColWidth="12.6640625" defaultRowHeight="15.75" customHeight="1" x14ac:dyDescent="0.15"/>
  <cols>
    <col min="1" max="1" width="41" customWidth="1"/>
    <col min="14" max="14" width="22.33203125" customWidth="1"/>
    <col min="15" max="15" width="23" customWidth="1"/>
  </cols>
  <sheetData>
    <row r="1" spans="1:15" ht="15.75" customHeight="1" x14ac:dyDescent="0.15">
      <c r="A1" s="1" t="s">
        <v>0</v>
      </c>
      <c r="B1" s="27" t="s">
        <v>29</v>
      </c>
      <c r="C1" s="27" t="s">
        <v>30</v>
      </c>
      <c r="D1" s="27" t="s">
        <v>31</v>
      </c>
      <c r="E1" s="27" t="s">
        <v>32</v>
      </c>
      <c r="F1" s="27" t="s">
        <v>33</v>
      </c>
      <c r="G1" s="27" t="s">
        <v>34</v>
      </c>
      <c r="H1" s="27" t="s">
        <v>35</v>
      </c>
      <c r="I1" s="27" t="s">
        <v>36</v>
      </c>
      <c r="J1" s="27" t="s">
        <v>37</v>
      </c>
      <c r="K1" s="27" t="s">
        <v>38</v>
      </c>
      <c r="L1" s="27" t="s">
        <v>39</v>
      </c>
      <c r="M1" s="27" t="s">
        <v>40</v>
      </c>
      <c r="N1" s="27" t="s">
        <v>41</v>
      </c>
      <c r="O1" s="27" t="s">
        <v>14</v>
      </c>
    </row>
    <row r="2" spans="1:15" ht="15.75" customHeight="1" x14ac:dyDescent="0.15">
      <c r="A2" s="3" t="s">
        <v>15</v>
      </c>
      <c r="B2" s="28">
        <v>27</v>
      </c>
      <c r="C2" s="8">
        <v>15</v>
      </c>
      <c r="D2" s="8">
        <v>15</v>
      </c>
      <c r="E2" s="8">
        <v>18</v>
      </c>
      <c r="F2" s="8">
        <v>21</v>
      </c>
      <c r="G2" s="8">
        <v>13</v>
      </c>
      <c r="H2" s="8">
        <v>6</v>
      </c>
      <c r="I2" s="8">
        <v>7</v>
      </c>
      <c r="J2" s="8"/>
      <c r="K2" s="8"/>
      <c r="L2" s="8"/>
      <c r="M2" s="8"/>
      <c r="N2" s="8">
        <f t="shared" ref="N2:N14" si="0">SUM(B2:M2)</f>
        <v>122</v>
      </c>
      <c r="O2" s="29">
        <f>N2/N17*100</f>
        <v>33.424657534246577</v>
      </c>
    </row>
    <row r="3" spans="1:15" ht="15.75" customHeight="1" x14ac:dyDescent="0.15">
      <c r="A3" s="3" t="s">
        <v>16</v>
      </c>
      <c r="B3" s="28">
        <v>4</v>
      </c>
      <c r="C3" s="8">
        <v>4</v>
      </c>
      <c r="D3" s="8">
        <v>2</v>
      </c>
      <c r="E3" s="8">
        <v>4</v>
      </c>
      <c r="F3" s="8">
        <v>5</v>
      </c>
      <c r="G3" s="8">
        <v>4</v>
      </c>
      <c r="H3" s="8">
        <v>1</v>
      </c>
      <c r="I3" s="8">
        <v>3</v>
      </c>
      <c r="J3" s="8"/>
      <c r="K3" s="8"/>
      <c r="L3" s="8"/>
      <c r="M3" s="8"/>
      <c r="N3" s="8">
        <f t="shared" si="0"/>
        <v>27</v>
      </c>
      <c r="O3" s="29">
        <f>N3/N17*100</f>
        <v>7.397260273972603</v>
      </c>
    </row>
    <row r="4" spans="1:15" ht="15.75" customHeight="1" x14ac:dyDescent="0.15">
      <c r="A4" s="3" t="s">
        <v>17</v>
      </c>
      <c r="B4" s="28">
        <v>16</v>
      </c>
      <c r="C4" s="8">
        <v>14</v>
      </c>
      <c r="D4" s="8">
        <v>19</v>
      </c>
      <c r="E4" s="8">
        <v>7</v>
      </c>
      <c r="F4" s="8">
        <v>20</v>
      </c>
      <c r="G4" s="8">
        <v>5</v>
      </c>
      <c r="H4" s="8">
        <v>15</v>
      </c>
      <c r="I4" s="8">
        <v>6</v>
      </c>
      <c r="J4" s="8"/>
      <c r="K4" s="8"/>
      <c r="L4" s="8"/>
      <c r="M4" s="8"/>
      <c r="N4" s="8">
        <f t="shared" si="0"/>
        <v>102</v>
      </c>
      <c r="O4" s="29">
        <f>N4/N17*100</f>
        <v>27.945205479452056</v>
      </c>
    </row>
    <row r="5" spans="1:15" ht="15.75" customHeight="1" x14ac:dyDescent="0.15">
      <c r="A5" s="3" t="s">
        <v>18</v>
      </c>
      <c r="B5" s="28">
        <v>4</v>
      </c>
      <c r="C5" s="8">
        <v>4</v>
      </c>
      <c r="D5" s="8">
        <v>6</v>
      </c>
      <c r="E5" s="8">
        <v>4</v>
      </c>
      <c r="F5" s="8">
        <v>4</v>
      </c>
      <c r="G5" s="8">
        <v>2</v>
      </c>
      <c r="H5" s="8">
        <v>2</v>
      </c>
      <c r="I5" s="8">
        <v>3</v>
      </c>
      <c r="J5" s="8"/>
      <c r="K5" s="8"/>
      <c r="L5" s="8"/>
      <c r="M5" s="8"/>
      <c r="N5" s="8">
        <f t="shared" si="0"/>
        <v>29</v>
      </c>
      <c r="O5" s="29">
        <f>N5/N17*100</f>
        <v>7.9452054794520555</v>
      </c>
    </row>
    <row r="6" spans="1:15" ht="15.75" customHeight="1" x14ac:dyDescent="0.15">
      <c r="A6" s="3" t="s">
        <v>19</v>
      </c>
      <c r="B6" s="28">
        <v>1</v>
      </c>
      <c r="C6" s="8">
        <v>3</v>
      </c>
      <c r="D6" s="8">
        <v>2</v>
      </c>
      <c r="E6" s="8">
        <v>0</v>
      </c>
      <c r="F6" s="8">
        <v>0</v>
      </c>
      <c r="G6" s="8">
        <v>1</v>
      </c>
      <c r="H6" s="8">
        <v>0</v>
      </c>
      <c r="I6" s="8">
        <v>0</v>
      </c>
      <c r="J6" s="8"/>
      <c r="K6" s="8"/>
      <c r="L6" s="8"/>
      <c r="M6" s="8"/>
      <c r="N6" s="8">
        <f t="shared" si="0"/>
        <v>7</v>
      </c>
      <c r="O6" s="29">
        <f>N6/N17*100</f>
        <v>1.9178082191780823</v>
      </c>
    </row>
    <row r="7" spans="1:15" ht="15.75" customHeight="1" x14ac:dyDescent="0.15">
      <c r="A7" s="3" t="s">
        <v>20</v>
      </c>
      <c r="B7" s="28">
        <v>1</v>
      </c>
      <c r="C7" s="8">
        <v>0</v>
      </c>
      <c r="D7" s="8">
        <v>0</v>
      </c>
      <c r="E7" s="8">
        <v>1</v>
      </c>
      <c r="F7" s="8">
        <v>0</v>
      </c>
      <c r="G7" s="8">
        <v>0</v>
      </c>
      <c r="H7" s="8">
        <v>0</v>
      </c>
      <c r="I7" s="8">
        <v>0</v>
      </c>
      <c r="J7" s="8"/>
      <c r="K7" s="8"/>
      <c r="L7" s="8"/>
      <c r="M7" s="8"/>
      <c r="N7" s="8">
        <f t="shared" si="0"/>
        <v>2</v>
      </c>
      <c r="O7" s="29">
        <f>N7/N17*100</f>
        <v>0.54794520547945202</v>
      </c>
    </row>
    <row r="8" spans="1:15" ht="15.75" customHeight="1" x14ac:dyDescent="0.15">
      <c r="A8" s="1" t="s">
        <v>21</v>
      </c>
      <c r="B8" s="28">
        <v>5</v>
      </c>
      <c r="C8" s="8">
        <v>5</v>
      </c>
      <c r="D8" s="8">
        <v>3</v>
      </c>
      <c r="E8" s="8">
        <v>1</v>
      </c>
      <c r="F8" s="8">
        <v>2</v>
      </c>
      <c r="G8" s="8">
        <v>2</v>
      </c>
      <c r="H8" s="8">
        <v>1</v>
      </c>
      <c r="I8" s="8">
        <v>1</v>
      </c>
      <c r="J8" s="8"/>
      <c r="K8" s="8"/>
      <c r="L8" s="8"/>
      <c r="M8" s="8"/>
      <c r="N8" s="8">
        <f t="shared" si="0"/>
        <v>20</v>
      </c>
      <c r="O8" s="29">
        <f>N8/N17*100</f>
        <v>5.4794520547945202</v>
      </c>
    </row>
    <row r="9" spans="1:15" ht="15.75" customHeight="1" x14ac:dyDescent="0.15">
      <c r="A9" s="1" t="s">
        <v>22</v>
      </c>
      <c r="B9" s="2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/>
      <c r="K9" s="8"/>
      <c r="L9" s="8"/>
      <c r="M9" s="8"/>
      <c r="N9" s="8">
        <f t="shared" si="0"/>
        <v>0</v>
      </c>
      <c r="O9" s="29">
        <f>N9/N17*100</f>
        <v>0</v>
      </c>
    </row>
    <row r="10" spans="1:15" ht="15.75" customHeight="1" x14ac:dyDescent="0.15">
      <c r="A10" s="3" t="s">
        <v>23</v>
      </c>
      <c r="B10" s="2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/>
      <c r="K10" s="8"/>
      <c r="L10" s="8"/>
      <c r="M10" s="8"/>
      <c r="N10" s="8">
        <f t="shared" si="0"/>
        <v>0</v>
      </c>
      <c r="O10" s="29">
        <f>N10/N17*100</f>
        <v>0</v>
      </c>
    </row>
    <row r="11" spans="1:15" ht="15.75" customHeight="1" x14ac:dyDescent="0.15">
      <c r="A11" s="3" t="s">
        <v>24</v>
      </c>
      <c r="B11" s="28">
        <v>1</v>
      </c>
      <c r="C11" s="8">
        <v>2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/>
      <c r="K11" s="8"/>
      <c r="L11" s="8"/>
      <c r="M11" s="8"/>
      <c r="N11" s="8">
        <f t="shared" si="0"/>
        <v>3</v>
      </c>
      <c r="O11" s="29">
        <f>N11/N17*100</f>
        <v>0.82191780821917804</v>
      </c>
    </row>
    <row r="12" spans="1:15" ht="15.75" customHeight="1" x14ac:dyDescent="0.15">
      <c r="A12" s="7" t="s">
        <v>25</v>
      </c>
      <c r="B12" s="2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/>
      <c r="K12" s="8"/>
      <c r="L12" s="8"/>
      <c r="M12" s="8"/>
      <c r="N12" s="8">
        <f t="shared" si="0"/>
        <v>0</v>
      </c>
      <c r="O12" s="29">
        <f>N12/N17*100</f>
        <v>0</v>
      </c>
    </row>
    <row r="13" spans="1:15" ht="15.75" customHeight="1" x14ac:dyDescent="0.15">
      <c r="A13" s="7" t="s">
        <v>26</v>
      </c>
      <c r="B13" s="28">
        <v>10</v>
      </c>
      <c r="C13" s="8">
        <v>1</v>
      </c>
      <c r="D13" s="8">
        <v>6</v>
      </c>
      <c r="E13" s="8">
        <v>6</v>
      </c>
      <c r="F13" s="8">
        <v>15</v>
      </c>
      <c r="G13" s="8">
        <v>9</v>
      </c>
      <c r="H13" s="8">
        <v>2</v>
      </c>
      <c r="I13" s="8">
        <v>4</v>
      </c>
      <c r="J13" s="8"/>
      <c r="K13" s="8"/>
      <c r="L13" s="8"/>
      <c r="M13" s="8"/>
      <c r="N13" s="8">
        <f t="shared" si="0"/>
        <v>53</v>
      </c>
      <c r="O13" s="29">
        <f>N13/N17*100</f>
        <v>14.520547945205479</v>
      </c>
    </row>
    <row r="14" spans="1:15" ht="15.75" customHeight="1" x14ac:dyDescent="0.15">
      <c r="A14" s="12" t="s">
        <v>42</v>
      </c>
      <c r="B14" s="2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/>
      <c r="K14" s="8"/>
      <c r="L14" s="8"/>
      <c r="M14" s="8"/>
      <c r="N14" s="8">
        <f t="shared" si="0"/>
        <v>0</v>
      </c>
      <c r="O14" s="29">
        <f>N14/N17*100</f>
        <v>0</v>
      </c>
    </row>
    <row r="15" spans="1:15" ht="15.75" customHeight="1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16"/>
    </row>
    <row r="16" spans="1:15" ht="15.75" customHeight="1" x14ac:dyDescent="0.15">
      <c r="A16" s="30" t="s">
        <v>27</v>
      </c>
      <c r="B16" s="30">
        <f t="shared" ref="B16:M16" si="1">SUM(B2:B14)</f>
        <v>69</v>
      </c>
      <c r="C16" s="30">
        <f t="shared" si="1"/>
        <v>48</v>
      </c>
      <c r="D16" s="30">
        <f t="shared" si="1"/>
        <v>53</v>
      </c>
      <c r="E16" s="30">
        <f t="shared" si="1"/>
        <v>41</v>
      </c>
      <c r="F16" s="30">
        <f t="shared" si="1"/>
        <v>67</v>
      </c>
      <c r="G16" s="30">
        <f t="shared" si="1"/>
        <v>36</v>
      </c>
      <c r="H16" s="30">
        <f t="shared" si="1"/>
        <v>27</v>
      </c>
      <c r="I16" s="30">
        <f t="shared" si="1"/>
        <v>24</v>
      </c>
      <c r="J16" s="30">
        <f t="shared" si="1"/>
        <v>0</v>
      </c>
      <c r="K16" s="30">
        <f t="shared" si="1"/>
        <v>0</v>
      </c>
      <c r="L16" s="30">
        <f t="shared" si="1"/>
        <v>0</v>
      </c>
      <c r="M16" s="30">
        <f t="shared" si="1"/>
        <v>0</v>
      </c>
      <c r="N16" s="30"/>
      <c r="O16" s="16"/>
    </row>
    <row r="17" spans="1:15" ht="15.75" customHeight="1" x14ac:dyDescent="0.15">
      <c r="A17" s="30" t="s">
        <v>28</v>
      </c>
      <c r="B17" s="3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>
        <f>SUM(N2:N15)</f>
        <v>365</v>
      </c>
      <c r="O17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O66"/>
  <sheetViews>
    <sheetView workbookViewId="0"/>
  </sheetViews>
  <sheetFormatPr baseColWidth="10" defaultColWidth="12.6640625" defaultRowHeight="15.75" customHeight="1" x14ac:dyDescent="0.15"/>
  <cols>
    <col min="1" max="1" width="41" customWidth="1"/>
    <col min="14" max="14" width="22.33203125" customWidth="1"/>
    <col min="15" max="15" width="23" customWidth="1"/>
  </cols>
  <sheetData>
    <row r="1" spans="1:15" ht="15.75" customHeight="1" x14ac:dyDescent="0.15">
      <c r="A1" s="1" t="s">
        <v>0</v>
      </c>
      <c r="B1" s="27" t="s">
        <v>29</v>
      </c>
      <c r="C1" s="27" t="s">
        <v>30</v>
      </c>
      <c r="D1" s="27" t="s">
        <v>31</v>
      </c>
      <c r="E1" s="27" t="s">
        <v>32</v>
      </c>
      <c r="F1" s="27" t="s">
        <v>33</v>
      </c>
      <c r="G1" s="27" t="s">
        <v>34</v>
      </c>
      <c r="H1" s="27" t="s">
        <v>35</v>
      </c>
      <c r="I1" s="27" t="s">
        <v>36</v>
      </c>
      <c r="J1" s="27" t="s">
        <v>37</v>
      </c>
      <c r="K1" s="27" t="s">
        <v>38</v>
      </c>
      <c r="L1" s="27" t="s">
        <v>39</v>
      </c>
      <c r="M1" s="27" t="s">
        <v>40</v>
      </c>
      <c r="N1" s="27" t="s">
        <v>41</v>
      </c>
      <c r="O1" s="27" t="s">
        <v>14</v>
      </c>
    </row>
    <row r="2" spans="1:15" ht="15.75" customHeight="1" x14ac:dyDescent="0.15">
      <c r="A2" s="3" t="s">
        <v>15</v>
      </c>
      <c r="B2" s="28">
        <v>16</v>
      </c>
      <c r="C2" s="8">
        <v>17</v>
      </c>
      <c r="D2" s="8">
        <v>10</v>
      </c>
      <c r="E2" s="8">
        <v>3</v>
      </c>
      <c r="F2" s="8">
        <v>12</v>
      </c>
      <c r="G2" s="8">
        <v>14</v>
      </c>
      <c r="H2" s="8">
        <v>5</v>
      </c>
      <c r="I2" s="8">
        <v>4</v>
      </c>
      <c r="J2" s="8"/>
      <c r="K2" s="8"/>
      <c r="L2" s="8"/>
      <c r="M2" s="8"/>
      <c r="N2" s="8">
        <f t="shared" ref="N2:N14" si="0">SUM(B2:M2)</f>
        <v>81</v>
      </c>
      <c r="O2" s="29">
        <f>N2/N17*100</f>
        <v>34.763948497854074</v>
      </c>
    </row>
    <row r="3" spans="1:15" ht="15.75" customHeight="1" x14ac:dyDescent="0.15">
      <c r="A3" s="3" t="s">
        <v>16</v>
      </c>
      <c r="B3" s="28">
        <v>7</v>
      </c>
      <c r="C3" s="8">
        <v>3</v>
      </c>
      <c r="D3" s="8">
        <v>4</v>
      </c>
      <c r="E3" s="8">
        <v>2</v>
      </c>
      <c r="F3" s="8">
        <v>3</v>
      </c>
      <c r="G3" s="8">
        <v>3</v>
      </c>
      <c r="H3" s="8">
        <v>1</v>
      </c>
      <c r="I3" s="8">
        <v>3</v>
      </c>
      <c r="J3" s="8"/>
      <c r="K3" s="8"/>
      <c r="L3" s="8"/>
      <c r="M3" s="8"/>
      <c r="N3" s="8">
        <f t="shared" si="0"/>
        <v>26</v>
      </c>
      <c r="O3" s="29">
        <f>N3/N17*100</f>
        <v>11.158798283261802</v>
      </c>
    </row>
    <row r="4" spans="1:15" ht="15.75" customHeight="1" x14ac:dyDescent="0.15">
      <c r="A4" s="3" t="s">
        <v>17</v>
      </c>
      <c r="B4" s="28">
        <v>4</v>
      </c>
      <c r="C4" s="8">
        <v>5</v>
      </c>
      <c r="D4" s="8">
        <v>11</v>
      </c>
      <c r="E4" s="8">
        <v>7</v>
      </c>
      <c r="F4" s="8">
        <v>4</v>
      </c>
      <c r="G4" s="8">
        <v>9</v>
      </c>
      <c r="H4" s="8">
        <v>5</v>
      </c>
      <c r="I4" s="8">
        <v>1</v>
      </c>
      <c r="J4" s="8"/>
      <c r="K4" s="8"/>
      <c r="L4" s="8"/>
      <c r="M4" s="8"/>
      <c r="N4" s="8">
        <f t="shared" si="0"/>
        <v>46</v>
      </c>
      <c r="O4" s="29">
        <f>N4/N17*100</f>
        <v>19.742489270386265</v>
      </c>
    </row>
    <row r="5" spans="1:15" ht="15.75" customHeight="1" x14ac:dyDescent="0.15">
      <c r="A5" s="3" t="s">
        <v>18</v>
      </c>
      <c r="B5" s="28">
        <v>0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0</v>
      </c>
      <c r="J5" s="8"/>
      <c r="K5" s="8"/>
      <c r="L5" s="8"/>
      <c r="M5" s="8"/>
      <c r="N5" s="8">
        <f t="shared" si="0"/>
        <v>6</v>
      </c>
      <c r="O5" s="29">
        <f>N5/N17*100</f>
        <v>2.5751072961373391</v>
      </c>
    </row>
    <row r="6" spans="1:15" ht="15.75" customHeight="1" x14ac:dyDescent="0.15">
      <c r="A6" s="3" t="s">
        <v>19</v>
      </c>
      <c r="B6" s="28">
        <v>0</v>
      </c>
      <c r="C6" s="8">
        <v>0</v>
      </c>
      <c r="D6" s="8">
        <v>3</v>
      </c>
      <c r="E6" s="8">
        <v>0</v>
      </c>
      <c r="F6" s="8">
        <v>0</v>
      </c>
      <c r="G6" s="8">
        <v>0</v>
      </c>
      <c r="H6" s="8">
        <v>0</v>
      </c>
      <c r="I6" s="8">
        <v>1</v>
      </c>
      <c r="J6" s="8"/>
      <c r="K6" s="8"/>
      <c r="L6" s="8"/>
      <c r="M6" s="8"/>
      <c r="N6" s="8">
        <f t="shared" si="0"/>
        <v>4</v>
      </c>
      <c r="O6" s="29">
        <f>N6/N17*100</f>
        <v>1.7167381974248928</v>
      </c>
    </row>
    <row r="7" spans="1:15" ht="15.75" customHeight="1" x14ac:dyDescent="0.15">
      <c r="A7" s="3" t="s">
        <v>20</v>
      </c>
      <c r="B7" s="2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1</v>
      </c>
      <c r="J7" s="8"/>
      <c r="K7" s="8"/>
      <c r="L7" s="8"/>
      <c r="M7" s="8"/>
      <c r="N7" s="8">
        <f t="shared" si="0"/>
        <v>1</v>
      </c>
      <c r="O7" s="29">
        <f>N7/N17*100</f>
        <v>0.42918454935622319</v>
      </c>
    </row>
    <row r="8" spans="1:15" ht="15.75" customHeight="1" x14ac:dyDescent="0.15">
      <c r="A8" s="1" t="s">
        <v>21</v>
      </c>
      <c r="B8" s="28">
        <v>8</v>
      </c>
      <c r="C8" s="8">
        <v>3</v>
      </c>
      <c r="D8" s="8">
        <v>6</v>
      </c>
      <c r="E8" s="8">
        <v>2</v>
      </c>
      <c r="F8" s="8">
        <v>5</v>
      </c>
      <c r="G8" s="8">
        <v>2</v>
      </c>
      <c r="H8" s="8">
        <v>2</v>
      </c>
      <c r="I8" s="8">
        <v>3</v>
      </c>
      <c r="J8" s="8"/>
      <c r="K8" s="8"/>
      <c r="L8" s="8"/>
      <c r="M8" s="8"/>
      <c r="N8" s="8">
        <f t="shared" si="0"/>
        <v>31</v>
      </c>
      <c r="O8" s="29">
        <f>N8/N17*100</f>
        <v>13.304721030042918</v>
      </c>
    </row>
    <row r="9" spans="1:15" ht="15.75" customHeight="1" x14ac:dyDescent="0.15">
      <c r="A9" s="1" t="s">
        <v>22</v>
      </c>
      <c r="B9" s="28">
        <v>0</v>
      </c>
      <c r="C9" s="8">
        <v>1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/>
      <c r="K9" s="8"/>
      <c r="L9" s="8"/>
      <c r="M9" s="8"/>
      <c r="N9" s="8">
        <f t="shared" si="0"/>
        <v>1</v>
      </c>
      <c r="O9" s="29">
        <f>N9/N17*100</f>
        <v>0.42918454935622319</v>
      </c>
    </row>
    <row r="10" spans="1:15" ht="15.75" customHeight="1" x14ac:dyDescent="0.15">
      <c r="A10" s="3" t="s">
        <v>23</v>
      </c>
      <c r="B10" s="28">
        <v>0</v>
      </c>
      <c r="C10" s="8">
        <v>0</v>
      </c>
      <c r="D10" s="8">
        <v>0</v>
      </c>
      <c r="E10" s="8">
        <v>0</v>
      </c>
      <c r="F10" s="8">
        <v>0</v>
      </c>
      <c r="G10" s="8">
        <v>1</v>
      </c>
      <c r="H10" s="8">
        <v>0</v>
      </c>
      <c r="I10" s="8">
        <v>1</v>
      </c>
      <c r="J10" s="8"/>
      <c r="K10" s="8"/>
      <c r="L10" s="8"/>
      <c r="M10" s="8"/>
      <c r="N10" s="8">
        <f t="shared" si="0"/>
        <v>2</v>
      </c>
      <c r="O10" s="29">
        <f>N10/N17*100</f>
        <v>0.85836909871244638</v>
      </c>
    </row>
    <row r="11" spans="1:15" ht="15.75" customHeight="1" x14ac:dyDescent="0.15">
      <c r="A11" s="3" t="s">
        <v>24</v>
      </c>
      <c r="B11" s="28">
        <v>0</v>
      </c>
      <c r="C11" s="8">
        <v>0</v>
      </c>
      <c r="D11" s="8">
        <v>0</v>
      </c>
      <c r="E11" s="8">
        <v>0</v>
      </c>
      <c r="F11" s="8">
        <v>1</v>
      </c>
      <c r="G11" s="8">
        <v>1</v>
      </c>
      <c r="H11" s="8">
        <v>0</v>
      </c>
      <c r="I11" s="8">
        <v>1</v>
      </c>
      <c r="J11" s="8"/>
      <c r="K11" s="8"/>
      <c r="L11" s="8"/>
      <c r="M11" s="8"/>
      <c r="N11" s="8">
        <f t="shared" si="0"/>
        <v>3</v>
      </c>
      <c r="O11" s="29">
        <f>N11/N17*100</f>
        <v>1.2875536480686696</v>
      </c>
    </row>
    <row r="12" spans="1:15" ht="15.75" customHeight="1" x14ac:dyDescent="0.15">
      <c r="A12" s="7" t="s">
        <v>25</v>
      </c>
      <c r="B12" s="2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/>
      <c r="K12" s="8"/>
      <c r="L12" s="8"/>
      <c r="M12" s="8"/>
      <c r="N12" s="8">
        <f t="shared" si="0"/>
        <v>0</v>
      </c>
      <c r="O12" s="29">
        <f>N12/N17*100</f>
        <v>0</v>
      </c>
    </row>
    <row r="13" spans="1:15" ht="15.75" customHeight="1" x14ac:dyDescent="0.15">
      <c r="A13" s="7" t="s">
        <v>26</v>
      </c>
      <c r="B13" s="28">
        <v>3</v>
      </c>
      <c r="C13" s="8">
        <v>4</v>
      </c>
      <c r="D13" s="8">
        <v>3</v>
      </c>
      <c r="E13" s="8">
        <v>8</v>
      </c>
      <c r="F13" s="8">
        <v>4</v>
      </c>
      <c r="G13" s="8">
        <v>7</v>
      </c>
      <c r="H13" s="8">
        <v>1</v>
      </c>
      <c r="I13" s="8">
        <v>1</v>
      </c>
      <c r="J13" s="8"/>
      <c r="K13" s="8"/>
      <c r="L13" s="8"/>
      <c r="M13" s="8"/>
      <c r="N13" s="8">
        <f t="shared" si="0"/>
        <v>31</v>
      </c>
      <c r="O13" s="29">
        <f>N13/N17*100</f>
        <v>13.304721030042918</v>
      </c>
    </row>
    <row r="14" spans="1:15" ht="15.75" customHeight="1" x14ac:dyDescent="0.15">
      <c r="A14" s="12" t="s">
        <v>42</v>
      </c>
      <c r="B14" s="28">
        <v>0</v>
      </c>
      <c r="C14" s="8">
        <v>0</v>
      </c>
      <c r="D14" s="8">
        <v>1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/>
      <c r="K14" s="8"/>
      <c r="L14" s="8"/>
      <c r="M14" s="8"/>
      <c r="N14" s="8">
        <f t="shared" si="0"/>
        <v>1</v>
      </c>
      <c r="O14" s="29">
        <f>N14/N17*100</f>
        <v>0.42918454935622319</v>
      </c>
    </row>
    <row r="15" spans="1:15" ht="15.75" customHeight="1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16"/>
    </row>
    <row r="16" spans="1:15" ht="15.75" customHeight="1" x14ac:dyDescent="0.15">
      <c r="A16" s="30" t="s">
        <v>27</v>
      </c>
      <c r="B16" s="30">
        <f t="shared" ref="B16:N16" si="1">SUM(B2:B14)</f>
        <v>38</v>
      </c>
      <c r="C16" s="30">
        <f t="shared" si="1"/>
        <v>34</v>
      </c>
      <c r="D16" s="30">
        <f t="shared" si="1"/>
        <v>39</v>
      </c>
      <c r="E16" s="30">
        <f t="shared" si="1"/>
        <v>23</v>
      </c>
      <c r="F16" s="30">
        <f t="shared" si="1"/>
        <v>30</v>
      </c>
      <c r="G16" s="30">
        <f t="shared" si="1"/>
        <v>38</v>
      </c>
      <c r="H16" s="30">
        <f t="shared" si="1"/>
        <v>15</v>
      </c>
      <c r="I16" s="30">
        <f t="shared" si="1"/>
        <v>16</v>
      </c>
      <c r="J16" s="30">
        <f t="shared" si="1"/>
        <v>0</v>
      </c>
      <c r="K16" s="30">
        <f t="shared" si="1"/>
        <v>0</v>
      </c>
      <c r="L16" s="30">
        <f t="shared" si="1"/>
        <v>0</v>
      </c>
      <c r="M16" s="30">
        <f t="shared" si="1"/>
        <v>0</v>
      </c>
      <c r="N16" s="30">
        <f t="shared" si="1"/>
        <v>233</v>
      </c>
      <c r="O16" s="16"/>
    </row>
    <row r="17" spans="1:15" ht="15.75" customHeight="1" x14ac:dyDescent="0.15">
      <c r="A17" s="30" t="s">
        <v>28</v>
      </c>
      <c r="B17" s="3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>
        <f>SUM(N2:N15)</f>
        <v>233</v>
      </c>
      <c r="O17" s="16"/>
    </row>
    <row r="37" spans="1:2" ht="15.75" customHeight="1" x14ac:dyDescent="0.15">
      <c r="A37" s="12"/>
      <c r="B37" s="13"/>
    </row>
    <row r="38" spans="1:2" ht="15.75" customHeight="1" x14ac:dyDescent="0.15">
      <c r="A38" s="12"/>
      <c r="B38" s="13"/>
    </row>
    <row r="43" spans="1:2" ht="15.75" customHeight="1" x14ac:dyDescent="0.15">
      <c r="A43" s="12"/>
      <c r="B43" s="13"/>
    </row>
    <row r="44" spans="1:2" ht="15.75" customHeight="1" x14ac:dyDescent="0.15">
      <c r="A44" s="12"/>
      <c r="B44" s="13"/>
    </row>
    <row r="45" spans="1:2" ht="13" x14ac:dyDescent="0.15">
      <c r="A45" s="12"/>
      <c r="B45" s="13"/>
    </row>
    <row r="46" spans="1:2" ht="13" x14ac:dyDescent="0.15">
      <c r="A46" s="12"/>
      <c r="B46" s="13"/>
    </row>
    <row r="48" spans="1:2" ht="13" x14ac:dyDescent="0.15">
      <c r="A48" s="18"/>
      <c r="B48" s="13"/>
    </row>
    <row r="51" spans="1:2" ht="13" x14ac:dyDescent="0.15">
      <c r="A51" s="18"/>
      <c r="B51" s="13"/>
    </row>
    <row r="52" spans="1:2" ht="13" x14ac:dyDescent="0.15">
      <c r="A52" s="12"/>
      <c r="B52" s="13"/>
    </row>
    <row r="53" spans="1:2" ht="13" x14ac:dyDescent="0.15">
      <c r="B53" s="13"/>
    </row>
    <row r="54" spans="1:2" ht="13" x14ac:dyDescent="0.15">
      <c r="A54" s="1"/>
      <c r="B54" s="13"/>
    </row>
    <row r="55" spans="1:2" ht="13" x14ac:dyDescent="0.15">
      <c r="A55" s="3"/>
      <c r="B55" s="13"/>
    </row>
    <row r="56" spans="1:2" ht="13" x14ac:dyDescent="0.15">
      <c r="A56" s="3"/>
      <c r="B56" s="13"/>
    </row>
    <row r="57" spans="1:2" ht="13" x14ac:dyDescent="0.15">
      <c r="A57" s="3"/>
      <c r="B57" s="13"/>
    </row>
    <row r="58" spans="1:2" ht="13" x14ac:dyDescent="0.15">
      <c r="A58" s="3"/>
      <c r="B58" s="13"/>
    </row>
    <row r="59" spans="1:2" ht="13" x14ac:dyDescent="0.15">
      <c r="A59" s="3"/>
      <c r="B59" s="13"/>
    </row>
    <row r="60" spans="1:2" ht="13" x14ac:dyDescent="0.15">
      <c r="A60" s="3"/>
    </row>
    <row r="61" spans="1:2" ht="13" x14ac:dyDescent="0.15">
      <c r="A61" s="1"/>
    </row>
    <row r="62" spans="1:2" ht="13" x14ac:dyDescent="0.15">
      <c r="A62" s="1"/>
      <c r="B62" s="13"/>
    </row>
    <row r="63" spans="1:2" ht="13" x14ac:dyDescent="0.15">
      <c r="A63" s="3"/>
      <c r="B63" s="13"/>
    </row>
    <row r="64" spans="1:2" ht="13" x14ac:dyDescent="0.15">
      <c r="A64" s="3"/>
      <c r="B64" s="13"/>
    </row>
    <row r="65" spans="1:2" ht="13" x14ac:dyDescent="0.15">
      <c r="A65" s="7"/>
      <c r="B65" s="13"/>
    </row>
    <row r="66" spans="1:2" ht="13" x14ac:dyDescent="0.15">
      <c r="A66" s="7"/>
      <c r="B66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O17"/>
  <sheetViews>
    <sheetView workbookViewId="0"/>
  </sheetViews>
  <sheetFormatPr baseColWidth="10" defaultColWidth="12.6640625" defaultRowHeight="15.75" customHeight="1" x14ac:dyDescent="0.15"/>
  <cols>
    <col min="1" max="1" width="41" customWidth="1"/>
    <col min="14" max="14" width="22.33203125" customWidth="1"/>
    <col min="15" max="15" width="23" customWidth="1"/>
  </cols>
  <sheetData>
    <row r="1" spans="1:15" ht="15.75" customHeight="1" x14ac:dyDescent="0.15">
      <c r="A1" s="1" t="s">
        <v>0</v>
      </c>
      <c r="B1" s="27" t="s">
        <v>29</v>
      </c>
      <c r="C1" s="27" t="s">
        <v>30</v>
      </c>
      <c r="D1" s="27" t="s">
        <v>31</v>
      </c>
      <c r="E1" s="27" t="s">
        <v>32</v>
      </c>
      <c r="F1" s="27" t="s">
        <v>33</v>
      </c>
      <c r="G1" s="27" t="s">
        <v>34</v>
      </c>
      <c r="H1" s="27" t="s">
        <v>35</v>
      </c>
      <c r="I1" s="27" t="s">
        <v>36</v>
      </c>
      <c r="J1" s="27" t="s">
        <v>37</v>
      </c>
      <c r="K1" s="27" t="s">
        <v>38</v>
      </c>
      <c r="L1" s="27" t="s">
        <v>39</v>
      </c>
      <c r="M1" s="27" t="s">
        <v>40</v>
      </c>
      <c r="N1" s="27" t="s">
        <v>41</v>
      </c>
      <c r="O1" s="27" t="s">
        <v>14</v>
      </c>
    </row>
    <row r="2" spans="1:15" ht="15.75" customHeight="1" x14ac:dyDescent="0.15">
      <c r="A2" s="3" t="s">
        <v>15</v>
      </c>
      <c r="B2" s="12">
        <v>6</v>
      </c>
      <c r="C2" s="28">
        <v>1</v>
      </c>
      <c r="D2" s="8">
        <v>5</v>
      </c>
      <c r="E2" s="8">
        <v>10</v>
      </c>
      <c r="F2" s="8">
        <v>7</v>
      </c>
      <c r="G2" s="8">
        <v>3</v>
      </c>
      <c r="H2" s="8">
        <v>0</v>
      </c>
      <c r="I2" s="8">
        <v>4</v>
      </c>
      <c r="J2" s="8"/>
      <c r="K2" s="8"/>
      <c r="L2" s="8"/>
      <c r="M2" s="8"/>
      <c r="N2" s="8">
        <f t="shared" ref="N2:N14" si="0">SUM(B2:M2)</f>
        <v>36</v>
      </c>
      <c r="O2" s="29">
        <f>N2/N17*100</f>
        <v>29.508196721311474</v>
      </c>
    </row>
    <row r="3" spans="1:15" ht="15.75" customHeight="1" x14ac:dyDescent="0.15">
      <c r="A3" s="3" t="s">
        <v>16</v>
      </c>
      <c r="B3" s="12">
        <v>2</v>
      </c>
      <c r="C3" s="28">
        <v>3</v>
      </c>
      <c r="D3" s="8">
        <v>1</v>
      </c>
      <c r="E3" s="8">
        <v>3</v>
      </c>
      <c r="F3" s="8">
        <v>1</v>
      </c>
      <c r="G3" s="8">
        <v>1</v>
      </c>
      <c r="H3" s="8">
        <v>1</v>
      </c>
      <c r="I3" s="8">
        <v>4</v>
      </c>
      <c r="J3" s="8"/>
      <c r="K3" s="8"/>
      <c r="L3" s="8"/>
      <c r="M3" s="8"/>
      <c r="N3" s="8">
        <f t="shared" si="0"/>
        <v>16</v>
      </c>
      <c r="O3" s="29">
        <f>N3/N17*100</f>
        <v>13.114754098360656</v>
      </c>
    </row>
    <row r="4" spans="1:15" ht="15.75" customHeight="1" x14ac:dyDescent="0.15">
      <c r="A4" s="3" t="s">
        <v>17</v>
      </c>
      <c r="B4" s="12">
        <v>3</v>
      </c>
      <c r="C4" s="28">
        <v>4</v>
      </c>
      <c r="D4" s="8">
        <v>0</v>
      </c>
      <c r="E4" s="8">
        <v>2</v>
      </c>
      <c r="F4" s="8">
        <v>7</v>
      </c>
      <c r="G4" s="8">
        <v>3</v>
      </c>
      <c r="H4" s="8">
        <v>1</v>
      </c>
      <c r="I4" s="8">
        <v>0</v>
      </c>
      <c r="J4" s="8"/>
      <c r="K4" s="8"/>
      <c r="L4" s="8"/>
      <c r="M4" s="8"/>
      <c r="N4" s="8">
        <f t="shared" si="0"/>
        <v>20</v>
      </c>
      <c r="O4" s="29">
        <f>N4/N17*100</f>
        <v>16.393442622950818</v>
      </c>
    </row>
    <row r="5" spans="1:15" ht="15.75" customHeight="1" x14ac:dyDescent="0.15">
      <c r="A5" s="3" t="s">
        <v>18</v>
      </c>
      <c r="B5" s="12">
        <v>5</v>
      </c>
      <c r="C5" s="28">
        <v>0</v>
      </c>
      <c r="D5" s="8">
        <v>1</v>
      </c>
      <c r="E5" s="8">
        <v>2</v>
      </c>
      <c r="F5" s="8">
        <v>3</v>
      </c>
      <c r="G5" s="8">
        <v>1</v>
      </c>
      <c r="H5" s="8">
        <v>3</v>
      </c>
      <c r="I5" s="8">
        <v>0</v>
      </c>
      <c r="J5" s="8"/>
      <c r="K5" s="8"/>
      <c r="L5" s="8"/>
      <c r="M5" s="8"/>
      <c r="N5" s="8">
        <f t="shared" si="0"/>
        <v>15</v>
      </c>
      <c r="O5" s="29">
        <f>N5/N17*100</f>
        <v>12.295081967213115</v>
      </c>
    </row>
    <row r="6" spans="1:15" ht="15.75" customHeight="1" x14ac:dyDescent="0.15">
      <c r="A6" s="3" t="s">
        <v>19</v>
      </c>
      <c r="B6" s="12">
        <v>0</v>
      </c>
      <c r="C6" s="2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/>
      <c r="K6" s="8"/>
      <c r="L6" s="8"/>
      <c r="M6" s="8"/>
      <c r="N6" s="8">
        <f t="shared" si="0"/>
        <v>0</v>
      </c>
      <c r="O6" s="29">
        <f>N6/N17*100</f>
        <v>0</v>
      </c>
    </row>
    <row r="7" spans="1:15" ht="15.75" customHeight="1" x14ac:dyDescent="0.15">
      <c r="A7" s="3" t="s">
        <v>20</v>
      </c>
      <c r="B7" s="12">
        <v>0</v>
      </c>
      <c r="C7" s="28">
        <v>1</v>
      </c>
      <c r="D7" s="8">
        <v>0</v>
      </c>
      <c r="E7" s="8">
        <v>0</v>
      </c>
      <c r="F7" s="8">
        <v>0</v>
      </c>
      <c r="G7" s="8">
        <v>0</v>
      </c>
      <c r="H7" s="8">
        <v>1</v>
      </c>
      <c r="I7" s="8">
        <v>0</v>
      </c>
      <c r="J7" s="8"/>
      <c r="K7" s="8"/>
      <c r="L7" s="8"/>
      <c r="M7" s="8"/>
      <c r="N7" s="8">
        <f t="shared" si="0"/>
        <v>2</v>
      </c>
      <c r="O7" s="29">
        <f>N7/N17*100</f>
        <v>1.639344262295082</v>
      </c>
    </row>
    <row r="8" spans="1:15" ht="15.75" customHeight="1" x14ac:dyDescent="0.15">
      <c r="A8" s="1" t="s">
        <v>21</v>
      </c>
      <c r="B8" s="12">
        <v>0</v>
      </c>
      <c r="C8" s="28">
        <v>3</v>
      </c>
      <c r="D8" s="8">
        <v>1</v>
      </c>
      <c r="E8" s="8">
        <v>2</v>
      </c>
      <c r="F8" s="8">
        <v>0</v>
      </c>
      <c r="G8" s="8">
        <v>0</v>
      </c>
      <c r="H8" s="8">
        <v>0</v>
      </c>
      <c r="I8" s="8">
        <v>0</v>
      </c>
      <c r="J8" s="8"/>
      <c r="K8" s="8"/>
      <c r="L8" s="8"/>
      <c r="M8" s="8"/>
      <c r="N8" s="8">
        <f t="shared" si="0"/>
        <v>6</v>
      </c>
      <c r="O8" s="29">
        <f>N8/N17*100</f>
        <v>4.918032786885246</v>
      </c>
    </row>
    <row r="9" spans="1:15" ht="15.75" customHeight="1" x14ac:dyDescent="0.15">
      <c r="A9" s="1" t="s">
        <v>22</v>
      </c>
      <c r="B9" s="12">
        <v>0</v>
      </c>
      <c r="C9" s="28">
        <v>3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/>
      <c r="K9" s="8"/>
      <c r="L9" s="8"/>
      <c r="M9" s="8"/>
      <c r="N9" s="8">
        <f t="shared" si="0"/>
        <v>3</v>
      </c>
      <c r="O9" s="29">
        <f>N9/N17*100</f>
        <v>2.459016393442623</v>
      </c>
    </row>
    <row r="10" spans="1:15" ht="15.75" customHeight="1" x14ac:dyDescent="0.15">
      <c r="A10" s="3" t="s">
        <v>23</v>
      </c>
      <c r="B10" s="12">
        <v>0</v>
      </c>
      <c r="C10" s="2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/>
      <c r="K10" s="8"/>
      <c r="L10" s="8"/>
      <c r="M10" s="8"/>
      <c r="N10" s="8">
        <f t="shared" si="0"/>
        <v>0</v>
      </c>
      <c r="O10" s="29">
        <f>N10/N17*100</f>
        <v>0</v>
      </c>
    </row>
    <row r="11" spans="1:15" ht="15.75" customHeight="1" x14ac:dyDescent="0.15">
      <c r="A11" s="3" t="s">
        <v>24</v>
      </c>
      <c r="B11" s="12">
        <v>0</v>
      </c>
      <c r="C11" s="2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/>
      <c r="K11" s="8"/>
      <c r="L11" s="8"/>
      <c r="M11" s="8"/>
      <c r="N11" s="8">
        <f t="shared" si="0"/>
        <v>0</v>
      </c>
      <c r="O11" s="29">
        <f>N11/N17*100</f>
        <v>0</v>
      </c>
    </row>
    <row r="12" spans="1:15" ht="15.75" customHeight="1" x14ac:dyDescent="0.15">
      <c r="A12" s="7" t="s">
        <v>25</v>
      </c>
      <c r="B12" s="18">
        <v>0</v>
      </c>
      <c r="C12" s="2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/>
      <c r="K12" s="8"/>
      <c r="L12" s="8"/>
      <c r="M12" s="8"/>
      <c r="N12" s="8">
        <f t="shared" si="0"/>
        <v>0</v>
      </c>
      <c r="O12" s="29">
        <f>N12/N17*100</f>
        <v>0</v>
      </c>
    </row>
    <row r="13" spans="1:15" ht="15.75" customHeight="1" x14ac:dyDescent="0.15">
      <c r="A13" s="7" t="s">
        <v>26</v>
      </c>
      <c r="B13" s="18">
        <v>2</v>
      </c>
      <c r="C13" s="28">
        <v>1</v>
      </c>
      <c r="D13" s="8">
        <v>1</v>
      </c>
      <c r="E13" s="8">
        <v>3</v>
      </c>
      <c r="F13" s="8">
        <v>2</v>
      </c>
      <c r="G13" s="8">
        <v>8</v>
      </c>
      <c r="H13" s="8">
        <v>2</v>
      </c>
      <c r="I13" s="8">
        <v>5</v>
      </c>
      <c r="J13" s="8"/>
      <c r="K13" s="8"/>
      <c r="L13" s="8"/>
      <c r="M13" s="8"/>
      <c r="N13" s="8">
        <f t="shared" si="0"/>
        <v>24</v>
      </c>
      <c r="O13" s="29">
        <f>N13/N17*100</f>
        <v>19.672131147540984</v>
      </c>
    </row>
    <row r="14" spans="1:15" ht="15.75" customHeight="1" x14ac:dyDescent="0.15">
      <c r="A14" s="12" t="s">
        <v>42</v>
      </c>
      <c r="B14" s="12">
        <v>0</v>
      </c>
      <c r="C14" s="2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/>
      <c r="K14" s="8"/>
      <c r="L14" s="8"/>
      <c r="M14" s="8"/>
      <c r="N14" s="8">
        <f t="shared" si="0"/>
        <v>0</v>
      </c>
      <c r="O14" s="29">
        <f>N14/N17*100</f>
        <v>0</v>
      </c>
    </row>
    <row r="15" spans="1:15" ht="15.75" customHeight="1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16"/>
    </row>
    <row r="16" spans="1:15" ht="15.75" customHeight="1" x14ac:dyDescent="0.15">
      <c r="A16" s="30" t="s">
        <v>27</v>
      </c>
      <c r="B16" s="30">
        <f t="shared" ref="B16:N16" si="1">SUM(B2:B14)</f>
        <v>18</v>
      </c>
      <c r="C16" s="30">
        <f t="shared" si="1"/>
        <v>16</v>
      </c>
      <c r="D16" s="30">
        <f t="shared" si="1"/>
        <v>9</v>
      </c>
      <c r="E16" s="30">
        <f t="shared" si="1"/>
        <v>22</v>
      </c>
      <c r="F16" s="30">
        <f t="shared" si="1"/>
        <v>20</v>
      </c>
      <c r="G16" s="30">
        <f t="shared" si="1"/>
        <v>16</v>
      </c>
      <c r="H16" s="30">
        <f t="shared" si="1"/>
        <v>8</v>
      </c>
      <c r="I16" s="30">
        <f t="shared" si="1"/>
        <v>13</v>
      </c>
      <c r="J16" s="30">
        <f t="shared" si="1"/>
        <v>0</v>
      </c>
      <c r="K16" s="30">
        <f t="shared" si="1"/>
        <v>0</v>
      </c>
      <c r="L16" s="30">
        <f t="shared" si="1"/>
        <v>0</v>
      </c>
      <c r="M16" s="30">
        <f t="shared" si="1"/>
        <v>0</v>
      </c>
      <c r="N16" s="30">
        <f t="shared" si="1"/>
        <v>122</v>
      </c>
      <c r="O16" s="16"/>
    </row>
    <row r="17" spans="1:15" ht="15.75" customHeight="1" x14ac:dyDescent="0.15">
      <c r="A17" s="30" t="s">
        <v>28</v>
      </c>
      <c r="B17" s="3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>
        <f>SUM(N2:N15)</f>
        <v>122</v>
      </c>
      <c r="O17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12</vt:i4>
      </vt:variant>
    </vt:vector>
  </HeadingPairs>
  <TitlesOfParts>
    <vt:vector size="12" baseType="lpstr">
      <vt:lpstr>Stockholm 2024</vt:lpstr>
      <vt:lpstr>Göteborg 2024</vt:lpstr>
      <vt:lpstr>Malmö 2024</vt:lpstr>
      <vt:lpstr>Linköping 2024</vt:lpstr>
      <vt:lpstr>Dalarna 2024</vt:lpstr>
      <vt:lpstr>Hart 2024</vt:lpstr>
      <vt:lpstr>Stockholm 2025</vt:lpstr>
      <vt:lpstr>Göteborg 2025</vt:lpstr>
      <vt:lpstr>Malmö 2025</vt:lpstr>
      <vt:lpstr>Linköping 2025</vt:lpstr>
      <vt:lpstr>Dalarna 2025</vt:lpstr>
      <vt:lpstr>Åre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Erik Helsing</cp:lastModifiedBy>
  <dcterms:modified xsi:type="dcterms:W3CDTF">2025-08-26T10:21:19Z</dcterms:modified>
</cp:coreProperties>
</file>