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erik/Documents/"/>
    </mc:Choice>
  </mc:AlternateContent>
  <xr:revisionPtr revIDLastSave="0" documentId="13_ncr:1_{D0E9196D-B351-B045-BF13-598A49A6EFC9}" xr6:coauthVersionLast="47" xr6:coauthVersionMax="47" xr10:uidLastSave="{00000000-0000-0000-0000-000000000000}"/>
  <bookViews>
    <workbookView xWindow="0" yWindow="500" windowWidth="28800" windowHeight="15800" firstSheet="1" activeTab="11" xr2:uid="{00000000-000D-0000-FFFF-FFFF00000000}"/>
  </bookViews>
  <sheets>
    <sheet name="Stockholm 2024" sheetId="1" r:id="rId1"/>
    <sheet name="Göteborg 2024" sheetId="2" r:id="rId2"/>
    <sheet name="Malmö 2024" sheetId="3" r:id="rId3"/>
    <sheet name="Linköping 2024" sheetId="4" r:id="rId4"/>
    <sheet name="Dalarna 2024" sheetId="5" r:id="rId5"/>
    <sheet name="Hart 2024" sheetId="6" r:id="rId6"/>
    <sheet name="Stockholm 2025" sheetId="7" r:id="rId7"/>
    <sheet name="Göteborg 2025" sheetId="8" r:id="rId8"/>
    <sheet name="Malmö 2025" sheetId="9" r:id="rId9"/>
    <sheet name="Linköping 2025" sheetId="10" r:id="rId10"/>
    <sheet name="Dalarna 2025" sheetId="11" r:id="rId11"/>
    <sheet name="Åre 202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29" i="3" s="1"/>
  <c r="M2" i="2"/>
  <c r="L2" i="2"/>
  <c r="L29" i="2" s="1"/>
  <c r="K2" i="2"/>
  <c r="K29" i="2" s="1"/>
  <c r="J2" i="2"/>
  <c r="I2" i="2"/>
  <c r="H2" i="2"/>
  <c r="G2" i="2"/>
  <c r="F2" i="2"/>
  <c r="E2" i="2"/>
  <c r="D2" i="2"/>
  <c r="C2" i="2"/>
  <c r="B2" i="2"/>
  <c r="M2" i="1"/>
  <c r="L2" i="1"/>
  <c r="L28" i="1" s="1"/>
  <c r="K2" i="1"/>
  <c r="K28" i="1" s="1"/>
  <c r="I2" i="1"/>
  <c r="I28" i="1" s="1"/>
  <c r="G2" i="1"/>
  <c r="G28" i="1" s="1"/>
  <c r="F2" i="1"/>
  <c r="F28" i="1" s="1"/>
  <c r="E2" i="1"/>
  <c r="D2" i="1"/>
  <c r="D28" i="1" s="1"/>
  <c r="C2" i="1"/>
  <c r="B2" i="1"/>
  <c r="B28" i="1" s="1"/>
  <c r="M29" i="3"/>
  <c r="M29" i="12"/>
  <c r="L29" i="12"/>
  <c r="K29" i="12"/>
  <c r="J29" i="12"/>
  <c r="I29" i="12"/>
  <c r="H29" i="12"/>
  <c r="G29" i="12"/>
  <c r="F29" i="12"/>
  <c r="E29" i="12"/>
  <c r="D29" i="12"/>
  <c r="C29" i="12"/>
  <c r="B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M29" i="11"/>
  <c r="L29" i="11"/>
  <c r="K29" i="11"/>
  <c r="J29" i="11"/>
  <c r="I29" i="11"/>
  <c r="H29" i="11"/>
  <c r="G29" i="11"/>
  <c r="F29" i="11"/>
  <c r="E29" i="11"/>
  <c r="D29" i="11"/>
  <c r="C29" i="11"/>
  <c r="B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M29" i="9"/>
  <c r="L29" i="9"/>
  <c r="K29" i="9"/>
  <c r="J29" i="9"/>
  <c r="I29" i="9"/>
  <c r="H29" i="9"/>
  <c r="G29" i="9"/>
  <c r="F29" i="9"/>
  <c r="E29" i="9"/>
  <c r="D29" i="9"/>
  <c r="C29" i="9"/>
  <c r="B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M29" i="8"/>
  <c r="L29" i="8"/>
  <c r="K29" i="8"/>
  <c r="J29" i="8"/>
  <c r="I29" i="8"/>
  <c r="H29" i="8"/>
  <c r="G29" i="8"/>
  <c r="F29" i="8"/>
  <c r="E29" i="8"/>
  <c r="D29" i="8"/>
  <c r="C29" i="8"/>
  <c r="N28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B29" i="8"/>
  <c r="N10" i="8"/>
  <c r="N9" i="8"/>
  <c r="N8" i="8"/>
  <c r="N7" i="8"/>
  <c r="N6" i="8"/>
  <c r="N5" i="8"/>
  <c r="N4" i="8"/>
  <c r="N3" i="8"/>
  <c r="N2" i="8"/>
  <c r="M29" i="7"/>
  <c r="L29" i="7"/>
  <c r="K29" i="7"/>
  <c r="J29" i="7"/>
  <c r="I29" i="7"/>
  <c r="H29" i="7"/>
  <c r="G29" i="7"/>
  <c r="E29" i="7"/>
  <c r="D29" i="7"/>
  <c r="C29" i="7"/>
  <c r="B29" i="7"/>
  <c r="N28" i="7"/>
  <c r="N27" i="7"/>
  <c r="N26" i="7"/>
  <c r="N24" i="7"/>
  <c r="N23" i="7"/>
  <c r="N22" i="7"/>
  <c r="N21" i="7"/>
  <c r="N20" i="7"/>
  <c r="N19" i="7"/>
  <c r="N18" i="7"/>
  <c r="F29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M29" i="6"/>
  <c r="L29" i="6"/>
  <c r="K29" i="6"/>
  <c r="J29" i="6"/>
  <c r="I29" i="6"/>
  <c r="H29" i="6"/>
  <c r="G29" i="6"/>
  <c r="F29" i="6"/>
  <c r="E29" i="6"/>
  <c r="D29" i="6"/>
  <c r="C29" i="6"/>
  <c r="B29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29" i="5"/>
  <c r="L29" i="5"/>
  <c r="K29" i="5"/>
  <c r="J29" i="5"/>
  <c r="I29" i="5"/>
  <c r="H29" i="5"/>
  <c r="G29" i="5"/>
  <c r="F29" i="5"/>
  <c r="E29" i="5"/>
  <c r="D29" i="5"/>
  <c r="C29" i="5"/>
  <c r="B29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29" i="4"/>
  <c r="L29" i="4"/>
  <c r="K29" i="4"/>
  <c r="J29" i="4"/>
  <c r="I29" i="4"/>
  <c r="H29" i="4"/>
  <c r="G29" i="4"/>
  <c r="F29" i="4"/>
  <c r="E29" i="4"/>
  <c r="D29" i="4"/>
  <c r="C29" i="4"/>
  <c r="B29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L29" i="3"/>
  <c r="K29" i="3"/>
  <c r="J29" i="3"/>
  <c r="I29" i="3"/>
  <c r="H29" i="3"/>
  <c r="G29" i="3"/>
  <c r="F29" i="3"/>
  <c r="E29" i="3"/>
  <c r="D29" i="3"/>
  <c r="C29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M29" i="2"/>
  <c r="J29" i="2"/>
  <c r="I29" i="2"/>
  <c r="H29" i="2"/>
  <c r="G29" i="2"/>
  <c r="F29" i="2"/>
  <c r="E29" i="2"/>
  <c r="C29" i="2"/>
  <c r="B29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J28" i="1"/>
  <c r="H28" i="1"/>
  <c r="E28" i="1"/>
  <c r="C28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8" i="1"/>
  <c r="N30" i="12" l="1"/>
  <c r="O4" i="12" s="1"/>
  <c r="O5" i="12"/>
  <c r="O13" i="12"/>
  <c r="O21" i="12"/>
  <c r="N30" i="9"/>
  <c r="O16" i="9" s="1"/>
  <c r="O8" i="9"/>
  <c r="N30" i="4"/>
  <c r="O4" i="4" s="1"/>
  <c r="N2" i="3"/>
  <c r="N2" i="2"/>
  <c r="N30" i="2" s="1"/>
  <c r="O11" i="2" s="1"/>
  <c r="D29" i="2"/>
  <c r="N30" i="3"/>
  <c r="O27" i="3" s="1"/>
  <c r="O9" i="12"/>
  <c r="O7" i="9"/>
  <c r="O19" i="12"/>
  <c r="O15" i="12"/>
  <c r="O11" i="12"/>
  <c r="N30" i="8"/>
  <c r="O28" i="8" s="1"/>
  <c r="O9" i="9"/>
  <c r="O17" i="9"/>
  <c r="O25" i="9"/>
  <c r="O26" i="9"/>
  <c r="O22" i="9"/>
  <c r="O10" i="9"/>
  <c r="O6" i="9"/>
  <c r="O2" i="9"/>
  <c r="O3" i="9"/>
  <c r="O11" i="9"/>
  <c r="O19" i="9"/>
  <c r="O27" i="9"/>
  <c r="O4" i="9"/>
  <c r="O12" i="9"/>
  <c r="O20" i="9"/>
  <c r="O28" i="9"/>
  <c r="O5" i="9"/>
  <c r="O13" i="9"/>
  <c r="O21" i="9"/>
  <c r="O8" i="12"/>
  <c r="O16" i="12"/>
  <c r="O24" i="12"/>
  <c r="N30" i="5"/>
  <c r="O21" i="5" s="1"/>
  <c r="N30" i="6"/>
  <c r="O3" i="6" s="1"/>
  <c r="N17" i="7"/>
  <c r="N30" i="10"/>
  <c r="O9" i="10" s="1"/>
  <c r="N2" i="1"/>
  <c r="N30" i="11"/>
  <c r="O16" i="11" s="1"/>
  <c r="N11" i="8"/>
  <c r="O2" i="12"/>
  <c r="O18" i="12" l="1"/>
  <c r="O28" i="12"/>
  <c r="O6" i="12"/>
  <c r="O10" i="12"/>
  <c r="O20" i="12"/>
  <c r="O3" i="12"/>
  <c r="O25" i="12"/>
  <c r="O12" i="12"/>
  <c r="O22" i="12"/>
  <c r="O26" i="12"/>
  <c r="O23" i="12"/>
  <c r="O14" i="12"/>
  <c r="O27" i="12"/>
  <c r="O7" i="12"/>
  <c r="O17" i="12"/>
  <c r="O4" i="11"/>
  <c r="O17" i="11"/>
  <c r="O8" i="11"/>
  <c r="O18" i="11"/>
  <c r="O9" i="11"/>
  <c r="O10" i="11"/>
  <c r="O2" i="11"/>
  <c r="O22" i="11"/>
  <c r="O21" i="11"/>
  <c r="O14" i="11"/>
  <c r="O28" i="11"/>
  <c r="O6" i="11"/>
  <c r="O13" i="11"/>
  <c r="O20" i="11"/>
  <c r="O24" i="11"/>
  <c r="O5" i="11"/>
  <c r="O12" i="11"/>
  <c r="O25" i="11"/>
  <c r="O5" i="10"/>
  <c r="O14" i="9"/>
  <c r="O23" i="9"/>
  <c r="O24" i="9"/>
  <c r="O18" i="9"/>
  <c r="O15" i="9"/>
  <c r="O6" i="6"/>
  <c r="O7" i="6"/>
  <c r="O27" i="6"/>
  <c r="O10" i="6"/>
  <c r="O2" i="6"/>
  <c r="O13" i="5"/>
  <c r="O5" i="5"/>
  <c r="O9" i="5"/>
  <c r="O7" i="5"/>
  <c r="O6" i="5"/>
  <c r="O27" i="5"/>
  <c r="O4" i="5"/>
  <c r="O8" i="5"/>
  <c r="O10" i="5"/>
  <c r="O25" i="5"/>
  <c r="O22" i="5"/>
  <c r="O12" i="5"/>
  <c r="O3" i="5"/>
  <c r="O26" i="5"/>
  <c r="O18" i="5"/>
  <c r="O2" i="5"/>
  <c r="O17" i="5"/>
  <c r="O19" i="5"/>
  <c r="O23" i="5"/>
  <c r="O11" i="5"/>
  <c r="O15" i="5"/>
  <c r="O15" i="4"/>
  <c r="O26" i="4"/>
  <c r="O14" i="4"/>
  <c r="O2" i="4"/>
  <c r="O17" i="4"/>
  <c r="O27" i="4"/>
  <c r="O24" i="4"/>
  <c r="O21" i="4"/>
  <c r="O19" i="4"/>
  <c r="O7" i="4"/>
  <c r="O22" i="4"/>
  <c r="O16" i="4"/>
  <c r="O25" i="4"/>
  <c r="O11" i="4"/>
  <c r="O18" i="4"/>
  <c r="O10" i="4"/>
  <c r="O3" i="4"/>
  <c r="O8" i="4"/>
  <c r="O5" i="4"/>
  <c r="O12" i="4"/>
  <c r="O9" i="4"/>
  <c r="O20" i="4"/>
  <c r="O23" i="4"/>
  <c r="O6" i="4"/>
  <c r="O13" i="4"/>
  <c r="O21" i="2"/>
  <c r="O22" i="2"/>
  <c r="O13" i="2"/>
  <c r="O27" i="2"/>
  <c r="O25" i="2"/>
  <c r="O18" i="2"/>
  <c r="O17" i="2"/>
  <c r="O10" i="2"/>
  <c r="O20" i="2"/>
  <c r="O24" i="2"/>
  <c r="O3" i="2"/>
  <c r="O8" i="2"/>
  <c r="O12" i="2"/>
  <c r="O9" i="2"/>
  <c r="O6" i="2"/>
  <c r="O26" i="2"/>
  <c r="O7" i="2"/>
  <c r="O15" i="2"/>
  <c r="O4" i="2"/>
  <c r="O19" i="2"/>
  <c r="O23" i="2"/>
  <c r="O2" i="2"/>
  <c r="O14" i="2"/>
  <c r="O5" i="2"/>
  <c r="O16" i="2"/>
  <c r="O24" i="3"/>
  <c r="O19" i="3"/>
  <c r="O16" i="3"/>
  <c r="O25" i="3"/>
  <c r="O6" i="3"/>
  <c r="O10" i="3"/>
  <c r="O21" i="3"/>
  <c r="O3" i="3"/>
  <c r="O14" i="3"/>
  <c r="O12" i="3"/>
  <c r="O15" i="3"/>
  <c r="O8" i="3"/>
  <c r="O23" i="3"/>
  <c r="O13" i="3"/>
  <c r="O7" i="3"/>
  <c r="O18" i="3"/>
  <c r="O20" i="3"/>
  <c r="O26" i="3"/>
  <c r="O2" i="3"/>
  <c r="O17" i="3"/>
  <c r="O9" i="3"/>
  <c r="O5" i="3"/>
  <c r="O11" i="3"/>
  <c r="O22" i="3"/>
  <c r="O4" i="3"/>
  <c r="O23" i="8"/>
  <c r="O15" i="8"/>
  <c r="O12" i="8"/>
  <c r="O7" i="8"/>
  <c r="O3" i="10"/>
  <c r="O18" i="8"/>
  <c r="O3" i="8"/>
  <c r="O10" i="8"/>
  <c r="O8" i="8"/>
  <c r="O4" i="8"/>
  <c r="O22" i="8"/>
  <c r="O16" i="8"/>
  <c r="O25" i="10"/>
  <c r="O9" i="8"/>
  <c r="N29" i="1"/>
  <c r="O2" i="1" s="1"/>
  <c r="O2" i="8"/>
  <c r="O19" i="8"/>
  <c r="O26" i="10"/>
  <c r="O22" i="10"/>
  <c r="O18" i="10"/>
  <c r="O14" i="10"/>
  <c r="O10" i="10"/>
  <c r="O6" i="10"/>
  <c r="O2" i="10"/>
  <c r="O20" i="8"/>
  <c r="O17" i="10"/>
  <c r="O24" i="10"/>
  <c r="O28" i="10"/>
  <c r="O13" i="8"/>
  <c r="O12" i="10"/>
  <c r="O27" i="10"/>
  <c r="N30" i="7"/>
  <c r="O16" i="10"/>
  <c r="O23" i="10"/>
  <c r="O11" i="8"/>
  <c r="O24" i="6"/>
  <c r="O20" i="6"/>
  <c r="O16" i="6"/>
  <c r="O12" i="6"/>
  <c r="O8" i="6"/>
  <c r="O4" i="6"/>
  <c r="O25" i="6"/>
  <c r="O21" i="6"/>
  <c r="O17" i="6"/>
  <c r="O13" i="6"/>
  <c r="O9" i="6"/>
  <c r="O5" i="6"/>
  <c r="O21" i="10"/>
  <c r="O14" i="8"/>
  <c r="O20" i="10"/>
  <c r="O5" i="8"/>
  <c r="O26" i="6"/>
  <c r="O11" i="6"/>
  <c r="O19" i="10"/>
  <c r="O24" i="8"/>
  <c r="O8" i="10"/>
  <c r="O23" i="6"/>
  <c r="O15" i="10"/>
  <c r="O22" i="6"/>
  <c r="O27" i="11"/>
  <c r="O23" i="11"/>
  <c r="O19" i="11"/>
  <c r="O15" i="11"/>
  <c r="O11" i="11"/>
  <c r="O7" i="11"/>
  <c r="O3" i="11"/>
  <c r="O24" i="5"/>
  <c r="O20" i="5"/>
  <c r="O16" i="5"/>
  <c r="O21" i="8"/>
  <c r="O13" i="10"/>
  <c r="O6" i="8"/>
  <c r="O4" i="10"/>
  <c r="O18" i="6"/>
  <c r="O19" i="6"/>
  <c r="O11" i="10"/>
  <c r="O26" i="11"/>
  <c r="O17" i="8"/>
  <c r="O15" i="6"/>
  <c r="O7" i="10"/>
  <c r="O14" i="6"/>
  <c r="O14" i="5"/>
  <c r="O21" i="7" l="1"/>
  <c r="O15" i="7"/>
  <c r="O11" i="7"/>
  <c r="O7" i="7"/>
  <c r="O3" i="7"/>
  <c r="O27" i="7"/>
  <c r="O13" i="7"/>
  <c r="O8" i="7"/>
  <c r="O9" i="7"/>
  <c r="O4" i="7"/>
  <c r="O12" i="7"/>
  <c r="O16" i="7"/>
  <c r="O23" i="7"/>
  <c r="O19" i="7"/>
  <c r="O10" i="7"/>
  <c r="O22" i="7"/>
  <c r="O18" i="7"/>
  <c r="O20" i="7"/>
  <c r="O24" i="7"/>
  <c r="O6" i="7"/>
  <c r="O14" i="7"/>
  <c r="O2" i="7"/>
  <c r="O28" i="7"/>
  <c r="O26" i="7"/>
  <c r="O5" i="7"/>
  <c r="O19" i="1"/>
  <c r="O8" i="1"/>
  <c r="O13" i="1"/>
  <c r="O4" i="1"/>
  <c r="O12" i="1"/>
  <c r="O20" i="1"/>
  <c r="O3" i="1"/>
  <c r="O10" i="1"/>
  <c r="O26" i="1"/>
  <c r="O15" i="1"/>
  <c r="O22" i="1"/>
  <c r="O18" i="1"/>
  <c r="O17" i="1"/>
  <c r="O25" i="1"/>
  <c r="O5" i="1"/>
  <c r="O7" i="1"/>
  <c r="O6" i="1"/>
  <c r="O9" i="1"/>
  <c r="O24" i="1"/>
  <c r="O16" i="1"/>
  <c r="O11" i="1"/>
  <c r="O14" i="1"/>
  <c r="O23" i="1"/>
  <c r="O21" i="1"/>
  <c r="O17" i="7"/>
</calcChain>
</file>

<file path=xl/sharedStrings.xml><?xml version="1.0" encoding="utf-8"?>
<sst xmlns="http://schemas.openxmlformats.org/spreadsheetml/2006/main" count="384" uniqueCount="39">
  <si>
    <t>Test</t>
  </si>
  <si>
    <t>Januari 2024</t>
  </si>
  <si>
    <t xml:space="preserve">Februari 2024 </t>
  </si>
  <si>
    <t>Mars 2024</t>
  </si>
  <si>
    <t>April 2024</t>
  </si>
  <si>
    <t>Maj 2024</t>
  </si>
  <si>
    <t>Juni 2024</t>
  </si>
  <si>
    <t>Juli 2024</t>
  </si>
  <si>
    <t>Augusti 2024</t>
  </si>
  <si>
    <t>September 2024</t>
  </si>
  <si>
    <t>Oktober 2024</t>
  </si>
  <si>
    <t>November 2024</t>
  </si>
  <si>
    <t>December 2024</t>
  </si>
  <si>
    <t xml:space="preserve">Totalt antal tester 2024: </t>
  </si>
  <si>
    <t>Procent (%) av tester:</t>
  </si>
  <si>
    <t>VO2max fristående</t>
  </si>
  <si>
    <t>Wingate Fristående</t>
  </si>
  <si>
    <t>Wingate tilläggstjänst</t>
  </si>
  <si>
    <t>Funktionsanalys Fristående</t>
  </si>
  <si>
    <t>Teknikanalys med funktionsanalys</t>
  </si>
  <si>
    <t>Sommardubbel</t>
  </si>
  <si>
    <t>Natriumanalys</t>
  </si>
  <si>
    <t xml:space="preserve">Summa per Månad: </t>
  </si>
  <si>
    <t xml:space="preserve">Summa per År: </t>
  </si>
  <si>
    <t>Tröskeltest</t>
  </si>
  <si>
    <t>Tröskeltest + VO2max</t>
  </si>
  <si>
    <t>Tröskeltest Triathlon</t>
  </si>
  <si>
    <t>Tröskeltest Triathlon + VO2max</t>
  </si>
  <si>
    <t>VO2max tillägg</t>
  </si>
  <si>
    <t>Wingatetest tillägg</t>
  </si>
  <si>
    <t>Styrketest tillägg</t>
  </si>
  <si>
    <t xml:space="preserve">Teknikanalys tillägg </t>
  </si>
  <si>
    <t>Funktionsanalys</t>
  </si>
  <si>
    <t>Funktions- och löpteknikanalys</t>
  </si>
  <si>
    <t>Hälsopaket</t>
  </si>
  <si>
    <t>Natriumanalys (Svettest)</t>
  </si>
  <si>
    <t>Tröskeltesttest OCR</t>
  </si>
  <si>
    <t>Teknikanalys tillägg</t>
  </si>
  <si>
    <t>Teknikanalys Fristående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</si>
</sst>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kr-41D]"/>
    <numFmt numFmtId="165" formatCode="0.0"/>
    <numFmt numFmtId="166" formatCode="mmmm\ yyyy"/>
  </numFmts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 (Brödtext)"/>
    </font>
    <font>
      <sz val="10"/>
      <color rgb="FF000000"/>
      <name val="Arial (Brödtext)"/>
    </font>
    <font>
      <sz val="10"/>
      <color rgb="FF000000"/>
      <name val="Google Sans Mon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64" fontId="2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64" fontId="2" fillId="2" borderId="0" xfId="0" applyNumberFormat="1" applyFont="1" applyFill="1"/>
    <xf numFmtId="164" fontId="2" fillId="3" borderId="0" xfId="0" applyNumberFormat="1" applyFont="1" applyFill="1"/>
    <xf numFmtId="4" fontId="2" fillId="0" borderId="0" xfId="0" applyNumberFormat="1" applyFont="1"/>
    <xf numFmtId="164" fontId="1" fillId="0" borderId="0" xfId="0" applyNumberFormat="1" applyFont="1"/>
    <xf numFmtId="4" fontId="2" fillId="2" borderId="0" xfId="0" applyNumberFormat="1" applyFont="1" applyFill="1"/>
    <xf numFmtId="164" fontId="3" fillId="2" borderId="0" xfId="0" applyNumberFormat="1" applyFont="1" applyFill="1"/>
    <xf numFmtId="164" fontId="2" fillId="0" borderId="0" xfId="0" applyNumberFormat="1" applyFont="1" applyAlignment="1">
      <alignment wrapText="1"/>
    </xf>
    <xf numFmtId="1" fontId="1" fillId="2" borderId="0" xfId="0" applyNumberFormat="1" applyFont="1" applyFill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1" fontId="6" fillId="2" borderId="0" xfId="0" applyNumberFormat="1" applyFont="1" applyFill="1" applyAlignment="1">
      <alignment horizontal="right"/>
    </xf>
    <xf numFmtId="1" fontId="5" fillId="0" borderId="0" xfId="0" applyNumberFormat="1" applyFont="1"/>
    <xf numFmtId="165" fontId="5" fillId="0" borderId="0" xfId="0" applyNumberFormat="1" applyFont="1"/>
    <xf numFmtId="1" fontId="5" fillId="2" borderId="0" xfId="0" applyNumberFormat="1" applyFont="1" applyFill="1"/>
    <xf numFmtId="164" fontId="5" fillId="2" borderId="0" xfId="0" applyNumberFormat="1" applyFont="1" applyFill="1"/>
    <xf numFmtId="164" fontId="5" fillId="3" borderId="0" xfId="0" applyNumberFormat="1" applyFont="1" applyFill="1"/>
    <xf numFmtId="1" fontId="5" fillId="3" borderId="0" xfId="0" applyNumberFormat="1" applyFont="1" applyFill="1"/>
    <xf numFmtId="4" fontId="5" fillId="0" borderId="0" xfId="0" applyNumberFormat="1" applyFont="1"/>
    <xf numFmtId="4" fontId="5" fillId="2" borderId="0" xfId="0" applyNumberFormat="1" applyFont="1" applyFill="1"/>
    <xf numFmtId="164" fontId="6" fillId="2" borderId="0" xfId="0" applyNumberFormat="1" applyFont="1" applyFill="1"/>
    <xf numFmtId="164" fontId="5" fillId="0" borderId="0" xfId="0" applyNumberFormat="1" applyFont="1" applyAlignment="1">
      <alignment wrapText="1"/>
    </xf>
    <xf numFmtId="166" fontId="5" fillId="0" borderId="0" xfId="0" applyNumberFormat="1" applyFont="1"/>
    <xf numFmtId="1" fontId="4" fillId="2" borderId="0" xfId="0" applyNumberFormat="1" applyFont="1" applyFill="1" applyAlignment="1">
      <alignment horizontal="right"/>
    </xf>
    <xf numFmtId="1" fontId="7" fillId="2" borderId="0" xfId="0" applyNumberFormat="1" applyFont="1" applyFill="1" applyAlignment="1">
      <alignment horizontal="right"/>
    </xf>
    <xf numFmtId="1" fontId="1" fillId="3" borderId="0" xfId="0" applyNumberFormat="1" applyFont="1" applyFill="1"/>
    <xf numFmtId="164" fontId="4" fillId="2" borderId="0" xfId="0" applyNumberFormat="1" applyFont="1" applyFill="1"/>
    <xf numFmtId="166" fontId="1" fillId="0" borderId="0" xfId="0" applyNumberFormat="1" applyFont="1"/>
    <xf numFmtId="1" fontId="5" fillId="0" borderId="0" xfId="0" applyNumberFormat="1" applyFont="1" applyAlignment="1">
      <alignment horizontal="right"/>
    </xf>
    <xf numFmtId="4" fontId="5" fillId="2" borderId="0" xfId="0" applyNumberFormat="1" applyFont="1" applyFill="1" applyAlignment="1">
      <alignment wrapText="1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45"/>
  <sheetViews>
    <sheetView workbookViewId="0">
      <selection activeCell="A8" sqref="A8"/>
    </sheetView>
  </sheetViews>
  <sheetFormatPr baseColWidth="10" defaultColWidth="12.6640625" defaultRowHeight="15.75" customHeight="1"/>
  <cols>
    <col min="1" max="1" width="43.1640625" style="18" customWidth="1"/>
    <col min="2" max="13" width="12.6640625" style="18"/>
    <col min="14" max="14" width="22.83203125" style="18" customWidth="1"/>
    <col min="15" max="15" width="25.1640625" style="18" customWidth="1"/>
    <col min="16" max="16384" width="12.6640625" style="18"/>
  </cols>
  <sheetData>
    <row r="1" spans="1:15" ht="15.75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</row>
    <row r="2" spans="1:15" ht="15.75" customHeight="1">
      <c r="A2" s="19" t="s">
        <v>24</v>
      </c>
      <c r="B2" s="20">
        <f>28+12+2</f>
        <v>42</v>
      </c>
      <c r="C2" s="21">
        <f>31+6+2</f>
        <v>39</v>
      </c>
      <c r="D2" s="21">
        <f>26+10+2</f>
        <v>38</v>
      </c>
      <c r="E2" s="21">
        <f>38+8+6</f>
        <v>52</v>
      </c>
      <c r="F2" s="21">
        <f>24+2+1</f>
        <v>27</v>
      </c>
      <c r="G2" s="21">
        <f>25+9+1</f>
        <v>35</v>
      </c>
      <c r="H2" s="21">
        <v>0</v>
      </c>
      <c r="I2" s="21">
        <f>11+2+0</f>
        <v>13</v>
      </c>
      <c r="J2" s="21">
        <v>0</v>
      </c>
      <c r="K2" s="21">
        <f>37+4+3</f>
        <v>44</v>
      </c>
      <c r="L2" s="21">
        <f>39+6+4</f>
        <v>49</v>
      </c>
      <c r="M2" s="18">
        <f>44+6+6</f>
        <v>56</v>
      </c>
      <c r="N2" s="21">
        <f t="shared" ref="N2:N26" si="0">SUM(B2:M2)</f>
        <v>395</v>
      </c>
      <c r="O2" s="22">
        <f>N2/N29*100</f>
        <v>39.381854436689927</v>
      </c>
    </row>
    <row r="3" spans="1:15" ht="15.75" customHeight="1">
      <c r="A3" s="19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N3" s="21">
        <f t="shared" si="0"/>
        <v>0</v>
      </c>
      <c r="O3" s="22">
        <f>N3/N29*100</f>
        <v>0</v>
      </c>
    </row>
    <row r="4" spans="1:15" ht="15.75" customHeight="1">
      <c r="A4" s="19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N4" s="21">
        <f t="shared" si="0"/>
        <v>0</v>
      </c>
      <c r="O4" s="22">
        <f>N4/N29*100</f>
        <v>0</v>
      </c>
    </row>
    <row r="5" spans="1:15" ht="15.75" customHeight="1">
      <c r="A5" s="19" t="s">
        <v>26</v>
      </c>
      <c r="B5" s="20">
        <v>2</v>
      </c>
      <c r="C5" s="21">
        <v>1</v>
      </c>
      <c r="D5" s="21">
        <v>1</v>
      </c>
      <c r="E5" s="21">
        <v>3</v>
      </c>
      <c r="F5" s="21">
        <v>3</v>
      </c>
      <c r="G5" s="21">
        <v>3</v>
      </c>
      <c r="H5" s="21">
        <v>0</v>
      </c>
      <c r="I5" s="21">
        <v>4</v>
      </c>
      <c r="J5" s="21">
        <v>0</v>
      </c>
      <c r="K5" s="21">
        <v>0</v>
      </c>
      <c r="L5" s="21">
        <v>1</v>
      </c>
      <c r="M5" s="18">
        <v>2</v>
      </c>
      <c r="N5" s="21">
        <f t="shared" si="0"/>
        <v>20</v>
      </c>
      <c r="O5" s="22">
        <f>N5/N29*100</f>
        <v>1.9940179461615155</v>
      </c>
    </row>
    <row r="6" spans="1:15" ht="15.75" customHeight="1">
      <c r="A6" s="19" t="s">
        <v>36</v>
      </c>
      <c r="B6" s="20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18">
        <v>1</v>
      </c>
      <c r="N6" s="21">
        <f t="shared" si="0"/>
        <v>1</v>
      </c>
      <c r="O6" s="22">
        <f>N6/N29*100</f>
        <v>9.970089730807577E-2</v>
      </c>
    </row>
    <row r="7" spans="1:15" ht="15.75" customHeight="1">
      <c r="A7" s="19" t="s">
        <v>15</v>
      </c>
      <c r="B7" s="20">
        <v>0</v>
      </c>
      <c r="C7" s="21">
        <v>6</v>
      </c>
      <c r="D7" s="21">
        <v>2</v>
      </c>
      <c r="E7" s="21">
        <v>10</v>
      </c>
      <c r="F7" s="21">
        <v>4</v>
      </c>
      <c r="G7" s="21">
        <v>5</v>
      </c>
      <c r="H7" s="21">
        <v>1</v>
      </c>
      <c r="I7" s="21">
        <v>1</v>
      </c>
      <c r="J7" s="21">
        <v>0</v>
      </c>
      <c r="K7" s="21">
        <v>3</v>
      </c>
      <c r="L7" s="21">
        <v>4</v>
      </c>
      <c r="M7" s="18">
        <v>2</v>
      </c>
      <c r="N7" s="21">
        <f t="shared" si="0"/>
        <v>38</v>
      </c>
      <c r="O7" s="22">
        <f>N7/N29*100</f>
        <v>3.7886340977068791</v>
      </c>
    </row>
    <row r="8" spans="1:15" ht="15.75" customHeight="1">
      <c r="A8" s="27" t="s">
        <v>28</v>
      </c>
      <c r="B8" s="20">
        <v>23</v>
      </c>
      <c r="C8" s="21">
        <v>21</v>
      </c>
      <c r="D8" s="21">
        <v>24</v>
      </c>
      <c r="E8" s="21">
        <v>31</v>
      </c>
      <c r="F8" s="21">
        <v>15</v>
      </c>
      <c r="G8" s="21">
        <v>20</v>
      </c>
      <c r="H8" s="21">
        <v>18</v>
      </c>
      <c r="I8" s="21">
        <v>9</v>
      </c>
      <c r="J8" s="21">
        <v>28</v>
      </c>
      <c r="K8" s="21">
        <v>35</v>
      </c>
      <c r="L8" s="21">
        <v>40</v>
      </c>
      <c r="M8" s="18">
        <v>39</v>
      </c>
      <c r="N8" s="21">
        <f t="shared" si="0"/>
        <v>303</v>
      </c>
      <c r="O8" s="22">
        <f>N8/N29*100</f>
        <v>30.209371884346957</v>
      </c>
    </row>
    <row r="9" spans="1:15" ht="15.75" customHeight="1">
      <c r="A9" s="16"/>
      <c r="B9" s="20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1</v>
      </c>
      <c r="L9" s="21">
        <v>0</v>
      </c>
      <c r="M9" s="18">
        <v>0</v>
      </c>
      <c r="N9" s="21">
        <f t="shared" si="0"/>
        <v>1</v>
      </c>
      <c r="O9" s="22">
        <f>N9/N29*100</f>
        <v>9.970089730807577E-2</v>
      </c>
    </row>
    <row r="10" spans="1:15" ht="15.75" customHeight="1">
      <c r="A10" s="19" t="s">
        <v>16</v>
      </c>
      <c r="B10" s="20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18">
        <v>0</v>
      </c>
      <c r="N10" s="21">
        <f t="shared" si="0"/>
        <v>0</v>
      </c>
      <c r="O10" s="22">
        <f>N10/N29*100</f>
        <v>0</v>
      </c>
    </row>
    <row r="11" spans="1:15" ht="15.75" customHeight="1">
      <c r="A11" s="19" t="s">
        <v>17</v>
      </c>
      <c r="B11" s="20">
        <v>0</v>
      </c>
      <c r="C11" s="21">
        <v>1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18">
        <v>1</v>
      </c>
      <c r="N11" s="21">
        <f t="shared" si="0"/>
        <v>2</v>
      </c>
      <c r="O11" s="22">
        <f>N11/N29*100</f>
        <v>0.19940179461615154</v>
      </c>
    </row>
    <row r="12" spans="1:15" ht="15.75" customHeight="1">
      <c r="A12" s="19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N12" s="21">
        <f t="shared" si="0"/>
        <v>0</v>
      </c>
      <c r="O12" s="22">
        <f>N12/N29*100</f>
        <v>0</v>
      </c>
    </row>
    <row r="13" spans="1:15" ht="15.75" customHeight="1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N13" s="21">
        <f t="shared" si="0"/>
        <v>0</v>
      </c>
      <c r="O13" s="22">
        <f>N13/N29*100</f>
        <v>0</v>
      </c>
    </row>
    <row r="14" spans="1:15" ht="15.75" customHeight="1">
      <c r="A14" s="19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N14" s="21">
        <f t="shared" si="0"/>
        <v>0</v>
      </c>
      <c r="O14" s="22">
        <f>N14/N29*100</f>
        <v>0</v>
      </c>
    </row>
    <row r="15" spans="1:15" ht="15.75" customHeight="1">
      <c r="A15" s="19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N15" s="21">
        <f t="shared" si="0"/>
        <v>0</v>
      </c>
      <c r="O15" s="22">
        <f>N15/N29*100</f>
        <v>0</v>
      </c>
    </row>
    <row r="16" spans="1:15" ht="15.75" customHeight="1">
      <c r="A16" s="19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N16" s="21">
        <f t="shared" si="0"/>
        <v>0</v>
      </c>
      <c r="O16" s="22">
        <f>N16/N29*100</f>
        <v>0</v>
      </c>
    </row>
    <row r="17" spans="1:15" ht="15.75" customHeight="1">
      <c r="A17" s="19"/>
      <c r="B17" s="21">
        <v>0</v>
      </c>
      <c r="C17" s="21">
        <v>1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3">
        <v>0</v>
      </c>
      <c r="L17" s="23">
        <v>0</v>
      </c>
      <c r="M17" s="18">
        <v>0</v>
      </c>
      <c r="N17" s="21">
        <f t="shared" si="0"/>
        <v>1</v>
      </c>
      <c r="O17" s="22">
        <f>N17/N29*100</f>
        <v>9.970089730807577E-2</v>
      </c>
    </row>
    <row r="18" spans="1:15" ht="15.75" customHeight="1">
      <c r="A18" s="24" t="s">
        <v>37</v>
      </c>
      <c r="B18" s="21">
        <v>1</v>
      </c>
      <c r="C18" s="21">
        <v>2</v>
      </c>
      <c r="D18" s="21">
        <v>2</v>
      </c>
      <c r="E18" s="21">
        <v>2</v>
      </c>
      <c r="F18" s="21">
        <v>3</v>
      </c>
      <c r="G18" s="21">
        <v>1</v>
      </c>
      <c r="H18" s="21">
        <v>2</v>
      </c>
      <c r="I18" s="21">
        <v>0</v>
      </c>
      <c r="J18" s="21">
        <v>1</v>
      </c>
      <c r="K18" s="23">
        <v>1</v>
      </c>
      <c r="L18" s="23">
        <v>1</v>
      </c>
      <c r="M18" s="18">
        <v>0</v>
      </c>
      <c r="N18" s="21">
        <f t="shared" si="0"/>
        <v>16</v>
      </c>
      <c r="O18" s="22">
        <f>N18/N29*100</f>
        <v>1.5952143569292123</v>
      </c>
    </row>
    <row r="19" spans="1:15" ht="15.75" customHeight="1">
      <c r="A19" s="24" t="s">
        <v>38</v>
      </c>
      <c r="B19" s="21">
        <v>2</v>
      </c>
      <c r="C19" s="21">
        <v>1</v>
      </c>
      <c r="D19" s="21">
        <v>2</v>
      </c>
      <c r="E19" s="21">
        <v>2</v>
      </c>
      <c r="F19" s="21">
        <v>0</v>
      </c>
      <c r="G19" s="21">
        <v>3</v>
      </c>
      <c r="H19" s="21">
        <v>2</v>
      </c>
      <c r="I19" s="21">
        <v>1</v>
      </c>
      <c r="J19" s="21">
        <v>1</v>
      </c>
      <c r="K19" s="23">
        <v>4</v>
      </c>
      <c r="L19" s="23">
        <v>0</v>
      </c>
      <c r="M19" s="18">
        <v>4</v>
      </c>
      <c r="N19" s="21">
        <f t="shared" si="0"/>
        <v>22</v>
      </c>
      <c r="O19" s="22">
        <f>N19/N29*100</f>
        <v>2.1934197407776668</v>
      </c>
    </row>
    <row r="20" spans="1:15" ht="15.75" customHeight="1">
      <c r="A20" s="24"/>
      <c r="B20" s="21"/>
      <c r="C20" s="21"/>
      <c r="D20" s="21"/>
      <c r="E20" s="21"/>
      <c r="F20" s="21"/>
      <c r="G20" s="21"/>
      <c r="H20" s="21"/>
      <c r="I20" s="21"/>
      <c r="J20" s="21"/>
      <c r="K20" s="23"/>
      <c r="L20" s="23"/>
      <c r="N20" s="21">
        <f t="shared" si="0"/>
        <v>0</v>
      </c>
      <c r="O20" s="22">
        <f>N20/N29*100</f>
        <v>0</v>
      </c>
    </row>
    <row r="21" spans="1:15" ht="15.75" customHeight="1">
      <c r="A21" s="19" t="s">
        <v>18</v>
      </c>
      <c r="B21" s="21">
        <v>1</v>
      </c>
      <c r="C21" s="21">
        <v>3</v>
      </c>
      <c r="D21" s="21">
        <v>1</v>
      </c>
      <c r="E21" s="21">
        <v>2</v>
      </c>
      <c r="F21" s="21">
        <v>2</v>
      </c>
      <c r="G21" s="21">
        <v>0</v>
      </c>
      <c r="H21" s="21">
        <v>1</v>
      </c>
      <c r="I21" s="21">
        <v>1</v>
      </c>
      <c r="J21" s="21">
        <v>1</v>
      </c>
      <c r="K21" s="21">
        <v>1</v>
      </c>
      <c r="L21" s="21">
        <v>5</v>
      </c>
      <c r="M21" s="18">
        <v>0</v>
      </c>
      <c r="N21" s="21">
        <f t="shared" si="0"/>
        <v>18</v>
      </c>
      <c r="O21" s="22">
        <f>N21/N29*100</f>
        <v>1.794616151545364</v>
      </c>
    </row>
    <row r="22" spans="1:15" ht="15.75" customHeight="1">
      <c r="A22" s="24" t="s">
        <v>19</v>
      </c>
      <c r="B22" s="21">
        <v>3</v>
      </c>
      <c r="C22" s="21">
        <v>4</v>
      </c>
      <c r="D22" s="21">
        <v>2</v>
      </c>
      <c r="E22" s="21">
        <v>0</v>
      </c>
      <c r="F22" s="21">
        <v>6</v>
      </c>
      <c r="G22" s="21">
        <v>2</v>
      </c>
      <c r="H22" s="21">
        <v>6</v>
      </c>
      <c r="I22" s="21">
        <v>1</v>
      </c>
      <c r="J22" s="21">
        <v>3</v>
      </c>
      <c r="K22" s="21">
        <v>3</v>
      </c>
      <c r="L22" s="21">
        <v>5</v>
      </c>
      <c r="M22" s="18">
        <v>6</v>
      </c>
      <c r="N22" s="21">
        <f t="shared" si="0"/>
        <v>41</v>
      </c>
      <c r="O22" s="22">
        <f>N22/N29*100</f>
        <v>4.0877367896311068</v>
      </c>
    </row>
    <row r="23" spans="1:15" ht="15.75" customHeight="1">
      <c r="A23" s="1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N23" s="21">
        <f t="shared" si="0"/>
        <v>0</v>
      </c>
      <c r="O23" s="22">
        <f>N23/N29*100</f>
        <v>0</v>
      </c>
    </row>
    <row r="24" spans="1:15" ht="15.75" customHeight="1">
      <c r="A24" s="16" t="s">
        <v>20</v>
      </c>
      <c r="B24" s="21">
        <v>0</v>
      </c>
      <c r="C24" s="21">
        <v>0</v>
      </c>
      <c r="D24" s="21">
        <v>0</v>
      </c>
      <c r="E24" s="21">
        <v>0</v>
      </c>
      <c r="F24" s="21">
        <v>19</v>
      </c>
      <c r="G24" s="21">
        <v>28</v>
      </c>
      <c r="H24" s="21">
        <v>17</v>
      </c>
      <c r="I24" s="21">
        <v>4</v>
      </c>
      <c r="J24" s="21">
        <v>33</v>
      </c>
      <c r="K24" s="21">
        <v>12</v>
      </c>
      <c r="L24" s="21">
        <v>2</v>
      </c>
      <c r="M24" s="18">
        <v>0</v>
      </c>
      <c r="N24" s="21">
        <f t="shared" si="0"/>
        <v>115</v>
      </c>
      <c r="O24" s="22">
        <f>N24/N29*100</f>
        <v>11.465603190428714</v>
      </c>
    </row>
    <row r="25" spans="1:15" ht="15.75" customHeight="1">
      <c r="A25" s="16" t="s">
        <v>34</v>
      </c>
      <c r="B25" s="21">
        <v>0</v>
      </c>
      <c r="C25" s="21">
        <v>0</v>
      </c>
      <c r="D25" s="21">
        <v>1</v>
      </c>
      <c r="E25" s="21">
        <v>0</v>
      </c>
      <c r="F25" s="21">
        <v>1</v>
      </c>
      <c r="G25" s="21">
        <v>0</v>
      </c>
      <c r="H25" s="21">
        <v>1</v>
      </c>
      <c r="I25" s="21">
        <v>0</v>
      </c>
      <c r="J25" s="21">
        <v>0</v>
      </c>
      <c r="K25" s="21">
        <v>1</v>
      </c>
      <c r="L25" s="21">
        <v>8</v>
      </c>
      <c r="M25" s="18">
        <v>6</v>
      </c>
      <c r="N25" s="21">
        <f t="shared" si="0"/>
        <v>18</v>
      </c>
      <c r="O25" s="22">
        <f>N25/N29*100</f>
        <v>1.794616151545364</v>
      </c>
    </row>
    <row r="26" spans="1:15" ht="15.75" customHeight="1">
      <c r="A26" s="21" t="s">
        <v>21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11</v>
      </c>
      <c r="L26" s="21">
        <v>1</v>
      </c>
      <c r="M26" s="18">
        <v>0</v>
      </c>
      <c r="N26" s="21">
        <f t="shared" si="0"/>
        <v>12</v>
      </c>
      <c r="O26" s="22">
        <f>N26/N29*100</f>
        <v>1.1964107676969093</v>
      </c>
    </row>
    <row r="27" spans="1:15" ht="15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5.75" customHeight="1">
      <c r="A28" s="25" t="s">
        <v>22</v>
      </c>
      <c r="B28" s="26">
        <f t="shared" ref="B28:M28" si="1">SUM(B2:B26)</f>
        <v>74</v>
      </c>
      <c r="C28" s="26">
        <f t="shared" si="1"/>
        <v>79</v>
      </c>
      <c r="D28" s="26">
        <f t="shared" si="1"/>
        <v>73</v>
      </c>
      <c r="E28" s="26">
        <f t="shared" si="1"/>
        <v>102</v>
      </c>
      <c r="F28" s="26">
        <f t="shared" si="1"/>
        <v>80</v>
      </c>
      <c r="G28" s="26">
        <f t="shared" si="1"/>
        <v>97</v>
      </c>
      <c r="H28" s="26">
        <f t="shared" si="1"/>
        <v>48</v>
      </c>
      <c r="I28" s="26">
        <f t="shared" si="1"/>
        <v>34</v>
      </c>
      <c r="J28" s="26">
        <f t="shared" si="1"/>
        <v>67</v>
      </c>
      <c r="K28" s="26">
        <f t="shared" si="1"/>
        <v>116</v>
      </c>
      <c r="L28" s="26">
        <f t="shared" si="1"/>
        <v>116</v>
      </c>
      <c r="M28" s="26">
        <f t="shared" si="1"/>
        <v>117</v>
      </c>
      <c r="N28" s="26"/>
      <c r="O28" s="21"/>
    </row>
    <row r="29" spans="1:15" ht="15.75" customHeight="1">
      <c r="A29" s="25" t="s">
        <v>23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>
        <f>SUM(N2:N26)</f>
        <v>1003</v>
      </c>
      <c r="O29" s="21"/>
    </row>
    <row r="32" spans="1:15" ht="15.75" customHeight="1">
      <c r="A32" s="19"/>
      <c r="B32" s="27"/>
      <c r="C32" s="16"/>
      <c r="G32" s="19"/>
      <c r="L32" s="19"/>
    </row>
    <row r="33" spans="1:12" ht="15.75" customHeight="1">
      <c r="A33" s="19"/>
      <c r="B33" s="27"/>
      <c r="C33" s="16"/>
      <c r="G33" s="19"/>
      <c r="L33" s="19"/>
    </row>
    <row r="34" spans="1:12" ht="15.75" customHeight="1">
      <c r="A34" s="21"/>
      <c r="B34" s="27"/>
      <c r="C34" s="16"/>
      <c r="G34" s="19"/>
      <c r="L34" s="16"/>
    </row>
    <row r="35" spans="1:12" ht="15.75" customHeight="1">
      <c r="A35" s="21"/>
      <c r="B35" s="27"/>
      <c r="C35" s="19"/>
      <c r="G35" s="19"/>
      <c r="L35" s="16"/>
    </row>
    <row r="38" spans="1:12" ht="15.75" customHeight="1">
      <c r="A38" s="19"/>
      <c r="B38" s="28"/>
      <c r="C38" s="29"/>
      <c r="D38" s="19"/>
      <c r="G38" s="19"/>
      <c r="L38" s="29"/>
    </row>
    <row r="39" spans="1:12" ht="15.75" customHeight="1">
      <c r="A39" s="19"/>
      <c r="B39" s="28"/>
      <c r="L39" s="29"/>
    </row>
    <row r="40" spans="1:12" ht="15.75" customHeight="1">
      <c r="A40" s="19"/>
      <c r="B40" s="27"/>
    </row>
    <row r="41" spans="1:12" ht="15.75" customHeight="1">
      <c r="A41" s="19"/>
      <c r="B41" s="27"/>
      <c r="C41" s="29"/>
      <c r="G41" s="19"/>
    </row>
    <row r="42" spans="1:12" ht="15.75" customHeight="1">
      <c r="A42" s="19"/>
      <c r="B42" s="19"/>
    </row>
    <row r="43" spans="1:12" ht="15.75" customHeight="1">
      <c r="A43" s="24"/>
      <c r="B43" s="19"/>
    </row>
    <row r="44" spans="1:12" ht="13">
      <c r="A44" s="24"/>
      <c r="B44" s="19"/>
      <c r="C44" s="19"/>
      <c r="G44" s="19"/>
    </row>
    <row r="45" spans="1:12" ht="13">
      <c r="A45" s="24"/>
      <c r="B45" s="19"/>
      <c r="C45" s="19"/>
      <c r="G45" s="19"/>
    </row>
    <row r="46" spans="1:12" ht="13">
      <c r="A46" s="24"/>
      <c r="B46" s="19"/>
      <c r="C46" s="19"/>
      <c r="G46" s="19"/>
    </row>
    <row r="47" spans="1:12" ht="13">
      <c r="A47" s="19"/>
      <c r="B47" s="19"/>
      <c r="C47" s="19"/>
    </row>
    <row r="48" spans="1:12" ht="13">
      <c r="A48" s="24"/>
      <c r="B48" s="19"/>
      <c r="C48" s="19"/>
    </row>
    <row r="49" spans="1:4" ht="13">
      <c r="A49" s="16"/>
      <c r="B49" s="19"/>
      <c r="C49" s="19"/>
    </row>
    <row r="50" spans="1:4" ht="13">
      <c r="A50" s="16"/>
      <c r="B50" s="19"/>
      <c r="C50" s="19"/>
    </row>
    <row r="51" spans="1:4" ht="13">
      <c r="A51" s="19"/>
      <c r="B51" s="30"/>
      <c r="C51" s="19"/>
    </row>
    <row r="52" spans="1:4" ht="13">
      <c r="A52" s="19"/>
      <c r="B52" s="30"/>
      <c r="C52" s="19"/>
    </row>
    <row r="53" spans="1:4" ht="13">
      <c r="A53" s="19"/>
      <c r="B53" s="19"/>
      <c r="C53" s="19"/>
    </row>
    <row r="54" spans="1:4" ht="13">
      <c r="A54" s="19"/>
      <c r="B54" s="19"/>
      <c r="C54" s="19"/>
    </row>
    <row r="55" spans="1:4" ht="13">
      <c r="A55" s="19"/>
      <c r="B55" s="19"/>
      <c r="C55" s="19"/>
      <c r="D55" s="19"/>
    </row>
    <row r="56" spans="1:4" ht="13">
      <c r="A56" s="19"/>
    </row>
    <row r="57" spans="1:4" ht="13">
      <c r="A57" s="16"/>
    </row>
    <row r="58" spans="1:4" ht="13">
      <c r="A58" s="16"/>
      <c r="B58" s="19"/>
      <c r="C58" s="19"/>
    </row>
    <row r="59" spans="1:4" ht="13">
      <c r="A59" s="19"/>
      <c r="B59" s="19"/>
      <c r="C59" s="19"/>
    </row>
    <row r="60" spans="1:4" ht="13">
      <c r="A60" s="19"/>
      <c r="B60" s="19"/>
      <c r="C60" s="19"/>
    </row>
    <row r="61" spans="1:4" ht="13">
      <c r="A61" s="29"/>
      <c r="B61" s="19"/>
      <c r="C61" s="19"/>
    </row>
    <row r="62" spans="1:4" ht="13">
      <c r="A62" s="29"/>
      <c r="B62" s="19"/>
      <c r="C62" s="19"/>
    </row>
    <row r="63" spans="1:4" ht="13">
      <c r="B63" s="19"/>
      <c r="C63" s="19"/>
    </row>
    <row r="64" spans="1:4" ht="13">
      <c r="A64" s="19"/>
      <c r="B64" s="19"/>
      <c r="C64" s="19"/>
    </row>
    <row r="65" spans="1:4" ht="13">
      <c r="A65" s="19"/>
      <c r="B65" s="19"/>
      <c r="C65" s="19"/>
    </row>
    <row r="66" spans="1:4" ht="13">
      <c r="A66" s="19"/>
      <c r="B66" s="19"/>
      <c r="C66" s="19"/>
    </row>
    <row r="67" spans="1:4" ht="13">
      <c r="A67" s="19"/>
      <c r="B67" s="19"/>
      <c r="C67" s="19"/>
    </row>
    <row r="68" spans="1:4" ht="13">
      <c r="A68" s="19"/>
      <c r="B68" s="19"/>
      <c r="C68" s="19"/>
    </row>
    <row r="69" spans="1:4" ht="13">
      <c r="B69" s="19"/>
      <c r="C69" s="19"/>
    </row>
    <row r="70" spans="1:4" ht="13">
      <c r="B70" s="19"/>
      <c r="C70" s="19"/>
    </row>
    <row r="71" spans="1:4" ht="13">
      <c r="B71" s="19"/>
      <c r="C71" s="19"/>
    </row>
    <row r="72" spans="1:4" ht="13">
      <c r="B72" s="19"/>
      <c r="C72" s="19"/>
    </row>
    <row r="73" spans="1:4" ht="13">
      <c r="A73" s="19"/>
      <c r="B73" s="19"/>
      <c r="C73" s="19"/>
    </row>
    <row r="74" spans="1:4" ht="13">
      <c r="A74" s="19"/>
      <c r="B74" s="19"/>
      <c r="C74" s="19"/>
    </row>
    <row r="75" spans="1:4" ht="13">
      <c r="A75" s="19"/>
      <c r="B75" s="19"/>
      <c r="C75" s="19"/>
    </row>
    <row r="76" spans="1:4" ht="13">
      <c r="A76" s="19"/>
      <c r="B76" s="19"/>
      <c r="C76" s="19"/>
    </row>
    <row r="77" spans="1:4" ht="13">
      <c r="A77" s="19"/>
      <c r="B77" s="19"/>
      <c r="C77" s="19"/>
      <c r="D77" s="19"/>
    </row>
    <row r="79" spans="1:4" ht="13">
      <c r="A79" s="19"/>
      <c r="B79" s="19"/>
      <c r="C79" s="19"/>
    </row>
    <row r="80" spans="1:4" ht="13">
      <c r="A80" s="19"/>
      <c r="B80" s="19"/>
      <c r="C80" s="19"/>
    </row>
    <row r="81" spans="1:3" ht="13">
      <c r="A81" s="19"/>
      <c r="B81" s="19"/>
      <c r="C81" s="19"/>
    </row>
    <row r="82" spans="1:3" ht="13">
      <c r="A82" s="19"/>
      <c r="B82" s="19"/>
      <c r="C82" s="19"/>
    </row>
    <row r="83" spans="1:3" ht="13">
      <c r="B83" s="19"/>
      <c r="C83" s="19"/>
    </row>
    <row r="84" spans="1:3" ht="13">
      <c r="B84" s="19"/>
      <c r="C84" s="19"/>
    </row>
    <row r="85" spans="1:3" ht="13">
      <c r="A85" s="19"/>
      <c r="B85" s="19"/>
      <c r="C85" s="19"/>
    </row>
    <row r="86" spans="1:3" ht="13">
      <c r="A86" s="19"/>
      <c r="B86" s="19"/>
      <c r="C86" s="19"/>
    </row>
    <row r="87" spans="1:3" ht="13">
      <c r="A87" s="19"/>
      <c r="B87" s="19"/>
      <c r="C87" s="19"/>
    </row>
    <row r="88" spans="1:3" ht="13">
      <c r="A88" s="19"/>
      <c r="B88" s="19"/>
      <c r="C88" s="19"/>
    </row>
    <row r="89" spans="1:3" ht="13">
      <c r="A89" s="19"/>
      <c r="B89" s="19"/>
      <c r="C89" s="19"/>
    </row>
    <row r="90" spans="1:3" ht="13">
      <c r="B90" s="19"/>
      <c r="C90" s="19"/>
    </row>
    <row r="91" spans="1:3" ht="13">
      <c r="B91" s="19"/>
      <c r="C91" s="19"/>
    </row>
    <row r="92" spans="1:3" ht="13">
      <c r="B92" s="19"/>
      <c r="C92" s="19"/>
    </row>
    <row r="93" spans="1:3" ht="13">
      <c r="B93" s="19"/>
      <c r="C93" s="19"/>
    </row>
    <row r="94" spans="1:3" ht="13">
      <c r="A94" s="19"/>
      <c r="B94" s="19"/>
      <c r="C94" s="19"/>
    </row>
    <row r="95" spans="1:3" ht="13">
      <c r="A95" s="19"/>
      <c r="B95" s="19"/>
      <c r="C95" s="19"/>
    </row>
    <row r="96" spans="1:3" ht="13">
      <c r="A96" s="19"/>
      <c r="B96" s="19"/>
      <c r="C96" s="19"/>
    </row>
    <row r="97" spans="1:4" ht="13">
      <c r="A97" s="19"/>
      <c r="B97" s="19"/>
      <c r="C97" s="19"/>
    </row>
    <row r="98" spans="1:4" ht="13">
      <c r="A98" s="19"/>
      <c r="B98" s="19"/>
      <c r="C98" s="19"/>
      <c r="D98" s="19"/>
    </row>
    <row r="100" spans="1:4" ht="13">
      <c r="A100" s="19"/>
      <c r="B100" s="19"/>
      <c r="C100" s="19"/>
    </row>
    <row r="101" spans="1:4" ht="13">
      <c r="A101" s="19"/>
      <c r="B101" s="19"/>
      <c r="C101" s="19"/>
    </row>
    <row r="102" spans="1:4" ht="13">
      <c r="A102" s="19"/>
      <c r="B102" s="19"/>
      <c r="C102" s="19"/>
    </row>
    <row r="103" spans="1:4" ht="13">
      <c r="A103" s="19"/>
      <c r="B103" s="19"/>
      <c r="C103" s="19"/>
    </row>
    <row r="104" spans="1:4" ht="13">
      <c r="B104" s="19"/>
      <c r="C104" s="19"/>
    </row>
    <row r="105" spans="1:4" ht="13">
      <c r="B105" s="19"/>
      <c r="C105" s="19"/>
    </row>
    <row r="106" spans="1:4" ht="13">
      <c r="A106" s="19"/>
      <c r="B106" s="19"/>
      <c r="C106" s="19"/>
    </row>
    <row r="107" spans="1:4" ht="13">
      <c r="A107" s="19"/>
      <c r="B107" s="19"/>
      <c r="C107" s="19"/>
    </row>
    <row r="108" spans="1:4" ht="13">
      <c r="A108" s="19"/>
      <c r="B108" s="19"/>
      <c r="C108" s="19"/>
    </row>
    <row r="109" spans="1:4" ht="13">
      <c r="A109" s="19"/>
      <c r="B109" s="19"/>
      <c r="C109" s="19"/>
    </row>
    <row r="110" spans="1:4" ht="13">
      <c r="A110" s="19"/>
      <c r="B110" s="19"/>
      <c r="C110" s="19"/>
    </row>
    <row r="111" spans="1:4" ht="13">
      <c r="B111" s="19"/>
      <c r="C111" s="19"/>
    </row>
    <row r="112" spans="1:4" ht="13">
      <c r="B112" s="19"/>
      <c r="C112" s="19"/>
    </row>
    <row r="113" spans="1:4" ht="13">
      <c r="B113" s="19"/>
      <c r="C113" s="19"/>
    </row>
    <row r="114" spans="1:4" ht="13">
      <c r="B114" s="19"/>
      <c r="C114" s="19"/>
    </row>
    <row r="115" spans="1:4" ht="13">
      <c r="A115" s="19"/>
      <c r="B115" s="19"/>
      <c r="C115" s="19"/>
    </row>
    <row r="116" spans="1:4" ht="13">
      <c r="A116" s="19"/>
      <c r="B116" s="19"/>
      <c r="C116" s="19"/>
    </row>
    <row r="117" spans="1:4" ht="13">
      <c r="A117" s="19"/>
      <c r="B117" s="19"/>
      <c r="C117" s="19"/>
    </row>
    <row r="118" spans="1:4" ht="13">
      <c r="A118" s="19"/>
      <c r="B118" s="19"/>
      <c r="C118" s="19"/>
    </row>
    <row r="119" spans="1:4" ht="13">
      <c r="A119" s="19"/>
      <c r="B119" s="19"/>
      <c r="C119" s="19"/>
      <c r="D119" s="19"/>
    </row>
    <row r="121" spans="1:4" ht="13">
      <c r="A121" s="19"/>
      <c r="B121" s="19"/>
      <c r="C121" s="19"/>
    </row>
    <row r="122" spans="1:4" ht="13">
      <c r="A122" s="19"/>
      <c r="B122" s="19"/>
      <c r="C122" s="19"/>
    </row>
    <row r="123" spans="1:4" ht="13">
      <c r="A123" s="19"/>
      <c r="B123" s="19"/>
      <c r="C123" s="19"/>
    </row>
    <row r="124" spans="1:4" ht="13">
      <c r="A124" s="19"/>
      <c r="B124" s="19"/>
      <c r="C124" s="19"/>
    </row>
    <row r="125" spans="1:4" ht="13">
      <c r="B125" s="19"/>
      <c r="C125" s="19"/>
    </row>
    <row r="126" spans="1:4" ht="13">
      <c r="B126" s="19"/>
      <c r="C126" s="19"/>
    </row>
    <row r="127" spans="1:4" ht="13">
      <c r="A127" s="19"/>
      <c r="B127" s="19"/>
      <c r="C127" s="19"/>
    </row>
    <row r="128" spans="1:4" ht="13">
      <c r="A128" s="19"/>
      <c r="B128" s="19"/>
      <c r="C128" s="19"/>
    </row>
    <row r="129" spans="1:4" ht="13">
      <c r="A129" s="19"/>
      <c r="B129" s="19"/>
      <c r="C129" s="19"/>
    </row>
    <row r="130" spans="1:4" ht="13">
      <c r="A130" s="19"/>
      <c r="B130" s="19"/>
      <c r="C130" s="19"/>
    </row>
    <row r="131" spans="1:4" ht="13">
      <c r="A131" s="19"/>
      <c r="B131" s="19"/>
      <c r="C131" s="19"/>
    </row>
    <row r="132" spans="1:4" ht="13">
      <c r="B132" s="19"/>
      <c r="C132" s="19"/>
    </row>
    <row r="133" spans="1:4" ht="13">
      <c r="B133" s="19"/>
      <c r="C133" s="19"/>
    </row>
    <row r="134" spans="1:4" ht="13">
      <c r="B134" s="19"/>
      <c r="C134" s="19"/>
    </row>
    <row r="135" spans="1:4" ht="13">
      <c r="B135" s="19"/>
      <c r="C135" s="19"/>
    </row>
    <row r="136" spans="1:4" ht="13">
      <c r="A136" s="19"/>
      <c r="B136" s="19"/>
      <c r="C136" s="19"/>
    </row>
    <row r="137" spans="1:4" ht="13">
      <c r="A137" s="19"/>
      <c r="B137" s="19"/>
      <c r="C137" s="19"/>
    </row>
    <row r="138" spans="1:4" ht="13">
      <c r="A138" s="19"/>
      <c r="B138" s="19"/>
      <c r="C138" s="19"/>
    </row>
    <row r="139" spans="1:4" ht="13">
      <c r="A139" s="19"/>
      <c r="B139" s="19"/>
      <c r="C139" s="19"/>
    </row>
    <row r="140" spans="1:4" ht="13">
      <c r="A140" s="19"/>
      <c r="B140" s="19"/>
      <c r="C140" s="19"/>
      <c r="D140" s="19"/>
    </row>
    <row r="142" spans="1:4" ht="13">
      <c r="A142" s="19"/>
      <c r="B142" s="19"/>
      <c r="C142" s="19"/>
    </row>
    <row r="143" spans="1:4" ht="13">
      <c r="A143" s="19"/>
      <c r="B143" s="19"/>
      <c r="C143" s="19"/>
    </row>
    <row r="144" spans="1:4" ht="13">
      <c r="A144" s="19"/>
      <c r="B144" s="19"/>
      <c r="C144" s="19"/>
    </row>
    <row r="145" spans="1:3" ht="13">
      <c r="A145" s="19"/>
      <c r="B145" s="19"/>
      <c r="C145" s="19"/>
    </row>
    <row r="146" spans="1:3" ht="13">
      <c r="B146" s="19"/>
      <c r="C146" s="19"/>
    </row>
    <row r="147" spans="1:3" ht="13">
      <c r="B147" s="19"/>
      <c r="C147" s="19"/>
    </row>
    <row r="148" spans="1:3" ht="13">
      <c r="A148" s="19"/>
      <c r="B148" s="19"/>
      <c r="C148" s="19"/>
    </row>
    <row r="149" spans="1:3" ht="13">
      <c r="A149" s="19"/>
      <c r="B149" s="19"/>
      <c r="C149" s="19"/>
    </row>
    <row r="150" spans="1:3" ht="13">
      <c r="A150" s="19"/>
      <c r="B150" s="19"/>
      <c r="C150" s="19"/>
    </row>
    <row r="151" spans="1:3" ht="13">
      <c r="A151" s="19"/>
      <c r="B151" s="19"/>
      <c r="C151" s="19"/>
    </row>
    <row r="152" spans="1:3" ht="13">
      <c r="A152" s="19"/>
      <c r="B152" s="19"/>
      <c r="C152" s="19"/>
    </row>
    <row r="153" spans="1:3" ht="13">
      <c r="B153" s="19"/>
      <c r="C153" s="19"/>
    </row>
    <row r="154" spans="1:3" ht="13">
      <c r="B154" s="19"/>
      <c r="C154" s="19"/>
    </row>
    <row r="155" spans="1:3" ht="13">
      <c r="B155" s="19"/>
      <c r="C155" s="19"/>
    </row>
    <row r="156" spans="1:3" ht="13">
      <c r="B156" s="19"/>
      <c r="C156" s="19"/>
    </row>
    <row r="157" spans="1:3" ht="13">
      <c r="A157" s="19"/>
      <c r="B157" s="19"/>
      <c r="C157" s="19"/>
    </row>
    <row r="158" spans="1:3" ht="13">
      <c r="A158" s="19"/>
      <c r="B158" s="19"/>
      <c r="C158" s="19"/>
    </row>
    <row r="159" spans="1:3" ht="13">
      <c r="A159" s="19"/>
      <c r="B159" s="19"/>
      <c r="C159" s="19"/>
    </row>
    <row r="160" spans="1:3" ht="13">
      <c r="A160" s="19"/>
      <c r="B160" s="19"/>
      <c r="C160" s="19"/>
    </row>
    <row r="161" spans="1:4" ht="13">
      <c r="A161" s="19"/>
      <c r="B161" s="19"/>
      <c r="C161" s="19"/>
      <c r="D161" s="19"/>
    </row>
    <row r="162" spans="1:4" ht="13">
      <c r="A162" s="31"/>
    </row>
    <row r="163" spans="1:4" ht="13">
      <c r="A163" s="19"/>
      <c r="B163" s="19"/>
      <c r="C163" s="19"/>
    </row>
    <row r="164" spans="1:4" ht="13">
      <c r="A164" s="19"/>
      <c r="B164" s="19"/>
      <c r="C164" s="19"/>
    </row>
    <row r="165" spans="1:4" ht="13">
      <c r="A165" s="19"/>
      <c r="B165" s="19"/>
      <c r="C165" s="19"/>
    </row>
    <row r="166" spans="1:4" ht="13">
      <c r="A166" s="19"/>
      <c r="B166" s="19"/>
      <c r="C166" s="19"/>
    </row>
    <row r="167" spans="1:4" ht="13">
      <c r="B167" s="19"/>
      <c r="C167" s="19"/>
    </row>
    <row r="168" spans="1:4" ht="13">
      <c r="B168" s="19"/>
      <c r="C168" s="19"/>
    </row>
    <row r="169" spans="1:4" ht="13">
      <c r="A169" s="19"/>
      <c r="B169" s="19"/>
      <c r="C169" s="19"/>
    </row>
    <row r="170" spans="1:4" ht="13">
      <c r="A170" s="19"/>
      <c r="B170" s="19"/>
      <c r="C170" s="19"/>
    </row>
    <row r="171" spans="1:4" ht="13">
      <c r="A171" s="19"/>
      <c r="B171" s="19"/>
      <c r="C171" s="19"/>
    </row>
    <row r="172" spans="1:4" ht="13">
      <c r="A172" s="19"/>
      <c r="B172" s="19"/>
      <c r="C172" s="19"/>
    </row>
    <row r="173" spans="1:4" ht="13">
      <c r="A173" s="19"/>
      <c r="B173" s="19"/>
      <c r="C173" s="19"/>
    </row>
    <row r="174" spans="1:4" ht="13">
      <c r="B174" s="19"/>
      <c r="C174" s="19"/>
    </row>
    <row r="175" spans="1:4" ht="13">
      <c r="B175" s="19"/>
      <c r="C175" s="19"/>
    </row>
    <row r="176" spans="1:4" ht="13">
      <c r="B176" s="19"/>
      <c r="C176" s="19"/>
    </row>
    <row r="177" spans="1:4" ht="13">
      <c r="B177" s="19"/>
      <c r="C177" s="19"/>
    </row>
    <row r="178" spans="1:4" ht="13">
      <c r="A178" s="19"/>
      <c r="B178" s="19"/>
      <c r="C178" s="19"/>
    </row>
    <row r="179" spans="1:4" ht="13">
      <c r="A179" s="19"/>
      <c r="B179" s="19"/>
      <c r="C179" s="19"/>
    </row>
    <row r="180" spans="1:4" ht="13">
      <c r="A180" s="19"/>
      <c r="B180" s="19"/>
      <c r="C180" s="19"/>
    </row>
    <row r="181" spans="1:4" ht="13">
      <c r="A181" s="19"/>
      <c r="B181" s="19"/>
      <c r="C181" s="19"/>
    </row>
    <row r="182" spans="1:4" ht="13">
      <c r="A182" s="19"/>
      <c r="B182" s="19"/>
      <c r="C182" s="19"/>
      <c r="D182" s="19"/>
    </row>
    <row r="184" spans="1:4" ht="13">
      <c r="A184" s="19"/>
      <c r="B184" s="19"/>
      <c r="C184" s="19"/>
    </row>
    <row r="185" spans="1:4" ht="13">
      <c r="A185" s="19"/>
      <c r="B185" s="19"/>
      <c r="C185" s="19"/>
    </row>
    <row r="186" spans="1:4" ht="13">
      <c r="A186" s="19"/>
      <c r="B186" s="19"/>
      <c r="C186" s="19"/>
    </row>
    <row r="187" spans="1:4" ht="13">
      <c r="A187" s="19"/>
      <c r="B187" s="19"/>
      <c r="C187" s="19"/>
    </row>
    <row r="188" spans="1:4" ht="13">
      <c r="B188" s="19"/>
      <c r="C188" s="19"/>
    </row>
    <row r="189" spans="1:4" ht="13">
      <c r="B189" s="19"/>
      <c r="C189" s="19"/>
    </row>
    <row r="190" spans="1:4" ht="13">
      <c r="A190" s="19"/>
      <c r="B190" s="19"/>
      <c r="C190" s="19"/>
    </row>
    <row r="191" spans="1:4" ht="13">
      <c r="A191" s="19"/>
      <c r="B191" s="19"/>
      <c r="C191" s="19"/>
    </row>
    <row r="192" spans="1:4" ht="13">
      <c r="A192" s="19"/>
      <c r="B192" s="19"/>
      <c r="C192" s="19"/>
    </row>
    <row r="193" spans="1:4" ht="13">
      <c r="A193" s="19"/>
      <c r="B193" s="19"/>
      <c r="C193" s="19"/>
    </row>
    <row r="194" spans="1:4" ht="13">
      <c r="A194" s="19"/>
      <c r="B194" s="19"/>
      <c r="C194" s="19"/>
    </row>
    <row r="195" spans="1:4" ht="13">
      <c r="B195" s="19"/>
      <c r="C195" s="19"/>
    </row>
    <row r="196" spans="1:4" ht="13">
      <c r="B196" s="19"/>
      <c r="C196" s="19"/>
    </row>
    <row r="197" spans="1:4" ht="13">
      <c r="B197" s="19"/>
      <c r="C197" s="19"/>
    </row>
    <row r="198" spans="1:4" ht="13">
      <c r="B198" s="19"/>
      <c r="C198" s="19"/>
    </row>
    <row r="199" spans="1:4" ht="13">
      <c r="A199" s="19"/>
      <c r="B199" s="19"/>
      <c r="C199" s="19"/>
    </row>
    <row r="200" spans="1:4" ht="13">
      <c r="A200" s="19"/>
      <c r="B200" s="19"/>
      <c r="C200" s="19"/>
    </row>
    <row r="201" spans="1:4" ht="13">
      <c r="A201" s="19"/>
      <c r="B201" s="19"/>
      <c r="C201" s="19"/>
    </row>
    <row r="202" spans="1:4" ht="13">
      <c r="A202" s="19"/>
      <c r="B202" s="19"/>
      <c r="C202" s="19"/>
    </row>
    <row r="203" spans="1:4" ht="13">
      <c r="A203" s="19"/>
      <c r="B203" s="19"/>
      <c r="C203" s="19"/>
      <c r="D203" s="19"/>
    </row>
    <row r="204" spans="1:4" ht="13">
      <c r="A204" s="31"/>
    </row>
    <row r="205" spans="1:4" ht="13">
      <c r="A205" s="19"/>
      <c r="B205" s="19"/>
      <c r="C205" s="19"/>
    </row>
    <row r="206" spans="1:4" ht="13">
      <c r="A206" s="19"/>
      <c r="B206" s="19"/>
      <c r="C206" s="19"/>
    </row>
    <row r="207" spans="1:4" ht="13">
      <c r="A207" s="19"/>
      <c r="B207" s="19"/>
      <c r="C207" s="19"/>
    </row>
    <row r="208" spans="1:4" ht="13">
      <c r="A208" s="19"/>
      <c r="B208" s="19"/>
      <c r="C208" s="19"/>
    </row>
    <row r="209" spans="1:4" ht="13">
      <c r="B209" s="19"/>
      <c r="C209" s="19"/>
    </row>
    <row r="210" spans="1:4" ht="13">
      <c r="B210" s="19"/>
      <c r="C210" s="19"/>
    </row>
    <row r="211" spans="1:4" ht="13">
      <c r="A211" s="19"/>
      <c r="B211" s="19"/>
      <c r="C211" s="19"/>
    </row>
    <row r="212" spans="1:4" ht="13">
      <c r="A212" s="19"/>
      <c r="B212" s="19"/>
      <c r="C212" s="19"/>
    </row>
    <row r="213" spans="1:4" ht="13">
      <c r="A213" s="19"/>
      <c r="B213" s="19"/>
      <c r="C213" s="19"/>
    </row>
    <row r="214" spans="1:4" ht="13">
      <c r="A214" s="19"/>
      <c r="B214" s="19"/>
      <c r="C214" s="19"/>
    </row>
    <row r="215" spans="1:4" ht="13">
      <c r="A215" s="19"/>
      <c r="B215" s="19"/>
      <c r="C215" s="19"/>
    </row>
    <row r="216" spans="1:4" ht="13">
      <c r="B216" s="19"/>
      <c r="C216" s="19"/>
    </row>
    <row r="217" spans="1:4" ht="13">
      <c r="B217" s="19"/>
      <c r="C217" s="19"/>
    </row>
    <row r="218" spans="1:4" ht="13">
      <c r="B218" s="19"/>
      <c r="C218" s="19"/>
    </row>
    <row r="219" spans="1:4" ht="13">
      <c r="B219" s="19"/>
      <c r="C219" s="19"/>
    </row>
    <row r="220" spans="1:4" ht="13">
      <c r="A220" s="19"/>
      <c r="B220" s="19"/>
      <c r="C220" s="19"/>
    </row>
    <row r="221" spans="1:4" ht="13">
      <c r="A221" s="19"/>
      <c r="B221" s="19"/>
      <c r="C221" s="19"/>
    </row>
    <row r="222" spans="1:4" ht="13">
      <c r="A222" s="19"/>
      <c r="B222" s="19"/>
      <c r="C222" s="19"/>
    </row>
    <row r="223" spans="1:4" ht="13">
      <c r="A223" s="19"/>
      <c r="B223" s="19"/>
      <c r="C223" s="19"/>
    </row>
    <row r="224" spans="1:4" ht="13">
      <c r="A224" s="19"/>
      <c r="B224" s="19"/>
      <c r="C224" s="19"/>
      <c r="D224" s="19"/>
    </row>
    <row r="225" spans="1:3" ht="13">
      <c r="A225" s="31"/>
    </row>
    <row r="226" spans="1:3" ht="13">
      <c r="A226" s="19"/>
      <c r="B226" s="19"/>
      <c r="C226" s="19"/>
    </row>
    <row r="227" spans="1:3" ht="13">
      <c r="A227" s="19"/>
      <c r="B227" s="19"/>
      <c r="C227" s="19"/>
    </row>
    <row r="228" spans="1:3" ht="13">
      <c r="A228" s="19"/>
      <c r="B228" s="19"/>
      <c r="C228" s="19"/>
    </row>
    <row r="229" spans="1:3" ht="13">
      <c r="A229" s="19"/>
      <c r="B229" s="19"/>
      <c r="C229" s="19"/>
    </row>
    <row r="230" spans="1:3" ht="13">
      <c r="B230" s="19"/>
      <c r="C230" s="19"/>
    </row>
    <row r="231" spans="1:3" ht="13">
      <c r="B231" s="19"/>
      <c r="C231" s="19"/>
    </row>
    <row r="232" spans="1:3" ht="13">
      <c r="A232" s="19"/>
      <c r="B232" s="19"/>
      <c r="C232" s="19"/>
    </row>
    <row r="233" spans="1:3" ht="13">
      <c r="A233" s="19"/>
      <c r="B233" s="19"/>
      <c r="C233" s="19"/>
    </row>
    <row r="234" spans="1:3" ht="13">
      <c r="A234" s="19"/>
      <c r="B234" s="19"/>
      <c r="C234" s="19"/>
    </row>
    <row r="235" spans="1:3" ht="13">
      <c r="A235" s="19"/>
      <c r="B235" s="19"/>
      <c r="C235" s="19"/>
    </row>
    <row r="236" spans="1:3" ht="13">
      <c r="A236" s="19"/>
      <c r="B236" s="19"/>
      <c r="C236" s="19"/>
    </row>
    <row r="237" spans="1:3" ht="13">
      <c r="B237" s="19"/>
      <c r="C237" s="19"/>
    </row>
    <row r="238" spans="1:3" ht="13">
      <c r="B238" s="19"/>
      <c r="C238" s="19"/>
    </row>
    <row r="239" spans="1:3" ht="13">
      <c r="B239" s="19"/>
      <c r="C239" s="19"/>
    </row>
    <row r="240" spans="1:3" ht="13">
      <c r="B240" s="19"/>
      <c r="C240" s="19"/>
    </row>
    <row r="241" spans="1:4" ht="13">
      <c r="A241" s="19"/>
      <c r="B241" s="19"/>
      <c r="C241" s="19"/>
    </row>
    <row r="242" spans="1:4" ht="13">
      <c r="A242" s="19"/>
      <c r="B242" s="19"/>
      <c r="C242" s="19"/>
    </row>
    <row r="243" spans="1:4" ht="13">
      <c r="A243" s="19"/>
      <c r="B243" s="19"/>
      <c r="C243" s="19"/>
    </row>
    <row r="244" spans="1:4" ht="13">
      <c r="A244" s="19"/>
      <c r="B244" s="19"/>
      <c r="C244" s="19"/>
    </row>
    <row r="245" spans="1:4" ht="13">
      <c r="A245" s="19"/>
      <c r="B245" s="19"/>
      <c r="C245" s="19"/>
      <c r="D245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30"/>
  <sheetViews>
    <sheetView workbookViewId="0">
      <selection activeCell="A2" sqref="A2:A28"/>
    </sheetView>
  </sheetViews>
  <sheetFormatPr baseColWidth="10" defaultColWidth="12.6640625" defaultRowHeight="15.75" customHeight="1"/>
  <cols>
    <col min="1" max="1" width="41" style="18" customWidth="1"/>
    <col min="2" max="13" width="12.6640625" style="18"/>
    <col min="14" max="14" width="22.33203125" style="18" customWidth="1"/>
    <col min="15" max="15" width="23" style="18" customWidth="1"/>
    <col min="16" max="16384" width="12.6640625" style="18"/>
  </cols>
  <sheetData>
    <row r="1" spans="1:15" ht="15.75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</row>
    <row r="2" spans="1:15" ht="15.75" customHeight="1">
      <c r="A2" s="19" t="s">
        <v>24</v>
      </c>
      <c r="B2" s="37">
        <v>5</v>
      </c>
      <c r="C2" s="21">
        <v>6</v>
      </c>
      <c r="D2" s="21">
        <v>5</v>
      </c>
      <c r="E2" s="21">
        <v>7</v>
      </c>
      <c r="F2" s="21">
        <v>7</v>
      </c>
      <c r="G2" s="21">
        <v>2</v>
      </c>
      <c r="H2" s="21">
        <v>6</v>
      </c>
      <c r="I2" s="21">
        <v>1</v>
      </c>
      <c r="J2" s="21"/>
      <c r="K2" s="21"/>
      <c r="L2" s="21"/>
      <c r="M2" s="21"/>
      <c r="N2" s="21">
        <f t="shared" ref="N2:N28" si="0">SUM(B2:M2)</f>
        <v>39</v>
      </c>
      <c r="O2" s="22">
        <f>N2/N30*100</f>
        <v>26.351351351351347</v>
      </c>
    </row>
    <row r="3" spans="1:15" ht="15.75" customHeight="1">
      <c r="A3" s="19" t="s">
        <v>25</v>
      </c>
      <c r="B3" s="37">
        <v>4</v>
      </c>
      <c r="C3" s="21">
        <v>5</v>
      </c>
      <c r="D3" s="21">
        <v>7</v>
      </c>
      <c r="E3" s="21">
        <v>7</v>
      </c>
      <c r="F3" s="21">
        <v>7</v>
      </c>
      <c r="G3" s="21">
        <v>7</v>
      </c>
      <c r="H3" s="21">
        <v>10</v>
      </c>
      <c r="I3" s="21">
        <v>5</v>
      </c>
      <c r="J3" s="21"/>
      <c r="K3" s="21"/>
      <c r="L3" s="21"/>
      <c r="M3" s="21"/>
      <c r="N3" s="21">
        <f t="shared" si="0"/>
        <v>52</v>
      </c>
      <c r="O3" s="22">
        <f>N3/N30*100</f>
        <v>35.135135135135137</v>
      </c>
    </row>
    <row r="4" spans="1:15" ht="15.75" customHeight="1">
      <c r="A4" s="19" t="s">
        <v>26</v>
      </c>
      <c r="B4" s="37">
        <v>1</v>
      </c>
      <c r="C4" s="21">
        <v>0</v>
      </c>
      <c r="D4" s="21">
        <v>3</v>
      </c>
      <c r="E4" s="21">
        <v>1</v>
      </c>
      <c r="F4" s="21">
        <v>3</v>
      </c>
      <c r="G4" s="21">
        <v>1</v>
      </c>
      <c r="H4" s="21">
        <v>1</v>
      </c>
      <c r="I4" s="21">
        <v>1</v>
      </c>
      <c r="J4" s="21"/>
      <c r="K4" s="21"/>
      <c r="L4" s="21"/>
      <c r="M4" s="21"/>
      <c r="N4" s="21">
        <f t="shared" si="0"/>
        <v>11</v>
      </c>
      <c r="O4" s="22">
        <f>N4/N30*100</f>
        <v>7.4324324324324325</v>
      </c>
    </row>
    <row r="5" spans="1:15" ht="15.75" customHeight="1">
      <c r="A5" s="19" t="s">
        <v>27</v>
      </c>
      <c r="B5" s="37">
        <v>2</v>
      </c>
      <c r="C5" s="21">
        <v>2</v>
      </c>
      <c r="D5" s="21">
        <v>0</v>
      </c>
      <c r="E5" s="21">
        <v>1</v>
      </c>
      <c r="F5" s="21">
        <v>0</v>
      </c>
      <c r="G5" s="21">
        <v>0</v>
      </c>
      <c r="H5" s="21">
        <v>0</v>
      </c>
      <c r="I5" s="21">
        <v>0</v>
      </c>
      <c r="J5" s="21"/>
      <c r="K5" s="21"/>
      <c r="L5" s="21"/>
      <c r="M5" s="21"/>
      <c r="N5" s="21">
        <f t="shared" si="0"/>
        <v>5</v>
      </c>
      <c r="O5" s="22">
        <f>N5/N30*100</f>
        <v>3.3783783783783785</v>
      </c>
    </row>
    <row r="6" spans="1:15" ht="15.75" customHeight="1">
      <c r="A6" s="27" t="s">
        <v>15</v>
      </c>
      <c r="B6" s="37">
        <v>1</v>
      </c>
      <c r="C6" s="21">
        <v>0</v>
      </c>
      <c r="D6" s="21">
        <v>0</v>
      </c>
      <c r="E6" s="21">
        <v>0</v>
      </c>
      <c r="F6" s="21">
        <v>1</v>
      </c>
      <c r="G6" s="21">
        <v>0</v>
      </c>
      <c r="H6" s="21">
        <v>0</v>
      </c>
      <c r="I6" s="21">
        <v>0</v>
      </c>
      <c r="J6" s="21"/>
      <c r="K6" s="21"/>
      <c r="L6" s="21"/>
      <c r="M6" s="21"/>
      <c r="N6" s="21">
        <f t="shared" si="0"/>
        <v>2</v>
      </c>
      <c r="O6" s="22">
        <f>N6/N30*100</f>
        <v>1.3513513513513513</v>
      </c>
    </row>
    <row r="7" spans="1:15" ht="15.75" customHeight="1">
      <c r="A7" s="27" t="s">
        <v>28</v>
      </c>
      <c r="B7" s="37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</v>
      </c>
      <c r="I7" s="21">
        <v>0</v>
      </c>
      <c r="J7" s="21"/>
      <c r="K7" s="21"/>
      <c r="L7" s="21"/>
      <c r="M7" s="21"/>
      <c r="N7" s="21">
        <f t="shared" si="0"/>
        <v>1</v>
      </c>
      <c r="O7" s="22">
        <f>N7/N30*100</f>
        <v>0.67567567567567566</v>
      </c>
    </row>
    <row r="8" spans="1:15" ht="15.75" customHeight="1">
      <c r="A8" s="19" t="s">
        <v>16</v>
      </c>
      <c r="B8" s="37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/>
      <c r="K8" s="21"/>
      <c r="L8" s="21"/>
      <c r="M8" s="21"/>
      <c r="N8" s="21">
        <f t="shared" si="0"/>
        <v>0</v>
      </c>
      <c r="O8" s="22">
        <f>N8/N30*100</f>
        <v>0</v>
      </c>
    </row>
    <row r="9" spans="1:15" ht="15.75" customHeight="1">
      <c r="A9" s="27" t="s">
        <v>29</v>
      </c>
      <c r="B9" s="37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/>
      <c r="K9" s="21"/>
      <c r="L9" s="21"/>
      <c r="M9" s="21"/>
      <c r="N9" s="21">
        <f t="shared" si="0"/>
        <v>0</v>
      </c>
      <c r="O9" s="22">
        <f>N9/N30*100</f>
        <v>0</v>
      </c>
    </row>
    <row r="10" spans="1:15" ht="15.75" customHeight="1">
      <c r="A10" s="27" t="s">
        <v>30</v>
      </c>
      <c r="B10" s="37">
        <v>1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/>
      <c r="K10" s="21"/>
      <c r="L10" s="21"/>
      <c r="M10" s="21"/>
      <c r="N10" s="21">
        <f t="shared" si="0"/>
        <v>1</v>
      </c>
      <c r="O10" s="22">
        <f>N10/N30*100</f>
        <v>0.67567567567567566</v>
      </c>
    </row>
    <row r="11" spans="1:15" ht="15.75" customHeight="1">
      <c r="A11" s="38" t="s">
        <v>31</v>
      </c>
      <c r="B11" s="37">
        <v>1</v>
      </c>
      <c r="C11" s="21">
        <v>0</v>
      </c>
      <c r="D11" s="21">
        <v>2</v>
      </c>
      <c r="E11" s="21">
        <v>1</v>
      </c>
      <c r="F11" s="21">
        <v>0</v>
      </c>
      <c r="G11" s="21">
        <v>1</v>
      </c>
      <c r="H11" s="21">
        <v>1</v>
      </c>
      <c r="I11" s="21">
        <v>1</v>
      </c>
      <c r="J11" s="21"/>
      <c r="K11" s="21"/>
      <c r="L11" s="21"/>
      <c r="M11" s="21"/>
      <c r="N11" s="21">
        <f t="shared" si="0"/>
        <v>7</v>
      </c>
      <c r="O11" s="22">
        <f>N11/N30*100</f>
        <v>4.7297297297297298</v>
      </c>
    </row>
    <row r="12" spans="1:15" ht="15.75" customHeight="1">
      <c r="A12" s="24" t="s">
        <v>38</v>
      </c>
      <c r="B12" s="37">
        <v>1</v>
      </c>
      <c r="C12" s="21">
        <v>0</v>
      </c>
      <c r="D12" s="21">
        <v>1</v>
      </c>
      <c r="E12" s="21">
        <v>1</v>
      </c>
      <c r="F12" s="21">
        <v>0</v>
      </c>
      <c r="G12" s="21">
        <v>0</v>
      </c>
      <c r="H12" s="21">
        <v>1</v>
      </c>
      <c r="I12" s="21">
        <v>0</v>
      </c>
      <c r="J12" s="21"/>
      <c r="K12" s="21"/>
      <c r="L12" s="21"/>
      <c r="M12" s="21"/>
      <c r="N12" s="21">
        <f t="shared" si="0"/>
        <v>4</v>
      </c>
      <c r="O12" s="22">
        <f>N12/N30*100</f>
        <v>2.7027027027027026</v>
      </c>
    </row>
    <row r="13" spans="1:15" ht="15.75" customHeight="1">
      <c r="A13" s="28" t="s">
        <v>32</v>
      </c>
      <c r="B13" s="37">
        <v>0</v>
      </c>
      <c r="C13" s="21">
        <v>0</v>
      </c>
      <c r="D13" s="21">
        <v>0</v>
      </c>
      <c r="E13" s="21">
        <v>0</v>
      </c>
      <c r="F13" s="21">
        <v>0</v>
      </c>
      <c r="G13" s="21">
        <v>1</v>
      </c>
      <c r="H13" s="21">
        <v>1</v>
      </c>
      <c r="I13" s="21">
        <v>0</v>
      </c>
      <c r="J13" s="21"/>
      <c r="K13" s="21"/>
      <c r="L13" s="21"/>
      <c r="M13" s="21"/>
      <c r="N13" s="21">
        <f t="shared" si="0"/>
        <v>2</v>
      </c>
      <c r="O13" s="22">
        <f>N13/N30*100</f>
        <v>1.3513513513513513</v>
      </c>
    </row>
    <row r="14" spans="1:15" ht="15.75" customHeight="1">
      <c r="A14" s="28" t="s">
        <v>33</v>
      </c>
      <c r="B14" s="37">
        <v>0</v>
      </c>
      <c r="C14" s="21">
        <v>1</v>
      </c>
      <c r="D14" s="21">
        <v>3</v>
      </c>
      <c r="E14" s="21">
        <v>4</v>
      </c>
      <c r="F14" s="21">
        <v>2</v>
      </c>
      <c r="G14" s="21">
        <v>2</v>
      </c>
      <c r="H14" s="21">
        <v>0</v>
      </c>
      <c r="I14" s="21">
        <v>0</v>
      </c>
      <c r="J14" s="21"/>
      <c r="K14" s="21"/>
      <c r="L14" s="21"/>
      <c r="M14" s="21"/>
      <c r="N14" s="21">
        <f t="shared" si="0"/>
        <v>12</v>
      </c>
      <c r="O14" s="22">
        <f>N14/N30*100</f>
        <v>8.1081081081081088</v>
      </c>
    </row>
    <row r="15" spans="1:15" ht="15.75" customHeight="1">
      <c r="A15" s="27" t="s">
        <v>34</v>
      </c>
      <c r="B15" s="21">
        <v>0</v>
      </c>
      <c r="C15" s="21">
        <v>1</v>
      </c>
      <c r="D15" s="21">
        <v>1</v>
      </c>
      <c r="E15" s="21">
        <v>3</v>
      </c>
      <c r="F15" s="21">
        <v>0</v>
      </c>
      <c r="G15" s="21">
        <v>0</v>
      </c>
      <c r="H15" s="21">
        <v>0</v>
      </c>
      <c r="I15" s="21">
        <v>1</v>
      </c>
      <c r="J15" s="21"/>
      <c r="K15" s="21"/>
      <c r="L15" s="21"/>
      <c r="M15" s="21"/>
      <c r="N15" s="21">
        <f t="shared" si="0"/>
        <v>6</v>
      </c>
      <c r="O15" s="22">
        <f>N15/N30*100</f>
        <v>4.0540540540540544</v>
      </c>
    </row>
    <row r="16" spans="1:15" ht="15.75" customHeight="1">
      <c r="A16" s="27" t="s">
        <v>20</v>
      </c>
      <c r="B16" s="16">
        <v>0</v>
      </c>
      <c r="C16" s="16">
        <v>0</v>
      </c>
      <c r="D16" s="16">
        <v>0</v>
      </c>
      <c r="E16" s="16">
        <v>0</v>
      </c>
      <c r="F16" s="16">
        <v>3</v>
      </c>
      <c r="G16" s="16">
        <v>3</v>
      </c>
      <c r="H16" s="16">
        <v>0</v>
      </c>
      <c r="I16" s="16">
        <v>0</v>
      </c>
      <c r="N16" s="21">
        <f t="shared" si="0"/>
        <v>6</v>
      </c>
      <c r="O16" s="22">
        <f>N16/N30*100</f>
        <v>4.0540540540540544</v>
      </c>
    </row>
    <row r="17" spans="1:15" ht="15.75" customHeight="1">
      <c r="A17" s="19"/>
      <c r="B17" s="16"/>
      <c r="C17" s="16"/>
      <c r="D17" s="16"/>
      <c r="E17" s="16"/>
      <c r="F17" s="39"/>
      <c r="G17" s="16"/>
      <c r="H17" s="16"/>
      <c r="I17" s="16"/>
      <c r="N17" s="21">
        <f t="shared" si="0"/>
        <v>0</v>
      </c>
      <c r="O17" s="22">
        <f>N17/N30*100</f>
        <v>0</v>
      </c>
    </row>
    <row r="18" spans="1:15" ht="15.75" customHeight="1">
      <c r="A18" s="19"/>
      <c r="B18" s="16"/>
      <c r="C18" s="16"/>
      <c r="D18" s="16"/>
      <c r="E18" s="16"/>
      <c r="F18" s="39"/>
      <c r="G18" s="16"/>
      <c r="H18" s="16"/>
      <c r="I18" s="16"/>
      <c r="N18" s="21">
        <f t="shared" si="0"/>
        <v>0</v>
      </c>
      <c r="O18" s="22">
        <f>N18/N30*100</f>
        <v>0</v>
      </c>
    </row>
    <row r="19" spans="1:15" ht="15.75" customHeight="1">
      <c r="A19" s="19"/>
      <c r="B19" s="16"/>
      <c r="C19" s="16"/>
      <c r="D19" s="16"/>
      <c r="E19" s="16"/>
      <c r="F19" s="39"/>
      <c r="G19" s="16"/>
      <c r="H19" s="16"/>
      <c r="I19" s="16"/>
      <c r="N19" s="21">
        <f t="shared" si="0"/>
        <v>0</v>
      </c>
      <c r="O19" s="22">
        <f>N19/N30*100</f>
        <v>0</v>
      </c>
    </row>
    <row r="20" spans="1:15" ht="15.75" customHeight="1">
      <c r="A20" s="16"/>
      <c r="B20" s="16"/>
      <c r="C20" s="16"/>
      <c r="D20" s="16"/>
      <c r="E20" s="16"/>
      <c r="F20" s="39"/>
      <c r="G20" s="16"/>
      <c r="H20" s="16"/>
      <c r="I20" s="16"/>
      <c r="N20" s="21">
        <f t="shared" si="0"/>
        <v>0</v>
      </c>
      <c r="O20" s="22">
        <f>N20/N30*100</f>
        <v>0</v>
      </c>
    </row>
    <row r="21" spans="1:15" ht="15.75" customHeight="1">
      <c r="A21" s="16"/>
      <c r="B21" s="16"/>
      <c r="C21" s="16"/>
      <c r="D21" s="16"/>
      <c r="E21" s="16"/>
      <c r="F21" s="39"/>
      <c r="G21" s="16"/>
      <c r="H21" s="16"/>
      <c r="I21" s="16"/>
      <c r="N21" s="21">
        <f t="shared" si="0"/>
        <v>0</v>
      </c>
      <c r="O21" s="22">
        <f>N21/N30*100</f>
        <v>0</v>
      </c>
    </row>
    <row r="22" spans="1:15" ht="15.75" customHeight="1">
      <c r="A22" s="16"/>
      <c r="B22" s="16"/>
      <c r="C22" s="16"/>
      <c r="D22" s="16"/>
      <c r="E22" s="16"/>
      <c r="F22" s="39"/>
      <c r="G22" s="16"/>
      <c r="H22" s="16"/>
      <c r="I22" s="16"/>
      <c r="N22" s="21">
        <f t="shared" si="0"/>
        <v>0</v>
      </c>
      <c r="O22" s="22">
        <f>N22/N30*100</f>
        <v>0</v>
      </c>
    </row>
    <row r="23" spans="1:15" ht="15.75" customHeight="1">
      <c r="A23" s="16"/>
      <c r="B23" s="16"/>
      <c r="C23" s="16"/>
      <c r="D23" s="16"/>
      <c r="E23" s="16"/>
      <c r="F23" s="39"/>
      <c r="G23" s="16"/>
      <c r="H23" s="16"/>
      <c r="I23" s="16"/>
      <c r="N23" s="21">
        <f t="shared" si="0"/>
        <v>0</v>
      </c>
      <c r="O23" s="22">
        <f>N23/N30*100</f>
        <v>0</v>
      </c>
    </row>
    <row r="24" spans="1:15" ht="15.75" customHeight="1">
      <c r="A24" s="19"/>
      <c r="B24" s="16"/>
      <c r="C24" s="16"/>
      <c r="D24" s="16"/>
      <c r="E24" s="16"/>
      <c r="F24" s="39"/>
      <c r="G24" s="16"/>
      <c r="H24" s="16"/>
      <c r="I24" s="16"/>
      <c r="N24" s="21">
        <f t="shared" si="0"/>
        <v>0</v>
      </c>
      <c r="O24" s="22">
        <f>N24/N30*100</f>
        <v>0</v>
      </c>
    </row>
    <row r="25" spans="1:15" ht="15.75" customHeight="1">
      <c r="A25" s="19"/>
      <c r="B25" s="16"/>
      <c r="C25" s="16"/>
      <c r="D25" s="16"/>
      <c r="E25" s="16"/>
      <c r="F25" s="39"/>
      <c r="G25" s="16"/>
      <c r="H25" s="16"/>
      <c r="I25" s="16"/>
      <c r="N25" s="21">
        <f t="shared" si="0"/>
        <v>0</v>
      </c>
      <c r="O25" s="22">
        <f>N25/N30*100</f>
        <v>0</v>
      </c>
    </row>
    <row r="26" spans="1:15" ht="15.75" customHeight="1">
      <c r="A26" s="30"/>
      <c r="B26" s="16"/>
      <c r="C26" s="16"/>
      <c r="D26" s="16"/>
      <c r="E26" s="16"/>
      <c r="F26" s="39"/>
      <c r="G26" s="16"/>
      <c r="H26" s="16"/>
      <c r="I26" s="16"/>
      <c r="N26" s="21">
        <f t="shared" si="0"/>
        <v>0</v>
      </c>
      <c r="O26" s="22">
        <f>N26/N30*100</f>
        <v>0</v>
      </c>
    </row>
    <row r="27" spans="1:15" ht="15.75" customHeight="1">
      <c r="A27" s="30"/>
      <c r="B27" s="16"/>
      <c r="C27" s="16"/>
      <c r="D27" s="16"/>
      <c r="E27" s="16"/>
      <c r="F27" s="39"/>
      <c r="G27" s="16"/>
      <c r="H27" s="16"/>
      <c r="I27" s="16"/>
      <c r="N27" s="21">
        <f t="shared" si="0"/>
        <v>0</v>
      </c>
      <c r="O27" s="22">
        <f>N27/N30*100</f>
        <v>0</v>
      </c>
    </row>
    <row r="28" spans="1:15" ht="15.75" customHeight="1">
      <c r="A28" s="30" t="s">
        <v>35</v>
      </c>
      <c r="N28" s="21">
        <f t="shared" si="0"/>
        <v>0</v>
      </c>
      <c r="O28" s="22">
        <f>N28/N30*100</f>
        <v>0</v>
      </c>
    </row>
    <row r="29" spans="1:15" ht="15.75" customHeight="1">
      <c r="A29" s="26" t="s">
        <v>22</v>
      </c>
      <c r="B29" s="26">
        <f t="shared" ref="B29:M29" si="1">SUM(B2:B28)</f>
        <v>16</v>
      </c>
      <c r="C29" s="26">
        <f t="shared" si="1"/>
        <v>15</v>
      </c>
      <c r="D29" s="26">
        <f t="shared" si="1"/>
        <v>22</v>
      </c>
      <c r="E29" s="26">
        <f t="shared" si="1"/>
        <v>25</v>
      </c>
      <c r="F29" s="26">
        <f t="shared" si="1"/>
        <v>23</v>
      </c>
      <c r="G29" s="26">
        <f t="shared" si="1"/>
        <v>17</v>
      </c>
      <c r="H29" s="26">
        <f t="shared" si="1"/>
        <v>21</v>
      </c>
      <c r="I29" s="26">
        <f t="shared" si="1"/>
        <v>9</v>
      </c>
      <c r="J29" s="26">
        <f t="shared" si="1"/>
        <v>0</v>
      </c>
      <c r="K29" s="26">
        <f t="shared" si="1"/>
        <v>0</v>
      </c>
      <c r="L29" s="26">
        <f t="shared" si="1"/>
        <v>0</v>
      </c>
      <c r="M29" s="26">
        <f t="shared" si="1"/>
        <v>0</v>
      </c>
      <c r="N29" s="26"/>
    </row>
    <row r="30" spans="1:15" ht="15.75" customHeight="1">
      <c r="A30" s="26" t="s">
        <v>23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>
        <f>SUM(N2:N28)</f>
        <v>148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O30"/>
  <sheetViews>
    <sheetView workbookViewId="0">
      <selection activeCell="A2" sqref="A2:A28"/>
    </sheetView>
  </sheetViews>
  <sheetFormatPr baseColWidth="10" defaultColWidth="12.6640625" defaultRowHeight="15.75" customHeight="1"/>
  <cols>
    <col min="1" max="1" width="41" style="18" customWidth="1"/>
    <col min="2" max="13" width="12.6640625" style="18"/>
    <col min="14" max="14" width="22.33203125" style="18" customWidth="1"/>
    <col min="15" max="15" width="23" style="18" customWidth="1"/>
    <col min="16" max="16384" width="12.6640625" style="18"/>
  </cols>
  <sheetData>
    <row r="1" spans="1:15" ht="15.75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</row>
    <row r="2" spans="1:15" ht="15.75" customHeight="1">
      <c r="A2" s="19" t="s">
        <v>24</v>
      </c>
      <c r="B2" s="37">
        <v>4</v>
      </c>
      <c r="C2" s="21">
        <v>3</v>
      </c>
      <c r="D2" s="21">
        <v>6</v>
      </c>
      <c r="E2" s="21">
        <v>3</v>
      </c>
      <c r="F2" s="21">
        <v>2</v>
      </c>
      <c r="G2" s="21">
        <v>1</v>
      </c>
      <c r="H2" s="21">
        <v>1</v>
      </c>
      <c r="I2" s="21">
        <v>1</v>
      </c>
      <c r="J2" s="21"/>
      <c r="K2" s="21"/>
      <c r="L2" s="21"/>
      <c r="M2" s="21"/>
      <c r="N2" s="21">
        <f t="shared" ref="N2:N28" si="0">SUM(B2:M2)</f>
        <v>21</v>
      </c>
      <c r="O2" s="22">
        <f>N2/N30*100</f>
        <v>33.333333333333329</v>
      </c>
    </row>
    <row r="3" spans="1:15" ht="15.75" customHeight="1">
      <c r="A3" s="19" t="s">
        <v>25</v>
      </c>
      <c r="B3" s="37">
        <v>1</v>
      </c>
      <c r="C3" s="21">
        <v>5</v>
      </c>
      <c r="D3" s="21">
        <v>1</v>
      </c>
      <c r="E3" s="21">
        <v>2</v>
      </c>
      <c r="F3" s="21">
        <v>4</v>
      </c>
      <c r="G3" s="21">
        <v>4</v>
      </c>
      <c r="H3" s="21">
        <v>3</v>
      </c>
      <c r="I3" s="21">
        <v>3</v>
      </c>
      <c r="J3" s="21"/>
      <c r="K3" s="21"/>
      <c r="L3" s="21"/>
      <c r="M3" s="21"/>
      <c r="N3" s="21">
        <f t="shared" si="0"/>
        <v>23</v>
      </c>
      <c r="O3" s="22">
        <f>N3/N30*100</f>
        <v>36.507936507936506</v>
      </c>
    </row>
    <row r="4" spans="1:15" ht="15.75" customHeight="1">
      <c r="A4" s="19" t="s">
        <v>26</v>
      </c>
      <c r="B4" s="37">
        <v>0</v>
      </c>
      <c r="C4" s="21">
        <v>1</v>
      </c>
      <c r="D4" s="21">
        <v>0</v>
      </c>
      <c r="E4" s="21">
        <v>1</v>
      </c>
      <c r="F4" s="21">
        <v>0</v>
      </c>
      <c r="G4" s="21">
        <v>0</v>
      </c>
      <c r="H4" s="21">
        <v>1</v>
      </c>
      <c r="I4" s="21">
        <v>0</v>
      </c>
      <c r="J4" s="21"/>
      <c r="K4" s="21"/>
      <c r="L4" s="21"/>
      <c r="M4" s="21"/>
      <c r="N4" s="21">
        <f t="shared" si="0"/>
        <v>3</v>
      </c>
      <c r="O4" s="22">
        <f>N4/N30*100</f>
        <v>4.7619047619047619</v>
      </c>
    </row>
    <row r="5" spans="1:15" ht="15.75" customHeight="1">
      <c r="A5" s="19" t="s">
        <v>27</v>
      </c>
      <c r="B5" s="37">
        <v>2</v>
      </c>
      <c r="C5" s="21">
        <v>1</v>
      </c>
      <c r="D5" s="21">
        <v>2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/>
      <c r="K5" s="21"/>
      <c r="L5" s="21"/>
      <c r="M5" s="21"/>
      <c r="N5" s="21">
        <f t="shared" si="0"/>
        <v>5</v>
      </c>
      <c r="O5" s="22">
        <f>N5/N30*100</f>
        <v>7.9365079365079358</v>
      </c>
    </row>
    <row r="6" spans="1:15" ht="15.75" customHeight="1">
      <c r="A6" s="27" t="s">
        <v>15</v>
      </c>
      <c r="B6" s="37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1</v>
      </c>
      <c r="I6" s="21">
        <v>0</v>
      </c>
      <c r="J6" s="21"/>
      <c r="K6" s="21"/>
      <c r="L6" s="21"/>
      <c r="M6" s="21"/>
      <c r="N6" s="21">
        <f t="shared" si="0"/>
        <v>1</v>
      </c>
      <c r="O6" s="22">
        <f>N6/N30*100</f>
        <v>1.5873015873015872</v>
      </c>
    </row>
    <row r="7" spans="1:15" ht="15.75" customHeight="1">
      <c r="A7" s="27" t="s">
        <v>28</v>
      </c>
      <c r="B7" s="37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/>
      <c r="K7" s="21"/>
      <c r="L7" s="21"/>
      <c r="M7" s="21"/>
      <c r="N7" s="21">
        <f t="shared" si="0"/>
        <v>0</v>
      </c>
      <c r="O7" s="22">
        <f>N7/N30*100</f>
        <v>0</v>
      </c>
    </row>
    <row r="8" spans="1:15" ht="15.75" customHeight="1">
      <c r="A8" s="19" t="s">
        <v>16</v>
      </c>
      <c r="B8" s="37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/>
      <c r="K8" s="21"/>
      <c r="L8" s="21"/>
      <c r="M8" s="21"/>
      <c r="N8" s="21">
        <f t="shared" si="0"/>
        <v>0</v>
      </c>
      <c r="O8" s="22">
        <f>N8/N30*100</f>
        <v>0</v>
      </c>
    </row>
    <row r="9" spans="1:15" ht="15.75" customHeight="1">
      <c r="A9" s="27" t="s">
        <v>29</v>
      </c>
      <c r="B9" s="37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/>
      <c r="K9" s="21"/>
      <c r="L9" s="21"/>
      <c r="M9" s="21"/>
      <c r="N9" s="21">
        <f t="shared" si="0"/>
        <v>0</v>
      </c>
      <c r="O9" s="22">
        <f>N9/N30*100</f>
        <v>0</v>
      </c>
    </row>
    <row r="10" spans="1:15" ht="15.75" customHeight="1">
      <c r="A10" s="27" t="s">
        <v>30</v>
      </c>
      <c r="B10" s="37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/>
      <c r="K10" s="21"/>
      <c r="L10" s="21"/>
      <c r="M10" s="21"/>
      <c r="N10" s="21">
        <f t="shared" si="0"/>
        <v>0</v>
      </c>
      <c r="O10" s="22">
        <f>N10/N30*100</f>
        <v>0</v>
      </c>
    </row>
    <row r="11" spans="1:15" ht="15.75" customHeight="1">
      <c r="A11" s="38" t="s">
        <v>31</v>
      </c>
      <c r="B11" s="37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/>
      <c r="K11" s="21"/>
      <c r="L11" s="21"/>
      <c r="M11" s="21"/>
      <c r="N11" s="21">
        <f t="shared" si="0"/>
        <v>0</v>
      </c>
      <c r="O11" s="22">
        <f>N11/N30*100</f>
        <v>0</v>
      </c>
    </row>
    <row r="12" spans="1:15" ht="15.75" customHeight="1">
      <c r="A12" s="24" t="s">
        <v>38</v>
      </c>
      <c r="B12" s="37">
        <v>0</v>
      </c>
      <c r="C12" s="21">
        <v>1</v>
      </c>
      <c r="D12" s="21">
        <v>0</v>
      </c>
      <c r="E12" s="21">
        <v>0</v>
      </c>
      <c r="F12" s="21">
        <v>0</v>
      </c>
      <c r="G12" s="21">
        <v>1</v>
      </c>
      <c r="H12" s="21">
        <v>0</v>
      </c>
      <c r="I12" s="21">
        <v>0</v>
      </c>
      <c r="J12" s="21"/>
      <c r="K12" s="21"/>
      <c r="L12" s="21"/>
      <c r="M12" s="21"/>
      <c r="N12" s="21">
        <f t="shared" si="0"/>
        <v>2</v>
      </c>
      <c r="O12" s="22">
        <f>N12/N30*100</f>
        <v>3.1746031746031744</v>
      </c>
    </row>
    <row r="13" spans="1:15" ht="15.75" customHeight="1">
      <c r="A13" s="28" t="s">
        <v>32</v>
      </c>
      <c r="B13" s="37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/>
      <c r="K13" s="21"/>
      <c r="L13" s="21"/>
      <c r="M13" s="21"/>
      <c r="N13" s="21">
        <f t="shared" si="0"/>
        <v>0</v>
      </c>
      <c r="O13" s="22">
        <f>N13/N30*100</f>
        <v>0</v>
      </c>
    </row>
    <row r="14" spans="1:15" ht="15.75" customHeight="1">
      <c r="A14" s="28" t="s">
        <v>33</v>
      </c>
      <c r="B14" s="37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/>
      <c r="K14" s="21"/>
      <c r="L14" s="21"/>
      <c r="M14" s="21"/>
      <c r="N14" s="21">
        <f t="shared" si="0"/>
        <v>0</v>
      </c>
      <c r="O14" s="22">
        <f>N14/N30*100</f>
        <v>0</v>
      </c>
    </row>
    <row r="15" spans="1:15" ht="15.75" customHeight="1">
      <c r="A15" s="27" t="s">
        <v>34</v>
      </c>
      <c r="B15" s="21">
        <v>0</v>
      </c>
      <c r="C15" s="21">
        <v>1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/>
      <c r="K15" s="21"/>
      <c r="L15" s="21"/>
      <c r="M15" s="21"/>
      <c r="N15" s="21">
        <f t="shared" si="0"/>
        <v>1</v>
      </c>
      <c r="O15" s="22">
        <f>N15/N30*100</f>
        <v>1.5873015873015872</v>
      </c>
    </row>
    <row r="16" spans="1:15" ht="15.75" customHeight="1">
      <c r="A16" s="27" t="s">
        <v>20</v>
      </c>
      <c r="B16" s="16">
        <v>0</v>
      </c>
      <c r="C16" s="16">
        <v>0</v>
      </c>
      <c r="D16" s="16">
        <v>0</v>
      </c>
      <c r="E16" s="16">
        <v>0</v>
      </c>
      <c r="F16" s="16">
        <v>3</v>
      </c>
      <c r="G16" s="16">
        <v>2</v>
      </c>
      <c r="H16" s="16">
        <v>1</v>
      </c>
      <c r="I16" s="16">
        <v>1</v>
      </c>
      <c r="N16" s="21">
        <f t="shared" si="0"/>
        <v>7</v>
      </c>
      <c r="O16" s="22">
        <f>N16/N30*100</f>
        <v>11.111111111111111</v>
      </c>
    </row>
    <row r="17" spans="1:15" ht="15.75" customHeight="1">
      <c r="A17" s="19"/>
      <c r="B17" s="16"/>
      <c r="C17" s="16"/>
      <c r="D17" s="16"/>
      <c r="E17" s="16"/>
      <c r="F17" s="39"/>
      <c r="G17" s="16"/>
      <c r="H17" s="16"/>
      <c r="I17" s="16"/>
      <c r="N17" s="21">
        <f t="shared" si="0"/>
        <v>0</v>
      </c>
      <c r="O17" s="22">
        <f>N17/N30*100</f>
        <v>0</v>
      </c>
    </row>
    <row r="18" spans="1:15" ht="15.75" customHeight="1">
      <c r="A18" s="19"/>
      <c r="B18" s="16"/>
      <c r="C18" s="16"/>
      <c r="D18" s="16"/>
      <c r="E18" s="16"/>
      <c r="F18" s="39"/>
      <c r="G18" s="16"/>
      <c r="H18" s="16"/>
      <c r="I18" s="16"/>
      <c r="N18" s="21">
        <f t="shared" si="0"/>
        <v>0</v>
      </c>
      <c r="O18" s="22">
        <f>N18/N30*100</f>
        <v>0</v>
      </c>
    </row>
    <row r="19" spans="1:15" ht="15.75" customHeight="1">
      <c r="A19" s="19"/>
      <c r="B19" s="16"/>
      <c r="C19" s="16"/>
      <c r="D19" s="16"/>
      <c r="E19" s="16"/>
      <c r="F19" s="39"/>
      <c r="G19" s="16"/>
      <c r="H19" s="16"/>
      <c r="I19" s="16"/>
      <c r="N19" s="21">
        <f t="shared" si="0"/>
        <v>0</v>
      </c>
      <c r="O19" s="22">
        <f>N19/N30*100</f>
        <v>0</v>
      </c>
    </row>
    <row r="20" spans="1:15" ht="15.75" customHeight="1">
      <c r="A20" s="16"/>
      <c r="B20" s="16"/>
      <c r="C20" s="16"/>
      <c r="D20" s="16"/>
      <c r="E20" s="16"/>
      <c r="F20" s="39"/>
      <c r="G20" s="16"/>
      <c r="H20" s="16"/>
      <c r="I20" s="16"/>
      <c r="N20" s="21">
        <f t="shared" si="0"/>
        <v>0</v>
      </c>
      <c r="O20" s="22">
        <f>N20/N30*100</f>
        <v>0</v>
      </c>
    </row>
    <row r="21" spans="1:15" ht="15.75" customHeight="1">
      <c r="A21" s="16"/>
      <c r="B21" s="16"/>
      <c r="C21" s="16"/>
      <c r="D21" s="16"/>
      <c r="E21" s="16"/>
      <c r="F21" s="39"/>
      <c r="G21" s="16"/>
      <c r="H21" s="16"/>
      <c r="I21" s="16"/>
      <c r="N21" s="21">
        <f t="shared" si="0"/>
        <v>0</v>
      </c>
      <c r="O21" s="22">
        <f>N21/N30*100</f>
        <v>0</v>
      </c>
    </row>
    <row r="22" spans="1:15" ht="15.75" customHeight="1">
      <c r="A22" s="16"/>
      <c r="B22" s="16"/>
      <c r="C22" s="16"/>
      <c r="D22" s="16"/>
      <c r="E22" s="16"/>
      <c r="F22" s="39"/>
      <c r="G22" s="16"/>
      <c r="H22" s="16"/>
      <c r="I22" s="16"/>
      <c r="N22" s="21">
        <f t="shared" si="0"/>
        <v>0</v>
      </c>
      <c r="O22" s="22">
        <f>N22/N30*100</f>
        <v>0</v>
      </c>
    </row>
    <row r="23" spans="1:15" ht="15.75" customHeight="1">
      <c r="A23" s="16"/>
      <c r="B23" s="16"/>
      <c r="C23" s="16"/>
      <c r="D23" s="16"/>
      <c r="E23" s="16"/>
      <c r="F23" s="39"/>
      <c r="G23" s="16"/>
      <c r="H23" s="16"/>
      <c r="I23" s="16"/>
      <c r="N23" s="21">
        <f t="shared" si="0"/>
        <v>0</v>
      </c>
      <c r="O23" s="22">
        <f>N23/N30*100</f>
        <v>0</v>
      </c>
    </row>
    <row r="24" spans="1:15" ht="15.75" customHeight="1">
      <c r="A24" s="19"/>
      <c r="B24" s="16"/>
      <c r="C24" s="16"/>
      <c r="D24" s="16"/>
      <c r="E24" s="16"/>
      <c r="F24" s="39"/>
      <c r="G24" s="16"/>
      <c r="H24" s="16"/>
      <c r="I24" s="16"/>
      <c r="N24" s="21">
        <f t="shared" si="0"/>
        <v>0</v>
      </c>
      <c r="O24" s="22">
        <f>N24/N30*100</f>
        <v>0</v>
      </c>
    </row>
    <row r="25" spans="1:15" ht="15.75" customHeight="1">
      <c r="A25" s="19"/>
      <c r="B25" s="16"/>
      <c r="C25" s="16"/>
      <c r="D25" s="16"/>
      <c r="E25" s="16"/>
      <c r="F25" s="39"/>
      <c r="G25" s="16"/>
      <c r="H25" s="16"/>
      <c r="I25" s="16"/>
      <c r="N25" s="21">
        <f t="shared" si="0"/>
        <v>0</v>
      </c>
      <c r="O25" s="22">
        <f>N25/N30*100</f>
        <v>0</v>
      </c>
    </row>
    <row r="26" spans="1:15" ht="15.75" customHeight="1">
      <c r="A26" s="30"/>
      <c r="B26" s="16"/>
      <c r="C26" s="16"/>
      <c r="D26" s="16"/>
      <c r="E26" s="16"/>
      <c r="F26" s="39"/>
      <c r="G26" s="16"/>
      <c r="H26" s="16"/>
      <c r="I26" s="16"/>
      <c r="N26" s="21">
        <f t="shared" si="0"/>
        <v>0</v>
      </c>
      <c r="O26" s="22">
        <f>N26/N30*100</f>
        <v>0</v>
      </c>
    </row>
    <row r="27" spans="1:15" ht="15.75" customHeight="1">
      <c r="A27" s="30"/>
      <c r="B27" s="16"/>
      <c r="C27" s="16"/>
      <c r="D27" s="16"/>
      <c r="E27" s="16"/>
      <c r="F27" s="39"/>
      <c r="G27" s="16"/>
      <c r="H27" s="16"/>
      <c r="I27" s="16"/>
      <c r="N27" s="21">
        <f t="shared" si="0"/>
        <v>0</v>
      </c>
      <c r="O27" s="22">
        <f>N27/N30*100</f>
        <v>0</v>
      </c>
    </row>
    <row r="28" spans="1:15" ht="15.75" customHeight="1">
      <c r="A28" s="30" t="s">
        <v>35</v>
      </c>
      <c r="N28" s="21">
        <f t="shared" si="0"/>
        <v>0</v>
      </c>
      <c r="O28" s="22">
        <f>N28/N30*100</f>
        <v>0</v>
      </c>
    </row>
    <row r="29" spans="1:15" ht="15.75" customHeight="1">
      <c r="A29" s="26" t="s">
        <v>22</v>
      </c>
      <c r="B29" s="26">
        <f t="shared" ref="B29:M29" si="1">SUM(B2:B28)</f>
        <v>7</v>
      </c>
      <c r="C29" s="26">
        <f t="shared" si="1"/>
        <v>12</v>
      </c>
      <c r="D29" s="26">
        <f t="shared" si="1"/>
        <v>9</v>
      </c>
      <c r="E29" s="26">
        <f t="shared" si="1"/>
        <v>6</v>
      </c>
      <c r="F29" s="26">
        <f t="shared" si="1"/>
        <v>9</v>
      </c>
      <c r="G29" s="26">
        <f t="shared" si="1"/>
        <v>8</v>
      </c>
      <c r="H29" s="26">
        <f t="shared" si="1"/>
        <v>7</v>
      </c>
      <c r="I29" s="26">
        <f t="shared" si="1"/>
        <v>5</v>
      </c>
      <c r="J29" s="26">
        <f t="shared" si="1"/>
        <v>0</v>
      </c>
      <c r="K29" s="26">
        <f t="shared" si="1"/>
        <v>0</v>
      </c>
      <c r="L29" s="26">
        <f t="shared" si="1"/>
        <v>0</v>
      </c>
      <c r="M29" s="26">
        <f t="shared" si="1"/>
        <v>0</v>
      </c>
      <c r="N29" s="26"/>
    </row>
    <row r="30" spans="1:15" ht="15.75" customHeight="1">
      <c r="A30" s="26" t="s">
        <v>23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>
        <f>SUM(N2:N28)</f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30"/>
  <sheetViews>
    <sheetView tabSelected="1" workbookViewId="0">
      <selection activeCell="L21" sqref="L21"/>
    </sheetView>
  </sheetViews>
  <sheetFormatPr baseColWidth="10" defaultColWidth="12.6640625" defaultRowHeight="15.75" customHeight="1"/>
  <cols>
    <col min="1" max="1" width="41" style="18" customWidth="1"/>
    <col min="2" max="13" width="12.6640625" style="18"/>
    <col min="14" max="14" width="22.33203125" style="18" customWidth="1"/>
    <col min="15" max="15" width="23" style="18" customWidth="1"/>
    <col min="16" max="16384" width="12.6640625" style="18"/>
  </cols>
  <sheetData>
    <row r="1" spans="1:15" ht="15.75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</row>
    <row r="2" spans="1:15" ht="15.75" customHeight="1">
      <c r="A2" s="19" t="s">
        <v>24</v>
      </c>
      <c r="B2" s="37">
        <v>4</v>
      </c>
      <c r="C2" s="21">
        <v>2</v>
      </c>
      <c r="D2" s="21">
        <v>6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/>
      <c r="K2" s="21"/>
      <c r="L2" s="21"/>
      <c r="M2" s="21"/>
      <c r="N2" s="21">
        <f t="shared" ref="N2:N28" si="0">SUM(B2:M2)</f>
        <v>12</v>
      </c>
      <c r="O2" s="22">
        <f>N2/N30*100</f>
        <v>46.153846153846153</v>
      </c>
    </row>
    <row r="3" spans="1:15" ht="15.75" customHeight="1">
      <c r="A3" s="19" t="s">
        <v>25</v>
      </c>
      <c r="B3" s="37">
        <v>0</v>
      </c>
      <c r="C3" s="21">
        <v>1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/>
      <c r="K3" s="21"/>
      <c r="L3" s="21"/>
      <c r="M3" s="21"/>
      <c r="N3" s="21">
        <f t="shared" si="0"/>
        <v>1</v>
      </c>
      <c r="O3" s="22">
        <f>N3/N30*100</f>
        <v>3.8461538461538463</v>
      </c>
    </row>
    <row r="4" spans="1:15" ht="15.75" customHeight="1">
      <c r="A4" s="19" t="s">
        <v>26</v>
      </c>
      <c r="B4" s="37">
        <v>0</v>
      </c>
      <c r="C4" s="21">
        <v>1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/>
      <c r="K4" s="21"/>
      <c r="L4" s="21"/>
      <c r="M4" s="21"/>
      <c r="N4" s="21">
        <f t="shared" si="0"/>
        <v>1</v>
      </c>
      <c r="O4" s="22">
        <f>N4/N30*100</f>
        <v>3.8461538461538463</v>
      </c>
    </row>
    <row r="5" spans="1:15" ht="15.75" customHeight="1">
      <c r="A5" s="19" t="s">
        <v>27</v>
      </c>
      <c r="B5" s="37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/>
      <c r="K5" s="21"/>
      <c r="L5" s="21"/>
      <c r="M5" s="21"/>
      <c r="N5" s="21">
        <f t="shared" si="0"/>
        <v>0</v>
      </c>
      <c r="O5" s="22">
        <f>N5/N30*100</f>
        <v>0</v>
      </c>
    </row>
    <row r="6" spans="1:15" ht="15.75" customHeight="1">
      <c r="A6" s="27" t="s">
        <v>15</v>
      </c>
      <c r="B6" s="37">
        <v>0</v>
      </c>
      <c r="C6" s="21">
        <v>0</v>
      </c>
      <c r="D6" s="21">
        <v>0</v>
      </c>
      <c r="E6" s="21">
        <v>1</v>
      </c>
      <c r="F6" s="21">
        <v>0</v>
      </c>
      <c r="G6" s="21">
        <v>0</v>
      </c>
      <c r="H6" s="21">
        <v>0</v>
      </c>
      <c r="I6" s="21">
        <v>0</v>
      </c>
      <c r="J6" s="21"/>
      <c r="K6" s="21"/>
      <c r="L6" s="21"/>
      <c r="M6" s="21"/>
      <c r="N6" s="21">
        <f t="shared" si="0"/>
        <v>1</v>
      </c>
      <c r="O6" s="22">
        <f>N6/N30*100</f>
        <v>3.8461538461538463</v>
      </c>
    </row>
    <row r="7" spans="1:15" ht="15.75" customHeight="1">
      <c r="A7" s="27" t="s">
        <v>28</v>
      </c>
      <c r="B7" s="37">
        <v>3</v>
      </c>
      <c r="C7" s="21">
        <v>2</v>
      </c>
      <c r="D7" s="21">
        <v>6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/>
      <c r="K7" s="21"/>
      <c r="L7" s="21"/>
      <c r="M7" s="21"/>
      <c r="N7" s="21">
        <f t="shared" si="0"/>
        <v>11</v>
      </c>
      <c r="O7" s="22">
        <f>N7/N30*100</f>
        <v>42.307692307692307</v>
      </c>
    </row>
    <row r="8" spans="1:15" ht="15.75" customHeight="1">
      <c r="A8" s="19" t="s">
        <v>16</v>
      </c>
      <c r="B8" s="37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/>
      <c r="K8" s="21"/>
      <c r="L8" s="21"/>
      <c r="M8" s="21"/>
      <c r="N8" s="21">
        <f t="shared" si="0"/>
        <v>0</v>
      </c>
      <c r="O8" s="22">
        <f>N8/N30*100</f>
        <v>0</v>
      </c>
    </row>
    <row r="9" spans="1:15" ht="15.75" customHeight="1">
      <c r="A9" s="27" t="s">
        <v>29</v>
      </c>
      <c r="B9" s="37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/>
      <c r="K9" s="21"/>
      <c r="L9" s="21"/>
      <c r="M9" s="21"/>
      <c r="N9" s="21">
        <f t="shared" si="0"/>
        <v>0</v>
      </c>
      <c r="O9" s="22">
        <f>N9/N30*100</f>
        <v>0</v>
      </c>
    </row>
    <row r="10" spans="1:15" ht="15.75" customHeight="1">
      <c r="A10" s="27" t="s">
        <v>30</v>
      </c>
      <c r="B10" s="37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/>
      <c r="K10" s="21"/>
      <c r="L10" s="21"/>
      <c r="M10" s="21"/>
      <c r="N10" s="21">
        <f t="shared" si="0"/>
        <v>0</v>
      </c>
      <c r="O10" s="22">
        <f>N10/N30*100</f>
        <v>0</v>
      </c>
    </row>
    <row r="11" spans="1:15" ht="15.75" customHeight="1">
      <c r="A11" s="38" t="s">
        <v>31</v>
      </c>
      <c r="B11" s="37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/>
      <c r="K11" s="21"/>
      <c r="L11" s="21"/>
      <c r="M11" s="21"/>
      <c r="N11" s="21">
        <f t="shared" si="0"/>
        <v>0</v>
      </c>
      <c r="O11" s="22">
        <f>N11/N30*100</f>
        <v>0</v>
      </c>
    </row>
    <row r="12" spans="1:15" ht="15.75" customHeight="1">
      <c r="A12" s="24" t="s">
        <v>38</v>
      </c>
      <c r="B12" s="37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/>
      <c r="K12" s="21"/>
      <c r="L12" s="21"/>
      <c r="M12" s="21"/>
      <c r="N12" s="21">
        <f t="shared" si="0"/>
        <v>0</v>
      </c>
      <c r="O12" s="22">
        <f>N12/N30*100</f>
        <v>0</v>
      </c>
    </row>
    <row r="13" spans="1:15" ht="15.75" customHeight="1">
      <c r="A13" s="28" t="s">
        <v>32</v>
      </c>
      <c r="B13" s="37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/>
      <c r="K13" s="21"/>
      <c r="L13" s="21"/>
      <c r="M13" s="21"/>
      <c r="N13" s="21">
        <f t="shared" si="0"/>
        <v>0</v>
      </c>
      <c r="O13" s="22">
        <f>N13/N30*100</f>
        <v>0</v>
      </c>
    </row>
    <row r="14" spans="1:15" ht="15.75" customHeight="1">
      <c r="A14" s="28" t="s">
        <v>33</v>
      </c>
      <c r="B14" s="37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/>
      <c r="K14" s="21"/>
      <c r="L14" s="21"/>
      <c r="M14" s="21"/>
      <c r="N14" s="21">
        <f t="shared" si="0"/>
        <v>0</v>
      </c>
      <c r="O14" s="22">
        <f>N14/N30*100</f>
        <v>0</v>
      </c>
    </row>
    <row r="15" spans="1:15" ht="15.75" customHeight="1">
      <c r="A15" s="27" t="s">
        <v>34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/>
      <c r="K15" s="21"/>
      <c r="L15" s="21"/>
      <c r="M15" s="21"/>
      <c r="N15" s="21">
        <f t="shared" si="0"/>
        <v>0</v>
      </c>
      <c r="O15" s="22">
        <f>N15/N30*100</f>
        <v>0</v>
      </c>
    </row>
    <row r="16" spans="1:15" ht="15.75" customHeight="1">
      <c r="A16" s="27" t="s">
        <v>20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N16" s="21">
        <f t="shared" si="0"/>
        <v>0</v>
      </c>
      <c r="O16" s="22">
        <f>N16/N30*100</f>
        <v>0</v>
      </c>
    </row>
    <row r="17" spans="1:15" ht="15.75" customHeight="1">
      <c r="A17" s="19"/>
      <c r="B17" s="16"/>
      <c r="C17" s="16"/>
      <c r="D17" s="16"/>
      <c r="E17" s="16"/>
      <c r="F17" s="39"/>
      <c r="G17" s="16"/>
      <c r="H17" s="16"/>
      <c r="I17" s="16"/>
      <c r="N17" s="21">
        <f t="shared" si="0"/>
        <v>0</v>
      </c>
      <c r="O17" s="22">
        <f>N17/N30*100</f>
        <v>0</v>
      </c>
    </row>
    <row r="18" spans="1:15" ht="15.75" customHeight="1">
      <c r="A18" s="19"/>
      <c r="B18" s="16"/>
      <c r="C18" s="16"/>
      <c r="D18" s="16"/>
      <c r="E18" s="16"/>
      <c r="F18" s="39"/>
      <c r="G18" s="16"/>
      <c r="H18" s="16"/>
      <c r="I18" s="16"/>
      <c r="N18" s="21">
        <f t="shared" si="0"/>
        <v>0</v>
      </c>
      <c r="O18" s="22">
        <f>N18/N30*100</f>
        <v>0</v>
      </c>
    </row>
    <row r="19" spans="1:15" ht="15.75" customHeight="1">
      <c r="A19" s="19"/>
      <c r="B19" s="16"/>
      <c r="C19" s="16"/>
      <c r="D19" s="16"/>
      <c r="E19" s="16"/>
      <c r="F19" s="39"/>
      <c r="G19" s="16"/>
      <c r="H19" s="16"/>
      <c r="I19" s="16"/>
      <c r="N19" s="21">
        <f t="shared" si="0"/>
        <v>0</v>
      </c>
      <c r="O19" s="22">
        <f>N19/N30*100</f>
        <v>0</v>
      </c>
    </row>
    <row r="20" spans="1:15" ht="15.75" customHeight="1">
      <c r="A20" s="16"/>
      <c r="B20" s="16"/>
      <c r="C20" s="16"/>
      <c r="D20" s="16"/>
      <c r="E20" s="16"/>
      <c r="F20" s="39"/>
      <c r="G20" s="16"/>
      <c r="H20" s="16"/>
      <c r="I20" s="16"/>
      <c r="N20" s="21">
        <f t="shared" si="0"/>
        <v>0</v>
      </c>
      <c r="O20" s="22">
        <f>N20/N30*100</f>
        <v>0</v>
      </c>
    </row>
    <row r="21" spans="1:15" ht="15.75" customHeight="1">
      <c r="A21" s="16"/>
      <c r="B21" s="16"/>
      <c r="C21" s="16"/>
      <c r="D21" s="16"/>
      <c r="E21" s="16"/>
      <c r="F21" s="39"/>
      <c r="G21" s="16"/>
      <c r="H21" s="16"/>
      <c r="I21" s="16"/>
      <c r="N21" s="21">
        <f t="shared" si="0"/>
        <v>0</v>
      </c>
      <c r="O21" s="22">
        <f>N21/N30*100</f>
        <v>0</v>
      </c>
    </row>
    <row r="22" spans="1:15" ht="15.75" customHeight="1">
      <c r="A22" s="16"/>
      <c r="B22" s="16"/>
      <c r="C22" s="16"/>
      <c r="D22" s="16"/>
      <c r="E22" s="16"/>
      <c r="F22" s="39"/>
      <c r="G22" s="16"/>
      <c r="H22" s="16"/>
      <c r="I22" s="16"/>
      <c r="N22" s="21">
        <f t="shared" si="0"/>
        <v>0</v>
      </c>
      <c r="O22" s="22">
        <f>N22/N30*100</f>
        <v>0</v>
      </c>
    </row>
    <row r="23" spans="1:15" ht="15.75" customHeight="1">
      <c r="A23" s="16"/>
      <c r="B23" s="16"/>
      <c r="C23" s="16"/>
      <c r="D23" s="16"/>
      <c r="E23" s="16"/>
      <c r="F23" s="39"/>
      <c r="G23" s="16"/>
      <c r="H23" s="16"/>
      <c r="I23" s="16"/>
      <c r="N23" s="21">
        <f t="shared" si="0"/>
        <v>0</v>
      </c>
      <c r="O23" s="22">
        <f>N23/N30*100</f>
        <v>0</v>
      </c>
    </row>
    <row r="24" spans="1:15" ht="15.75" customHeight="1">
      <c r="A24" s="19"/>
      <c r="B24" s="16"/>
      <c r="C24" s="16"/>
      <c r="D24" s="16"/>
      <c r="E24" s="16"/>
      <c r="F24" s="39"/>
      <c r="G24" s="16"/>
      <c r="H24" s="16"/>
      <c r="I24" s="16"/>
      <c r="N24" s="21">
        <f t="shared" si="0"/>
        <v>0</v>
      </c>
      <c r="O24" s="22">
        <f>N24/N30*100</f>
        <v>0</v>
      </c>
    </row>
    <row r="25" spans="1:15" ht="15.75" customHeight="1">
      <c r="A25" s="19"/>
      <c r="B25" s="16"/>
      <c r="C25" s="16"/>
      <c r="D25" s="16"/>
      <c r="E25" s="16"/>
      <c r="F25" s="39"/>
      <c r="G25" s="16"/>
      <c r="H25" s="16"/>
      <c r="I25" s="16"/>
      <c r="N25" s="21">
        <f t="shared" si="0"/>
        <v>0</v>
      </c>
      <c r="O25" s="22">
        <f>N25/N30*100</f>
        <v>0</v>
      </c>
    </row>
    <row r="26" spans="1:15" ht="15.75" customHeight="1">
      <c r="A26" s="30"/>
      <c r="C26" s="16"/>
      <c r="D26" s="16"/>
      <c r="E26" s="16"/>
      <c r="F26" s="39"/>
      <c r="G26" s="16"/>
      <c r="H26" s="16"/>
      <c r="I26" s="16"/>
      <c r="N26" s="21">
        <f t="shared" si="0"/>
        <v>0</v>
      </c>
      <c r="O26" s="22">
        <f>N26/N30*100</f>
        <v>0</v>
      </c>
    </row>
    <row r="27" spans="1:15" ht="15.75" customHeight="1">
      <c r="A27" s="30"/>
      <c r="C27" s="16"/>
      <c r="D27" s="16"/>
      <c r="E27" s="16"/>
      <c r="F27" s="39"/>
      <c r="G27" s="16"/>
      <c r="H27" s="16"/>
      <c r="I27" s="16"/>
      <c r="N27" s="21">
        <f t="shared" si="0"/>
        <v>0</v>
      </c>
      <c r="O27" s="22">
        <f>N27/N30*100</f>
        <v>0</v>
      </c>
    </row>
    <row r="28" spans="1:15" ht="15.75" customHeight="1">
      <c r="A28" s="30" t="s">
        <v>35</v>
      </c>
      <c r="N28" s="21">
        <f t="shared" si="0"/>
        <v>0</v>
      </c>
      <c r="O28" s="22">
        <f>N28/N30*100</f>
        <v>0</v>
      </c>
    </row>
    <row r="29" spans="1:15" ht="15.75" customHeight="1">
      <c r="A29" s="26" t="s">
        <v>22</v>
      </c>
      <c r="B29" s="26">
        <f t="shared" ref="B29:M29" si="1">SUM(B2:B28)</f>
        <v>7</v>
      </c>
      <c r="C29" s="26">
        <f t="shared" si="1"/>
        <v>6</v>
      </c>
      <c r="D29" s="26">
        <f t="shared" si="1"/>
        <v>12</v>
      </c>
      <c r="E29" s="26">
        <f t="shared" si="1"/>
        <v>1</v>
      </c>
      <c r="F29" s="26">
        <f t="shared" si="1"/>
        <v>0</v>
      </c>
      <c r="G29" s="26">
        <f t="shared" si="1"/>
        <v>0</v>
      </c>
      <c r="H29" s="26">
        <f t="shared" si="1"/>
        <v>0</v>
      </c>
      <c r="I29" s="26">
        <f t="shared" si="1"/>
        <v>0</v>
      </c>
      <c r="J29" s="26">
        <f t="shared" si="1"/>
        <v>0</v>
      </c>
      <c r="K29" s="26">
        <f t="shared" si="1"/>
        <v>0</v>
      </c>
      <c r="L29" s="26">
        <f t="shared" si="1"/>
        <v>0</v>
      </c>
      <c r="M29" s="26">
        <f t="shared" si="1"/>
        <v>0</v>
      </c>
      <c r="N29" s="26"/>
    </row>
    <row r="30" spans="1:15" ht="15.75" customHeight="1">
      <c r="A30" s="26" t="s">
        <v>23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>
        <f>SUM(N2:N28)</f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246"/>
  <sheetViews>
    <sheetView workbookViewId="0">
      <selection activeCell="A8" sqref="A8"/>
    </sheetView>
  </sheetViews>
  <sheetFormatPr baseColWidth="10" defaultColWidth="12.6640625" defaultRowHeight="15.75" customHeight="1"/>
  <cols>
    <col min="1" max="1" width="43.1640625" style="15" customWidth="1"/>
    <col min="2" max="13" width="12.6640625" style="15"/>
    <col min="14" max="14" width="22.83203125" style="15" customWidth="1"/>
    <col min="15" max="15" width="25.1640625" style="15" customWidth="1"/>
    <col min="16" max="16384" width="12.6640625" style="15"/>
  </cols>
  <sheetData>
    <row r="1" spans="1:15" ht="15.75" customHeight="1">
      <c r="A1" s="3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3" t="s">
        <v>13</v>
      </c>
      <c r="O1" s="3" t="s">
        <v>14</v>
      </c>
    </row>
    <row r="2" spans="1:15" ht="15.75" customHeight="1">
      <c r="A2" s="19" t="s">
        <v>24</v>
      </c>
      <c r="B2" s="32">
        <f>16+6+0</f>
        <v>22</v>
      </c>
      <c r="C2" s="3">
        <f>24+13+1</f>
        <v>38</v>
      </c>
      <c r="D2" s="3">
        <f>25+15+0</f>
        <v>40</v>
      </c>
      <c r="E2" s="3">
        <f>38+14+1</f>
        <v>53</v>
      </c>
      <c r="F2" s="3">
        <f>23+8+7</f>
        <v>38</v>
      </c>
      <c r="G2" s="3">
        <f>19+8+1</f>
        <v>28</v>
      </c>
      <c r="H2" s="3">
        <f>30+5+0</f>
        <v>35</v>
      </c>
      <c r="I2" s="3">
        <f>24+3+0</f>
        <v>27</v>
      </c>
      <c r="J2" s="3">
        <f>30+7+6</f>
        <v>43</v>
      </c>
      <c r="K2" s="3">
        <f>25+11+1</f>
        <v>37</v>
      </c>
      <c r="L2" s="3">
        <f>43+9+2</f>
        <v>54</v>
      </c>
      <c r="M2" s="33">
        <f>26+7+0</f>
        <v>33</v>
      </c>
      <c r="N2" s="3">
        <f t="shared" ref="N2:N27" si="0">SUM(B2:M2)</f>
        <v>448</v>
      </c>
      <c r="O2" s="4">
        <f>N2/N30*100</f>
        <v>33.913701741105221</v>
      </c>
    </row>
    <row r="3" spans="1:15" ht="15.75" customHeight="1">
      <c r="A3" s="19"/>
      <c r="B3" s="32"/>
      <c r="C3" s="3"/>
      <c r="D3" s="3"/>
      <c r="E3" s="3"/>
      <c r="F3" s="3"/>
      <c r="G3" s="3"/>
      <c r="H3" s="3"/>
      <c r="I3" s="3"/>
      <c r="J3" s="3"/>
      <c r="K3" s="3"/>
      <c r="L3" s="3"/>
      <c r="M3" s="33"/>
      <c r="N3" s="3">
        <f t="shared" si="0"/>
        <v>0</v>
      </c>
      <c r="O3" s="4">
        <f>N3/N30*100</f>
        <v>0</v>
      </c>
    </row>
    <row r="4" spans="1:15" ht="15.75" customHeight="1">
      <c r="A4" s="19"/>
      <c r="B4" s="32"/>
      <c r="C4" s="3"/>
      <c r="D4" s="3"/>
      <c r="E4" s="3"/>
      <c r="F4" s="3"/>
      <c r="G4" s="3"/>
      <c r="H4" s="3"/>
      <c r="I4" s="3"/>
      <c r="J4" s="3"/>
      <c r="K4" s="3"/>
      <c r="L4" s="3"/>
      <c r="M4" s="33"/>
      <c r="N4" s="3">
        <f t="shared" si="0"/>
        <v>0</v>
      </c>
      <c r="O4" s="4">
        <f>N4/N30*100</f>
        <v>0</v>
      </c>
    </row>
    <row r="5" spans="1:15" ht="15.75" customHeight="1">
      <c r="A5" s="19" t="s">
        <v>26</v>
      </c>
      <c r="B5" s="32">
        <v>4</v>
      </c>
      <c r="C5" s="3">
        <v>6</v>
      </c>
      <c r="D5" s="3">
        <v>7</v>
      </c>
      <c r="E5" s="3">
        <v>2</v>
      </c>
      <c r="F5" s="3">
        <v>2</v>
      </c>
      <c r="G5" s="3">
        <v>3</v>
      </c>
      <c r="H5" s="3">
        <v>6</v>
      </c>
      <c r="I5" s="3">
        <v>3</v>
      </c>
      <c r="J5" s="3">
        <v>1</v>
      </c>
      <c r="K5" s="3">
        <v>3</v>
      </c>
      <c r="L5" s="3">
        <v>3</v>
      </c>
      <c r="M5" s="33">
        <v>3</v>
      </c>
      <c r="N5" s="3">
        <f t="shared" si="0"/>
        <v>43</v>
      </c>
      <c r="O5" s="4">
        <f>N5/N30*100</f>
        <v>3.2551097653292964</v>
      </c>
    </row>
    <row r="6" spans="1:15" ht="15.75" customHeight="1">
      <c r="A6" s="19" t="s">
        <v>36</v>
      </c>
      <c r="B6" s="32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3">
        <v>0</v>
      </c>
      <c r="N6" s="3">
        <f t="shared" si="0"/>
        <v>0</v>
      </c>
      <c r="O6" s="4">
        <f>N6/N30*100</f>
        <v>0</v>
      </c>
    </row>
    <row r="7" spans="1:15" ht="15.75" customHeight="1">
      <c r="A7" s="19" t="s">
        <v>15</v>
      </c>
      <c r="B7" s="32">
        <v>3</v>
      </c>
      <c r="C7" s="3">
        <v>5</v>
      </c>
      <c r="D7" s="3">
        <v>5</v>
      </c>
      <c r="E7" s="3">
        <v>4</v>
      </c>
      <c r="F7" s="3">
        <v>6</v>
      </c>
      <c r="G7" s="3">
        <v>8</v>
      </c>
      <c r="H7" s="3">
        <v>5</v>
      </c>
      <c r="I7" s="3">
        <v>1</v>
      </c>
      <c r="J7" s="3">
        <v>3</v>
      </c>
      <c r="K7" s="3">
        <v>0</v>
      </c>
      <c r="L7" s="3">
        <v>4</v>
      </c>
      <c r="M7" s="33">
        <v>3</v>
      </c>
      <c r="N7" s="3">
        <f t="shared" si="0"/>
        <v>47</v>
      </c>
      <c r="O7" s="4">
        <f>N7/N30*100</f>
        <v>3.557910673732021</v>
      </c>
    </row>
    <row r="8" spans="1:15" ht="15.75" customHeight="1">
      <c r="A8" s="27" t="s">
        <v>28</v>
      </c>
      <c r="B8" s="32">
        <v>16</v>
      </c>
      <c r="C8" s="3">
        <v>35</v>
      </c>
      <c r="D8" s="3">
        <v>38</v>
      </c>
      <c r="E8" s="3">
        <v>39</v>
      </c>
      <c r="F8" s="3">
        <v>22</v>
      </c>
      <c r="G8" s="3">
        <v>21</v>
      </c>
      <c r="H8" s="3">
        <v>29</v>
      </c>
      <c r="I8" s="3">
        <v>25</v>
      </c>
      <c r="J8" s="3">
        <v>31</v>
      </c>
      <c r="K8" s="3">
        <v>31</v>
      </c>
      <c r="L8" s="3">
        <v>46</v>
      </c>
      <c r="M8" s="33">
        <v>27</v>
      </c>
      <c r="N8" s="3">
        <f t="shared" si="0"/>
        <v>360</v>
      </c>
      <c r="O8" s="4">
        <f>N8/N30*100</f>
        <v>27.252081756245268</v>
      </c>
    </row>
    <row r="9" spans="1:15" ht="15.75" customHeight="1">
      <c r="A9" s="16"/>
      <c r="B9" s="32">
        <v>0</v>
      </c>
      <c r="C9" s="3">
        <v>2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3">
        <v>0</v>
      </c>
      <c r="N9" s="3">
        <f t="shared" si="0"/>
        <v>2</v>
      </c>
      <c r="O9" s="4">
        <f>N9/N30*100</f>
        <v>0.15140045420136261</v>
      </c>
    </row>
    <row r="10" spans="1:15" ht="15.75" customHeight="1">
      <c r="A10" s="19" t="s">
        <v>16</v>
      </c>
      <c r="B10" s="3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3">
        <v>0</v>
      </c>
      <c r="N10" s="3">
        <f t="shared" si="0"/>
        <v>1</v>
      </c>
      <c r="O10" s="4">
        <f>N10/N30*100</f>
        <v>7.5700227100681305E-2</v>
      </c>
    </row>
    <row r="11" spans="1:15" ht="15.75" customHeight="1">
      <c r="A11" s="19" t="s">
        <v>17</v>
      </c>
      <c r="B11" s="32">
        <v>1</v>
      </c>
      <c r="C11" s="3">
        <v>0</v>
      </c>
      <c r="D11" s="3">
        <v>1</v>
      </c>
      <c r="E11" s="3">
        <v>0</v>
      </c>
      <c r="F11" s="3">
        <v>0</v>
      </c>
      <c r="G11" s="3">
        <v>1</v>
      </c>
      <c r="H11" s="3">
        <v>2</v>
      </c>
      <c r="I11" s="3">
        <v>2</v>
      </c>
      <c r="J11" s="3">
        <v>0</v>
      </c>
      <c r="K11" s="3">
        <v>0</v>
      </c>
      <c r="L11" s="3">
        <v>3</v>
      </c>
      <c r="M11" s="33">
        <v>0</v>
      </c>
      <c r="N11" s="3">
        <f t="shared" si="0"/>
        <v>10</v>
      </c>
      <c r="O11" s="4">
        <f>N11/N30*100</f>
        <v>0.75700227100681305</v>
      </c>
    </row>
    <row r="12" spans="1:15" ht="15.75" customHeight="1">
      <c r="A12" s="19"/>
      <c r="B12" s="32">
        <v>2</v>
      </c>
      <c r="C12" s="3">
        <v>4</v>
      </c>
      <c r="D12" s="3">
        <v>3</v>
      </c>
      <c r="E12" s="3">
        <v>5</v>
      </c>
      <c r="F12" s="3">
        <v>2</v>
      </c>
      <c r="G12" s="3">
        <v>3</v>
      </c>
      <c r="H12" s="3">
        <v>4</v>
      </c>
      <c r="I12" s="3">
        <v>2</v>
      </c>
      <c r="J12" s="3">
        <v>2</v>
      </c>
      <c r="K12" s="3">
        <v>3</v>
      </c>
      <c r="L12" s="3">
        <v>3</v>
      </c>
      <c r="M12" s="33">
        <v>2</v>
      </c>
      <c r="N12" s="3">
        <f t="shared" si="0"/>
        <v>35</v>
      </c>
      <c r="O12" s="4">
        <f>N12/N30*100</f>
        <v>2.6495079485238455</v>
      </c>
    </row>
    <row r="13" spans="1:15" ht="15.75" customHeight="1">
      <c r="A13" s="19"/>
      <c r="B13" s="32">
        <v>10</v>
      </c>
      <c r="C13" s="3">
        <v>4</v>
      </c>
      <c r="D13" s="3">
        <v>3</v>
      </c>
      <c r="E13" s="3">
        <v>5</v>
      </c>
      <c r="F13" s="3">
        <v>5</v>
      </c>
      <c r="G13" s="3">
        <v>8</v>
      </c>
      <c r="H13" s="3">
        <v>7</v>
      </c>
      <c r="I13" s="3">
        <v>4</v>
      </c>
      <c r="J13" s="3">
        <v>4</v>
      </c>
      <c r="K13" s="3">
        <v>2</v>
      </c>
      <c r="L13" s="3">
        <v>2</v>
      </c>
      <c r="M13" s="33">
        <v>4</v>
      </c>
      <c r="N13" s="3">
        <f t="shared" si="0"/>
        <v>58</v>
      </c>
      <c r="O13" s="4">
        <f>N13/N30*100</f>
        <v>4.390613171839516</v>
      </c>
    </row>
    <row r="14" spans="1:15" ht="15.75" customHeight="1">
      <c r="A14" s="19"/>
      <c r="B14" s="3">
        <v>2</v>
      </c>
      <c r="C14" s="3">
        <v>0</v>
      </c>
      <c r="D14" s="3">
        <v>2</v>
      </c>
      <c r="E14" s="3">
        <v>0</v>
      </c>
      <c r="F14" s="3">
        <v>1</v>
      </c>
      <c r="G14" s="3">
        <v>1</v>
      </c>
      <c r="H14" s="3">
        <v>3</v>
      </c>
      <c r="I14" s="3">
        <v>0</v>
      </c>
      <c r="J14" s="3">
        <v>1</v>
      </c>
      <c r="K14" s="3">
        <v>3</v>
      </c>
      <c r="L14" s="3">
        <v>1</v>
      </c>
      <c r="M14" s="33">
        <v>0</v>
      </c>
      <c r="N14" s="3">
        <f t="shared" si="0"/>
        <v>14</v>
      </c>
      <c r="O14" s="4">
        <f>N14/N30*100</f>
        <v>1.0598031794095382</v>
      </c>
    </row>
    <row r="15" spans="1:15" ht="15.75" customHeight="1">
      <c r="A15" s="19"/>
      <c r="B15" s="3">
        <v>3</v>
      </c>
      <c r="C15" s="3">
        <v>1</v>
      </c>
      <c r="D15" s="3">
        <v>2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2</v>
      </c>
      <c r="K15" s="3">
        <v>0</v>
      </c>
      <c r="L15" s="3">
        <v>0</v>
      </c>
      <c r="M15" s="33">
        <v>1</v>
      </c>
      <c r="N15" s="3">
        <f t="shared" si="0"/>
        <v>10</v>
      </c>
      <c r="O15" s="4">
        <f>N15/N30*100</f>
        <v>0.75700227100681305</v>
      </c>
    </row>
    <row r="16" spans="1:15" ht="15.75" customHeight="1">
      <c r="A16" s="19"/>
      <c r="B16" s="3">
        <v>0</v>
      </c>
      <c r="C16" s="6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3">
        <v>0</v>
      </c>
      <c r="N16" s="3">
        <f t="shared" si="0"/>
        <v>0</v>
      </c>
      <c r="O16" s="4">
        <f>N16/N30*100</f>
        <v>0</v>
      </c>
    </row>
    <row r="17" spans="1:15" ht="15.75" customHeight="1">
      <c r="A17" s="19"/>
      <c r="B17" s="3">
        <v>0</v>
      </c>
      <c r="C17" s="6">
        <v>0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1</v>
      </c>
      <c r="K17" s="14">
        <v>0</v>
      </c>
      <c r="L17" s="14">
        <v>0</v>
      </c>
      <c r="M17" s="33">
        <v>0</v>
      </c>
      <c r="N17" s="3">
        <f t="shared" si="0"/>
        <v>2</v>
      </c>
      <c r="O17" s="4">
        <f>N17/N30*100</f>
        <v>0.15140045420136261</v>
      </c>
    </row>
    <row r="18" spans="1:15" ht="15.75" customHeight="1">
      <c r="A18" s="24" t="s">
        <v>37</v>
      </c>
      <c r="B18" s="3">
        <v>1</v>
      </c>
      <c r="C18" s="3">
        <v>1</v>
      </c>
      <c r="D18" s="3">
        <v>4</v>
      </c>
      <c r="E18" s="3">
        <v>6</v>
      </c>
      <c r="F18" s="3">
        <v>0</v>
      </c>
      <c r="G18" s="3">
        <v>2</v>
      </c>
      <c r="H18" s="3">
        <v>0</v>
      </c>
      <c r="I18" s="3">
        <v>1</v>
      </c>
      <c r="J18" s="3">
        <v>1</v>
      </c>
      <c r="K18" s="14">
        <v>3</v>
      </c>
      <c r="L18" s="14">
        <v>8</v>
      </c>
      <c r="M18" s="33">
        <v>5</v>
      </c>
      <c r="N18" s="3">
        <f t="shared" si="0"/>
        <v>32</v>
      </c>
      <c r="O18" s="4">
        <f>N18/N30*100</f>
        <v>2.4224072672218018</v>
      </c>
    </row>
    <row r="19" spans="1:15" ht="15.75" customHeight="1">
      <c r="A19" s="24"/>
      <c r="B19" s="3"/>
      <c r="C19" s="3"/>
      <c r="D19" s="3"/>
      <c r="E19" s="3"/>
      <c r="F19" s="3"/>
      <c r="G19" s="3"/>
      <c r="H19" s="3"/>
      <c r="I19" s="3"/>
      <c r="J19" s="3"/>
      <c r="K19" s="14"/>
      <c r="L19" s="14"/>
      <c r="M19" s="33"/>
      <c r="N19" s="3">
        <f t="shared" si="0"/>
        <v>0</v>
      </c>
      <c r="O19" s="4">
        <f>N19/N30*100</f>
        <v>0</v>
      </c>
    </row>
    <row r="20" spans="1:15" ht="15.75" customHeight="1">
      <c r="A20" s="24" t="s">
        <v>38</v>
      </c>
      <c r="B20" s="3">
        <v>1</v>
      </c>
      <c r="C20" s="3">
        <v>2</v>
      </c>
      <c r="D20" s="3">
        <v>1</v>
      </c>
      <c r="E20" s="3">
        <v>3</v>
      </c>
      <c r="F20" s="3">
        <v>2</v>
      </c>
      <c r="G20" s="3">
        <v>2</v>
      </c>
      <c r="H20" s="3">
        <v>2</v>
      </c>
      <c r="I20" s="3">
        <v>1</v>
      </c>
      <c r="J20" s="3">
        <v>4</v>
      </c>
      <c r="K20" s="14">
        <v>3</v>
      </c>
      <c r="L20" s="14">
        <v>3</v>
      </c>
      <c r="M20" s="33">
        <v>3</v>
      </c>
      <c r="N20" s="3">
        <f t="shared" si="0"/>
        <v>27</v>
      </c>
      <c r="O20" s="4">
        <f>N20/N30*100</f>
        <v>2.0439061317183951</v>
      </c>
    </row>
    <row r="21" spans="1:15" ht="15.75" customHeight="1">
      <c r="A21" s="24"/>
      <c r="B21" s="3"/>
      <c r="C21" s="6"/>
      <c r="D21" s="3"/>
      <c r="E21" s="3"/>
      <c r="F21" s="3"/>
      <c r="G21" s="3"/>
      <c r="H21" s="3"/>
      <c r="I21" s="3"/>
      <c r="J21" s="3"/>
      <c r="K21" s="14"/>
      <c r="L21" s="14"/>
      <c r="M21" s="33">
        <v>0</v>
      </c>
      <c r="N21" s="3">
        <f t="shared" si="0"/>
        <v>0</v>
      </c>
      <c r="O21" s="4">
        <f>N21/N30*100</f>
        <v>0</v>
      </c>
    </row>
    <row r="22" spans="1:15" ht="15.75" customHeight="1">
      <c r="A22" s="19" t="s">
        <v>18</v>
      </c>
      <c r="B22" s="3">
        <v>2</v>
      </c>
      <c r="C22" s="6">
        <v>2</v>
      </c>
      <c r="D22" s="3">
        <v>3</v>
      </c>
      <c r="E22" s="3">
        <v>0</v>
      </c>
      <c r="F22" s="3">
        <v>4</v>
      </c>
      <c r="G22" s="3">
        <v>0</v>
      </c>
      <c r="H22" s="3">
        <v>0</v>
      </c>
      <c r="I22" s="3">
        <v>4</v>
      </c>
      <c r="J22" s="3">
        <v>0</v>
      </c>
      <c r="K22" s="3">
        <v>1</v>
      </c>
      <c r="L22" s="3">
        <v>1</v>
      </c>
      <c r="M22" s="33">
        <v>1</v>
      </c>
      <c r="N22" s="3">
        <f t="shared" si="0"/>
        <v>18</v>
      </c>
      <c r="O22" s="4">
        <f>N22/N30*100</f>
        <v>1.3626040878122634</v>
      </c>
    </row>
    <row r="23" spans="1:15" ht="15.75" customHeight="1">
      <c r="A23" s="24" t="s">
        <v>19</v>
      </c>
      <c r="B23" s="3">
        <v>5</v>
      </c>
      <c r="C23" s="6">
        <v>1</v>
      </c>
      <c r="D23" s="3">
        <v>2</v>
      </c>
      <c r="E23" s="3">
        <v>3</v>
      </c>
      <c r="F23" s="3">
        <v>4</v>
      </c>
      <c r="G23" s="3">
        <v>2</v>
      </c>
      <c r="H23" s="3">
        <v>2</v>
      </c>
      <c r="I23" s="3">
        <v>5</v>
      </c>
      <c r="J23" s="3">
        <v>3</v>
      </c>
      <c r="K23" s="3">
        <v>5</v>
      </c>
      <c r="L23" s="3">
        <v>5</v>
      </c>
      <c r="M23" s="33">
        <v>6</v>
      </c>
      <c r="N23" s="3">
        <f t="shared" si="0"/>
        <v>43</v>
      </c>
      <c r="O23" s="4">
        <f>N23/N30*100</f>
        <v>3.2551097653292964</v>
      </c>
    </row>
    <row r="24" spans="1:15" ht="15.75" customHeight="1">
      <c r="A24" s="16"/>
      <c r="B24" s="3"/>
      <c r="C24" s="6"/>
      <c r="D24" s="3"/>
      <c r="E24" s="3"/>
      <c r="F24" s="3"/>
      <c r="G24" s="3"/>
      <c r="H24" s="3"/>
      <c r="I24" s="3"/>
      <c r="J24" s="3"/>
      <c r="K24" s="3"/>
      <c r="L24" s="3"/>
      <c r="M24" s="33"/>
      <c r="N24" s="3">
        <f t="shared" si="0"/>
        <v>0</v>
      </c>
      <c r="O24" s="4">
        <f>N24/N30*100</f>
        <v>0</v>
      </c>
    </row>
    <row r="25" spans="1:15" ht="15.75" customHeight="1">
      <c r="A25" s="16" t="s">
        <v>20</v>
      </c>
      <c r="B25" s="3">
        <v>0</v>
      </c>
      <c r="C25" s="3">
        <v>0</v>
      </c>
      <c r="D25" s="3">
        <v>0</v>
      </c>
      <c r="E25" s="3">
        <v>0</v>
      </c>
      <c r="F25" s="3">
        <v>10</v>
      </c>
      <c r="G25" s="3">
        <v>39</v>
      </c>
      <c r="H25" s="3">
        <v>14</v>
      </c>
      <c r="I25" s="3">
        <v>5</v>
      </c>
      <c r="J25" s="3">
        <v>45</v>
      </c>
      <c r="K25" s="3">
        <v>8</v>
      </c>
      <c r="L25" s="3">
        <v>1</v>
      </c>
      <c r="M25" s="33">
        <v>0</v>
      </c>
      <c r="N25" s="3">
        <f t="shared" si="0"/>
        <v>122</v>
      </c>
      <c r="O25" s="4">
        <f>N25/N30*100</f>
        <v>9.2354277062831187</v>
      </c>
    </row>
    <row r="26" spans="1:15" ht="15.75" customHeight="1">
      <c r="A26" s="16" t="s">
        <v>34</v>
      </c>
      <c r="B26" s="3">
        <v>3</v>
      </c>
      <c r="C26" s="3">
        <v>5</v>
      </c>
      <c r="D26" s="3">
        <v>3</v>
      </c>
      <c r="E26" s="3">
        <v>4</v>
      </c>
      <c r="F26" s="3">
        <v>0</v>
      </c>
      <c r="G26" s="3">
        <v>2</v>
      </c>
      <c r="H26" s="3">
        <v>2</v>
      </c>
      <c r="I26" s="3">
        <v>3</v>
      </c>
      <c r="J26" s="3">
        <v>2</v>
      </c>
      <c r="K26" s="3">
        <v>4</v>
      </c>
      <c r="L26" s="3">
        <v>13</v>
      </c>
      <c r="M26" s="33">
        <v>8</v>
      </c>
      <c r="N26" s="3">
        <f t="shared" si="0"/>
        <v>49</v>
      </c>
      <c r="O26" s="4">
        <f>N26/N30*100</f>
        <v>3.7093111279333839</v>
      </c>
    </row>
    <row r="27" spans="1:15" ht="15.75" customHeight="1">
      <c r="A27" s="21" t="s">
        <v>21</v>
      </c>
      <c r="B27" s="3">
        <v>0</v>
      </c>
      <c r="C27" s="6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3">
        <v>0</v>
      </c>
      <c r="N27" s="3">
        <f t="shared" si="0"/>
        <v>0</v>
      </c>
      <c r="O27" s="4">
        <f>N27/N30*100</f>
        <v>0</v>
      </c>
    </row>
    <row r="28" spans="1:15" ht="15.75" customHeight="1">
      <c r="A28" s="6"/>
      <c r="B28" s="6"/>
      <c r="C28" s="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5.75" customHeight="1">
      <c r="A29" s="8" t="s">
        <v>22</v>
      </c>
      <c r="B29" s="34">
        <f t="shared" ref="B29:M29" si="1">SUM(B2:B27)</f>
        <v>75</v>
      </c>
      <c r="C29" s="34">
        <f t="shared" si="1"/>
        <v>106</v>
      </c>
      <c r="D29" s="34">
        <f t="shared" si="1"/>
        <v>114</v>
      </c>
      <c r="E29" s="34">
        <f t="shared" si="1"/>
        <v>125</v>
      </c>
      <c r="F29" s="34">
        <f t="shared" si="1"/>
        <v>97</v>
      </c>
      <c r="G29" s="34">
        <f t="shared" si="1"/>
        <v>120</v>
      </c>
      <c r="H29" s="34">
        <f t="shared" si="1"/>
        <v>111</v>
      </c>
      <c r="I29" s="34">
        <f t="shared" si="1"/>
        <v>83</v>
      </c>
      <c r="J29" s="34">
        <f t="shared" si="1"/>
        <v>143</v>
      </c>
      <c r="K29" s="34">
        <f t="shared" si="1"/>
        <v>103</v>
      </c>
      <c r="L29" s="34">
        <f t="shared" si="1"/>
        <v>148</v>
      </c>
      <c r="M29" s="34">
        <f t="shared" si="1"/>
        <v>96</v>
      </c>
      <c r="N29" s="34"/>
      <c r="O29" s="3"/>
    </row>
    <row r="30" spans="1:15" ht="15.75" customHeight="1">
      <c r="A30" s="8" t="s">
        <v>23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>
        <f>SUM(N2:N27)</f>
        <v>1321</v>
      </c>
      <c r="O30" s="3"/>
    </row>
    <row r="33" spans="1:12" ht="15.75" customHeight="1">
      <c r="A33" s="2"/>
      <c r="B33" s="9"/>
      <c r="C33" s="5"/>
      <c r="G33" s="10"/>
      <c r="L33" s="10"/>
    </row>
    <row r="34" spans="1:12" ht="15.75" customHeight="1">
      <c r="A34" s="2"/>
      <c r="B34" s="9"/>
      <c r="C34" s="5"/>
      <c r="G34" s="10"/>
      <c r="L34" s="10"/>
    </row>
    <row r="35" spans="1:12" ht="15.75" customHeight="1">
      <c r="A35" s="6"/>
      <c r="B35" s="9"/>
      <c r="C35" s="5"/>
      <c r="G35" s="10"/>
      <c r="L35" s="1"/>
    </row>
    <row r="36" spans="1:12" ht="15.75" customHeight="1">
      <c r="A36" s="6"/>
      <c r="B36" s="9"/>
      <c r="C36" s="2"/>
      <c r="G36" s="10"/>
      <c r="L36" s="1"/>
    </row>
    <row r="37" spans="1:12" ht="15.75" customHeight="1">
      <c r="G37" s="10"/>
    </row>
    <row r="38" spans="1:12" ht="15.75" customHeight="1">
      <c r="G38" s="10"/>
    </row>
    <row r="39" spans="1:12" ht="15.75" customHeight="1">
      <c r="A39" s="2"/>
      <c r="B39" s="11"/>
      <c r="C39" s="12"/>
      <c r="D39" s="10"/>
      <c r="G39" s="10"/>
      <c r="L39" s="35"/>
    </row>
    <row r="40" spans="1:12" ht="15.75" customHeight="1">
      <c r="A40" s="2"/>
      <c r="B40" s="11"/>
      <c r="G40" s="10"/>
      <c r="L40" s="35"/>
    </row>
    <row r="41" spans="1:12" ht="15.75" customHeight="1">
      <c r="A41" s="2"/>
      <c r="B41" s="9"/>
      <c r="G41" s="10"/>
    </row>
    <row r="42" spans="1:12" ht="15.75" customHeight="1">
      <c r="A42" s="2"/>
      <c r="B42" s="9"/>
      <c r="C42" s="12"/>
      <c r="G42" s="10"/>
    </row>
    <row r="43" spans="1:12" ht="15.75" customHeight="1">
      <c r="A43" s="2"/>
      <c r="B43" s="2"/>
      <c r="G43" s="10"/>
    </row>
    <row r="44" spans="1:12" ht="15.75" customHeight="1">
      <c r="A44" s="7"/>
      <c r="B44" s="2"/>
      <c r="G44" s="10"/>
    </row>
    <row r="45" spans="1:12" ht="13">
      <c r="A45" s="7"/>
      <c r="B45" s="2"/>
      <c r="C45" s="10"/>
      <c r="G45" s="10"/>
    </row>
    <row r="46" spans="1:12" ht="13">
      <c r="A46" s="7"/>
      <c r="B46" s="2"/>
      <c r="C46" s="10"/>
      <c r="G46" s="10"/>
    </row>
    <row r="47" spans="1:12" ht="13">
      <c r="A47" s="7"/>
      <c r="B47" s="2"/>
      <c r="C47" s="10"/>
      <c r="G47" s="10"/>
    </row>
    <row r="48" spans="1:12" ht="13">
      <c r="A48" s="2"/>
      <c r="B48" s="2"/>
      <c r="C48" s="10"/>
      <c r="G48" s="10"/>
    </row>
    <row r="49" spans="1:7" ht="13">
      <c r="A49" s="7"/>
      <c r="B49" s="2"/>
      <c r="C49" s="10"/>
      <c r="G49" s="10"/>
    </row>
    <row r="50" spans="1:7" ht="13">
      <c r="A50" s="5"/>
      <c r="B50" s="2"/>
      <c r="C50" s="10"/>
      <c r="G50" s="10"/>
    </row>
    <row r="51" spans="1:7" ht="13">
      <c r="A51" s="5"/>
      <c r="B51" s="2"/>
      <c r="C51" s="10"/>
      <c r="G51" s="10"/>
    </row>
    <row r="52" spans="1:7" ht="13">
      <c r="A52" s="2"/>
      <c r="B52" s="13"/>
      <c r="C52" s="10"/>
      <c r="G52" s="10"/>
    </row>
    <row r="53" spans="1:7" ht="13">
      <c r="A53" s="2"/>
      <c r="B53" s="13"/>
      <c r="C53" s="10"/>
      <c r="G53" s="10"/>
    </row>
    <row r="54" spans="1:7" ht="13">
      <c r="A54" s="10"/>
      <c r="B54" s="10"/>
      <c r="C54" s="10"/>
      <c r="G54" s="10"/>
    </row>
    <row r="55" spans="1:7" ht="13">
      <c r="A55" s="10"/>
      <c r="B55" s="10"/>
      <c r="C55" s="10"/>
      <c r="G55" s="10"/>
    </row>
    <row r="56" spans="1:7" ht="13">
      <c r="A56" s="10"/>
      <c r="B56" s="10"/>
      <c r="C56" s="10"/>
      <c r="D56" s="10"/>
      <c r="G56" s="10"/>
    </row>
    <row r="57" spans="1:7" ht="13">
      <c r="A57" s="10"/>
      <c r="G57" s="10"/>
    </row>
    <row r="58" spans="1:7" ht="13">
      <c r="A58" s="1"/>
    </row>
    <row r="59" spans="1:7" ht="13">
      <c r="A59" s="1"/>
      <c r="B59" s="10"/>
      <c r="C59" s="10"/>
    </row>
    <row r="60" spans="1:7" ht="13">
      <c r="A60" s="10"/>
      <c r="B60" s="10"/>
      <c r="C60" s="10"/>
    </row>
    <row r="61" spans="1:7" ht="13">
      <c r="A61" s="10"/>
      <c r="B61" s="10"/>
      <c r="C61" s="10"/>
    </row>
    <row r="62" spans="1:7" ht="13">
      <c r="A62" s="35"/>
      <c r="B62" s="10"/>
      <c r="C62" s="10"/>
    </row>
    <row r="63" spans="1:7" ht="13">
      <c r="A63" s="35"/>
      <c r="B63" s="10"/>
      <c r="C63" s="10"/>
    </row>
    <row r="64" spans="1:7" ht="13">
      <c r="B64" s="10"/>
      <c r="C64" s="10"/>
    </row>
    <row r="65" spans="1:4" ht="13">
      <c r="A65" s="10"/>
      <c r="B65" s="10"/>
      <c r="C65" s="10"/>
    </row>
    <row r="66" spans="1:4" ht="13">
      <c r="A66" s="10"/>
      <c r="B66" s="10"/>
      <c r="C66" s="10"/>
    </row>
    <row r="67" spans="1:4" ht="13">
      <c r="A67" s="10"/>
      <c r="B67" s="10"/>
      <c r="C67" s="10"/>
    </row>
    <row r="68" spans="1:4" ht="13">
      <c r="A68" s="10"/>
      <c r="B68" s="10"/>
      <c r="C68" s="10"/>
    </row>
    <row r="69" spans="1:4" ht="13">
      <c r="A69" s="10"/>
      <c r="B69" s="10"/>
      <c r="C69" s="10"/>
    </row>
    <row r="70" spans="1:4" ht="13">
      <c r="B70" s="10"/>
      <c r="C70" s="10"/>
    </row>
    <row r="71" spans="1:4" ht="13">
      <c r="B71" s="10"/>
      <c r="C71" s="10"/>
    </row>
    <row r="72" spans="1:4" ht="13">
      <c r="B72" s="10"/>
      <c r="C72" s="10"/>
    </row>
    <row r="73" spans="1:4" ht="13">
      <c r="B73" s="10"/>
      <c r="C73" s="10"/>
    </row>
    <row r="74" spans="1:4" ht="13">
      <c r="A74" s="10"/>
      <c r="B74" s="10"/>
      <c r="C74" s="10"/>
    </row>
    <row r="75" spans="1:4" ht="13">
      <c r="A75" s="10"/>
      <c r="B75" s="10"/>
      <c r="C75" s="10"/>
    </row>
    <row r="76" spans="1:4" ht="13">
      <c r="A76" s="10"/>
      <c r="B76" s="10"/>
      <c r="C76" s="10"/>
    </row>
    <row r="77" spans="1:4" ht="13">
      <c r="A77" s="10"/>
      <c r="B77" s="10"/>
      <c r="C77" s="10"/>
    </row>
    <row r="78" spans="1:4" ht="13">
      <c r="A78" s="10"/>
      <c r="B78" s="10"/>
      <c r="C78" s="10"/>
      <c r="D78" s="10"/>
    </row>
    <row r="80" spans="1:4" ht="13">
      <c r="A80" s="10"/>
      <c r="B80" s="10"/>
      <c r="C80" s="10"/>
    </row>
    <row r="81" spans="1:3" ht="13">
      <c r="A81" s="10"/>
      <c r="B81" s="10"/>
      <c r="C81" s="10"/>
    </row>
    <row r="82" spans="1:3" ht="13">
      <c r="A82" s="10"/>
      <c r="B82" s="10"/>
      <c r="C82" s="10"/>
    </row>
    <row r="83" spans="1:3" ht="13">
      <c r="A83" s="10"/>
      <c r="B83" s="10"/>
      <c r="C83" s="10"/>
    </row>
    <row r="84" spans="1:3" ht="13">
      <c r="B84" s="10"/>
      <c r="C84" s="10"/>
    </row>
    <row r="85" spans="1:3" ht="13">
      <c r="B85" s="10"/>
      <c r="C85" s="10"/>
    </row>
    <row r="86" spans="1:3" ht="13">
      <c r="A86" s="10"/>
      <c r="B86" s="10"/>
      <c r="C86" s="10"/>
    </row>
    <row r="87" spans="1:3" ht="13">
      <c r="A87" s="10"/>
      <c r="B87" s="10"/>
      <c r="C87" s="10"/>
    </row>
    <row r="88" spans="1:3" ht="13">
      <c r="A88" s="10"/>
      <c r="B88" s="10"/>
      <c r="C88" s="10"/>
    </row>
    <row r="89" spans="1:3" ht="13">
      <c r="A89" s="10"/>
      <c r="B89" s="10"/>
      <c r="C89" s="10"/>
    </row>
    <row r="90" spans="1:3" ht="13">
      <c r="A90" s="10"/>
      <c r="B90" s="10"/>
      <c r="C90" s="10"/>
    </row>
    <row r="91" spans="1:3" ht="13">
      <c r="B91" s="10"/>
      <c r="C91" s="10"/>
    </row>
    <row r="92" spans="1:3" ht="13">
      <c r="B92" s="10"/>
      <c r="C92" s="10"/>
    </row>
    <row r="93" spans="1:3" ht="13">
      <c r="B93" s="10"/>
      <c r="C93" s="10"/>
    </row>
    <row r="94" spans="1:3" ht="13">
      <c r="B94" s="10"/>
      <c r="C94" s="10"/>
    </row>
    <row r="95" spans="1:3" ht="13">
      <c r="A95" s="10"/>
      <c r="B95" s="10"/>
      <c r="C95" s="10"/>
    </row>
    <row r="96" spans="1:3" ht="13">
      <c r="A96" s="10"/>
      <c r="B96" s="10"/>
      <c r="C96" s="10"/>
    </row>
    <row r="97" spans="1:4" ht="13">
      <c r="A97" s="10"/>
      <c r="B97" s="10"/>
      <c r="C97" s="10"/>
    </row>
    <row r="98" spans="1:4" ht="13">
      <c r="A98" s="10"/>
      <c r="B98" s="10"/>
      <c r="C98" s="10"/>
    </row>
    <row r="99" spans="1:4" ht="13">
      <c r="A99" s="10"/>
      <c r="B99" s="10"/>
      <c r="C99" s="10"/>
      <c r="D99" s="10"/>
    </row>
    <row r="101" spans="1:4" ht="13">
      <c r="A101" s="10"/>
      <c r="B101" s="10"/>
      <c r="C101" s="10"/>
    </row>
    <row r="102" spans="1:4" ht="13">
      <c r="A102" s="10"/>
      <c r="B102" s="10"/>
      <c r="C102" s="10"/>
    </row>
    <row r="103" spans="1:4" ht="13">
      <c r="A103" s="10"/>
      <c r="B103" s="10"/>
      <c r="C103" s="10"/>
    </row>
    <row r="104" spans="1:4" ht="13">
      <c r="A104" s="10"/>
      <c r="B104" s="10"/>
      <c r="C104" s="10"/>
    </row>
    <row r="105" spans="1:4" ht="13">
      <c r="B105" s="10"/>
      <c r="C105" s="10"/>
    </row>
    <row r="106" spans="1:4" ht="13">
      <c r="B106" s="10"/>
      <c r="C106" s="10"/>
    </row>
    <row r="107" spans="1:4" ht="13">
      <c r="A107" s="10"/>
      <c r="B107" s="10"/>
      <c r="C107" s="10"/>
    </row>
    <row r="108" spans="1:4" ht="13">
      <c r="A108" s="10"/>
      <c r="B108" s="10"/>
      <c r="C108" s="10"/>
    </row>
    <row r="109" spans="1:4" ht="13">
      <c r="A109" s="10"/>
      <c r="B109" s="10"/>
      <c r="C109" s="10"/>
    </row>
    <row r="110" spans="1:4" ht="13">
      <c r="A110" s="10"/>
      <c r="B110" s="10"/>
      <c r="C110" s="10"/>
    </row>
    <row r="111" spans="1:4" ht="13">
      <c r="A111" s="10"/>
      <c r="B111" s="10"/>
      <c r="C111" s="10"/>
    </row>
    <row r="112" spans="1:4" ht="13">
      <c r="B112" s="10"/>
      <c r="C112" s="10"/>
    </row>
    <row r="113" spans="1:4" ht="13">
      <c r="B113" s="10"/>
      <c r="C113" s="10"/>
    </row>
    <row r="114" spans="1:4" ht="13">
      <c r="B114" s="10"/>
      <c r="C114" s="10"/>
    </row>
    <row r="115" spans="1:4" ht="13">
      <c r="B115" s="10"/>
      <c r="C115" s="10"/>
    </row>
    <row r="116" spans="1:4" ht="13">
      <c r="A116" s="10"/>
      <c r="B116" s="10"/>
      <c r="C116" s="10"/>
    </row>
    <row r="117" spans="1:4" ht="13">
      <c r="A117" s="10"/>
      <c r="B117" s="10"/>
      <c r="C117" s="10"/>
    </row>
    <row r="118" spans="1:4" ht="13">
      <c r="A118" s="10"/>
      <c r="B118" s="10"/>
      <c r="C118" s="10"/>
    </row>
    <row r="119" spans="1:4" ht="13">
      <c r="A119" s="10"/>
      <c r="B119" s="10"/>
      <c r="C119" s="10"/>
    </row>
    <row r="120" spans="1:4" ht="13">
      <c r="A120" s="10"/>
      <c r="B120" s="10"/>
      <c r="C120" s="10"/>
      <c r="D120" s="10"/>
    </row>
    <row r="122" spans="1:4" ht="13">
      <c r="A122" s="10"/>
      <c r="B122" s="10"/>
      <c r="C122" s="10"/>
    </row>
    <row r="123" spans="1:4" ht="13">
      <c r="A123" s="10"/>
      <c r="B123" s="10"/>
      <c r="C123" s="10"/>
    </row>
    <row r="124" spans="1:4" ht="13">
      <c r="A124" s="10"/>
      <c r="B124" s="10"/>
      <c r="C124" s="10"/>
    </row>
    <row r="125" spans="1:4" ht="13">
      <c r="A125" s="10"/>
      <c r="B125" s="10"/>
      <c r="C125" s="10"/>
    </row>
    <row r="126" spans="1:4" ht="13">
      <c r="B126" s="10"/>
      <c r="C126" s="10"/>
    </row>
    <row r="127" spans="1:4" ht="13">
      <c r="B127" s="10"/>
      <c r="C127" s="10"/>
    </row>
    <row r="128" spans="1:4" ht="13">
      <c r="A128" s="10"/>
      <c r="B128" s="10"/>
      <c r="C128" s="10"/>
    </row>
    <row r="129" spans="1:4" ht="13">
      <c r="A129" s="10"/>
      <c r="B129" s="10"/>
      <c r="C129" s="10"/>
    </row>
    <row r="130" spans="1:4" ht="13">
      <c r="A130" s="10"/>
      <c r="B130" s="10"/>
      <c r="C130" s="10"/>
    </row>
    <row r="131" spans="1:4" ht="13">
      <c r="A131" s="10"/>
      <c r="B131" s="10"/>
      <c r="C131" s="10"/>
    </row>
    <row r="132" spans="1:4" ht="13">
      <c r="A132" s="10"/>
      <c r="B132" s="10"/>
      <c r="C132" s="10"/>
    </row>
    <row r="133" spans="1:4" ht="13">
      <c r="B133" s="10"/>
      <c r="C133" s="10"/>
    </row>
    <row r="134" spans="1:4" ht="13">
      <c r="B134" s="10"/>
      <c r="C134" s="10"/>
    </row>
    <row r="135" spans="1:4" ht="13">
      <c r="B135" s="10"/>
      <c r="C135" s="10"/>
    </row>
    <row r="136" spans="1:4" ht="13">
      <c r="B136" s="10"/>
      <c r="C136" s="10"/>
    </row>
    <row r="137" spans="1:4" ht="13">
      <c r="A137" s="10"/>
      <c r="B137" s="10"/>
      <c r="C137" s="10"/>
    </row>
    <row r="138" spans="1:4" ht="13">
      <c r="A138" s="10"/>
      <c r="B138" s="10"/>
      <c r="C138" s="10"/>
    </row>
    <row r="139" spans="1:4" ht="13">
      <c r="A139" s="10"/>
      <c r="B139" s="10"/>
      <c r="C139" s="10"/>
    </row>
    <row r="140" spans="1:4" ht="13">
      <c r="A140" s="10"/>
      <c r="B140" s="10"/>
      <c r="C140" s="10"/>
    </row>
    <row r="141" spans="1:4" ht="13">
      <c r="A141" s="10"/>
      <c r="B141" s="10"/>
      <c r="C141" s="10"/>
      <c r="D141" s="10"/>
    </row>
    <row r="143" spans="1:4" ht="13">
      <c r="A143" s="10"/>
      <c r="B143" s="10"/>
      <c r="C143" s="10"/>
    </row>
    <row r="144" spans="1:4" ht="13">
      <c r="A144" s="10"/>
      <c r="B144" s="10"/>
      <c r="C144" s="10"/>
    </row>
    <row r="145" spans="1:3" ht="13">
      <c r="A145" s="10"/>
      <c r="B145" s="10"/>
      <c r="C145" s="10"/>
    </row>
    <row r="146" spans="1:3" ht="13">
      <c r="A146" s="10"/>
      <c r="B146" s="10"/>
      <c r="C146" s="10"/>
    </row>
    <row r="147" spans="1:3" ht="13">
      <c r="B147" s="10"/>
      <c r="C147" s="10"/>
    </row>
    <row r="148" spans="1:3" ht="13">
      <c r="B148" s="10"/>
      <c r="C148" s="10"/>
    </row>
    <row r="149" spans="1:3" ht="13">
      <c r="A149" s="10"/>
      <c r="B149" s="10"/>
      <c r="C149" s="10"/>
    </row>
    <row r="150" spans="1:3" ht="13">
      <c r="A150" s="10"/>
      <c r="B150" s="10"/>
      <c r="C150" s="10"/>
    </row>
    <row r="151" spans="1:3" ht="13">
      <c r="A151" s="10"/>
      <c r="B151" s="10"/>
      <c r="C151" s="10"/>
    </row>
    <row r="152" spans="1:3" ht="13">
      <c r="A152" s="10"/>
      <c r="B152" s="10"/>
      <c r="C152" s="10"/>
    </row>
    <row r="153" spans="1:3" ht="13">
      <c r="A153" s="10"/>
      <c r="B153" s="10"/>
      <c r="C153" s="10"/>
    </row>
    <row r="154" spans="1:3" ht="13">
      <c r="B154" s="10"/>
      <c r="C154" s="10"/>
    </row>
    <row r="155" spans="1:3" ht="13">
      <c r="B155" s="10"/>
      <c r="C155" s="10"/>
    </row>
    <row r="156" spans="1:3" ht="13">
      <c r="B156" s="10"/>
      <c r="C156" s="10"/>
    </row>
    <row r="157" spans="1:3" ht="13">
      <c r="B157" s="10"/>
      <c r="C157" s="10"/>
    </row>
    <row r="158" spans="1:3" ht="13">
      <c r="A158" s="10"/>
      <c r="B158" s="10"/>
      <c r="C158" s="10"/>
    </row>
    <row r="159" spans="1:3" ht="13">
      <c r="A159" s="10"/>
      <c r="B159" s="10"/>
      <c r="C159" s="10"/>
    </row>
    <row r="160" spans="1:3" ht="13">
      <c r="A160" s="10"/>
      <c r="B160" s="10"/>
      <c r="C160" s="10"/>
    </row>
    <row r="161" spans="1:4" ht="13">
      <c r="A161" s="10"/>
      <c r="B161" s="10"/>
      <c r="C161" s="10"/>
    </row>
    <row r="162" spans="1:4" ht="13">
      <c r="A162" s="10"/>
      <c r="B162" s="10"/>
      <c r="C162" s="10"/>
      <c r="D162" s="10"/>
    </row>
    <row r="163" spans="1:4" ht="13">
      <c r="A163" s="36"/>
    </row>
    <row r="164" spans="1:4" ht="13">
      <c r="A164" s="10"/>
      <c r="B164" s="10"/>
      <c r="C164" s="10"/>
    </row>
    <row r="165" spans="1:4" ht="13">
      <c r="A165" s="10"/>
      <c r="B165" s="10"/>
      <c r="C165" s="10"/>
    </row>
    <row r="166" spans="1:4" ht="13">
      <c r="A166" s="10"/>
      <c r="B166" s="10"/>
      <c r="C166" s="10"/>
    </row>
    <row r="167" spans="1:4" ht="13">
      <c r="A167" s="10"/>
      <c r="B167" s="10"/>
      <c r="C167" s="10"/>
    </row>
    <row r="168" spans="1:4" ht="13">
      <c r="B168" s="10"/>
      <c r="C168" s="10"/>
    </row>
    <row r="169" spans="1:4" ht="13">
      <c r="B169" s="10"/>
      <c r="C169" s="10"/>
    </row>
    <row r="170" spans="1:4" ht="13">
      <c r="A170" s="10"/>
      <c r="B170" s="10"/>
      <c r="C170" s="10"/>
    </row>
    <row r="171" spans="1:4" ht="13">
      <c r="A171" s="10"/>
      <c r="B171" s="10"/>
      <c r="C171" s="10"/>
    </row>
    <row r="172" spans="1:4" ht="13">
      <c r="A172" s="10"/>
      <c r="B172" s="10"/>
      <c r="C172" s="10"/>
    </row>
    <row r="173" spans="1:4" ht="13">
      <c r="A173" s="10"/>
      <c r="B173" s="10"/>
      <c r="C173" s="10"/>
    </row>
    <row r="174" spans="1:4" ht="13">
      <c r="A174" s="10"/>
      <c r="B174" s="10"/>
      <c r="C174" s="10"/>
    </row>
    <row r="175" spans="1:4" ht="13">
      <c r="B175" s="10"/>
      <c r="C175" s="10"/>
    </row>
    <row r="176" spans="1:4" ht="13">
      <c r="B176" s="10"/>
      <c r="C176" s="10"/>
    </row>
    <row r="177" spans="1:4" ht="13">
      <c r="B177" s="10"/>
      <c r="C177" s="10"/>
    </row>
    <row r="178" spans="1:4" ht="13">
      <c r="B178" s="10"/>
      <c r="C178" s="10"/>
    </row>
    <row r="179" spans="1:4" ht="13">
      <c r="A179" s="10"/>
      <c r="B179" s="10"/>
      <c r="C179" s="10"/>
    </row>
    <row r="180" spans="1:4" ht="13">
      <c r="A180" s="10"/>
      <c r="B180" s="10"/>
      <c r="C180" s="10"/>
    </row>
    <row r="181" spans="1:4" ht="13">
      <c r="A181" s="10"/>
      <c r="B181" s="10"/>
      <c r="C181" s="10"/>
    </row>
    <row r="182" spans="1:4" ht="13">
      <c r="A182" s="10"/>
      <c r="B182" s="10"/>
      <c r="C182" s="10"/>
    </row>
    <row r="183" spans="1:4" ht="13">
      <c r="A183" s="10"/>
      <c r="B183" s="10"/>
      <c r="C183" s="10"/>
      <c r="D183" s="10"/>
    </row>
    <row r="185" spans="1:4" ht="13">
      <c r="A185" s="10"/>
      <c r="B185" s="10"/>
      <c r="C185" s="10"/>
    </row>
    <row r="186" spans="1:4" ht="13">
      <c r="A186" s="10"/>
      <c r="B186" s="10"/>
      <c r="C186" s="10"/>
    </row>
    <row r="187" spans="1:4" ht="13">
      <c r="A187" s="10"/>
      <c r="B187" s="10"/>
      <c r="C187" s="10"/>
    </row>
    <row r="188" spans="1:4" ht="13">
      <c r="A188" s="10"/>
      <c r="B188" s="10"/>
      <c r="C188" s="10"/>
    </row>
    <row r="189" spans="1:4" ht="13">
      <c r="B189" s="10"/>
      <c r="C189" s="10"/>
    </row>
    <row r="190" spans="1:4" ht="13">
      <c r="B190" s="10"/>
      <c r="C190" s="10"/>
    </row>
    <row r="191" spans="1:4" ht="13">
      <c r="A191" s="10"/>
      <c r="B191" s="10"/>
      <c r="C191" s="10"/>
    </row>
    <row r="192" spans="1:4" ht="13">
      <c r="A192" s="10"/>
      <c r="B192" s="10"/>
      <c r="C192" s="10"/>
    </row>
    <row r="193" spans="1:4" ht="13">
      <c r="A193" s="10"/>
      <c r="B193" s="10"/>
      <c r="C193" s="10"/>
    </row>
    <row r="194" spans="1:4" ht="13">
      <c r="A194" s="10"/>
      <c r="B194" s="10"/>
      <c r="C194" s="10"/>
    </row>
    <row r="195" spans="1:4" ht="13">
      <c r="A195" s="10"/>
      <c r="B195" s="10"/>
      <c r="C195" s="10"/>
    </row>
    <row r="196" spans="1:4" ht="13">
      <c r="B196" s="10"/>
      <c r="C196" s="10"/>
    </row>
    <row r="197" spans="1:4" ht="13">
      <c r="B197" s="10"/>
      <c r="C197" s="10"/>
    </row>
    <row r="198" spans="1:4" ht="13">
      <c r="B198" s="10"/>
      <c r="C198" s="10"/>
    </row>
    <row r="199" spans="1:4" ht="13">
      <c r="B199" s="10"/>
      <c r="C199" s="10"/>
    </row>
    <row r="200" spans="1:4" ht="13">
      <c r="A200" s="10"/>
      <c r="B200" s="10"/>
      <c r="C200" s="10"/>
    </row>
    <row r="201" spans="1:4" ht="13">
      <c r="A201" s="10"/>
      <c r="B201" s="10"/>
      <c r="C201" s="10"/>
    </row>
    <row r="202" spans="1:4" ht="13">
      <c r="A202" s="10"/>
      <c r="B202" s="10"/>
      <c r="C202" s="10"/>
    </row>
    <row r="203" spans="1:4" ht="13">
      <c r="A203" s="10"/>
      <c r="B203" s="10"/>
      <c r="C203" s="10"/>
    </row>
    <row r="204" spans="1:4" ht="13">
      <c r="A204" s="10"/>
      <c r="B204" s="10"/>
      <c r="C204" s="10"/>
      <c r="D204" s="10"/>
    </row>
    <row r="205" spans="1:4" ht="13">
      <c r="A205" s="36"/>
    </row>
    <row r="206" spans="1:4" ht="13">
      <c r="A206" s="10"/>
      <c r="B206" s="10"/>
      <c r="C206" s="10"/>
    </row>
    <row r="207" spans="1:4" ht="13">
      <c r="A207" s="10"/>
      <c r="B207" s="10"/>
      <c r="C207" s="10"/>
    </row>
    <row r="208" spans="1:4" ht="13">
      <c r="A208" s="10"/>
      <c r="B208" s="10"/>
      <c r="C208" s="10"/>
    </row>
    <row r="209" spans="1:3" ht="13">
      <c r="A209" s="10"/>
      <c r="B209" s="10"/>
      <c r="C209" s="10"/>
    </row>
    <row r="210" spans="1:3" ht="13">
      <c r="B210" s="10"/>
      <c r="C210" s="10"/>
    </row>
    <row r="211" spans="1:3" ht="13">
      <c r="B211" s="10"/>
      <c r="C211" s="10"/>
    </row>
    <row r="212" spans="1:3" ht="13">
      <c r="A212" s="10"/>
      <c r="B212" s="10"/>
      <c r="C212" s="10"/>
    </row>
    <row r="213" spans="1:3" ht="13">
      <c r="A213" s="10"/>
      <c r="B213" s="10"/>
      <c r="C213" s="10"/>
    </row>
    <row r="214" spans="1:3" ht="13">
      <c r="A214" s="10"/>
      <c r="B214" s="10"/>
      <c r="C214" s="10"/>
    </row>
    <row r="215" spans="1:3" ht="13">
      <c r="A215" s="10"/>
      <c r="B215" s="10"/>
      <c r="C215" s="10"/>
    </row>
    <row r="216" spans="1:3" ht="13">
      <c r="A216" s="10"/>
      <c r="B216" s="10"/>
      <c r="C216" s="10"/>
    </row>
    <row r="217" spans="1:3" ht="13">
      <c r="B217" s="10"/>
      <c r="C217" s="10"/>
    </row>
    <row r="218" spans="1:3" ht="13">
      <c r="B218" s="10"/>
      <c r="C218" s="10"/>
    </row>
    <row r="219" spans="1:3" ht="13">
      <c r="B219" s="10"/>
      <c r="C219" s="10"/>
    </row>
    <row r="220" spans="1:3" ht="13">
      <c r="B220" s="10"/>
      <c r="C220" s="10"/>
    </row>
    <row r="221" spans="1:3" ht="13">
      <c r="A221" s="10"/>
      <c r="B221" s="10"/>
      <c r="C221" s="10"/>
    </row>
    <row r="222" spans="1:3" ht="13">
      <c r="A222" s="10"/>
      <c r="B222" s="10"/>
      <c r="C222" s="10"/>
    </row>
    <row r="223" spans="1:3" ht="13">
      <c r="A223" s="10"/>
      <c r="B223" s="10"/>
      <c r="C223" s="10"/>
    </row>
    <row r="224" spans="1:3" ht="13">
      <c r="A224" s="10"/>
      <c r="B224" s="10"/>
      <c r="C224" s="10"/>
    </row>
    <row r="225" spans="1:4" ht="13">
      <c r="A225" s="10"/>
      <c r="B225" s="10"/>
      <c r="C225" s="10"/>
      <c r="D225" s="10"/>
    </row>
    <row r="226" spans="1:4" ht="13">
      <c r="A226" s="36"/>
    </row>
    <row r="227" spans="1:4" ht="13">
      <c r="A227" s="10"/>
      <c r="B227" s="10"/>
      <c r="C227" s="10"/>
    </row>
    <row r="228" spans="1:4" ht="13">
      <c r="A228" s="10"/>
      <c r="B228" s="10"/>
      <c r="C228" s="10"/>
    </row>
    <row r="229" spans="1:4" ht="13">
      <c r="A229" s="10"/>
      <c r="B229" s="10"/>
      <c r="C229" s="10"/>
    </row>
    <row r="230" spans="1:4" ht="13">
      <c r="A230" s="10"/>
      <c r="B230" s="10"/>
      <c r="C230" s="10"/>
    </row>
    <row r="231" spans="1:4" ht="13">
      <c r="B231" s="10"/>
      <c r="C231" s="10"/>
    </row>
    <row r="232" spans="1:4" ht="13">
      <c r="B232" s="10"/>
      <c r="C232" s="10"/>
    </row>
    <row r="233" spans="1:4" ht="13">
      <c r="A233" s="10"/>
      <c r="B233" s="10"/>
      <c r="C233" s="10"/>
    </row>
    <row r="234" spans="1:4" ht="13">
      <c r="A234" s="10"/>
      <c r="B234" s="10"/>
      <c r="C234" s="10"/>
    </row>
    <row r="235" spans="1:4" ht="13">
      <c r="A235" s="10"/>
      <c r="B235" s="10"/>
      <c r="C235" s="10"/>
    </row>
    <row r="236" spans="1:4" ht="13">
      <c r="A236" s="10"/>
      <c r="B236" s="10"/>
      <c r="C236" s="10"/>
    </row>
    <row r="237" spans="1:4" ht="13">
      <c r="A237" s="10"/>
      <c r="B237" s="10"/>
      <c r="C237" s="10"/>
    </row>
    <row r="238" spans="1:4" ht="13">
      <c r="B238" s="10"/>
      <c r="C238" s="10"/>
    </row>
    <row r="239" spans="1:4" ht="13">
      <c r="B239" s="10"/>
      <c r="C239" s="10"/>
    </row>
    <row r="240" spans="1:4" ht="13">
      <c r="B240" s="10"/>
      <c r="C240" s="10"/>
    </row>
    <row r="241" spans="1:4" ht="13">
      <c r="B241" s="10"/>
      <c r="C241" s="10"/>
    </row>
    <row r="242" spans="1:4" ht="13">
      <c r="A242" s="10"/>
      <c r="B242" s="10"/>
      <c r="C242" s="10"/>
    </row>
    <row r="243" spans="1:4" ht="13">
      <c r="A243" s="10"/>
      <c r="B243" s="10"/>
      <c r="C243" s="10"/>
    </row>
    <row r="244" spans="1:4" ht="13">
      <c r="A244" s="10"/>
      <c r="B244" s="10"/>
      <c r="C244" s="10"/>
    </row>
    <row r="245" spans="1:4" ht="13">
      <c r="A245" s="10"/>
      <c r="B245" s="10"/>
      <c r="C245" s="10"/>
    </row>
    <row r="246" spans="1:4" ht="13">
      <c r="A246" s="10"/>
      <c r="B246" s="10"/>
      <c r="C246" s="10"/>
      <c r="D2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46"/>
  <sheetViews>
    <sheetView workbookViewId="0">
      <selection activeCell="A8" sqref="A8"/>
    </sheetView>
  </sheetViews>
  <sheetFormatPr baseColWidth="10" defaultColWidth="12.6640625" defaultRowHeight="15.75" customHeight="1"/>
  <cols>
    <col min="1" max="1" width="43.1640625" style="18" customWidth="1"/>
    <col min="2" max="13" width="12.6640625" style="18"/>
    <col min="14" max="14" width="22.83203125" style="18" customWidth="1"/>
    <col min="15" max="15" width="25.1640625" style="18" customWidth="1"/>
    <col min="16" max="16384" width="12.6640625" style="18"/>
  </cols>
  <sheetData>
    <row r="1" spans="1:16" ht="15.75" customHeight="1">
      <c r="A1" s="21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21" t="s">
        <v>13</v>
      </c>
      <c r="O1" s="21" t="s">
        <v>14</v>
      </c>
      <c r="P1" s="16"/>
    </row>
    <row r="2" spans="1:16" ht="15.75" customHeight="1">
      <c r="A2" s="19" t="s">
        <v>24</v>
      </c>
      <c r="B2" s="20">
        <f>12+5+0</f>
        <v>17</v>
      </c>
      <c r="C2" s="21">
        <v>20</v>
      </c>
      <c r="D2" s="21">
        <v>26</v>
      </c>
      <c r="E2" s="20">
        <v>21</v>
      </c>
      <c r="F2" s="21">
        <v>23</v>
      </c>
      <c r="G2" s="21">
        <v>12</v>
      </c>
      <c r="H2" s="21">
        <v>24</v>
      </c>
      <c r="I2" s="21">
        <v>25</v>
      </c>
      <c r="J2" s="21">
        <v>15</v>
      </c>
      <c r="K2" s="21">
        <v>21</v>
      </c>
      <c r="L2" s="21">
        <v>25</v>
      </c>
      <c r="M2" s="20">
        <v>18</v>
      </c>
      <c r="N2" s="21">
        <f t="shared" ref="N2:N27" si="0">SUM(B2:M2)</f>
        <v>247</v>
      </c>
      <c r="O2" s="22">
        <f>N2/N30*100</f>
        <v>37.142857142857146</v>
      </c>
      <c r="P2" s="16"/>
    </row>
    <row r="3" spans="1:16" ht="15.75" customHeight="1">
      <c r="A3" s="19"/>
      <c r="B3" s="20"/>
      <c r="C3" s="21"/>
      <c r="D3" s="21"/>
      <c r="E3" s="20"/>
      <c r="F3" s="21"/>
      <c r="G3" s="21"/>
      <c r="H3" s="21"/>
      <c r="I3" s="21"/>
      <c r="J3" s="21"/>
      <c r="K3" s="21"/>
      <c r="L3" s="21"/>
      <c r="M3" s="20"/>
      <c r="N3" s="21">
        <f t="shared" si="0"/>
        <v>0</v>
      </c>
      <c r="O3" s="22">
        <f>N3/N30*100</f>
        <v>0</v>
      </c>
      <c r="P3" s="16"/>
    </row>
    <row r="4" spans="1:16" ht="15.75" customHeight="1">
      <c r="A4" s="19"/>
      <c r="B4" s="20"/>
      <c r="C4" s="21"/>
      <c r="D4" s="21"/>
      <c r="E4" s="20"/>
      <c r="F4" s="21"/>
      <c r="G4" s="21"/>
      <c r="H4" s="21"/>
      <c r="I4" s="21"/>
      <c r="J4" s="21"/>
      <c r="K4" s="21"/>
      <c r="L4" s="21"/>
      <c r="M4" s="20"/>
      <c r="N4" s="21">
        <f t="shared" si="0"/>
        <v>0</v>
      </c>
      <c r="O4" s="22">
        <f>N4/N30*100</f>
        <v>0</v>
      </c>
      <c r="P4" s="16"/>
    </row>
    <row r="5" spans="1:16" ht="15.75" customHeight="1">
      <c r="A5" s="19" t="s">
        <v>26</v>
      </c>
      <c r="B5" s="20">
        <v>2</v>
      </c>
      <c r="C5" s="21">
        <v>1</v>
      </c>
      <c r="D5" s="21">
        <v>2</v>
      </c>
      <c r="E5" s="20">
        <v>3</v>
      </c>
      <c r="F5" s="21">
        <v>2</v>
      </c>
      <c r="G5" s="21">
        <v>0</v>
      </c>
      <c r="H5" s="21">
        <v>0</v>
      </c>
      <c r="I5" s="21">
        <v>0</v>
      </c>
      <c r="J5" s="21">
        <v>1</v>
      </c>
      <c r="K5" s="21">
        <v>2</v>
      </c>
      <c r="L5" s="21">
        <v>2</v>
      </c>
      <c r="M5" s="20">
        <v>4</v>
      </c>
      <c r="N5" s="21">
        <f t="shared" si="0"/>
        <v>19</v>
      </c>
      <c r="O5" s="22">
        <f>N5/N30*100</f>
        <v>2.8571428571428572</v>
      </c>
      <c r="P5" s="16"/>
    </row>
    <row r="6" spans="1:16" ht="15.75" customHeight="1">
      <c r="A6" s="19" t="s">
        <v>36</v>
      </c>
      <c r="B6" s="20">
        <v>0</v>
      </c>
      <c r="C6" s="21">
        <v>0</v>
      </c>
      <c r="D6" s="21">
        <v>3</v>
      </c>
      <c r="E6" s="20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0">
        <v>0</v>
      </c>
      <c r="N6" s="21">
        <f t="shared" si="0"/>
        <v>3</v>
      </c>
      <c r="O6" s="22">
        <f>N6/N30*100</f>
        <v>0.45112781954887221</v>
      </c>
      <c r="P6" s="16"/>
    </row>
    <row r="7" spans="1:16" ht="15.75" customHeight="1">
      <c r="A7" s="19" t="s">
        <v>15</v>
      </c>
      <c r="B7" s="20">
        <v>3</v>
      </c>
      <c r="C7" s="21">
        <v>0</v>
      </c>
      <c r="D7" s="21">
        <v>0</v>
      </c>
      <c r="E7" s="20">
        <v>2</v>
      </c>
      <c r="F7" s="21">
        <v>0</v>
      </c>
      <c r="G7" s="21">
        <v>6</v>
      </c>
      <c r="H7" s="21">
        <v>0</v>
      </c>
      <c r="I7" s="21">
        <v>3</v>
      </c>
      <c r="J7" s="21">
        <v>1</v>
      </c>
      <c r="K7" s="21">
        <v>2</v>
      </c>
      <c r="L7" s="21">
        <v>1</v>
      </c>
      <c r="M7" s="20">
        <v>1</v>
      </c>
      <c r="N7" s="21">
        <f t="shared" si="0"/>
        <v>19</v>
      </c>
      <c r="O7" s="22">
        <f>N7/N30*100</f>
        <v>2.8571428571428572</v>
      </c>
      <c r="P7" s="16"/>
    </row>
    <row r="8" spans="1:16" ht="15.75" customHeight="1">
      <c r="A8" s="27" t="s">
        <v>28</v>
      </c>
      <c r="B8" s="20">
        <v>13</v>
      </c>
      <c r="C8" s="21">
        <v>17</v>
      </c>
      <c r="D8" s="21">
        <v>19</v>
      </c>
      <c r="E8" s="20">
        <v>20</v>
      </c>
      <c r="F8" s="21">
        <v>19</v>
      </c>
      <c r="G8" s="21">
        <v>9</v>
      </c>
      <c r="H8" s="21">
        <v>21</v>
      </c>
      <c r="I8" s="21">
        <v>23</v>
      </c>
      <c r="J8" s="21">
        <v>11</v>
      </c>
      <c r="K8" s="21">
        <v>14</v>
      </c>
      <c r="L8" s="21">
        <v>21</v>
      </c>
      <c r="M8" s="20">
        <v>15</v>
      </c>
      <c r="N8" s="21">
        <f t="shared" si="0"/>
        <v>202</v>
      </c>
      <c r="O8" s="22">
        <f>N8/N30*100</f>
        <v>30.375939849624061</v>
      </c>
      <c r="P8" s="16"/>
    </row>
    <row r="9" spans="1:16" ht="15.75" customHeight="1">
      <c r="A9" s="16"/>
      <c r="B9" s="20">
        <v>0</v>
      </c>
      <c r="C9" s="21">
        <v>0</v>
      </c>
      <c r="D9" s="21">
        <v>0</v>
      </c>
      <c r="E9" s="20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0">
        <v>0</v>
      </c>
      <c r="N9" s="21">
        <f t="shared" si="0"/>
        <v>0</v>
      </c>
      <c r="O9" s="22">
        <f>N9/N30*100</f>
        <v>0</v>
      </c>
      <c r="P9" s="16"/>
    </row>
    <row r="10" spans="1:16" ht="15.75" customHeight="1">
      <c r="A10" s="19" t="s">
        <v>16</v>
      </c>
      <c r="B10" s="20">
        <v>0</v>
      </c>
      <c r="C10" s="21">
        <v>0</v>
      </c>
      <c r="D10" s="21">
        <v>0</v>
      </c>
      <c r="E10" s="20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0">
        <v>0</v>
      </c>
      <c r="N10" s="21">
        <f t="shared" si="0"/>
        <v>0</v>
      </c>
      <c r="O10" s="22">
        <f>N10/N30*100</f>
        <v>0</v>
      </c>
      <c r="P10" s="16"/>
    </row>
    <row r="11" spans="1:16" ht="15.75" customHeight="1">
      <c r="A11" s="19" t="s">
        <v>17</v>
      </c>
      <c r="B11" s="20">
        <v>0</v>
      </c>
      <c r="C11" s="21">
        <v>1</v>
      </c>
      <c r="D11" s="21">
        <v>0</v>
      </c>
      <c r="E11" s="20">
        <v>2</v>
      </c>
      <c r="F11" s="21">
        <v>3</v>
      </c>
      <c r="G11" s="21">
        <v>0</v>
      </c>
      <c r="H11" s="21">
        <v>0</v>
      </c>
      <c r="I11" s="21">
        <v>0</v>
      </c>
      <c r="J11" s="21">
        <v>1</v>
      </c>
      <c r="K11" s="21">
        <v>2</v>
      </c>
      <c r="L11" s="21">
        <v>0</v>
      </c>
      <c r="M11" s="20">
        <v>0</v>
      </c>
      <c r="N11" s="21">
        <f t="shared" si="0"/>
        <v>9</v>
      </c>
      <c r="O11" s="22">
        <f>N11/N30*100</f>
        <v>1.3533834586466165</v>
      </c>
      <c r="P11" s="16"/>
    </row>
    <row r="12" spans="1:16" ht="15.75" customHeight="1">
      <c r="A12" s="19"/>
      <c r="B12" s="20">
        <v>2</v>
      </c>
      <c r="C12" s="21">
        <v>0</v>
      </c>
      <c r="D12" s="21">
        <v>3</v>
      </c>
      <c r="E12" s="20">
        <v>4</v>
      </c>
      <c r="F12" s="21">
        <v>0</v>
      </c>
      <c r="G12" s="21">
        <v>1</v>
      </c>
      <c r="H12" s="21">
        <v>2</v>
      </c>
      <c r="I12" s="21">
        <v>1</v>
      </c>
      <c r="J12" s="21">
        <v>2</v>
      </c>
      <c r="K12" s="21">
        <v>1</v>
      </c>
      <c r="L12" s="21">
        <v>3</v>
      </c>
      <c r="M12" s="20">
        <v>3</v>
      </c>
      <c r="N12" s="21">
        <f t="shared" si="0"/>
        <v>22</v>
      </c>
      <c r="O12" s="22">
        <f>N12/N30*100</f>
        <v>3.3082706766917291</v>
      </c>
      <c r="P12" s="16"/>
    </row>
    <row r="13" spans="1:16" ht="15.75" customHeight="1">
      <c r="A13" s="19"/>
      <c r="B13" s="20">
        <v>2</v>
      </c>
      <c r="C13" s="21">
        <v>2</v>
      </c>
      <c r="D13" s="21">
        <v>4</v>
      </c>
      <c r="E13" s="20">
        <v>2</v>
      </c>
      <c r="F13" s="21">
        <v>2</v>
      </c>
      <c r="G13" s="21">
        <v>2</v>
      </c>
      <c r="H13" s="21">
        <v>0</v>
      </c>
      <c r="I13" s="21">
        <v>3</v>
      </c>
      <c r="J13" s="21">
        <v>4</v>
      </c>
      <c r="K13" s="21">
        <v>5</v>
      </c>
      <c r="L13" s="21">
        <v>2</v>
      </c>
      <c r="M13" s="20">
        <v>0</v>
      </c>
      <c r="N13" s="21">
        <f t="shared" si="0"/>
        <v>28</v>
      </c>
      <c r="O13" s="22">
        <f>N13/N30*100</f>
        <v>4.2105263157894735</v>
      </c>
      <c r="P13" s="16"/>
    </row>
    <row r="14" spans="1:16" ht="15.75" customHeight="1">
      <c r="A14" s="19"/>
      <c r="B14" s="21">
        <v>1</v>
      </c>
      <c r="C14" s="21">
        <v>0</v>
      </c>
      <c r="D14" s="21">
        <v>3</v>
      </c>
      <c r="E14" s="20">
        <v>3</v>
      </c>
      <c r="F14" s="21">
        <v>0</v>
      </c>
      <c r="G14" s="21">
        <v>0</v>
      </c>
      <c r="H14" s="21">
        <v>1</v>
      </c>
      <c r="I14" s="21">
        <v>0</v>
      </c>
      <c r="J14" s="21">
        <v>0</v>
      </c>
      <c r="K14" s="21">
        <v>1</v>
      </c>
      <c r="L14" s="21">
        <v>0</v>
      </c>
      <c r="M14" s="20">
        <v>0</v>
      </c>
      <c r="N14" s="21">
        <f t="shared" si="0"/>
        <v>9</v>
      </c>
      <c r="O14" s="22">
        <f>N14/N30*100</f>
        <v>1.3533834586466165</v>
      </c>
      <c r="P14" s="16"/>
    </row>
    <row r="15" spans="1:16" ht="15.75" customHeight="1">
      <c r="A15" s="19"/>
      <c r="B15" s="21">
        <v>0</v>
      </c>
      <c r="C15" s="21">
        <v>0</v>
      </c>
      <c r="D15" s="21">
        <v>0</v>
      </c>
      <c r="E15" s="20">
        <v>1</v>
      </c>
      <c r="F15" s="21">
        <v>0</v>
      </c>
      <c r="G15" s="21">
        <v>0</v>
      </c>
      <c r="H15" s="21">
        <v>1</v>
      </c>
      <c r="I15" s="21">
        <v>0</v>
      </c>
      <c r="J15" s="21">
        <v>0</v>
      </c>
      <c r="K15" s="21">
        <v>0</v>
      </c>
      <c r="L15" s="21">
        <v>0</v>
      </c>
      <c r="M15" s="20">
        <v>0</v>
      </c>
      <c r="N15" s="21">
        <f t="shared" si="0"/>
        <v>2</v>
      </c>
      <c r="O15" s="22">
        <f>N15/N30*100</f>
        <v>0.30075187969924816</v>
      </c>
      <c r="P15" s="16"/>
    </row>
    <row r="16" spans="1:16" ht="15.75" customHeight="1">
      <c r="A16" s="19"/>
      <c r="B16" s="21">
        <v>0</v>
      </c>
      <c r="C16" s="21">
        <v>0</v>
      </c>
      <c r="D16" s="21">
        <v>0</v>
      </c>
      <c r="E16" s="20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0">
        <v>0</v>
      </c>
      <c r="N16" s="21">
        <f t="shared" si="0"/>
        <v>0</v>
      </c>
      <c r="O16" s="22">
        <f>N16/N30*100</f>
        <v>0</v>
      </c>
      <c r="P16" s="16"/>
    </row>
    <row r="17" spans="1:16" ht="15.75" customHeight="1">
      <c r="A17" s="19"/>
      <c r="B17" s="21">
        <v>0</v>
      </c>
      <c r="C17" s="21">
        <v>0</v>
      </c>
      <c r="D17" s="21">
        <v>0</v>
      </c>
      <c r="E17" s="20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3">
        <v>0</v>
      </c>
      <c r="L17" s="23">
        <v>0</v>
      </c>
      <c r="M17" s="20">
        <v>0</v>
      </c>
      <c r="N17" s="21">
        <f t="shared" si="0"/>
        <v>0</v>
      </c>
      <c r="O17" s="22">
        <f>N17/N30*100</f>
        <v>0</v>
      </c>
      <c r="P17" s="16"/>
    </row>
    <row r="18" spans="1:16" ht="15.75" customHeight="1">
      <c r="A18" s="24" t="s">
        <v>37</v>
      </c>
      <c r="B18" s="21">
        <v>1</v>
      </c>
      <c r="C18" s="21">
        <v>2</v>
      </c>
      <c r="D18" s="21">
        <v>3</v>
      </c>
      <c r="E18" s="20">
        <v>0</v>
      </c>
      <c r="F18" s="21">
        <v>3</v>
      </c>
      <c r="G18" s="21">
        <v>2</v>
      </c>
      <c r="H18" s="21">
        <v>1</v>
      </c>
      <c r="I18" s="21">
        <v>1</v>
      </c>
      <c r="J18" s="21">
        <v>1</v>
      </c>
      <c r="K18" s="23">
        <v>1</v>
      </c>
      <c r="L18" s="23">
        <v>2</v>
      </c>
      <c r="M18" s="20">
        <v>0</v>
      </c>
      <c r="N18" s="21">
        <f t="shared" si="0"/>
        <v>17</v>
      </c>
      <c r="O18" s="22">
        <f>N18/N30*100</f>
        <v>2.5563909774436091</v>
      </c>
      <c r="P18" s="16"/>
    </row>
    <row r="19" spans="1:16" ht="15.75" customHeight="1">
      <c r="A19" s="24"/>
      <c r="B19" s="21"/>
      <c r="C19" s="21"/>
      <c r="D19" s="21"/>
      <c r="E19" s="20"/>
      <c r="F19" s="21"/>
      <c r="G19" s="21"/>
      <c r="H19" s="21"/>
      <c r="I19" s="21"/>
      <c r="J19" s="21"/>
      <c r="K19" s="23"/>
      <c r="L19" s="23"/>
      <c r="M19" s="20"/>
      <c r="N19" s="21">
        <f t="shared" si="0"/>
        <v>0</v>
      </c>
      <c r="O19" s="22">
        <f>N19/N30*100</f>
        <v>0</v>
      </c>
      <c r="P19" s="16"/>
    </row>
    <row r="20" spans="1:16" ht="15.75" customHeight="1">
      <c r="A20" s="24" t="s">
        <v>38</v>
      </c>
      <c r="B20" s="21">
        <v>1</v>
      </c>
      <c r="C20" s="21">
        <v>1</v>
      </c>
      <c r="D20" s="21">
        <v>5</v>
      </c>
      <c r="E20" s="20">
        <v>1</v>
      </c>
      <c r="F20" s="21">
        <v>0</v>
      </c>
      <c r="G20" s="21">
        <v>0</v>
      </c>
      <c r="H20" s="21">
        <v>2</v>
      </c>
      <c r="I20" s="21">
        <v>1</v>
      </c>
      <c r="J20" s="21">
        <v>0</v>
      </c>
      <c r="K20" s="23">
        <v>1</v>
      </c>
      <c r="L20" s="23">
        <v>0</v>
      </c>
      <c r="M20" s="20">
        <v>0</v>
      </c>
      <c r="N20" s="21">
        <f t="shared" si="0"/>
        <v>12</v>
      </c>
      <c r="O20" s="22">
        <f>N20/N30*100</f>
        <v>1.8045112781954888</v>
      </c>
      <c r="P20" s="16"/>
    </row>
    <row r="21" spans="1:16" ht="15.75" customHeight="1">
      <c r="A21" s="24"/>
      <c r="B21" s="21"/>
      <c r="C21" s="21"/>
      <c r="D21" s="21"/>
      <c r="E21" s="20"/>
      <c r="F21" s="21"/>
      <c r="G21" s="21"/>
      <c r="H21" s="21"/>
      <c r="I21" s="21"/>
      <c r="J21" s="21"/>
      <c r="K21" s="23"/>
      <c r="L21" s="23"/>
      <c r="M21" s="20"/>
      <c r="N21" s="21">
        <f t="shared" si="0"/>
        <v>0</v>
      </c>
      <c r="O21" s="22">
        <f>N21/N30*100</f>
        <v>0</v>
      </c>
      <c r="P21" s="16"/>
    </row>
    <row r="22" spans="1:16" ht="15.75" customHeight="1">
      <c r="A22" s="19" t="s">
        <v>18</v>
      </c>
      <c r="B22" s="21">
        <v>0</v>
      </c>
      <c r="C22" s="21">
        <v>0</v>
      </c>
      <c r="D22" s="21">
        <v>0</v>
      </c>
      <c r="E22" s="20">
        <v>1</v>
      </c>
      <c r="F22" s="21">
        <v>0</v>
      </c>
      <c r="G22" s="21">
        <v>1</v>
      </c>
      <c r="H22" s="21">
        <v>0</v>
      </c>
      <c r="I22" s="21">
        <v>0</v>
      </c>
      <c r="J22" s="21">
        <v>0</v>
      </c>
      <c r="K22" s="21">
        <v>1</v>
      </c>
      <c r="L22" s="21">
        <v>1</v>
      </c>
      <c r="M22" s="20">
        <v>1</v>
      </c>
      <c r="N22" s="21">
        <f t="shared" si="0"/>
        <v>5</v>
      </c>
      <c r="O22" s="22">
        <f>N22/N30*100</f>
        <v>0.75187969924812026</v>
      </c>
      <c r="P22" s="16"/>
    </row>
    <row r="23" spans="1:16" ht="15.75" customHeight="1">
      <c r="A23" s="24" t="s">
        <v>19</v>
      </c>
      <c r="B23" s="21">
        <v>0</v>
      </c>
      <c r="C23" s="21">
        <v>3</v>
      </c>
      <c r="D23" s="21">
        <v>3</v>
      </c>
      <c r="E23" s="20">
        <v>2</v>
      </c>
      <c r="F23" s="21">
        <v>3</v>
      </c>
      <c r="G23" s="21">
        <v>1</v>
      </c>
      <c r="H23" s="21">
        <v>1</v>
      </c>
      <c r="I23" s="21">
        <v>2</v>
      </c>
      <c r="J23" s="21">
        <v>3</v>
      </c>
      <c r="K23" s="21">
        <v>2</v>
      </c>
      <c r="L23" s="21">
        <v>0</v>
      </c>
      <c r="M23" s="20">
        <v>2</v>
      </c>
      <c r="N23" s="21">
        <f t="shared" si="0"/>
        <v>22</v>
      </c>
      <c r="O23" s="22">
        <f>N23/N30*100</f>
        <v>3.3082706766917291</v>
      </c>
      <c r="P23" s="16"/>
    </row>
    <row r="24" spans="1:16" ht="15.75" customHeight="1">
      <c r="A24" s="16"/>
      <c r="B24" s="21"/>
      <c r="C24" s="21"/>
      <c r="D24" s="21"/>
      <c r="E24" s="20"/>
      <c r="F24" s="21"/>
      <c r="G24" s="21"/>
      <c r="H24" s="21"/>
      <c r="I24" s="21"/>
      <c r="J24" s="21"/>
      <c r="K24" s="21"/>
      <c r="L24" s="21"/>
      <c r="M24" s="20"/>
      <c r="N24" s="21">
        <f t="shared" si="0"/>
        <v>0</v>
      </c>
      <c r="O24" s="22">
        <f>N24/N30*100</f>
        <v>0</v>
      </c>
      <c r="P24" s="16"/>
    </row>
    <row r="25" spans="1:16" ht="15.75" customHeight="1">
      <c r="A25" s="16" t="s">
        <v>20</v>
      </c>
      <c r="B25" s="21">
        <v>0</v>
      </c>
      <c r="C25" s="21">
        <v>0</v>
      </c>
      <c r="D25" s="21">
        <v>0</v>
      </c>
      <c r="E25" s="20">
        <v>0</v>
      </c>
      <c r="F25" s="21">
        <v>9</v>
      </c>
      <c r="G25" s="21">
        <v>3</v>
      </c>
      <c r="H25" s="21">
        <v>11</v>
      </c>
      <c r="I25" s="21">
        <v>2</v>
      </c>
      <c r="J25" s="21">
        <v>12</v>
      </c>
      <c r="K25" s="21">
        <v>4</v>
      </c>
      <c r="L25" s="21">
        <v>0</v>
      </c>
      <c r="M25" s="20">
        <v>0</v>
      </c>
      <c r="N25" s="21">
        <f t="shared" si="0"/>
        <v>41</v>
      </c>
      <c r="O25" s="22">
        <f>N25/N30*100</f>
        <v>6.1654135338345863</v>
      </c>
      <c r="P25" s="16"/>
    </row>
    <row r="26" spans="1:16" ht="15.75" customHeight="1">
      <c r="A26" s="16" t="s">
        <v>34</v>
      </c>
      <c r="B26" s="21">
        <v>0</v>
      </c>
      <c r="C26" s="21">
        <v>0</v>
      </c>
      <c r="D26" s="21">
        <v>0</v>
      </c>
      <c r="E26" s="20">
        <v>1</v>
      </c>
      <c r="F26" s="21">
        <v>0</v>
      </c>
      <c r="G26" s="21">
        <v>0</v>
      </c>
      <c r="H26" s="21">
        <v>1</v>
      </c>
      <c r="I26" s="21">
        <v>2</v>
      </c>
      <c r="J26" s="21">
        <v>1</v>
      </c>
      <c r="K26" s="21">
        <v>0</v>
      </c>
      <c r="L26" s="21">
        <v>1</v>
      </c>
      <c r="M26" s="20">
        <v>2</v>
      </c>
      <c r="N26" s="21">
        <f t="shared" si="0"/>
        <v>8</v>
      </c>
      <c r="O26" s="22">
        <f>N26/N30*100</f>
        <v>1.2030075187969926</v>
      </c>
      <c r="P26" s="16"/>
    </row>
    <row r="27" spans="1:16" ht="15.75" customHeight="1">
      <c r="A27" s="21" t="s">
        <v>21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0">
        <v>0</v>
      </c>
      <c r="N27" s="21">
        <f t="shared" si="0"/>
        <v>0</v>
      </c>
      <c r="O27" s="22">
        <f>N27/N30*100</f>
        <v>0</v>
      </c>
      <c r="P27" s="16"/>
    </row>
    <row r="28" spans="1:16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6" ht="15.75" customHeight="1">
      <c r="A29" s="25" t="s">
        <v>22</v>
      </c>
      <c r="B29" s="26">
        <f t="shared" ref="B29:M29" si="1">SUM(B2:B27)</f>
        <v>42</v>
      </c>
      <c r="C29" s="26">
        <f t="shared" si="1"/>
        <v>47</v>
      </c>
      <c r="D29" s="26">
        <f t="shared" si="1"/>
        <v>71</v>
      </c>
      <c r="E29" s="26">
        <f t="shared" si="1"/>
        <v>63</v>
      </c>
      <c r="F29" s="26">
        <f t="shared" si="1"/>
        <v>64</v>
      </c>
      <c r="G29" s="26">
        <f t="shared" si="1"/>
        <v>37</v>
      </c>
      <c r="H29" s="26">
        <f t="shared" si="1"/>
        <v>65</v>
      </c>
      <c r="I29" s="26">
        <f t="shared" si="1"/>
        <v>63</v>
      </c>
      <c r="J29" s="26">
        <f t="shared" si="1"/>
        <v>52</v>
      </c>
      <c r="K29" s="26">
        <f t="shared" si="1"/>
        <v>57</v>
      </c>
      <c r="L29" s="26">
        <f t="shared" si="1"/>
        <v>58</v>
      </c>
      <c r="M29" s="26">
        <f t="shared" si="1"/>
        <v>46</v>
      </c>
      <c r="N29" s="26"/>
      <c r="O29" s="21"/>
    </row>
    <row r="30" spans="1:16" ht="15.75" customHeight="1">
      <c r="A30" s="25" t="s">
        <v>23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>
        <f>SUM(N2:N27)</f>
        <v>665</v>
      </c>
      <c r="O30" s="21"/>
    </row>
    <row r="33" spans="1:12" ht="15.75" customHeight="1">
      <c r="A33" s="19"/>
      <c r="B33" s="27"/>
      <c r="C33" s="16"/>
      <c r="G33" s="19"/>
      <c r="L33" s="19"/>
    </row>
    <row r="34" spans="1:12" ht="15.75" customHeight="1">
      <c r="A34" s="19"/>
      <c r="B34" s="27"/>
      <c r="C34" s="16"/>
      <c r="G34" s="19"/>
      <c r="L34" s="19"/>
    </row>
    <row r="35" spans="1:12" ht="15.75" customHeight="1">
      <c r="A35" s="21"/>
      <c r="B35" s="27"/>
      <c r="C35" s="16"/>
      <c r="G35" s="19"/>
      <c r="L35" s="16"/>
    </row>
    <row r="36" spans="1:12" ht="15.75" customHeight="1">
      <c r="A36" s="21"/>
      <c r="B36" s="27"/>
      <c r="C36" s="19"/>
      <c r="G36" s="19"/>
      <c r="L36" s="16"/>
    </row>
    <row r="37" spans="1:12" ht="15.75" customHeight="1">
      <c r="G37" s="19"/>
    </row>
    <row r="38" spans="1:12" ht="15.75" customHeight="1">
      <c r="G38" s="19"/>
    </row>
    <row r="39" spans="1:12" ht="15.75" customHeight="1">
      <c r="A39" s="19"/>
      <c r="B39" s="28"/>
      <c r="C39" s="29"/>
      <c r="D39" s="19"/>
      <c r="G39" s="19"/>
      <c r="L39" s="29"/>
    </row>
    <row r="40" spans="1:12" ht="15.75" customHeight="1">
      <c r="A40" s="19"/>
      <c r="B40" s="28"/>
      <c r="G40" s="19"/>
      <c r="L40" s="29"/>
    </row>
    <row r="41" spans="1:12" ht="15.75" customHeight="1">
      <c r="A41" s="19"/>
      <c r="B41" s="27"/>
      <c r="G41" s="19"/>
    </row>
    <row r="42" spans="1:12" ht="15.75" customHeight="1">
      <c r="A42" s="19"/>
      <c r="B42" s="27"/>
      <c r="C42" s="29"/>
      <c r="G42" s="19"/>
    </row>
    <row r="43" spans="1:12" ht="15.75" customHeight="1">
      <c r="A43" s="19"/>
      <c r="B43" s="19"/>
      <c r="G43" s="19"/>
    </row>
    <row r="44" spans="1:12" ht="15.75" customHeight="1">
      <c r="A44" s="24"/>
      <c r="B44" s="19"/>
      <c r="G44" s="19"/>
    </row>
    <row r="45" spans="1:12" ht="13">
      <c r="A45" s="24"/>
      <c r="B45" s="19"/>
      <c r="C45" s="19"/>
      <c r="G45" s="19"/>
    </row>
    <row r="46" spans="1:12" ht="13">
      <c r="A46" s="24"/>
      <c r="B46" s="19"/>
      <c r="C46" s="19"/>
      <c r="G46" s="19"/>
    </row>
    <row r="47" spans="1:12" ht="13">
      <c r="A47" s="24"/>
      <c r="B47" s="19"/>
      <c r="C47" s="19"/>
      <c r="G47" s="19"/>
    </row>
    <row r="48" spans="1:12" ht="13">
      <c r="A48" s="19"/>
      <c r="B48" s="19"/>
      <c r="C48" s="19"/>
      <c r="G48" s="19"/>
    </row>
    <row r="49" spans="1:7" ht="13">
      <c r="A49" s="24"/>
      <c r="B49" s="19"/>
      <c r="C49" s="19"/>
      <c r="G49" s="19"/>
    </row>
    <row r="50" spans="1:7" ht="13">
      <c r="A50" s="16"/>
      <c r="B50" s="19"/>
      <c r="C50" s="19"/>
      <c r="G50" s="19"/>
    </row>
    <row r="51" spans="1:7" ht="13">
      <c r="A51" s="16"/>
      <c r="B51" s="19"/>
      <c r="C51" s="19"/>
      <c r="G51" s="19"/>
    </row>
    <row r="52" spans="1:7" ht="13">
      <c r="A52" s="19"/>
      <c r="B52" s="30"/>
      <c r="C52" s="19"/>
      <c r="G52" s="19"/>
    </row>
    <row r="53" spans="1:7" ht="13">
      <c r="A53" s="19"/>
      <c r="B53" s="30"/>
      <c r="C53" s="19"/>
      <c r="G53" s="19"/>
    </row>
    <row r="54" spans="1:7" ht="13">
      <c r="A54" s="19"/>
      <c r="B54" s="19"/>
      <c r="C54" s="19"/>
      <c r="G54" s="19"/>
    </row>
    <row r="55" spans="1:7" ht="13">
      <c r="A55" s="19"/>
      <c r="B55" s="19"/>
      <c r="C55" s="19"/>
      <c r="G55" s="19"/>
    </row>
    <row r="56" spans="1:7" ht="13">
      <c r="A56" s="19"/>
      <c r="B56" s="19"/>
      <c r="C56" s="19"/>
      <c r="D56" s="19"/>
      <c r="G56" s="19"/>
    </row>
    <row r="57" spans="1:7" ht="13">
      <c r="A57" s="19"/>
      <c r="G57" s="19"/>
    </row>
    <row r="58" spans="1:7" ht="13">
      <c r="A58" s="16"/>
    </row>
    <row r="59" spans="1:7" ht="13">
      <c r="A59" s="16"/>
      <c r="B59" s="19"/>
      <c r="C59" s="19"/>
    </row>
    <row r="60" spans="1:7" ht="13">
      <c r="A60" s="19"/>
      <c r="B60" s="19"/>
      <c r="C60" s="19"/>
    </row>
    <row r="61" spans="1:7" ht="13">
      <c r="A61" s="19"/>
      <c r="B61" s="19"/>
      <c r="C61" s="19"/>
    </row>
    <row r="62" spans="1:7" ht="13">
      <c r="A62" s="29"/>
      <c r="B62" s="19"/>
      <c r="C62" s="19"/>
    </row>
    <row r="63" spans="1:7" ht="13">
      <c r="A63" s="29"/>
      <c r="B63" s="19"/>
      <c r="C63" s="19"/>
    </row>
    <row r="64" spans="1:7" ht="13">
      <c r="B64" s="19"/>
      <c r="C64" s="19"/>
    </row>
    <row r="65" spans="1:4" ht="13">
      <c r="A65" s="19"/>
      <c r="B65" s="19"/>
      <c r="C65" s="19"/>
    </row>
    <row r="66" spans="1:4" ht="13">
      <c r="A66" s="19"/>
      <c r="B66" s="19"/>
      <c r="C66" s="19"/>
    </row>
    <row r="67" spans="1:4" ht="13">
      <c r="A67" s="19"/>
      <c r="B67" s="19"/>
      <c r="C67" s="19"/>
    </row>
    <row r="68" spans="1:4" ht="13">
      <c r="A68" s="19"/>
      <c r="B68" s="19"/>
      <c r="C68" s="19"/>
    </row>
    <row r="69" spans="1:4" ht="13">
      <c r="A69" s="19"/>
      <c r="B69" s="19"/>
      <c r="C69" s="19"/>
    </row>
    <row r="70" spans="1:4" ht="13">
      <c r="B70" s="19"/>
      <c r="C70" s="19"/>
    </row>
    <row r="71" spans="1:4" ht="13">
      <c r="B71" s="19"/>
      <c r="C71" s="19"/>
    </row>
    <row r="72" spans="1:4" ht="13">
      <c r="B72" s="19"/>
      <c r="C72" s="19"/>
    </row>
    <row r="73" spans="1:4" ht="13">
      <c r="B73" s="19"/>
      <c r="C73" s="19"/>
    </row>
    <row r="74" spans="1:4" ht="13">
      <c r="A74" s="19"/>
      <c r="B74" s="19"/>
      <c r="C74" s="19"/>
    </row>
    <row r="75" spans="1:4" ht="13">
      <c r="A75" s="19"/>
      <c r="B75" s="19"/>
      <c r="C75" s="19"/>
    </row>
    <row r="76" spans="1:4" ht="13">
      <c r="A76" s="19"/>
      <c r="B76" s="19"/>
      <c r="C76" s="19"/>
    </row>
    <row r="77" spans="1:4" ht="13">
      <c r="A77" s="19"/>
      <c r="B77" s="19"/>
      <c r="C77" s="19"/>
    </row>
    <row r="78" spans="1:4" ht="13">
      <c r="A78" s="19"/>
      <c r="B78" s="19"/>
      <c r="C78" s="19"/>
      <c r="D78" s="19"/>
    </row>
    <row r="80" spans="1:4" ht="13">
      <c r="A80" s="19"/>
      <c r="B80" s="19"/>
      <c r="C80" s="19"/>
    </row>
    <row r="81" spans="1:3" ht="13">
      <c r="A81" s="19"/>
      <c r="B81" s="19"/>
      <c r="C81" s="19"/>
    </row>
    <row r="82" spans="1:3" ht="13">
      <c r="A82" s="19"/>
      <c r="B82" s="19"/>
      <c r="C82" s="19"/>
    </row>
    <row r="83" spans="1:3" ht="13">
      <c r="A83" s="19"/>
      <c r="B83" s="19"/>
      <c r="C83" s="19"/>
    </row>
    <row r="84" spans="1:3" ht="13">
      <c r="B84" s="19"/>
      <c r="C84" s="19"/>
    </row>
    <row r="85" spans="1:3" ht="13">
      <c r="B85" s="19"/>
      <c r="C85" s="19"/>
    </row>
    <row r="86" spans="1:3" ht="13">
      <c r="A86" s="19"/>
      <c r="B86" s="19"/>
      <c r="C86" s="19"/>
    </row>
    <row r="87" spans="1:3" ht="13">
      <c r="A87" s="19"/>
      <c r="B87" s="19"/>
      <c r="C87" s="19"/>
    </row>
    <row r="88" spans="1:3" ht="13">
      <c r="A88" s="19"/>
      <c r="B88" s="19"/>
      <c r="C88" s="19"/>
    </row>
    <row r="89" spans="1:3" ht="13">
      <c r="A89" s="19"/>
      <c r="B89" s="19"/>
      <c r="C89" s="19"/>
    </row>
    <row r="90" spans="1:3" ht="13">
      <c r="A90" s="19"/>
      <c r="B90" s="19"/>
      <c r="C90" s="19"/>
    </row>
    <row r="91" spans="1:3" ht="13">
      <c r="B91" s="19"/>
      <c r="C91" s="19"/>
    </row>
    <row r="92" spans="1:3" ht="13">
      <c r="B92" s="19"/>
      <c r="C92" s="19"/>
    </row>
    <row r="93" spans="1:3" ht="13">
      <c r="B93" s="19"/>
      <c r="C93" s="19"/>
    </row>
    <row r="94" spans="1:3" ht="13">
      <c r="B94" s="19"/>
      <c r="C94" s="19"/>
    </row>
    <row r="95" spans="1:3" ht="13">
      <c r="A95" s="19"/>
      <c r="B95" s="19"/>
      <c r="C95" s="19"/>
    </row>
    <row r="96" spans="1:3" ht="13">
      <c r="A96" s="19"/>
      <c r="B96" s="19"/>
      <c r="C96" s="19"/>
    </row>
    <row r="97" spans="1:4" ht="13">
      <c r="A97" s="19"/>
      <c r="B97" s="19"/>
      <c r="C97" s="19"/>
    </row>
    <row r="98" spans="1:4" ht="13">
      <c r="A98" s="19"/>
      <c r="B98" s="19"/>
      <c r="C98" s="19"/>
    </row>
    <row r="99" spans="1:4" ht="13">
      <c r="A99" s="19"/>
      <c r="B99" s="19"/>
      <c r="C99" s="19"/>
      <c r="D99" s="19"/>
    </row>
    <row r="101" spans="1:4" ht="13">
      <c r="A101" s="19"/>
      <c r="B101" s="19"/>
      <c r="C101" s="19"/>
    </row>
    <row r="102" spans="1:4" ht="13">
      <c r="A102" s="19"/>
      <c r="B102" s="19"/>
      <c r="C102" s="19"/>
    </row>
    <row r="103" spans="1:4" ht="13">
      <c r="A103" s="19"/>
      <c r="B103" s="19"/>
      <c r="C103" s="19"/>
    </row>
    <row r="104" spans="1:4" ht="13">
      <c r="A104" s="19"/>
      <c r="B104" s="19"/>
      <c r="C104" s="19"/>
    </row>
    <row r="105" spans="1:4" ht="13">
      <c r="B105" s="19"/>
      <c r="C105" s="19"/>
    </row>
    <row r="106" spans="1:4" ht="13">
      <c r="B106" s="19"/>
      <c r="C106" s="19"/>
    </row>
    <row r="107" spans="1:4" ht="13">
      <c r="A107" s="19"/>
      <c r="B107" s="19"/>
      <c r="C107" s="19"/>
    </row>
    <row r="108" spans="1:4" ht="13">
      <c r="A108" s="19"/>
      <c r="B108" s="19"/>
      <c r="C108" s="19"/>
    </row>
    <row r="109" spans="1:4" ht="13">
      <c r="A109" s="19"/>
      <c r="B109" s="19"/>
      <c r="C109" s="19"/>
    </row>
    <row r="110" spans="1:4" ht="13">
      <c r="A110" s="19"/>
      <c r="B110" s="19"/>
      <c r="C110" s="19"/>
    </row>
    <row r="111" spans="1:4" ht="13">
      <c r="A111" s="19"/>
      <c r="B111" s="19"/>
      <c r="C111" s="19"/>
    </row>
    <row r="112" spans="1:4" ht="13">
      <c r="B112" s="19"/>
      <c r="C112" s="19"/>
    </row>
    <row r="113" spans="1:4" ht="13">
      <c r="B113" s="19"/>
      <c r="C113" s="19"/>
    </row>
    <row r="114" spans="1:4" ht="13">
      <c r="B114" s="19"/>
      <c r="C114" s="19"/>
    </row>
    <row r="115" spans="1:4" ht="13">
      <c r="B115" s="19"/>
      <c r="C115" s="19"/>
    </row>
    <row r="116" spans="1:4" ht="13">
      <c r="A116" s="19"/>
      <c r="B116" s="19"/>
      <c r="C116" s="19"/>
    </row>
    <row r="117" spans="1:4" ht="13">
      <c r="A117" s="19"/>
      <c r="B117" s="19"/>
      <c r="C117" s="19"/>
    </row>
    <row r="118" spans="1:4" ht="13">
      <c r="A118" s="19"/>
      <c r="B118" s="19"/>
      <c r="C118" s="19"/>
    </row>
    <row r="119" spans="1:4" ht="13">
      <c r="A119" s="19"/>
      <c r="B119" s="19"/>
      <c r="C119" s="19"/>
    </row>
    <row r="120" spans="1:4" ht="13">
      <c r="A120" s="19"/>
      <c r="B120" s="19"/>
      <c r="C120" s="19"/>
      <c r="D120" s="19"/>
    </row>
    <row r="122" spans="1:4" ht="13">
      <c r="A122" s="19"/>
      <c r="B122" s="19"/>
      <c r="C122" s="19"/>
    </row>
    <row r="123" spans="1:4" ht="13">
      <c r="A123" s="19"/>
      <c r="B123" s="19"/>
      <c r="C123" s="19"/>
    </row>
    <row r="124" spans="1:4" ht="13">
      <c r="A124" s="19"/>
      <c r="B124" s="19"/>
      <c r="C124" s="19"/>
    </row>
    <row r="125" spans="1:4" ht="13">
      <c r="A125" s="19"/>
      <c r="B125" s="19"/>
      <c r="C125" s="19"/>
    </row>
    <row r="126" spans="1:4" ht="13">
      <c r="B126" s="19"/>
      <c r="C126" s="19"/>
    </row>
    <row r="127" spans="1:4" ht="13">
      <c r="B127" s="19"/>
      <c r="C127" s="19"/>
    </row>
    <row r="128" spans="1:4" ht="13">
      <c r="A128" s="19"/>
      <c r="B128" s="19"/>
      <c r="C128" s="19"/>
    </row>
    <row r="129" spans="1:4" ht="13">
      <c r="A129" s="19"/>
      <c r="B129" s="19"/>
      <c r="C129" s="19"/>
    </row>
    <row r="130" spans="1:4" ht="13">
      <c r="A130" s="19"/>
      <c r="B130" s="19"/>
      <c r="C130" s="19"/>
    </row>
    <row r="131" spans="1:4" ht="13">
      <c r="A131" s="19"/>
      <c r="B131" s="19"/>
      <c r="C131" s="19"/>
    </row>
    <row r="132" spans="1:4" ht="13">
      <c r="A132" s="19"/>
      <c r="B132" s="19"/>
      <c r="C132" s="19"/>
    </row>
    <row r="133" spans="1:4" ht="13">
      <c r="B133" s="19"/>
      <c r="C133" s="19"/>
    </row>
    <row r="134" spans="1:4" ht="13">
      <c r="B134" s="19"/>
      <c r="C134" s="19"/>
    </row>
    <row r="135" spans="1:4" ht="13">
      <c r="B135" s="19"/>
      <c r="C135" s="19"/>
    </row>
    <row r="136" spans="1:4" ht="13">
      <c r="B136" s="19"/>
      <c r="C136" s="19"/>
    </row>
    <row r="137" spans="1:4" ht="13">
      <c r="A137" s="19"/>
      <c r="B137" s="19"/>
      <c r="C137" s="19"/>
    </row>
    <row r="138" spans="1:4" ht="13">
      <c r="A138" s="19"/>
      <c r="B138" s="19"/>
      <c r="C138" s="19"/>
    </row>
    <row r="139" spans="1:4" ht="13">
      <c r="A139" s="19"/>
      <c r="B139" s="19"/>
      <c r="C139" s="19"/>
    </row>
    <row r="140" spans="1:4" ht="13">
      <c r="A140" s="19"/>
      <c r="B140" s="19"/>
      <c r="C140" s="19"/>
    </row>
    <row r="141" spans="1:4" ht="13">
      <c r="A141" s="19"/>
      <c r="B141" s="19"/>
      <c r="C141" s="19"/>
      <c r="D141" s="19"/>
    </row>
    <row r="143" spans="1:4" ht="13">
      <c r="A143" s="19"/>
      <c r="B143" s="19"/>
      <c r="C143" s="19"/>
    </row>
    <row r="144" spans="1:4" ht="13">
      <c r="A144" s="19"/>
      <c r="B144" s="19"/>
      <c r="C144" s="19"/>
    </row>
    <row r="145" spans="1:3" ht="13">
      <c r="A145" s="19"/>
      <c r="B145" s="19"/>
      <c r="C145" s="19"/>
    </row>
    <row r="146" spans="1:3" ht="13">
      <c r="A146" s="19"/>
      <c r="B146" s="19"/>
      <c r="C146" s="19"/>
    </row>
    <row r="147" spans="1:3" ht="13">
      <c r="B147" s="19"/>
      <c r="C147" s="19"/>
    </row>
    <row r="148" spans="1:3" ht="13">
      <c r="B148" s="19"/>
      <c r="C148" s="19"/>
    </row>
    <row r="149" spans="1:3" ht="13">
      <c r="A149" s="19"/>
      <c r="B149" s="19"/>
      <c r="C149" s="19"/>
    </row>
    <row r="150" spans="1:3" ht="13">
      <c r="A150" s="19"/>
      <c r="B150" s="19"/>
      <c r="C150" s="19"/>
    </row>
    <row r="151" spans="1:3" ht="13">
      <c r="A151" s="19"/>
      <c r="B151" s="19"/>
      <c r="C151" s="19"/>
    </row>
    <row r="152" spans="1:3" ht="13">
      <c r="A152" s="19"/>
      <c r="B152" s="19"/>
      <c r="C152" s="19"/>
    </row>
    <row r="153" spans="1:3" ht="13">
      <c r="A153" s="19"/>
      <c r="B153" s="19"/>
      <c r="C153" s="19"/>
    </row>
    <row r="154" spans="1:3" ht="13">
      <c r="B154" s="19"/>
      <c r="C154" s="19"/>
    </row>
    <row r="155" spans="1:3" ht="13">
      <c r="B155" s="19"/>
      <c r="C155" s="19"/>
    </row>
    <row r="156" spans="1:3" ht="13">
      <c r="B156" s="19"/>
      <c r="C156" s="19"/>
    </row>
    <row r="157" spans="1:3" ht="13">
      <c r="B157" s="19"/>
      <c r="C157" s="19"/>
    </row>
    <row r="158" spans="1:3" ht="13">
      <c r="A158" s="19"/>
      <c r="B158" s="19"/>
      <c r="C158" s="19"/>
    </row>
    <row r="159" spans="1:3" ht="13">
      <c r="A159" s="19"/>
      <c r="B159" s="19"/>
      <c r="C159" s="19"/>
    </row>
    <row r="160" spans="1:3" ht="13">
      <c r="A160" s="19"/>
      <c r="B160" s="19"/>
      <c r="C160" s="19"/>
    </row>
    <row r="161" spans="1:4" ht="13">
      <c r="A161" s="19"/>
      <c r="B161" s="19"/>
      <c r="C161" s="19"/>
    </row>
    <row r="162" spans="1:4" ht="13">
      <c r="A162" s="19"/>
      <c r="B162" s="19"/>
      <c r="C162" s="19"/>
      <c r="D162" s="19"/>
    </row>
    <row r="163" spans="1:4" ht="13">
      <c r="A163" s="31"/>
    </row>
    <row r="164" spans="1:4" ht="13">
      <c r="A164" s="19"/>
      <c r="B164" s="19"/>
      <c r="C164" s="19"/>
    </row>
    <row r="165" spans="1:4" ht="13">
      <c r="A165" s="19"/>
      <c r="B165" s="19"/>
      <c r="C165" s="19"/>
    </row>
    <row r="166" spans="1:4" ht="13">
      <c r="A166" s="19"/>
      <c r="B166" s="19"/>
      <c r="C166" s="19"/>
    </row>
    <row r="167" spans="1:4" ht="13">
      <c r="A167" s="19"/>
      <c r="B167" s="19"/>
      <c r="C167" s="19"/>
    </row>
    <row r="168" spans="1:4" ht="13">
      <c r="B168" s="19"/>
      <c r="C168" s="19"/>
    </row>
    <row r="169" spans="1:4" ht="13">
      <c r="B169" s="19"/>
      <c r="C169" s="19"/>
    </row>
    <row r="170" spans="1:4" ht="13">
      <c r="A170" s="19"/>
      <c r="B170" s="19"/>
      <c r="C170" s="19"/>
    </row>
    <row r="171" spans="1:4" ht="13">
      <c r="A171" s="19"/>
      <c r="B171" s="19"/>
      <c r="C171" s="19"/>
    </row>
    <row r="172" spans="1:4" ht="13">
      <c r="A172" s="19"/>
      <c r="B172" s="19"/>
      <c r="C172" s="19"/>
    </row>
    <row r="173" spans="1:4" ht="13">
      <c r="A173" s="19"/>
      <c r="B173" s="19"/>
      <c r="C173" s="19"/>
    </row>
    <row r="174" spans="1:4" ht="13">
      <c r="A174" s="19"/>
      <c r="B174" s="19"/>
      <c r="C174" s="19"/>
    </row>
    <row r="175" spans="1:4" ht="13">
      <c r="B175" s="19"/>
      <c r="C175" s="19"/>
    </row>
    <row r="176" spans="1:4" ht="13">
      <c r="B176" s="19"/>
      <c r="C176" s="19"/>
    </row>
    <row r="177" spans="1:4" ht="13">
      <c r="B177" s="19"/>
      <c r="C177" s="19"/>
    </row>
    <row r="178" spans="1:4" ht="13">
      <c r="B178" s="19"/>
      <c r="C178" s="19"/>
    </row>
    <row r="179" spans="1:4" ht="13">
      <c r="A179" s="19"/>
      <c r="B179" s="19"/>
      <c r="C179" s="19"/>
    </row>
    <row r="180" spans="1:4" ht="13">
      <c r="A180" s="19"/>
      <c r="B180" s="19"/>
      <c r="C180" s="19"/>
    </row>
    <row r="181" spans="1:4" ht="13">
      <c r="A181" s="19"/>
      <c r="B181" s="19"/>
      <c r="C181" s="19"/>
    </row>
    <row r="182" spans="1:4" ht="13">
      <c r="A182" s="19"/>
      <c r="B182" s="19"/>
      <c r="C182" s="19"/>
    </row>
    <row r="183" spans="1:4" ht="13">
      <c r="A183" s="19"/>
      <c r="B183" s="19"/>
      <c r="C183" s="19"/>
      <c r="D183" s="19"/>
    </row>
    <row r="185" spans="1:4" ht="13">
      <c r="A185" s="19"/>
      <c r="B185" s="19"/>
      <c r="C185" s="19"/>
    </row>
    <row r="186" spans="1:4" ht="13">
      <c r="A186" s="19"/>
      <c r="B186" s="19"/>
      <c r="C186" s="19"/>
    </row>
    <row r="187" spans="1:4" ht="13">
      <c r="A187" s="19"/>
      <c r="B187" s="19"/>
      <c r="C187" s="19"/>
    </row>
    <row r="188" spans="1:4" ht="13">
      <c r="A188" s="19"/>
      <c r="B188" s="19"/>
      <c r="C188" s="19"/>
    </row>
    <row r="189" spans="1:4" ht="13">
      <c r="B189" s="19"/>
      <c r="C189" s="19"/>
    </row>
    <row r="190" spans="1:4" ht="13">
      <c r="B190" s="19"/>
      <c r="C190" s="19"/>
    </row>
    <row r="191" spans="1:4" ht="13">
      <c r="A191" s="19"/>
      <c r="B191" s="19"/>
      <c r="C191" s="19"/>
    </row>
    <row r="192" spans="1:4" ht="13">
      <c r="A192" s="19"/>
      <c r="B192" s="19"/>
      <c r="C192" s="19"/>
    </row>
    <row r="193" spans="1:4" ht="13">
      <c r="A193" s="19"/>
      <c r="B193" s="19"/>
      <c r="C193" s="19"/>
    </row>
    <row r="194" spans="1:4" ht="13">
      <c r="A194" s="19"/>
      <c r="B194" s="19"/>
      <c r="C194" s="19"/>
    </row>
    <row r="195" spans="1:4" ht="13">
      <c r="A195" s="19"/>
      <c r="B195" s="19"/>
      <c r="C195" s="19"/>
    </row>
    <row r="196" spans="1:4" ht="13">
      <c r="B196" s="19"/>
      <c r="C196" s="19"/>
    </row>
    <row r="197" spans="1:4" ht="13">
      <c r="B197" s="19"/>
      <c r="C197" s="19"/>
    </row>
    <row r="198" spans="1:4" ht="13">
      <c r="B198" s="19"/>
      <c r="C198" s="19"/>
    </row>
    <row r="199" spans="1:4" ht="13">
      <c r="B199" s="19"/>
      <c r="C199" s="19"/>
    </row>
    <row r="200" spans="1:4" ht="13">
      <c r="A200" s="19"/>
      <c r="B200" s="19"/>
      <c r="C200" s="19"/>
    </row>
    <row r="201" spans="1:4" ht="13">
      <c r="A201" s="19"/>
      <c r="B201" s="19"/>
      <c r="C201" s="19"/>
    </row>
    <row r="202" spans="1:4" ht="13">
      <c r="A202" s="19"/>
      <c r="B202" s="19"/>
      <c r="C202" s="19"/>
    </row>
    <row r="203" spans="1:4" ht="13">
      <c r="A203" s="19"/>
      <c r="B203" s="19"/>
      <c r="C203" s="19"/>
    </row>
    <row r="204" spans="1:4" ht="13">
      <c r="A204" s="19"/>
      <c r="B204" s="19"/>
      <c r="C204" s="19"/>
      <c r="D204" s="19"/>
    </row>
    <row r="205" spans="1:4" ht="13">
      <c r="A205" s="31"/>
    </row>
    <row r="206" spans="1:4" ht="13">
      <c r="A206" s="19"/>
      <c r="B206" s="19"/>
      <c r="C206" s="19"/>
    </row>
    <row r="207" spans="1:4" ht="13">
      <c r="A207" s="19"/>
      <c r="B207" s="19"/>
      <c r="C207" s="19"/>
    </row>
    <row r="208" spans="1:4" ht="13">
      <c r="A208" s="19"/>
      <c r="B208" s="19"/>
      <c r="C208" s="19"/>
    </row>
    <row r="209" spans="1:3" ht="13">
      <c r="A209" s="19"/>
      <c r="B209" s="19"/>
      <c r="C209" s="19"/>
    </row>
    <row r="210" spans="1:3" ht="13">
      <c r="B210" s="19"/>
      <c r="C210" s="19"/>
    </row>
    <row r="211" spans="1:3" ht="13">
      <c r="B211" s="19"/>
      <c r="C211" s="19"/>
    </row>
    <row r="212" spans="1:3" ht="13">
      <c r="A212" s="19"/>
      <c r="B212" s="19"/>
      <c r="C212" s="19"/>
    </row>
    <row r="213" spans="1:3" ht="13">
      <c r="A213" s="19"/>
      <c r="B213" s="19"/>
      <c r="C213" s="19"/>
    </row>
    <row r="214" spans="1:3" ht="13">
      <c r="A214" s="19"/>
      <c r="B214" s="19"/>
      <c r="C214" s="19"/>
    </row>
    <row r="215" spans="1:3" ht="13">
      <c r="A215" s="19"/>
      <c r="B215" s="19"/>
      <c r="C215" s="19"/>
    </row>
    <row r="216" spans="1:3" ht="13">
      <c r="A216" s="19"/>
      <c r="B216" s="19"/>
      <c r="C216" s="19"/>
    </row>
    <row r="217" spans="1:3" ht="13">
      <c r="B217" s="19"/>
      <c r="C217" s="19"/>
    </row>
    <row r="218" spans="1:3" ht="13">
      <c r="B218" s="19"/>
      <c r="C218" s="19"/>
    </row>
    <row r="219" spans="1:3" ht="13">
      <c r="B219" s="19"/>
      <c r="C219" s="19"/>
    </row>
    <row r="220" spans="1:3" ht="13">
      <c r="B220" s="19"/>
      <c r="C220" s="19"/>
    </row>
    <row r="221" spans="1:3" ht="13">
      <c r="A221" s="19"/>
      <c r="B221" s="19"/>
      <c r="C221" s="19"/>
    </row>
    <row r="222" spans="1:3" ht="13">
      <c r="A222" s="19"/>
      <c r="B222" s="19"/>
      <c r="C222" s="19"/>
    </row>
    <row r="223" spans="1:3" ht="13">
      <c r="A223" s="19"/>
      <c r="B223" s="19"/>
      <c r="C223" s="19"/>
    </row>
    <row r="224" spans="1:3" ht="13">
      <c r="A224" s="19"/>
      <c r="B224" s="19"/>
      <c r="C224" s="19"/>
    </row>
    <row r="225" spans="1:4" ht="13">
      <c r="A225" s="19"/>
      <c r="B225" s="19"/>
      <c r="C225" s="19"/>
      <c r="D225" s="19"/>
    </row>
    <row r="226" spans="1:4" ht="13">
      <c r="A226" s="31"/>
    </row>
    <row r="227" spans="1:4" ht="13">
      <c r="A227" s="19"/>
      <c r="B227" s="19"/>
      <c r="C227" s="19"/>
    </row>
    <row r="228" spans="1:4" ht="13">
      <c r="A228" s="19"/>
      <c r="B228" s="19"/>
      <c r="C228" s="19"/>
    </row>
    <row r="229" spans="1:4" ht="13">
      <c r="A229" s="19"/>
      <c r="B229" s="19"/>
      <c r="C229" s="19"/>
    </row>
    <row r="230" spans="1:4" ht="13">
      <c r="A230" s="19"/>
      <c r="B230" s="19"/>
      <c r="C230" s="19"/>
    </row>
    <row r="231" spans="1:4" ht="13">
      <c r="B231" s="19"/>
      <c r="C231" s="19"/>
    </row>
    <row r="232" spans="1:4" ht="13">
      <c r="B232" s="19"/>
      <c r="C232" s="19"/>
    </row>
    <row r="233" spans="1:4" ht="13">
      <c r="A233" s="19"/>
      <c r="B233" s="19"/>
      <c r="C233" s="19"/>
    </row>
    <row r="234" spans="1:4" ht="13">
      <c r="A234" s="19"/>
      <c r="B234" s="19"/>
      <c r="C234" s="19"/>
    </row>
    <row r="235" spans="1:4" ht="13">
      <c r="A235" s="19"/>
      <c r="B235" s="19"/>
      <c r="C235" s="19"/>
    </row>
    <row r="236" spans="1:4" ht="13">
      <c r="A236" s="19"/>
      <c r="B236" s="19"/>
      <c r="C236" s="19"/>
    </row>
    <row r="237" spans="1:4" ht="13">
      <c r="A237" s="19"/>
      <c r="B237" s="19"/>
      <c r="C237" s="19"/>
    </row>
    <row r="238" spans="1:4" ht="13">
      <c r="B238" s="19"/>
      <c r="C238" s="19"/>
    </row>
    <row r="239" spans="1:4" ht="13">
      <c r="B239" s="19"/>
      <c r="C239" s="19"/>
    </row>
    <row r="240" spans="1:4" ht="13">
      <c r="B240" s="19"/>
      <c r="C240" s="19"/>
    </row>
    <row r="241" spans="1:4" ht="13">
      <c r="B241" s="19"/>
      <c r="C241" s="19"/>
    </row>
    <row r="242" spans="1:4" ht="13">
      <c r="A242" s="19"/>
      <c r="B242" s="19"/>
      <c r="C242" s="19"/>
    </row>
    <row r="243" spans="1:4" ht="13">
      <c r="A243" s="19"/>
      <c r="B243" s="19"/>
      <c r="C243" s="19"/>
    </row>
    <row r="244" spans="1:4" ht="13">
      <c r="A244" s="19"/>
      <c r="B244" s="19"/>
      <c r="C244" s="19"/>
    </row>
    <row r="245" spans="1:4" ht="13">
      <c r="A245" s="19"/>
      <c r="B245" s="19"/>
      <c r="C245" s="19"/>
    </row>
    <row r="246" spans="1:4" ht="13">
      <c r="A246" s="19"/>
      <c r="B246" s="19"/>
      <c r="C246" s="19"/>
      <c r="D246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46"/>
  <sheetViews>
    <sheetView workbookViewId="0">
      <selection activeCell="A8" sqref="A8"/>
    </sheetView>
  </sheetViews>
  <sheetFormatPr baseColWidth="10" defaultColWidth="12.6640625" defaultRowHeight="15.75" customHeight="1"/>
  <cols>
    <col min="1" max="1" width="43.1640625" style="18" customWidth="1"/>
    <col min="2" max="13" width="12.6640625" style="18"/>
    <col min="14" max="14" width="22.83203125" style="18" customWidth="1"/>
    <col min="15" max="15" width="25.1640625" style="18" customWidth="1"/>
    <col min="16" max="16384" width="12.6640625" style="18"/>
  </cols>
  <sheetData>
    <row r="1" spans="1:16" ht="15.75" customHeight="1">
      <c r="A1" s="21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21" t="s">
        <v>13</v>
      </c>
      <c r="O1" s="21" t="s">
        <v>14</v>
      </c>
      <c r="P1" s="16"/>
    </row>
    <row r="2" spans="1:16" ht="15.75" customHeight="1">
      <c r="A2" s="19" t="s">
        <v>24</v>
      </c>
      <c r="B2" s="20">
        <v>12</v>
      </c>
      <c r="C2" s="21">
        <v>8</v>
      </c>
      <c r="D2" s="21">
        <v>10</v>
      </c>
      <c r="E2" s="20">
        <v>6</v>
      </c>
      <c r="F2" s="21">
        <v>12</v>
      </c>
      <c r="G2" s="21">
        <v>4</v>
      </c>
      <c r="H2" s="21">
        <v>8</v>
      </c>
      <c r="I2" s="21">
        <v>10</v>
      </c>
      <c r="J2" s="21">
        <v>11</v>
      </c>
      <c r="K2" s="21">
        <v>12</v>
      </c>
      <c r="L2" s="21">
        <v>19</v>
      </c>
      <c r="M2" s="20">
        <v>15</v>
      </c>
      <c r="N2" s="21">
        <f t="shared" ref="N2:N27" si="0">SUM(B2:M2)</f>
        <v>127</v>
      </c>
      <c r="O2" s="22">
        <f>N2/N30*100</f>
        <v>44.097222222222221</v>
      </c>
      <c r="P2" s="16"/>
    </row>
    <row r="3" spans="1:16" ht="15.75" customHeight="1">
      <c r="A3" s="19"/>
      <c r="B3" s="20"/>
      <c r="C3" s="21"/>
      <c r="D3" s="21"/>
      <c r="E3" s="20"/>
      <c r="F3" s="21"/>
      <c r="G3" s="21"/>
      <c r="H3" s="21"/>
      <c r="I3" s="21"/>
      <c r="J3" s="21"/>
      <c r="K3" s="21"/>
      <c r="L3" s="21"/>
      <c r="M3" s="20"/>
      <c r="N3" s="21">
        <f t="shared" si="0"/>
        <v>0</v>
      </c>
      <c r="O3" s="22">
        <f>N3/N30*100</f>
        <v>0</v>
      </c>
      <c r="P3" s="16"/>
    </row>
    <row r="4" spans="1:16" ht="15.75" customHeight="1">
      <c r="A4" s="19"/>
      <c r="B4" s="20"/>
      <c r="C4" s="21"/>
      <c r="D4" s="21"/>
      <c r="E4" s="20"/>
      <c r="F4" s="21"/>
      <c r="G4" s="21"/>
      <c r="H4" s="21"/>
      <c r="I4" s="21"/>
      <c r="J4" s="21"/>
      <c r="K4" s="21"/>
      <c r="L4" s="21"/>
      <c r="M4" s="20"/>
      <c r="N4" s="21">
        <f t="shared" si="0"/>
        <v>0</v>
      </c>
      <c r="O4" s="22">
        <f>N4/N30*100</f>
        <v>0</v>
      </c>
      <c r="P4" s="16"/>
    </row>
    <row r="5" spans="1:16" ht="15.75" customHeight="1">
      <c r="A5" s="19" t="s">
        <v>26</v>
      </c>
      <c r="B5" s="20">
        <v>0</v>
      </c>
      <c r="C5" s="21">
        <v>0</v>
      </c>
      <c r="D5" s="21">
        <v>0</v>
      </c>
      <c r="E5" s="20">
        <v>1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1</v>
      </c>
      <c r="M5" s="20">
        <v>0</v>
      </c>
      <c r="N5" s="21">
        <f t="shared" si="0"/>
        <v>2</v>
      </c>
      <c r="O5" s="22">
        <f>N5/N30*100</f>
        <v>0.69444444444444442</v>
      </c>
      <c r="P5" s="16"/>
    </row>
    <row r="6" spans="1:16" ht="15.75" customHeight="1">
      <c r="A6" s="19" t="s">
        <v>36</v>
      </c>
      <c r="B6" s="20">
        <v>1</v>
      </c>
      <c r="C6" s="21">
        <v>0</v>
      </c>
      <c r="D6" s="21">
        <v>0</v>
      </c>
      <c r="E6" s="20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0">
        <v>0</v>
      </c>
      <c r="N6" s="21">
        <f t="shared" si="0"/>
        <v>1</v>
      </c>
      <c r="O6" s="22">
        <f>N6/N30*100</f>
        <v>0.34722222222222221</v>
      </c>
      <c r="P6" s="16"/>
    </row>
    <row r="7" spans="1:16" ht="15.75" customHeight="1">
      <c r="A7" s="19" t="s">
        <v>15</v>
      </c>
      <c r="B7" s="20">
        <v>0</v>
      </c>
      <c r="C7" s="21">
        <v>0</v>
      </c>
      <c r="D7" s="21">
        <v>0</v>
      </c>
      <c r="E7" s="20">
        <v>0</v>
      </c>
      <c r="F7" s="21">
        <v>1</v>
      </c>
      <c r="G7" s="21">
        <v>0</v>
      </c>
      <c r="H7" s="21">
        <v>1</v>
      </c>
      <c r="I7" s="21">
        <v>0</v>
      </c>
      <c r="J7" s="21">
        <v>0</v>
      </c>
      <c r="K7" s="21">
        <v>2</v>
      </c>
      <c r="L7" s="21">
        <v>0</v>
      </c>
      <c r="M7" s="20">
        <v>3</v>
      </c>
      <c r="N7" s="21">
        <f t="shared" si="0"/>
        <v>7</v>
      </c>
      <c r="O7" s="22">
        <f>N7/N30*100</f>
        <v>2.4305555555555558</v>
      </c>
      <c r="P7" s="16"/>
    </row>
    <row r="8" spans="1:16" ht="15.75" customHeight="1">
      <c r="A8" s="27" t="s">
        <v>28</v>
      </c>
      <c r="B8" s="20">
        <v>9</v>
      </c>
      <c r="C8" s="21">
        <v>3</v>
      </c>
      <c r="D8" s="21">
        <v>3</v>
      </c>
      <c r="E8" s="20">
        <v>4</v>
      </c>
      <c r="F8" s="21">
        <v>11</v>
      </c>
      <c r="G8" s="21">
        <v>3</v>
      </c>
      <c r="H8" s="21">
        <v>4</v>
      </c>
      <c r="I8" s="21">
        <v>7</v>
      </c>
      <c r="J8" s="21">
        <v>8</v>
      </c>
      <c r="K8" s="21">
        <v>8</v>
      </c>
      <c r="L8" s="21">
        <v>9</v>
      </c>
      <c r="M8" s="20">
        <v>10</v>
      </c>
      <c r="N8" s="21">
        <f t="shared" si="0"/>
        <v>79</v>
      </c>
      <c r="O8" s="22">
        <f>N8/N30*100</f>
        <v>27.430555555555557</v>
      </c>
      <c r="P8" s="16"/>
    </row>
    <row r="9" spans="1:16" ht="15.75" customHeight="1">
      <c r="A9" s="16"/>
      <c r="B9" s="20">
        <v>0</v>
      </c>
      <c r="C9" s="21">
        <v>0</v>
      </c>
      <c r="D9" s="21">
        <v>0</v>
      </c>
      <c r="E9" s="20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0">
        <v>1</v>
      </c>
      <c r="N9" s="21">
        <f t="shared" si="0"/>
        <v>1</v>
      </c>
      <c r="O9" s="22">
        <f>N9/N30*100</f>
        <v>0.34722222222222221</v>
      </c>
      <c r="P9" s="16"/>
    </row>
    <row r="10" spans="1:16" ht="15.75" customHeight="1">
      <c r="A10" s="19" t="s">
        <v>16</v>
      </c>
      <c r="B10" s="20">
        <v>0</v>
      </c>
      <c r="C10" s="21">
        <v>0</v>
      </c>
      <c r="D10" s="21">
        <v>0</v>
      </c>
      <c r="E10" s="20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0">
        <v>0</v>
      </c>
      <c r="N10" s="21">
        <f t="shared" si="0"/>
        <v>0</v>
      </c>
      <c r="O10" s="22">
        <f>N10/N30*100</f>
        <v>0</v>
      </c>
      <c r="P10" s="16"/>
    </row>
    <row r="11" spans="1:16" ht="15.75" customHeight="1">
      <c r="A11" s="19" t="s">
        <v>17</v>
      </c>
      <c r="B11" s="20">
        <v>0</v>
      </c>
      <c r="C11" s="21">
        <v>0</v>
      </c>
      <c r="D11" s="21">
        <v>0</v>
      </c>
      <c r="E11" s="20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0">
        <v>0</v>
      </c>
      <c r="N11" s="21">
        <f t="shared" si="0"/>
        <v>0</v>
      </c>
      <c r="O11" s="22">
        <f>N11/N30*100</f>
        <v>0</v>
      </c>
      <c r="P11" s="16"/>
    </row>
    <row r="12" spans="1:16" ht="15.75" customHeight="1">
      <c r="A12" s="19"/>
      <c r="B12" s="20">
        <v>1</v>
      </c>
      <c r="C12" s="21">
        <v>0</v>
      </c>
      <c r="D12" s="21">
        <v>0</v>
      </c>
      <c r="E12" s="20">
        <v>0</v>
      </c>
      <c r="F12" s="21">
        <v>2</v>
      </c>
      <c r="G12" s="21">
        <v>0</v>
      </c>
      <c r="H12" s="21">
        <v>2</v>
      </c>
      <c r="I12" s="21">
        <v>0</v>
      </c>
      <c r="J12" s="21">
        <v>3</v>
      </c>
      <c r="K12" s="21">
        <v>0</v>
      </c>
      <c r="L12" s="21">
        <v>0</v>
      </c>
      <c r="M12" s="20">
        <v>1</v>
      </c>
      <c r="N12" s="21">
        <f t="shared" si="0"/>
        <v>9</v>
      </c>
      <c r="O12" s="22">
        <f>N12/N30*100</f>
        <v>3.125</v>
      </c>
      <c r="P12" s="16"/>
    </row>
    <row r="13" spans="1:16" ht="15.75" customHeight="1">
      <c r="A13" s="19"/>
      <c r="B13" s="20">
        <v>1</v>
      </c>
      <c r="C13" s="21">
        <v>0</v>
      </c>
      <c r="D13" s="21">
        <v>0</v>
      </c>
      <c r="E13" s="20">
        <v>1</v>
      </c>
      <c r="F13" s="21">
        <v>0</v>
      </c>
      <c r="G13" s="21">
        <v>0</v>
      </c>
      <c r="H13" s="21">
        <v>0</v>
      </c>
      <c r="I13" s="21">
        <v>1</v>
      </c>
      <c r="J13" s="21">
        <v>0</v>
      </c>
      <c r="K13" s="21">
        <v>1</v>
      </c>
      <c r="L13" s="21">
        <v>0</v>
      </c>
      <c r="M13" s="20">
        <v>1</v>
      </c>
      <c r="N13" s="21">
        <f t="shared" si="0"/>
        <v>5</v>
      </c>
      <c r="O13" s="22">
        <f>N13/N30*100</f>
        <v>1.7361111111111112</v>
      </c>
      <c r="P13" s="16"/>
    </row>
    <row r="14" spans="1:16" ht="15.75" customHeight="1">
      <c r="A14" s="19"/>
      <c r="B14" s="21">
        <v>0</v>
      </c>
      <c r="C14" s="21">
        <v>0</v>
      </c>
      <c r="D14" s="21">
        <v>0</v>
      </c>
      <c r="E14" s="20">
        <v>0</v>
      </c>
      <c r="F14" s="21">
        <v>0</v>
      </c>
      <c r="G14" s="21">
        <v>0</v>
      </c>
      <c r="H14" s="21">
        <v>0</v>
      </c>
      <c r="I14" s="21">
        <v>1</v>
      </c>
      <c r="J14" s="21">
        <v>1</v>
      </c>
      <c r="K14" s="21">
        <v>0</v>
      </c>
      <c r="L14" s="21">
        <v>1</v>
      </c>
      <c r="M14" s="20">
        <v>0</v>
      </c>
      <c r="N14" s="21">
        <f t="shared" si="0"/>
        <v>3</v>
      </c>
      <c r="O14" s="22">
        <f>N14/N30*100</f>
        <v>1.0416666666666665</v>
      </c>
      <c r="P14" s="16"/>
    </row>
    <row r="15" spans="1:16" ht="15.75" customHeight="1">
      <c r="A15" s="19"/>
      <c r="B15" s="21">
        <v>0</v>
      </c>
      <c r="C15" s="21">
        <v>0</v>
      </c>
      <c r="D15" s="21">
        <v>0</v>
      </c>
      <c r="E15" s="20">
        <v>0</v>
      </c>
      <c r="F15" s="21">
        <v>0</v>
      </c>
      <c r="G15" s="21">
        <v>0</v>
      </c>
      <c r="H15" s="21">
        <v>1</v>
      </c>
      <c r="I15" s="21">
        <v>0</v>
      </c>
      <c r="J15" s="21">
        <v>0</v>
      </c>
      <c r="K15" s="21">
        <v>2</v>
      </c>
      <c r="L15" s="21">
        <v>0</v>
      </c>
      <c r="M15" s="20">
        <v>0</v>
      </c>
      <c r="N15" s="21">
        <f t="shared" si="0"/>
        <v>3</v>
      </c>
      <c r="O15" s="22">
        <f>N15/N30*100</f>
        <v>1.0416666666666665</v>
      </c>
      <c r="P15" s="16"/>
    </row>
    <row r="16" spans="1:16" ht="15.75" customHeight="1">
      <c r="A16" s="19"/>
      <c r="B16" s="21">
        <v>0</v>
      </c>
      <c r="C16" s="21">
        <v>0</v>
      </c>
      <c r="D16" s="21">
        <v>0</v>
      </c>
      <c r="E16" s="20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0">
        <v>0</v>
      </c>
      <c r="N16" s="21">
        <f t="shared" si="0"/>
        <v>0</v>
      </c>
      <c r="O16" s="22">
        <f>N16/N30*100</f>
        <v>0</v>
      </c>
      <c r="P16" s="16"/>
    </row>
    <row r="17" spans="1:16" ht="15.75" customHeight="1">
      <c r="A17" s="19"/>
      <c r="B17" s="21">
        <v>0</v>
      </c>
      <c r="C17" s="21">
        <v>0</v>
      </c>
      <c r="D17" s="21">
        <v>0</v>
      </c>
      <c r="E17" s="20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3">
        <v>0</v>
      </c>
      <c r="L17" s="23">
        <v>0</v>
      </c>
      <c r="M17" s="20">
        <v>0</v>
      </c>
      <c r="N17" s="21">
        <f t="shared" si="0"/>
        <v>0</v>
      </c>
      <c r="O17" s="22">
        <f>N17/N30*100</f>
        <v>0</v>
      </c>
      <c r="P17" s="16"/>
    </row>
    <row r="18" spans="1:16" ht="15.75" customHeight="1">
      <c r="A18" s="24" t="s">
        <v>37</v>
      </c>
      <c r="B18" s="21">
        <v>1</v>
      </c>
      <c r="C18" s="21">
        <v>0</v>
      </c>
      <c r="D18" s="21">
        <v>0</v>
      </c>
      <c r="E18" s="20">
        <v>2</v>
      </c>
      <c r="F18" s="21">
        <v>0</v>
      </c>
      <c r="G18" s="21">
        <v>0</v>
      </c>
      <c r="H18" s="21">
        <v>1</v>
      </c>
      <c r="I18" s="21">
        <v>0</v>
      </c>
      <c r="J18" s="21">
        <v>0</v>
      </c>
      <c r="K18" s="23">
        <v>1</v>
      </c>
      <c r="L18" s="23">
        <v>0</v>
      </c>
      <c r="M18" s="20">
        <v>0</v>
      </c>
      <c r="N18" s="21">
        <f t="shared" si="0"/>
        <v>5</v>
      </c>
      <c r="O18" s="22">
        <f>N18/N30*100</f>
        <v>1.7361111111111112</v>
      </c>
      <c r="P18" s="16"/>
    </row>
    <row r="19" spans="1:16" ht="15.75" customHeight="1">
      <c r="A19" s="24"/>
      <c r="B19" s="21"/>
      <c r="C19" s="21"/>
      <c r="D19" s="21"/>
      <c r="E19" s="20"/>
      <c r="F19" s="21"/>
      <c r="G19" s="21"/>
      <c r="H19" s="21"/>
      <c r="I19" s="21"/>
      <c r="J19" s="21"/>
      <c r="K19" s="23"/>
      <c r="L19" s="23"/>
      <c r="M19" s="20"/>
      <c r="N19" s="21">
        <f t="shared" si="0"/>
        <v>0</v>
      </c>
      <c r="O19" s="22">
        <f>N19/N30*100</f>
        <v>0</v>
      </c>
      <c r="P19" s="16"/>
    </row>
    <row r="20" spans="1:16" ht="15.75" customHeight="1">
      <c r="A20" s="24" t="s">
        <v>38</v>
      </c>
      <c r="B20" s="21">
        <v>1</v>
      </c>
      <c r="C20" s="21">
        <v>0</v>
      </c>
      <c r="D20" s="21">
        <v>0</v>
      </c>
      <c r="E20" s="20">
        <v>0</v>
      </c>
      <c r="F20" s="21">
        <v>1</v>
      </c>
      <c r="G20" s="21">
        <v>1</v>
      </c>
      <c r="H20" s="21">
        <v>1</v>
      </c>
      <c r="I20" s="21">
        <v>0</v>
      </c>
      <c r="J20" s="21">
        <v>0</v>
      </c>
      <c r="K20" s="23">
        <v>1</v>
      </c>
      <c r="L20" s="23">
        <v>0</v>
      </c>
      <c r="M20" s="20">
        <v>1</v>
      </c>
      <c r="N20" s="21">
        <f t="shared" si="0"/>
        <v>6</v>
      </c>
      <c r="O20" s="22">
        <f>N20/N30*100</f>
        <v>2.083333333333333</v>
      </c>
      <c r="P20" s="16"/>
    </row>
    <row r="21" spans="1:16" ht="15.75" customHeight="1">
      <c r="A21" s="24"/>
      <c r="B21" s="21"/>
      <c r="C21" s="21"/>
      <c r="D21" s="21"/>
      <c r="E21" s="20"/>
      <c r="F21" s="21"/>
      <c r="G21" s="21"/>
      <c r="H21" s="21"/>
      <c r="I21" s="21"/>
      <c r="J21" s="21"/>
      <c r="K21" s="23"/>
      <c r="L21" s="23"/>
      <c r="M21" s="20">
        <v>0</v>
      </c>
      <c r="N21" s="21">
        <f t="shared" si="0"/>
        <v>0</v>
      </c>
      <c r="O21" s="22">
        <f>N21/N30*100</f>
        <v>0</v>
      </c>
      <c r="P21" s="16"/>
    </row>
    <row r="22" spans="1:16" ht="15.75" customHeight="1">
      <c r="A22" s="19" t="s">
        <v>18</v>
      </c>
      <c r="B22" s="21">
        <v>1</v>
      </c>
      <c r="C22" s="21">
        <v>0</v>
      </c>
      <c r="D22" s="21">
        <v>0</v>
      </c>
      <c r="E22" s="20">
        <v>1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1</v>
      </c>
      <c r="L22" s="21">
        <v>1</v>
      </c>
      <c r="M22" s="20">
        <v>0</v>
      </c>
      <c r="N22" s="21">
        <f t="shared" si="0"/>
        <v>4</v>
      </c>
      <c r="O22" s="22">
        <f>N22/N30*100</f>
        <v>1.3888888888888888</v>
      </c>
      <c r="P22" s="16"/>
    </row>
    <row r="23" spans="1:16" ht="15.75" customHeight="1">
      <c r="A23" s="24" t="s">
        <v>19</v>
      </c>
      <c r="B23" s="21">
        <v>0</v>
      </c>
      <c r="C23" s="21">
        <v>2</v>
      </c>
      <c r="D23" s="21">
        <v>1</v>
      </c>
      <c r="E23" s="20">
        <v>3</v>
      </c>
      <c r="F23" s="21">
        <v>1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0">
        <v>2</v>
      </c>
      <c r="N23" s="21">
        <f t="shared" si="0"/>
        <v>9</v>
      </c>
      <c r="O23" s="22">
        <f>N23/N30*100</f>
        <v>3.125</v>
      </c>
      <c r="P23" s="16"/>
    </row>
    <row r="24" spans="1:16" ht="15.75" customHeight="1">
      <c r="A24" s="16"/>
      <c r="B24" s="21"/>
      <c r="C24" s="21"/>
      <c r="D24" s="21"/>
      <c r="E24" s="20"/>
      <c r="F24" s="21"/>
      <c r="G24" s="21"/>
      <c r="H24" s="21"/>
      <c r="I24" s="21"/>
      <c r="J24" s="21"/>
      <c r="K24" s="21"/>
      <c r="L24" s="21"/>
      <c r="M24" s="20">
        <v>0</v>
      </c>
      <c r="N24" s="21">
        <f t="shared" si="0"/>
        <v>0</v>
      </c>
      <c r="O24" s="22">
        <f>N24/N30*100</f>
        <v>0</v>
      </c>
      <c r="P24" s="16"/>
    </row>
    <row r="25" spans="1:16" ht="15.75" customHeight="1">
      <c r="A25" s="16" t="s">
        <v>20</v>
      </c>
      <c r="B25" s="21">
        <v>0</v>
      </c>
      <c r="C25" s="21">
        <v>0</v>
      </c>
      <c r="D25" s="21">
        <v>0</v>
      </c>
      <c r="E25" s="20">
        <v>0</v>
      </c>
      <c r="F25" s="21">
        <v>3</v>
      </c>
      <c r="G25" s="21">
        <v>3</v>
      </c>
      <c r="H25" s="21">
        <v>4</v>
      </c>
      <c r="I25" s="21">
        <v>1</v>
      </c>
      <c r="J25" s="21">
        <v>5</v>
      </c>
      <c r="K25" s="21">
        <v>2</v>
      </c>
      <c r="L25" s="21">
        <v>0</v>
      </c>
      <c r="M25" s="20">
        <v>0</v>
      </c>
      <c r="N25" s="21">
        <f t="shared" si="0"/>
        <v>18</v>
      </c>
      <c r="O25" s="22">
        <f>N25/N30*100</f>
        <v>6.25</v>
      </c>
      <c r="P25" s="16"/>
    </row>
    <row r="26" spans="1:16" ht="15.75" customHeight="1">
      <c r="A26" s="16" t="s">
        <v>34</v>
      </c>
      <c r="B26" s="21">
        <v>0</v>
      </c>
      <c r="C26" s="21">
        <v>0</v>
      </c>
      <c r="D26" s="21">
        <v>1</v>
      </c>
      <c r="E26" s="20">
        <v>0</v>
      </c>
      <c r="F26" s="21">
        <v>0</v>
      </c>
      <c r="G26" s="21">
        <v>1</v>
      </c>
      <c r="H26" s="21">
        <v>0</v>
      </c>
      <c r="I26" s="21">
        <v>0</v>
      </c>
      <c r="J26" s="21">
        <v>0</v>
      </c>
      <c r="K26" s="21">
        <v>0</v>
      </c>
      <c r="L26" s="21">
        <v>1</v>
      </c>
      <c r="M26" s="20">
        <v>2</v>
      </c>
      <c r="N26" s="21">
        <f t="shared" si="0"/>
        <v>5</v>
      </c>
      <c r="O26" s="22">
        <f>N26/N30*100</f>
        <v>1.7361111111111112</v>
      </c>
      <c r="P26" s="16"/>
    </row>
    <row r="27" spans="1:16" ht="15.75" customHeight="1">
      <c r="A27" s="21" t="s">
        <v>21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4</v>
      </c>
      <c r="L27" s="21">
        <v>0</v>
      </c>
      <c r="M27" s="20">
        <v>0</v>
      </c>
      <c r="N27" s="21">
        <f t="shared" si="0"/>
        <v>4</v>
      </c>
      <c r="O27" s="22">
        <f>N27/N30*100</f>
        <v>1.3888888888888888</v>
      </c>
      <c r="P27" s="16"/>
    </row>
    <row r="28" spans="1:16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6" ht="15.75" customHeight="1">
      <c r="A29" s="25" t="s">
        <v>22</v>
      </c>
      <c r="B29" s="26">
        <f t="shared" ref="B29:M29" si="1">SUM(B2:B27)</f>
        <v>27</v>
      </c>
      <c r="C29" s="26">
        <f t="shared" si="1"/>
        <v>13</v>
      </c>
      <c r="D29" s="26">
        <f t="shared" si="1"/>
        <v>15</v>
      </c>
      <c r="E29" s="26">
        <f t="shared" si="1"/>
        <v>18</v>
      </c>
      <c r="F29" s="26">
        <f t="shared" si="1"/>
        <v>31</v>
      </c>
      <c r="G29" s="26">
        <f t="shared" si="1"/>
        <v>12</v>
      </c>
      <c r="H29" s="26">
        <f t="shared" si="1"/>
        <v>22</v>
      </c>
      <c r="I29" s="26">
        <f t="shared" si="1"/>
        <v>20</v>
      </c>
      <c r="J29" s="26">
        <f t="shared" si="1"/>
        <v>28</v>
      </c>
      <c r="K29" s="26">
        <f t="shared" si="1"/>
        <v>34</v>
      </c>
      <c r="L29" s="26">
        <f t="shared" si="1"/>
        <v>32</v>
      </c>
      <c r="M29" s="26">
        <f t="shared" si="1"/>
        <v>36</v>
      </c>
      <c r="N29" s="26"/>
      <c r="O29" s="21"/>
    </row>
    <row r="30" spans="1:16" ht="15.75" customHeight="1">
      <c r="A30" s="25" t="s">
        <v>23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>
        <f>SUM(N2:N27)</f>
        <v>288</v>
      </c>
      <c r="O30" s="21"/>
    </row>
    <row r="33" spans="1:12" ht="15.75" customHeight="1">
      <c r="A33" s="19"/>
      <c r="B33" s="27"/>
      <c r="C33" s="16"/>
      <c r="G33" s="19"/>
      <c r="L33" s="19"/>
    </row>
    <row r="34" spans="1:12" ht="15.75" customHeight="1">
      <c r="A34" s="19"/>
      <c r="B34" s="27"/>
      <c r="C34" s="16"/>
      <c r="G34" s="19"/>
      <c r="L34" s="19"/>
    </row>
    <row r="35" spans="1:12" ht="15.75" customHeight="1">
      <c r="A35" s="21"/>
      <c r="B35" s="27"/>
      <c r="C35" s="16"/>
      <c r="G35" s="19"/>
      <c r="L35" s="16"/>
    </row>
    <row r="36" spans="1:12" ht="15.75" customHeight="1">
      <c r="A36" s="21"/>
      <c r="B36" s="27"/>
      <c r="C36" s="19"/>
      <c r="G36" s="19"/>
      <c r="L36" s="16"/>
    </row>
    <row r="37" spans="1:12" ht="15.75" customHeight="1">
      <c r="G37" s="19"/>
    </row>
    <row r="38" spans="1:12" ht="15.75" customHeight="1">
      <c r="G38" s="19"/>
    </row>
    <row r="39" spans="1:12" ht="15.75" customHeight="1">
      <c r="A39" s="19"/>
      <c r="B39" s="28"/>
      <c r="C39" s="29"/>
      <c r="D39" s="19"/>
      <c r="G39" s="19"/>
      <c r="L39" s="29"/>
    </row>
    <row r="40" spans="1:12" ht="15.75" customHeight="1">
      <c r="A40" s="19"/>
      <c r="B40" s="28"/>
      <c r="G40" s="19"/>
      <c r="L40" s="29"/>
    </row>
    <row r="41" spans="1:12" ht="15.75" customHeight="1">
      <c r="A41" s="19"/>
      <c r="B41" s="27"/>
      <c r="G41" s="19"/>
    </row>
    <row r="42" spans="1:12" ht="15.75" customHeight="1">
      <c r="A42" s="19"/>
      <c r="B42" s="27"/>
      <c r="C42" s="29"/>
      <c r="G42" s="19"/>
    </row>
    <row r="43" spans="1:12" ht="15.75" customHeight="1">
      <c r="A43" s="19"/>
      <c r="B43" s="19"/>
      <c r="G43" s="19"/>
    </row>
    <row r="44" spans="1:12" ht="15.75" customHeight="1">
      <c r="A44" s="24"/>
      <c r="B44" s="19"/>
      <c r="G44" s="19"/>
    </row>
    <row r="45" spans="1:12" ht="13">
      <c r="A45" s="24"/>
      <c r="B45" s="19"/>
      <c r="C45" s="19"/>
      <c r="G45" s="19"/>
    </row>
    <row r="46" spans="1:12" ht="13">
      <c r="A46" s="24"/>
      <c r="B46" s="19"/>
      <c r="C46" s="19"/>
      <c r="G46" s="19"/>
    </row>
    <row r="47" spans="1:12" ht="13">
      <c r="A47" s="24"/>
      <c r="B47" s="19"/>
      <c r="C47" s="19"/>
      <c r="G47" s="19"/>
    </row>
    <row r="48" spans="1:12" ht="13">
      <c r="A48" s="19"/>
      <c r="B48" s="19"/>
      <c r="C48" s="19"/>
      <c r="G48" s="19"/>
    </row>
    <row r="49" spans="1:7" ht="13">
      <c r="A49" s="24"/>
      <c r="B49" s="19"/>
      <c r="C49" s="19"/>
      <c r="G49" s="19"/>
    </row>
    <row r="50" spans="1:7" ht="13">
      <c r="A50" s="16"/>
      <c r="B50" s="19"/>
      <c r="C50" s="19"/>
      <c r="G50" s="19"/>
    </row>
    <row r="51" spans="1:7" ht="13">
      <c r="A51" s="16"/>
      <c r="B51" s="19"/>
      <c r="C51" s="19"/>
      <c r="G51" s="19"/>
    </row>
    <row r="52" spans="1:7" ht="13">
      <c r="A52" s="19"/>
      <c r="B52" s="30"/>
      <c r="C52" s="19"/>
      <c r="G52" s="19"/>
    </row>
    <row r="53" spans="1:7" ht="13">
      <c r="A53" s="19"/>
      <c r="B53" s="30"/>
      <c r="C53" s="19"/>
      <c r="G53" s="19"/>
    </row>
    <row r="54" spans="1:7" ht="13">
      <c r="A54" s="19"/>
      <c r="B54" s="19"/>
      <c r="C54" s="19"/>
      <c r="G54" s="19"/>
    </row>
    <row r="55" spans="1:7" ht="13">
      <c r="A55" s="19"/>
      <c r="B55" s="19"/>
      <c r="C55" s="19"/>
      <c r="G55" s="19"/>
    </row>
    <row r="56" spans="1:7" ht="13">
      <c r="A56" s="19"/>
      <c r="B56" s="19"/>
      <c r="C56" s="19"/>
      <c r="D56" s="19"/>
      <c r="G56" s="19"/>
    </row>
    <row r="57" spans="1:7" ht="13">
      <c r="A57" s="19"/>
      <c r="G57" s="19"/>
    </row>
    <row r="58" spans="1:7" ht="13">
      <c r="A58" s="16"/>
    </row>
    <row r="59" spans="1:7" ht="13">
      <c r="A59" s="16"/>
      <c r="B59" s="19"/>
      <c r="C59" s="19"/>
    </row>
    <row r="60" spans="1:7" ht="13">
      <c r="A60" s="19"/>
      <c r="B60" s="19"/>
      <c r="C60" s="19"/>
    </row>
    <row r="61" spans="1:7" ht="13">
      <c r="A61" s="19"/>
      <c r="B61" s="19"/>
      <c r="C61" s="19"/>
    </row>
    <row r="62" spans="1:7" ht="13">
      <c r="A62" s="29"/>
      <c r="B62" s="19"/>
      <c r="C62" s="19"/>
    </row>
    <row r="63" spans="1:7" ht="13">
      <c r="A63" s="29"/>
      <c r="B63" s="19"/>
      <c r="C63" s="19"/>
    </row>
    <row r="64" spans="1:7" ht="13">
      <c r="B64" s="19"/>
      <c r="C64" s="19"/>
    </row>
    <row r="65" spans="1:4" ht="13">
      <c r="A65" s="19"/>
      <c r="B65" s="19"/>
      <c r="C65" s="19"/>
    </row>
    <row r="66" spans="1:4" ht="13">
      <c r="A66" s="19"/>
      <c r="B66" s="19"/>
      <c r="C66" s="19"/>
    </row>
    <row r="67" spans="1:4" ht="13">
      <c r="A67" s="19"/>
      <c r="B67" s="19"/>
      <c r="C67" s="19"/>
    </row>
    <row r="68" spans="1:4" ht="13">
      <c r="A68" s="19"/>
      <c r="B68" s="19"/>
      <c r="C68" s="19"/>
    </row>
    <row r="69" spans="1:4" ht="13">
      <c r="A69" s="19"/>
      <c r="B69" s="19"/>
      <c r="C69" s="19"/>
    </row>
    <row r="70" spans="1:4" ht="13">
      <c r="B70" s="19"/>
      <c r="C70" s="19"/>
    </row>
    <row r="71" spans="1:4" ht="13">
      <c r="B71" s="19"/>
      <c r="C71" s="19"/>
    </row>
    <row r="72" spans="1:4" ht="13">
      <c r="B72" s="19"/>
      <c r="C72" s="19"/>
    </row>
    <row r="73" spans="1:4" ht="13">
      <c r="B73" s="19"/>
      <c r="C73" s="19"/>
    </row>
    <row r="74" spans="1:4" ht="13">
      <c r="A74" s="19"/>
      <c r="B74" s="19"/>
      <c r="C74" s="19"/>
    </row>
    <row r="75" spans="1:4" ht="13">
      <c r="A75" s="19"/>
      <c r="B75" s="19"/>
      <c r="C75" s="19"/>
    </row>
    <row r="76" spans="1:4" ht="13">
      <c r="A76" s="19"/>
      <c r="B76" s="19"/>
      <c r="C76" s="19"/>
    </row>
    <row r="77" spans="1:4" ht="13">
      <c r="A77" s="19"/>
      <c r="B77" s="19"/>
      <c r="C77" s="19"/>
    </row>
    <row r="78" spans="1:4" ht="13">
      <c r="A78" s="19"/>
      <c r="B78" s="19"/>
      <c r="C78" s="19"/>
      <c r="D78" s="19"/>
    </row>
    <row r="80" spans="1:4" ht="13">
      <c r="A80" s="19"/>
      <c r="B80" s="19"/>
      <c r="C80" s="19"/>
    </row>
    <row r="81" spans="1:3" ht="13">
      <c r="A81" s="19"/>
      <c r="B81" s="19"/>
      <c r="C81" s="19"/>
    </row>
    <row r="82" spans="1:3" ht="13">
      <c r="A82" s="19"/>
      <c r="B82" s="19"/>
      <c r="C82" s="19"/>
    </row>
    <row r="83" spans="1:3" ht="13">
      <c r="A83" s="19"/>
      <c r="B83" s="19"/>
      <c r="C83" s="19"/>
    </row>
    <row r="84" spans="1:3" ht="13">
      <c r="B84" s="19"/>
      <c r="C84" s="19"/>
    </row>
    <row r="85" spans="1:3" ht="13">
      <c r="B85" s="19"/>
      <c r="C85" s="19"/>
    </row>
    <row r="86" spans="1:3" ht="13">
      <c r="A86" s="19"/>
      <c r="B86" s="19"/>
      <c r="C86" s="19"/>
    </row>
    <row r="87" spans="1:3" ht="13">
      <c r="A87" s="19"/>
      <c r="B87" s="19"/>
      <c r="C87" s="19"/>
    </row>
    <row r="88" spans="1:3" ht="13">
      <c r="A88" s="19"/>
      <c r="B88" s="19"/>
      <c r="C88" s="19"/>
    </row>
    <row r="89" spans="1:3" ht="13">
      <c r="A89" s="19"/>
      <c r="B89" s="19"/>
      <c r="C89" s="19"/>
    </row>
    <row r="90" spans="1:3" ht="13">
      <c r="A90" s="19"/>
      <c r="B90" s="19"/>
      <c r="C90" s="19"/>
    </row>
    <row r="91" spans="1:3" ht="13">
      <c r="B91" s="19"/>
      <c r="C91" s="19"/>
    </row>
    <row r="92" spans="1:3" ht="13">
      <c r="B92" s="19"/>
      <c r="C92" s="19"/>
    </row>
    <row r="93" spans="1:3" ht="13">
      <c r="B93" s="19"/>
      <c r="C93" s="19"/>
    </row>
    <row r="94" spans="1:3" ht="13">
      <c r="B94" s="19"/>
      <c r="C94" s="19"/>
    </row>
    <row r="95" spans="1:3" ht="13">
      <c r="A95" s="19"/>
      <c r="B95" s="19"/>
      <c r="C95" s="19"/>
    </row>
    <row r="96" spans="1:3" ht="13">
      <c r="A96" s="19"/>
      <c r="B96" s="19"/>
      <c r="C96" s="19"/>
    </row>
    <row r="97" spans="1:4" ht="13">
      <c r="A97" s="19"/>
      <c r="B97" s="19"/>
      <c r="C97" s="19"/>
    </row>
    <row r="98" spans="1:4" ht="13">
      <c r="A98" s="19"/>
      <c r="B98" s="19"/>
      <c r="C98" s="19"/>
    </row>
    <row r="99" spans="1:4" ht="13">
      <c r="A99" s="19"/>
      <c r="B99" s="19"/>
      <c r="C99" s="19"/>
      <c r="D99" s="19"/>
    </row>
    <row r="101" spans="1:4" ht="13">
      <c r="A101" s="19"/>
      <c r="B101" s="19"/>
      <c r="C101" s="19"/>
    </row>
    <row r="102" spans="1:4" ht="13">
      <c r="A102" s="19"/>
      <c r="B102" s="19"/>
      <c r="C102" s="19"/>
    </row>
    <row r="103" spans="1:4" ht="13">
      <c r="A103" s="19"/>
      <c r="B103" s="19"/>
      <c r="C103" s="19"/>
    </row>
    <row r="104" spans="1:4" ht="13">
      <c r="A104" s="19"/>
      <c r="B104" s="19"/>
      <c r="C104" s="19"/>
    </row>
    <row r="105" spans="1:4" ht="13">
      <c r="B105" s="19"/>
      <c r="C105" s="19"/>
    </row>
    <row r="106" spans="1:4" ht="13">
      <c r="B106" s="19"/>
      <c r="C106" s="19"/>
    </row>
    <row r="107" spans="1:4" ht="13">
      <c r="A107" s="19"/>
      <c r="B107" s="19"/>
      <c r="C107" s="19"/>
    </row>
    <row r="108" spans="1:4" ht="13">
      <c r="A108" s="19"/>
      <c r="B108" s="19"/>
      <c r="C108" s="19"/>
    </row>
    <row r="109" spans="1:4" ht="13">
      <c r="A109" s="19"/>
      <c r="B109" s="19"/>
      <c r="C109" s="19"/>
    </row>
    <row r="110" spans="1:4" ht="13">
      <c r="A110" s="19"/>
      <c r="B110" s="19"/>
      <c r="C110" s="19"/>
    </row>
    <row r="111" spans="1:4" ht="13">
      <c r="A111" s="19"/>
      <c r="B111" s="19"/>
      <c r="C111" s="19"/>
    </row>
    <row r="112" spans="1:4" ht="13">
      <c r="B112" s="19"/>
      <c r="C112" s="19"/>
    </row>
    <row r="113" spans="1:4" ht="13">
      <c r="B113" s="19"/>
      <c r="C113" s="19"/>
    </row>
    <row r="114" spans="1:4" ht="13">
      <c r="B114" s="19"/>
      <c r="C114" s="19"/>
    </row>
    <row r="115" spans="1:4" ht="13">
      <c r="B115" s="19"/>
      <c r="C115" s="19"/>
    </row>
    <row r="116" spans="1:4" ht="13">
      <c r="A116" s="19"/>
      <c r="B116" s="19"/>
      <c r="C116" s="19"/>
    </row>
    <row r="117" spans="1:4" ht="13">
      <c r="A117" s="19"/>
      <c r="B117" s="19"/>
      <c r="C117" s="19"/>
    </row>
    <row r="118" spans="1:4" ht="13">
      <c r="A118" s="19"/>
      <c r="B118" s="19"/>
      <c r="C118" s="19"/>
    </row>
    <row r="119" spans="1:4" ht="13">
      <c r="A119" s="19"/>
      <c r="B119" s="19"/>
      <c r="C119" s="19"/>
    </row>
    <row r="120" spans="1:4" ht="13">
      <c r="A120" s="19"/>
      <c r="B120" s="19"/>
      <c r="C120" s="19"/>
      <c r="D120" s="19"/>
    </row>
    <row r="122" spans="1:4" ht="13">
      <c r="A122" s="19"/>
      <c r="B122" s="19"/>
      <c r="C122" s="19"/>
    </row>
    <row r="123" spans="1:4" ht="13">
      <c r="A123" s="19"/>
      <c r="B123" s="19"/>
      <c r="C123" s="19"/>
    </row>
    <row r="124" spans="1:4" ht="13">
      <c r="A124" s="19"/>
      <c r="B124" s="19"/>
      <c r="C124" s="19"/>
    </row>
    <row r="125" spans="1:4" ht="13">
      <c r="A125" s="19"/>
      <c r="B125" s="19"/>
      <c r="C125" s="19"/>
    </row>
    <row r="126" spans="1:4" ht="13">
      <c r="B126" s="19"/>
      <c r="C126" s="19"/>
    </row>
    <row r="127" spans="1:4" ht="13">
      <c r="B127" s="19"/>
      <c r="C127" s="19"/>
    </row>
    <row r="128" spans="1:4" ht="13">
      <c r="A128" s="19"/>
      <c r="B128" s="19"/>
      <c r="C128" s="19"/>
    </row>
    <row r="129" spans="1:4" ht="13">
      <c r="A129" s="19"/>
      <c r="B129" s="19"/>
      <c r="C129" s="19"/>
    </row>
    <row r="130" spans="1:4" ht="13">
      <c r="A130" s="19"/>
      <c r="B130" s="19"/>
      <c r="C130" s="19"/>
    </row>
    <row r="131" spans="1:4" ht="13">
      <c r="A131" s="19"/>
      <c r="B131" s="19"/>
      <c r="C131" s="19"/>
    </row>
    <row r="132" spans="1:4" ht="13">
      <c r="A132" s="19"/>
      <c r="B132" s="19"/>
      <c r="C132" s="19"/>
    </row>
    <row r="133" spans="1:4" ht="13">
      <c r="B133" s="19"/>
      <c r="C133" s="19"/>
    </row>
    <row r="134" spans="1:4" ht="13">
      <c r="B134" s="19"/>
      <c r="C134" s="19"/>
    </row>
    <row r="135" spans="1:4" ht="13">
      <c r="B135" s="19"/>
      <c r="C135" s="19"/>
    </row>
    <row r="136" spans="1:4" ht="13">
      <c r="B136" s="19"/>
      <c r="C136" s="19"/>
    </row>
    <row r="137" spans="1:4" ht="13">
      <c r="A137" s="19"/>
      <c r="B137" s="19"/>
      <c r="C137" s="19"/>
    </row>
    <row r="138" spans="1:4" ht="13">
      <c r="A138" s="19"/>
      <c r="B138" s="19"/>
      <c r="C138" s="19"/>
    </row>
    <row r="139" spans="1:4" ht="13">
      <c r="A139" s="19"/>
      <c r="B139" s="19"/>
      <c r="C139" s="19"/>
    </row>
    <row r="140" spans="1:4" ht="13">
      <c r="A140" s="19"/>
      <c r="B140" s="19"/>
      <c r="C140" s="19"/>
    </row>
    <row r="141" spans="1:4" ht="13">
      <c r="A141" s="19"/>
      <c r="B141" s="19"/>
      <c r="C141" s="19"/>
      <c r="D141" s="19"/>
    </row>
    <row r="143" spans="1:4" ht="13">
      <c r="A143" s="19"/>
      <c r="B143" s="19"/>
      <c r="C143" s="19"/>
    </row>
    <row r="144" spans="1:4" ht="13">
      <c r="A144" s="19"/>
      <c r="B144" s="19"/>
      <c r="C144" s="19"/>
    </row>
    <row r="145" spans="1:3" ht="13">
      <c r="A145" s="19"/>
      <c r="B145" s="19"/>
      <c r="C145" s="19"/>
    </row>
    <row r="146" spans="1:3" ht="13">
      <c r="A146" s="19"/>
      <c r="B146" s="19"/>
      <c r="C146" s="19"/>
    </row>
    <row r="147" spans="1:3" ht="13">
      <c r="B147" s="19"/>
      <c r="C147" s="19"/>
    </row>
    <row r="148" spans="1:3" ht="13">
      <c r="B148" s="19"/>
      <c r="C148" s="19"/>
    </row>
    <row r="149" spans="1:3" ht="13">
      <c r="A149" s="19"/>
      <c r="B149" s="19"/>
      <c r="C149" s="19"/>
    </row>
    <row r="150" spans="1:3" ht="13">
      <c r="A150" s="19"/>
      <c r="B150" s="19"/>
      <c r="C150" s="19"/>
    </row>
    <row r="151" spans="1:3" ht="13">
      <c r="A151" s="19"/>
      <c r="B151" s="19"/>
      <c r="C151" s="19"/>
    </row>
    <row r="152" spans="1:3" ht="13">
      <c r="A152" s="19"/>
      <c r="B152" s="19"/>
      <c r="C152" s="19"/>
    </row>
    <row r="153" spans="1:3" ht="13">
      <c r="A153" s="19"/>
      <c r="B153" s="19"/>
      <c r="C153" s="19"/>
    </row>
    <row r="154" spans="1:3" ht="13">
      <c r="B154" s="19"/>
      <c r="C154" s="19"/>
    </row>
    <row r="155" spans="1:3" ht="13">
      <c r="B155" s="19"/>
      <c r="C155" s="19"/>
    </row>
    <row r="156" spans="1:3" ht="13">
      <c r="B156" s="19"/>
      <c r="C156" s="19"/>
    </row>
    <row r="157" spans="1:3" ht="13">
      <c r="B157" s="19"/>
      <c r="C157" s="19"/>
    </row>
    <row r="158" spans="1:3" ht="13">
      <c r="A158" s="19"/>
      <c r="B158" s="19"/>
      <c r="C158" s="19"/>
    </row>
    <row r="159" spans="1:3" ht="13">
      <c r="A159" s="19"/>
      <c r="B159" s="19"/>
      <c r="C159" s="19"/>
    </row>
    <row r="160" spans="1:3" ht="13">
      <c r="A160" s="19"/>
      <c r="B160" s="19"/>
      <c r="C160" s="19"/>
    </row>
    <row r="161" spans="1:4" ht="13">
      <c r="A161" s="19"/>
      <c r="B161" s="19"/>
      <c r="C161" s="19"/>
    </row>
    <row r="162" spans="1:4" ht="13">
      <c r="A162" s="19"/>
      <c r="B162" s="19"/>
      <c r="C162" s="19"/>
      <c r="D162" s="19"/>
    </row>
    <row r="163" spans="1:4" ht="13">
      <c r="A163" s="31"/>
    </row>
    <row r="164" spans="1:4" ht="13">
      <c r="A164" s="19"/>
      <c r="B164" s="19"/>
      <c r="C164" s="19"/>
    </row>
    <row r="165" spans="1:4" ht="13">
      <c r="A165" s="19"/>
      <c r="B165" s="19"/>
      <c r="C165" s="19"/>
    </row>
    <row r="166" spans="1:4" ht="13">
      <c r="A166" s="19"/>
      <c r="B166" s="19"/>
      <c r="C166" s="19"/>
    </row>
    <row r="167" spans="1:4" ht="13">
      <c r="A167" s="19"/>
      <c r="B167" s="19"/>
      <c r="C167" s="19"/>
    </row>
    <row r="168" spans="1:4" ht="13">
      <c r="B168" s="19"/>
      <c r="C168" s="19"/>
    </row>
    <row r="169" spans="1:4" ht="13">
      <c r="B169" s="19"/>
      <c r="C169" s="19"/>
    </row>
    <row r="170" spans="1:4" ht="13">
      <c r="A170" s="19"/>
      <c r="B170" s="19"/>
      <c r="C170" s="19"/>
    </row>
    <row r="171" spans="1:4" ht="13">
      <c r="A171" s="19"/>
      <c r="B171" s="19"/>
      <c r="C171" s="19"/>
    </row>
    <row r="172" spans="1:4" ht="13">
      <c r="A172" s="19"/>
      <c r="B172" s="19"/>
      <c r="C172" s="19"/>
    </row>
    <row r="173" spans="1:4" ht="13">
      <c r="A173" s="19"/>
      <c r="B173" s="19"/>
      <c r="C173" s="19"/>
    </row>
    <row r="174" spans="1:4" ht="13">
      <c r="A174" s="19"/>
      <c r="B174" s="19"/>
      <c r="C174" s="19"/>
    </row>
    <row r="175" spans="1:4" ht="13">
      <c r="B175" s="19"/>
      <c r="C175" s="19"/>
    </row>
    <row r="176" spans="1:4" ht="13">
      <c r="B176" s="19"/>
      <c r="C176" s="19"/>
    </row>
    <row r="177" spans="1:4" ht="13">
      <c r="B177" s="19"/>
      <c r="C177" s="19"/>
    </row>
    <row r="178" spans="1:4" ht="13">
      <c r="B178" s="19"/>
      <c r="C178" s="19"/>
    </row>
    <row r="179" spans="1:4" ht="13">
      <c r="A179" s="19"/>
      <c r="B179" s="19"/>
      <c r="C179" s="19"/>
    </row>
    <row r="180" spans="1:4" ht="13">
      <c r="A180" s="19"/>
      <c r="B180" s="19"/>
      <c r="C180" s="19"/>
    </row>
    <row r="181" spans="1:4" ht="13">
      <c r="A181" s="19"/>
      <c r="B181" s="19"/>
      <c r="C181" s="19"/>
    </row>
    <row r="182" spans="1:4" ht="13">
      <c r="A182" s="19"/>
      <c r="B182" s="19"/>
      <c r="C182" s="19"/>
    </row>
    <row r="183" spans="1:4" ht="13">
      <c r="A183" s="19"/>
      <c r="B183" s="19"/>
      <c r="C183" s="19"/>
      <c r="D183" s="19"/>
    </row>
    <row r="185" spans="1:4" ht="13">
      <c r="A185" s="19"/>
      <c r="B185" s="19"/>
      <c r="C185" s="19"/>
    </row>
    <row r="186" spans="1:4" ht="13">
      <c r="A186" s="19"/>
      <c r="B186" s="19"/>
      <c r="C186" s="19"/>
    </row>
    <row r="187" spans="1:4" ht="13">
      <c r="A187" s="19"/>
      <c r="B187" s="19"/>
      <c r="C187" s="19"/>
    </row>
    <row r="188" spans="1:4" ht="13">
      <c r="A188" s="19"/>
      <c r="B188" s="19"/>
      <c r="C188" s="19"/>
    </row>
    <row r="189" spans="1:4" ht="13">
      <c r="B189" s="19"/>
      <c r="C189" s="19"/>
    </row>
    <row r="190" spans="1:4" ht="13">
      <c r="B190" s="19"/>
      <c r="C190" s="19"/>
    </row>
    <row r="191" spans="1:4" ht="13">
      <c r="A191" s="19"/>
      <c r="B191" s="19"/>
      <c r="C191" s="19"/>
    </row>
    <row r="192" spans="1:4" ht="13">
      <c r="A192" s="19"/>
      <c r="B192" s="19"/>
      <c r="C192" s="19"/>
    </row>
    <row r="193" spans="1:4" ht="13">
      <c r="A193" s="19"/>
      <c r="B193" s="19"/>
      <c r="C193" s="19"/>
    </row>
    <row r="194" spans="1:4" ht="13">
      <c r="A194" s="19"/>
      <c r="B194" s="19"/>
      <c r="C194" s="19"/>
    </row>
    <row r="195" spans="1:4" ht="13">
      <c r="A195" s="19"/>
      <c r="B195" s="19"/>
      <c r="C195" s="19"/>
    </row>
    <row r="196" spans="1:4" ht="13">
      <c r="B196" s="19"/>
      <c r="C196" s="19"/>
    </row>
    <row r="197" spans="1:4" ht="13">
      <c r="B197" s="19"/>
      <c r="C197" s="19"/>
    </row>
    <row r="198" spans="1:4" ht="13">
      <c r="B198" s="19"/>
      <c r="C198" s="19"/>
    </row>
    <row r="199" spans="1:4" ht="13">
      <c r="B199" s="19"/>
      <c r="C199" s="19"/>
    </row>
    <row r="200" spans="1:4" ht="13">
      <c r="A200" s="19"/>
      <c r="B200" s="19"/>
      <c r="C200" s="19"/>
    </row>
    <row r="201" spans="1:4" ht="13">
      <c r="A201" s="19"/>
      <c r="B201" s="19"/>
      <c r="C201" s="19"/>
    </row>
    <row r="202" spans="1:4" ht="13">
      <c r="A202" s="19"/>
      <c r="B202" s="19"/>
      <c r="C202" s="19"/>
    </row>
    <row r="203" spans="1:4" ht="13">
      <c r="A203" s="19"/>
      <c r="B203" s="19"/>
      <c r="C203" s="19"/>
    </row>
    <row r="204" spans="1:4" ht="13">
      <c r="A204" s="19"/>
      <c r="B204" s="19"/>
      <c r="C204" s="19"/>
      <c r="D204" s="19"/>
    </row>
    <row r="205" spans="1:4" ht="13">
      <c r="A205" s="31"/>
    </row>
    <row r="206" spans="1:4" ht="13">
      <c r="A206" s="19"/>
      <c r="B206" s="19"/>
      <c r="C206" s="19"/>
    </row>
    <row r="207" spans="1:4" ht="13">
      <c r="A207" s="19"/>
      <c r="B207" s="19"/>
      <c r="C207" s="19"/>
    </row>
    <row r="208" spans="1:4" ht="13">
      <c r="A208" s="19"/>
      <c r="B208" s="19"/>
      <c r="C208" s="19"/>
    </row>
    <row r="209" spans="1:3" ht="13">
      <c r="A209" s="19"/>
      <c r="B209" s="19"/>
      <c r="C209" s="19"/>
    </row>
    <row r="210" spans="1:3" ht="13">
      <c r="B210" s="19"/>
      <c r="C210" s="19"/>
    </row>
    <row r="211" spans="1:3" ht="13">
      <c r="B211" s="19"/>
      <c r="C211" s="19"/>
    </row>
    <row r="212" spans="1:3" ht="13">
      <c r="A212" s="19"/>
      <c r="B212" s="19"/>
      <c r="C212" s="19"/>
    </row>
    <row r="213" spans="1:3" ht="13">
      <c r="A213" s="19"/>
      <c r="B213" s="19"/>
      <c r="C213" s="19"/>
    </row>
    <row r="214" spans="1:3" ht="13">
      <c r="A214" s="19"/>
      <c r="B214" s="19"/>
      <c r="C214" s="19"/>
    </row>
    <row r="215" spans="1:3" ht="13">
      <c r="A215" s="19"/>
      <c r="B215" s="19"/>
      <c r="C215" s="19"/>
    </row>
    <row r="216" spans="1:3" ht="13">
      <c r="A216" s="19"/>
      <c r="B216" s="19"/>
      <c r="C216" s="19"/>
    </row>
    <row r="217" spans="1:3" ht="13">
      <c r="B217" s="19"/>
      <c r="C217" s="19"/>
    </row>
    <row r="218" spans="1:3" ht="13">
      <c r="B218" s="19"/>
      <c r="C218" s="19"/>
    </row>
    <row r="219" spans="1:3" ht="13">
      <c r="B219" s="19"/>
      <c r="C219" s="19"/>
    </row>
    <row r="220" spans="1:3" ht="13">
      <c r="B220" s="19"/>
      <c r="C220" s="19"/>
    </row>
    <row r="221" spans="1:3" ht="13">
      <c r="A221" s="19"/>
      <c r="B221" s="19"/>
      <c r="C221" s="19"/>
    </row>
    <row r="222" spans="1:3" ht="13">
      <c r="A222" s="19"/>
      <c r="B222" s="19"/>
      <c r="C222" s="19"/>
    </row>
    <row r="223" spans="1:3" ht="13">
      <c r="A223" s="19"/>
      <c r="B223" s="19"/>
      <c r="C223" s="19"/>
    </row>
    <row r="224" spans="1:3" ht="13">
      <c r="A224" s="19"/>
      <c r="B224" s="19"/>
      <c r="C224" s="19"/>
    </row>
    <row r="225" spans="1:4" ht="13">
      <c r="A225" s="19"/>
      <c r="B225" s="19"/>
      <c r="C225" s="19"/>
      <c r="D225" s="19"/>
    </row>
    <row r="226" spans="1:4" ht="13">
      <c r="A226" s="31"/>
    </row>
    <row r="227" spans="1:4" ht="13">
      <c r="A227" s="19"/>
      <c r="B227" s="19"/>
      <c r="C227" s="19"/>
    </row>
    <row r="228" spans="1:4" ht="13">
      <c r="A228" s="19"/>
      <c r="B228" s="19"/>
      <c r="C228" s="19"/>
    </row>
    <row r="229" spans="1:4" ht="13">
      <c r="A229" s="19"/>
      <c r="B229" s="19"/>
      <c r="C229" s="19"/>
    </row>
    <row r="230" spans="1:4" ht="13">
      <c r="A230" s="19"/>
      <c r="B230" s="19"/>
      <c r="C230" s="19"/>
    </row>
    <row r="231" spans="1:4" ht="13">
      <c r="B231" s="19"/>
      <c r="C231" s="19"/>
    </row>
    <row r="232" spans="1:4" ht="13">
      <c r="B232" s="19"/>
      <c r="C232" s="19"/>
    </row>
    <row r="233" spans="1:4" ht="13">
      <c r="A233" s="19"/>
      <c r="B233" s="19"/>
      <c r="C233" s="19"/>
    </row>
    <row r="234" spans="1:4" ht="13">
      <c r="A234" s="19"/>
      <c r="B234" s="19"/>
      <c r="C234" s="19"/>
    </row>
    <row r="235" spans="1:4" ht="13">
      <c r="A235" s="19"/>
      <c r="B235" s="19"/>
      <c r="C235" s="19"/>
    </row>
    <row r="236" spans="1:4" ht="13">
      <c r="A236" s="19"/>
      <c r="B236" s="19"/>
      <c r="C236" s="19"/>
    </row>
    <row r="237" spans="1:4" ht="13">
      <c r="A237" s="19"/>
      <c r="B237" s="19"/>
      <c r="C237" s="19"/>
    </row>
    <row r="238" spans="1:4" ht="13">
      <c r="B238" s="19"/>
      <c r="C238" s="19"/>
    </row>
    <row r="239" spans="1:4" ht="13">
      <c r="B239" s="19"/>
      <c r="C239" s="19"/>
    </row>
    <row r="240" spans="1:4" ht="13">
      <c r="B240" s="19"/>
      <c r="C240" s="19"/>
    </row>
    <row r="241" spans="1:4" ht="13">
      <c r="B241" s="19"/>
      <c r="C241" s="19"/>
    </row>
    <row r="242" spans="1:4" ht="13">
      <c r="A242" s="19"/>
      <c r="B242" s="19"/>
      <c r="C242" s="19"/>
    </row>
    <row r="243" spans="1:4" ht="13">
      <c r="A243" s="19"/>
      <c r="B243" s="19"/>
      <c r="C243" s="19"/>
    </row>
    <row r="244" spans="1:4" ht="13">
      <c r="A244" s="19"/>
      <c r="B244" s="19"/>
      <c r="C244" s="19"/>
    </row>
    <row r="245" spans="1:4" ht="13">
      <c r="A245" s="19"/>
      <c r="B245" s="19"/>
      <c r="C245" s="19"/>
    </row>
    <row r="246" spans="1:4" ht="13">
      <c r="A246" s="19"/>
      <c r="B246" s="19"/>
      <c r="C246" s="19"/>
      <c r="D24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46"/>
  <sheetViews>
    <sheetView workbookViewId="0">
      <selection activeCell="A8" sqref="A8"/>
    </sheetView>
  </sheetViews>
  <sheetFormatPr baseColWidth="10" defaultColWidth="12.6640625" defaultRowHeight="15.75" customHeight="1"/>
  <cols>
    <col min="1" max="1" width="43.1640625" style="18" customWidth="1"/>
    <col min="2" max="13" width="12.6640625" style="18"/>
    <col min="14" max="14" width="22.83203125" style="18" customWidth="1"/>
    <col min="15" max="15" width="25.1640625" style="18" customWidth="1"/>
    <col min="16" max="16384" width="12.6640625" style="18"/>
  </cols>
  <sheetData>
    <row r="1" spans="1:16" ht="15.75" customHeight="1">
      <c r="A1" s="21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21" t="s">
        <v>13</v>
      </c>
      <c r="O1" s="21" t="s">
        <v>14</v>
      </c>
      <c r="P1" s="16"/>
    </row>
    <row r="2" spans="1:16" ht="15.75" customHeight="1">
      <c r="A2" s="19" t="s">
        <v>24</v>
      </c>
      <c r="B2" s="20">
        <v>15</v>
      </c>
      <c r="C2" s="21">
        <v>4</v>
      </c>
      <c r="D2" s="21">
        <v>6</v>
      </c>
      <c r="E2" s="20">
        <v>16</v>
      </c>
      <c r="F2" s="21">
        <v>7</v>
      </c>
      <c r="G2" s="21">
        <v>6</v>
      </c>
      <c r="H2" s="21">
        <v>8</v>
      </c>
      <c r="I2" s="21">
        <v>4</v>
      </c>
      <c r="J2" s="21">
        <v>9</v>
      </c>
      <c r="K2" s="21">
        <v>17</v>
      </c>
      <c r="L2" s="21">
        <v>6</v>
      </c>
      <c r="M2" s="20">
        <v>7</v>
      </c>
      <c r="N2" s="21">
        <f t="shared" ref="N2:N27" si="0">SUM(B2:M2)</f>
        <v>105</v>
      </c>
      <c r="O2" s="22">
        <f>N2/N30*100</f>
        <v>50.480769230769226</v>
      </c>
      <c r="P2" s="16"/>
    </row>
    <row r="3" spans="1:16" ht="15.75" customHeight="1">
      <c r="A3" s="19"/>
      <c r="B3" s="20"/>
      <c r="C3" s="21"/>
      <c r="D3" s="21"/>
      <c r="E3" s="20"/>
      <c r="F3" s="21"/>
      <c r="G3" s="21"/>
      <c r="H3" s="21"/>
      <c r="I3" s="21"/>
      <c r="J3" s="21"/>
      <c r="K3" s="21"/>
      <c r="L3" s="21"/>
      <c r="M3" s="20"/>
      <c r="N3" s="21">
        <f t="shared" si="0"/>
        <v>0</v>
      </c>
      <c r="O3" s="22">
        <f>N3/N30*100</f>
        <v>0</v>
      </c>
      <c r="P3" s="16"/>
    </row>
    <row r="4" spans="1:16" ht="15.75" customHeight="1">
      <c r="A4" s="19"/>
      <c r="B4" s="20"/>
      <c r="C4" s="21"/>
      <c r="D4" s="21"/>
      <c r="E4" s="20"/>
      <c r="F4" s="21"/>
      <c r="G4" s="21"/>
      <c r="H4" s="21"/>
      <c r="I4" s="21"/>
      <c r="J4" s="21"/>
      <c r="K4" s="21"/>
      <c r="L4" s="21"/>
      <c r="M4" s="20"/>
      <c r="N4" s="21">
        <f t="shared" si="0"/>
        <v>0</v>
      </c>
      <c r="O4" s="22">
        <f>N4/N30*100</f>
        <v>0</v>
      </c>
      <c r="P4" s="16"/>
    </row>
    <row r="5" spans="1:16" ht="15.75" customHeight="1">
      <c r="A5" s="19" t="s">
        <v>26</v>
      </c>
      <c r="B5" s="20">
        <v>2</v>
      </c>
      <c r="C5" s="21">
        <v>1</v>
      </c>
      <c r="D5" s="21">
        <v>6</v>
      </c>
      <c r="E5" s="20">
        <v>0</v>
      </c>
      <c r="F5" s="21">
        <v>3</v>
      </c>
      <c r="G5" s="21">
        <v>0</v>
      </c>
      <c r="H5" s="21">
        <v>0</v>
      </c>
      <c r="I5" s="21">
        <v>2</v>
      </c>
      <c r="J5" s="21">
        <v>2</v>
      </c>
      <c r="K5" s="21">
        <v>1</v>
      </c>
      <c r="L5" s="21">
        <v>0</v>
      </c>
      <c r="M5" s="20">
        <v>1</v>
      </c>
      <c r="N5" s="21">
        <f t="shared" si="0"/>
        <v>18</v>
      </c>
      <c r="O5" s="22">
        <f>N5/N30*100</f>
        <v>8.6538461538461533</v>
      </c>
      <c r="P5" s="16"/>
    </row>
    <row r="6" spans="1:16" ht="15.75" customHeight="1">
      <c r="A6" s="19" t="s">
        <v>36</v>
      </c>
      <c r="B6" s="20">
        <v>0</v>
      </c>
      <c r="C6" s="21">
        <v>0</v>
      </c>
      <c r="D6" s="21">
        <v>0</v>
      </c>
      <c r="E6" s="20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0">
        <v>0</v>
      </c>
      <c r="N6" s="21">
        <f t="shared" si="0"/>
        <v>0</v>
      </c>
      <c r="O6" s="22">
        <f>N6/N30*100</f>
        <v>0</v>
      </c>
      <c r="P6" s="16"/>
    </row>
    <row r="7" spans="1:16" ht="15.75" customHeight="1">
      <c r="A7" s="19" t="s">
        <v>15</v>
      </c>
      <c r="B7" s="20">
        <v>0</v>
      </c>
      <c r="C7" s="21">
        <v>0</v>
      </c>
      <c r="D7" s="21">
        <v>0</v>
      </c>
      <c r="E7" s="20">
        <v>0</v>
      </c>
      <c r="F7" s="21">
        <v>0</v>
      </c>
      <c r="G7" s="21">
        <v>0</v>
      </c>
      <c r="H7" s="21">
        <v>1</v>
      </c>
      <c r="I7" s="21">
        <v>2</v>
      </c>
      <c r="J7" s="21">
        <v>1</v>
      </c>
      <c r="K7" s="21">
        <v>1</v>
      </c>
      <c r="L7" s="21">
        <v>1</v>
      </c>
      <c r="M7" s="20">
        <v>1</v>
      </c>
      <c r="N7" s="21">
        <f t="shared" si="0"/>
        <v>7</v>
      </c>
      <c r="O7" s="22">
        <f>N7/N30*100</f>
        <v>3.3653846153846154</v>
      </c>
      <c r="P7" s="16"/>
    </row>
    <row r="8" spans="1:16" ht="15.75" customHeight="1">
      <c r="A8" s="27" t="s">
        <v>28</v>
      </c>
      <c r="B8" s="20">
        <v>1</v>
      </c>
      <c r="C8" s="21">
        <v>3</v>
      </c>
      <c r="D8" s="21">
        <v>2</v>
      </c>
      <c r="E8" s="20">
        <v>5</v>
      </c>
      <c r="F8" s="21">
        <v>4</v>
      </c>
      <c r="G8" s="21">
        <v>3</v>
      </c>
      <c r="H8" s="21">
        <v>9</v>
      </c>
      <c r="I8" s="21">
        <v>0</v>
      </c>
      <c r="J8" s="21">
        <v>4</v>
      </c>
      <c r="K8" s="21">
        <v>14</v>
      </c>
      <c r="L8" s="21">
        <v>6</v>
      </c>
      <c r="M8" s="20">
        <v>4</v>
      </c>
      <c r="N8" s="21">
        <f t="shared" si="0"/>
        <v>55</v>
      </c>
      <c r="O8" s="22">
        <f>N8/N30*100</f>
        <v>26.442307692307693</v>
      </c>
      <c r="P8" s="16"/>
    </row>
    <row r="9" spans="1:16" ht="15.75" customHeight="1">
      <c r="A9" s="16"/>
      <c r="B9" s="20">
        <v>0</v>
      </c>
      <c r="C9" s="21">
        <v>0</v>
      </c>
      <c r="D9" s="21">
        <v>0</v>
      </c>
      <c r="E9" s="20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0">
        <v>0</v>
      </c>
      <c r="N9" s="21">
        <f t="shared" si="0"/>
        <v>0</v>
      </c>
      <c r="O9" s="22">
        <f>N9/N30*100</f>
        <v>0</v>
      </c>
      <c r="P9" s="16"/>
    </row>
    <row r="10" spans="1:16" ht="15.75" customHeight="1">
      <c r="A10" s="19" t="s">
        <v>16</v>
      </c>
      <c r="B10" s="20">
        <v>0</v>
      </c>
      <c r="C10" s="21">
        <v>0</v>
      </c>
      <c r="D10" s="21">
        <v>0</v>
      </c>
      <c r="E10" s="20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0">
        <v>0</v>
      </c>
      <c r="N10" s="21">
        <f t="shared" si="0"/>
        <v>0</v>
      </c>
      <c r="O10" s="22">
        <f>N10/N30*100</f>
        <v>0</v>
      </c>
      <c r="P10" s="16"/>
    </row>
    <row r="11" spans="1:16" ht="15.75" customHeight="1">
      <c r="A11" s="19" t="s">
        <v>17</v>
      </c>
      <c r="B11" s="20">
        <v>0</v>
      </c>
      <c r="C11" s="21">
        <v>0</v>
      </c>
      <c r="D11" s="21">
        <v>0</v>
      </c>
      <c r="E11" s="20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0">
        <v>0</v>
      </c>
      <c r="N11" s="21">
        <f t="shared" si="0"/>
        <v>0</v>
      </c>
      <c r="O11" s="22">
        <f>N11/N30*100</f>
        <v>0</v>
      </c>
      <c r="P11" s="16"/>
    </row>
    <row r="12" spans="1:16" ht="15.75" customHeight="1">
      <c r="A12" s="19"/>
      <c r="B12" s="20">
        <v>0</v>
      </c>
      <c r="C12" s="21">
        <v>0</v>
      </c>
      <c r="D12" s="21">
        <v>0</v>
      </c>
      <c r="E12" s="20">
        <v>0</v>
      </c>
      <c r="F12" s="21">
        <v>0</v>
      </c>
      <c r="G12" s="21">
        <v>0</v>
      </c>
      <c r="H12" s="21">
        <v>3</v>
      </c>
      <c r="I12" s="21">
        <v>1</v>
      </c>
      <c r="J12" s="21">
        <v>0</v>
      </c>
      <c r="K12" s="21">
        <v>0</v>
      </c>
      <c r="L12" s="21">
        <v>0</v>
      </c>
      <c r="M12" s="20">
        <v>0</v>
      </c>
      <c r="N12" s="21">
        <f t="shared" si="0"/>
        <v>4</v>
      </c>
      <c r="O12" s="22">
        <f>N12/N30*100</f>
        <v>1.9230769230769231</v>
      </c>
      <c r="P12" s="16"/>
    </row>
    <row r="13" spans="1:16" ht="15.75" customHeight="1">
      <c r="A13" s="19"/>
      <c r="B13" s="20">
        <v>0</v>
      </c>
      <c r="C13" s="21">
        <v>0</v>
      </c>
      <c r="D13" s="21">
        <v>0</v>
      </c>
      <c r="E13" s="20">
        <v>2</v>
      </c>
      <c r="F13" s="21">
        <v>2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0">
        <v>0</v>
      </c>
      <c r="N13" s="21">
        <f t="shared" si="0"/>
        <v>4</v>
      </c>
      <c r="O13" s="22">
        <f>N13/N30*100</f>
        <v>1.9230769230769231</v>
      </c>
      <c r="P13" s="16"/>
    </row>
    <row r="14" spans="1:16" ht="15.75" customHeight="1">
      <c r="A14" s="19"/>
      <c r="B14" s="21">
        <v>0</v>
      </c>
      <c r="C14" s="21">
        <v>0</v>
      </c>
      <c r="D14" s="21">
        <v>0</v>
      </c>
      <c r="E14" s="20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0">
        <v>0</v>
      </c>
      <c r="N14" s="21">
        <f t="shared" si="0"/>
        <v>0</v>
      </c>
      <c r="O14" s="22">
        <f>N14/N30*100</f>
        <v>0</v>
      </c>
      <c r="P14" s="16"/>
    </row>
    <row r="15" spans="1:16" ht="15.75" customHeight="1">
      <c r="A15" s="19"/>
      <c r="B15" s="21">
        <v>0</v>
      </c>
      <c r="C15" s="21">
        <v>0</v>
      </c>
      <c r="D15" s="21">
        <v>0</v>
      </c>
      <c r="E15" s="20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0">
        <v>0</v>
      </c>
      <c r="N15" s="21">
        <f t="shared" si="0"/>
        <v>0</v>
      </c>
      <c r="O15" s="22">
        <f>N15/N30*100</f>
        <v>0</v>
      </c>
      <c r="P15" s="16"/>
    </row>
    <row r="16" spans="1:16" ht="15.75" customHeight="1">
      <c r="A16" s="19"/>
      <c r="B16" s="21">
        <v>0</v>
      </c>
      <c r="C16" s="21">
        <v>0</v>
      </c>
      <c r="D16" s="21">
        <v>0</v>
      </c>
      <c r="E16" s="20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0">
        <v>0</v>
      </c>
      <c r="N16" s="21">
        <f t="shared" si="0"/>
        <v>0</v>
      </c>
      <c r="O16" s="22">
        <f>N16/N30*100</f>
        <v>0</v>
      </c>
      <c r="P16" s="16"/>
    </row>
    <row r="17" spans="1:16" ht="15.75" customHeight="1">
      <c r="A17" s="19"/>
      <c r="B17" s="21">
        <v>0</v>
      </c>
      <c r="C17" s="21">
        <v>0</v>
      </c>
      <c r="D17" s="21">
        <v>0</v>
      </c>
      <c r="E17" s="20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3">
        <v>0</v>
      </c>
      <c r="L17" s="23">
        <v>0</v>
      </c>
      <c r="M17" s="20">
        <v>0</v>
      </c>
      <c r="N17" s="21">
        <f t="shared" si="0"/>
        <v>0</v>
      </c>
      <c r="O17" s="22">
        <f>N17/N30*100</f>
        <v>0</v>
      </c>
      <c r="P17" s="16"/>
    </row>
    <row r="18" spans="1:16" ht="15.75" customHeight="1">
      <c r="A18" s="24" t="s">
        <v>37</v>
      </c>
      <c r="B18" s="21">
        <v>0</v>
      </c>
      <c r="C18" s="21">
        <v>0</v>
      </c>
      <c r="D18" s="21">
        <v>0</v>
      </c>
      <c r="E18" s="20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3">
        <v>0</v>
      </c>
      <c r="L18" s="23">
        <v>0</v>
      </c>
      <c r="M18" s="20">
        <v>0</v>
      </c>
      <c r="N18" s="21">
        <f t="shared" si="0"/>
        <v>0</v>
      </c>
      <c r="O18" s="22">
        <f>N18/N30*100</f>
        <v>0</v>
      </c>
      <c r="P18" s="16"/>
    </row>
    <row r="19" spans="1:16" ht="15.75" customHeight="1">
      <c r="A19" s="24"/>
      <c r="B19" s="21">
        <v>0</v>
      </c>
      <c r="C19" s="21">
        <v>0</v>
      </c>
      <c r="D19" s="21">
        <v>0</v>
      </c>
      <c r="E19" s="20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3">
        <v>0</v>
      </c>
      <c r="L19" s="23">
        <v>0</v>
      </c>
      <c r="M19" s="20">
        <v>0</v>
      </c>
      <c r="N19" s="21">
        <f t="shared" si="0"/>
        <v>0</v>
      </c>
      <c r="O19" s="22">
        <f>N19/N30*100</f>
        <v>0</v>
      </c>
      <c r="P19" s="16"/>
    </row>
    <row r="20" spans="1:16" ht="15.75" customHeight="1">
      <c r="A20" s="24" t="s">
        <v>38</v>
      </c>
      <c r="B20" s="21">
        <v>0</v>
      </c>
      <c r="C20" s="21">
        <v>0</v>
      </c>
      <c r="D20" s="21">
        <v>0</v>
      </c>
      <c r="E20" s="20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3">
        <v>0</v>
      </c>
      <c r="L20" s="23">
        <v>0</v>
      </c>
      <c r="M20" s="20">
        <v>1</v>
      </c>
      <c r="N20" s="21">
        <f t="shared" si="0"/>
        <v>1</v>
      </c>
      <c r="O20" s="22">
        <f>N20/N30*100</f>
        <v>0.48076923076923078</v>
      </c>
      <c r="P20" s="16"/>
    </row>
    <row r="21" spans="1:16" ht="15.75" customHeight="1">
      <c r="A21" s="24"/>
      <c r="B21" s="21">
        <v>0</v>
      </c>
      <c r="C21" s="21">
        <v>0</v>
      </c>
      <c r="D21" s="21">
        <v>0</v>
      </c>
      <c r="E21" s="20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3">
        <v>0</v>
      </c>
      <c r="L21" s="23">
        <v>0</v>
      </c>
      <c r="M21" s="20">
        <v>0</v>
      </c>
      <c r="N21" s="21">
        <f t="shared" si="0"/>
        <v>0</v>
      </c>
      <c r="O21" s="22">
        <f>N21/N30*100</f>
        <v>0</v>
      </c>
      <c r="P21" s="16"/>
    </row>
    <row r="22" spans="1:16" ht="15.75" customHeight="1">
      <c r="A22" s="19" t="s">
        <v>18</v>
      </c>
      <c r="B22" s="21">
        <v>0</v>
      </c>
      <c r="C22" s="21">
        <v>0</v>
      </c>
      <c r="D22" s="21">
        <v>0</v>
      </c>
      <c r="E22" s="20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0">
        <v>0</v>
      </c>
      <c r="N22" s="21">
        <f t="shared" si="0"/>
        <v>0</v>
      </c>
      <c r="O22" s="22">
        <f>N22/N30*100</f>
        <v>0</v>
      </c>
      <c r="P22" s="16"/>
    </row>
    <row r="23" spans="1:16" ht="15.75" customHeight="1">
      <c r="A23" s="24" t="s">
        <v>19</v>
      </c>
      <c r="B23" s="21">
        <v>0</v>
      </c>
      <c r="C23" s="21">
        <v>0</v>
      </c>
      <c r="D23" s="21">
        <v>0</v>
      </c>
      <c r="E23" s="20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0">
        <v>0</v>
      </c>
      <c r="N23" s="21">
        <f t="shared" si="0"/>
        <v>0</v>
      </c>
      <c r="O23" s="22">
        <f>N23/N30*100</f>
        <v>0</v>
      </c>
      <c r="P23" s="16"/>
    </row>
    <row r="24" spans="1:16" ht="15.75" customHeight="1">
      <c r="A24" s="16"/>
      <c r="B24" s="21"/>
      <c r="C24" s="21"/>
      <c r="D24" s="21"/>
      <c r="E24" s="20"/>
      <c r="F24" s="21"/>
      <c r="G24" s="21"/>
      <c r="H24" s="21"/>
      <c r="I24" s="21"/>
      <c r="J24" s="21"/>
      <c r="K24" s="21"/>
      <c r="L24" s="21"/>
      <c r="M24" s="20">
        <v>0</v>
      </c>
      <c r="N24" s="21">
        <f t="shared" si="0"/>
        <v>0</v>
      </c>
      <c r="O24" s="22">
        <f>N24/N30*100</f>
        <v>0</v>
      </c>
      <c r="P24" s="16"/>
    </row>
    <row r="25" spans="1:16" ht="15.75" customHeight="1">
      <c r="A25" s="16" t="s">
        <v>20</v>
      </c>
      <c r="B25" s="21">
        <v>0</v>
      </c>
      <c r="C25" s="21">
        <v>0</v>
      </c>
      <c r="D25" s="21">
        <v>0</v>
      </c>
      <c r="E25" s="20">
        <v>0</v>
      </c>
      <c r="F25" s="21">
        <v>0</v>
      </c>
      <c r="G25" s="21">
        <v>2</v>
      </c>
      <c r="H25" s="21">
        <v>1</v>
      </c>
      <c r="I25" s="21">
        <v>0</v>
      </c>
      <c r="J25" s="21">
        <v>2</v>
      </c>
      <c r="K25" s="21">
        <v>1</v>
      </c>
      <c r="L25" s="21">
        <v>0</v>
      </c>
      <c r="M25" s="20">
        <v>0</v>
      </c>
      <c r="N25" s="21">
        <f t="shared" si="0"/>
        <v>6</v>
      </c>
      <c r="O25" s="22">
        <f>N25/N30*100</f>
        <v>2.8846153846153846</v>
      </c>
      <c r="P25" s="16"/>
    </row>
    <row r="26" spans="1:16" ht="15.75" customHeight="1">
      <c r="A26" s="16" t="s">
        <v>34</v>
      </c>
      <c r="B26" s="21">
        <v>1</v>
      </c>
      <c r="C26" s="21">
        <v>0</v>
      </c>
      <c r="D26" s="21">
        <v>0</v>
      </c>
      <c r="E26" s="20">
        <v>1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1</v>
      </c>
      <c r="L26" s="21">
        <v>1</v>
      </c>
      <c r="M26" s="20">
        <v>1</v>
      </c>
      <c r="N26" s="21">
        <f t="shared" si="0"/>
        <v>5</v>
      </c>
      <c r="O26" s="22">
        <f>N26/N30*100</f>
        <v>2.4038461538461542</v>
      </c>
      <c r="P26" s="16"/>
    </row>
    <row r="27" spans="1:16" ht="15.75" customHeight="1">
      <c r="A27" s="21" t="s">
        <v>21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3</v>
      </c>
      <c r="L27" s="21">
        <v>0</v>
      </c>
      <c r="M27" s="20">
        <v>0</v>
      </c>
      <c r="N27" s="21">
        <f t="shared" si="0"/>
        <v>3</v>
      </c>
      <c r="O27" s="22">
        <f>N27/N30*100</f>
        <v>1.4423076923076923</v>
      </c>
      <c r="P27" s="16"/>
    </row>
    <row r="28" spans="1:16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6" ht="15.75" customHeight="1">
      <c r="A29" s="25" t="s">
        <v>22</v>
      </c>
      <c r="B29" s="26">
        <f t="shared" ref="B29:M29" si="1">SUM(B2:B27)</f>
        <v>19</v>
      </c>
      <c r="C29" s="26">
        <f t="shared" si="1"/>
        <v>8</v>
      </c>
      <c r="D29" s="26">
        <f t="shared" si="1"/>
        <v>14</v>
      </c>
      <c r="E29" s="26">
        <f t="shared" si="1"/>
        <v>24</v>
      </c>
      <c r="F29" s="26">
        <f t="shared" si="1"/>
        <v>16</v>
      </c>
      <c r="G29" s="26">
        <f t="shared" si="1"/>
        <v>11</v>
      </c>
      <c r="H29" s="26">
        <f t="shared" si="1"/>
        <v>22</v>
      </c>
      <c r="I29" s="26">
        <f t="shared" si="1"/>
        <v>9</v>
      </c>
      <c r="J29" s="26">
        <f t="shared" si="1"/>
        <v>18</v>
      </c>
      <c r="K29" s="26">
        <f t="shared" si="1"/>
        <v>38</v>
      </c>
      <c r="L29" s="26">
        <f t="shared" si="1"/>
        <v>14</v>
      </c>
      <c r="M29" s="26">
        <f t="shared" si="1"/>
        <v>15</v>
      </c>
      <c r="N29" s="26"/>
      <c r="O29" s="21"/>
    </row>
    <row r="30" spans="1:16" ht="15.75" customHeight="1">
      <c r="A30" s="25" t="s">
        <v>23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>
        <f>SUM(N2:N27)</f>
        <v>208</v>
      </c>
      <c r="O30" s="21"/>
    </row>
    <row r="33" spans="1:12" ht="15.75" customHeight="1">
      <c r="A33" s="19"/>
      <c r="B33" s="27"/>
      <c r="C33" s="16"/>
      <c r="G33" s="19"/>
      <c r="L33" s="19"/>
    </row>
    <row r="34" spans="1:12" ht="15.75" customHeight="1">
      <c r="A34" s="19"/>
      <c r="B34" s="27"/>
      <c r="C34" s="16"/>
      <c r="G34" s="19"/>
      <c r="L34" s="19"/>
    </row>
    <row r="35" spans="1:12" ht="15.75" customHeight="1">
      <c r="A35" s="21"/>
      <c r="B35" s="27"/>
      <c r="C35" s="16"/>
      <c r="G35" s="19"/>
      <c r="L35" s="16"/>
    </row>
    <row r="36" spans="1:12" ht="15.75" customHeight="1">
      <c r="A36" s="21"/>
      <c r="B36" s="27"/>
      <c r="C36" s="19"/>
      <c r="G36" s="19"/>
      <c r="L36" s="16"/>
    </row>
    <row r="37" spans="1:12" ht="15.75" customHeight="1">
      <c r="G37" s="19"/>
    </row>
    <row r="38" spans="1:12" ht="15.75" customHeight="1">
      <c r="G38" s="19"/>
    </row>
    <row r="39" spans="1:12" ht="15.75" customHeight="1">
      <c r="A39" s="19"/>
      <c r="B39" s="28"/>
      <c r="C39" s="29"/>
      <c r="D39" s="19"/>
      <c r="G39" s="19"/>
      <c r="L39" s="29"/>
    </row>
    <row r="40" spans="1:12" ht="15.75" customHeight="1">
      <c r="A40" s="19"/>
      <c r="B40" s="28"/>
      <c r="G40" s="19"/>
      <c r="L40" s="29"/>
    </row>
    <row r="41" spans="1:12" ht="15.75" customHeight="1">
      <c r="A41" s="19"/>
      <c r="B41" s="27"/>
      <c r="G41" s="19"/>
    </row>
    <row r="42" spans="1:12" ht="15.75" customHeight="1">
      <c r="A42" s="19"/>
      <c r="B42" s="27"/>
      <c r="C42" s="29"/>
      <c r="G42" s="19"/>
    </row>
    <row r="43" spans="1:12" ht="15.75" customHeight="1">
      <c r="A43" s="19"/>
      <c r="B43" s="19"/>
      <c r="G43" s="19"/>
    </row>
    <row r="44" spans="1:12" ht="15.75" customHeight="1">
      <c r="A44" s="24"/>
      <c r="B44" s="19"/>
      <c r="G44" s="19"/>
    </row>
    <row r="45" spans="1:12" ht="13">
      <c r="A45" s="24"/>
      <c r="B45" s="19"/>
      <c r="C45" s="19"/>
      <c r="G45" s="19"/>
    </row>
    <row r="46" spans="1:12" ht="13">
      <c r="A46" s="24"/>
      <c r="B46" s="19"/>
      <c r="C46" s="19"/>
      <c r="G46" s="19"/>
    </row>
    <row r="47" spans="1:12" ht="13">
      <c r="A47" s="24"/>
      <c r="B47" s="19"/>
      <c r="C47" s="19"/>
      <c r="G47" s="19"/>
    </row>
    <row r="48" spans="1:12" ht="13">
      <c r="A48" s="19"/>
      <c r="B48" s="19"/>
      <c r="C48" s="19"/>
      <c r="G48" s="19"/>
    </row>
    <row r="49" spans="1:7" ht="13">
      <c r="A49" s="24"/>
      <c r="B49" s="19"/>
      <c r="C49" s="19"/>
      <c r="G49" s="19"/>
    </row>
    <row r="50" spans="1:7" ht="13">
      <c r="A50" s="16"/>
      <c r="B50" s="19"/>
      <c r="C50" s="19"/>
      <c r="G50" s="19"/>
    </row>
    <row r="51" spans="1:7" ht="13">
      <c r="A51" s="16"/>
      <c r="B51" s="19"/>
      <c r="C51" s="19"/>
      <c r="G51" s="19"/>
    </row>
    <row r="52" spans="1:7" ht="13">
      <c r="A52" s="19"/>
      <c r="B52" s="30"/>
      <c r="C52" s="19"/>
      <c r="G52" s="19"/>
    </row>
    <row r="53" spans="1:7" ht="13">
      <c r="A53" s="19"/>
      <c r="B53" s="30"/>
      <c r="C53" s="19"/>
      <c r="G53" s="19"/>
    </row>
    <row r="54" spans="1:7" ht="13">
      <c r="A54" s="19"/>
      <c r="B54" s="19"/>
      <c r="C54" s="19"/>
      <c r="G54" s="19"/>
    </row>
    <row r="55" spans="1:7" ht="13">
      <c r="A55" s="19"/>
      <c r="B55" s="19"/>
      <c r="C55" s="19"/>
      <c r="G55" s="19"/>
    </row>
    <row r="56" spans="1:7" ht="13">
      <c r="A56" s="19"/>
      <c r="B56" s="19"/>
      <c r="C56" s="19"/>
      <c r="D56" s="19"/>
      <c r="G56" s="19"/>
    </row>
    <row r="57" spans="1:7" ht="13">
      <c r="A57" s="19"/>
      <c r="G57" s="19"/>
    </row>
    <row r="58" spans="1:7" ht="13">
      <c r="A58" s="16"/>
    </row>
    <row r="59" spans="1:7" ht="13">
      <c r="A59" s="16"/>
      <c r="B59" s="19"/>
      <c r="C59" s="19"/>
    </row>
    <row r="60" spans="1:7" ht="13">
      <c r="A60" s="19"/>
      <c r="B60" s="19"/>
      <c r="C60" s="19"/>
    </row>
    <row r="61" spans="1:7" ht="13">
      <c r="A61" s="19"/>
      <c r="B61" s="19"/>
      <c r="C61" s="19"/>
    </row>
    <row r="62" spans="1:7" ht="13">
      <c r="A62" s="29"/>
      <c r="B62" s="19"/>
      <c r="C62" s="19"/>
    </row>
    <row r="63" spans="1:7" ht="13">
      <c r="A63" s="29"/>
      <c r="B63" s="19"/>
      <c r="C63" s="19"/>
    </row>
    <row r="64" spans="1:7" ht="13">
      <c r="B64" s="19"/>
      <c r="C64" s="19"/>
    </row>
    <row r="65" spans="1:4" ht="13">
      <c r="A65" s="19"/>
      <c r="B65" s="19"/>
      <c r="C65" s="19"/>
    </row>
    <row r="66" spans="1:4" ht="13">
      <c r="A66" s="19"/>
      <c r="B66" s="19"/>
      <c r="C66" s="19"/>
    </row>
    <row r="67" spans="1:4" ht="13">
      <c r="A67" s="19"/>
      <c r="B67" s="19"/>
      <c r="C67" s="19"/>
    </row>
    <row r="68" spans="1:4" ht="13">
      <c r="A68" s="19"/>
      <c r="B68" s="19"/>
      <c r="C68" s="19"/>
    </row>
    <row r="69" spans="1:4" ht="13">
      <c r="A69" s="19"/>
      <c r="B69" s="19"/>
      <c r="C69" s="19"/>
    </row>
    <row r="70" spans="1:4" ht="13">
      <c r="B70" s="19"/>
      <c r="C70" s="19"/>
    </row>
    <row r="71" spans="1:4" ht="13">
      <c r="B71" s="19"/>
      <c r="C71" s="19"/>
    </row>
    <row r="72" spans="1:4" ht="13">
      <c r="B72" s="19"/>
      <c r="C72" s="19"/>
    </row>
    <row r="73" spans="1:4" ht="13">
      <c r="B73" s="19"/>
      <c r="C73" s="19"/>
    </row>
    <row r="74" spans="1:4" ht="13">
      <c r="A74" s="19"/>
      <c r="B74" s="19"/>
      <c r="C74" s="19"/>
    </row>
    <row r="75" spans="1:4" ht="13">
      <c r="A75" s="19"/>
      <c r="B75" s="19"/>
      <c r="C75" s="19"/>
    </row>
    <row r="76" spans="1:4" ht="13">
      <c r="A76" s="19"/>
      <c r="B76" s="19"/>
      <c r="C76" s="19"/>
    </row>
    <row r="77" spans="1:4" ht="13">
      <c r="A77" s="19"/>
      <c r="B77" s="19"/>
      <c r="C77" s="19"/>
    </row>
    <row r="78" spans="1:4" ht="13">
      <c r="A78" s="19"/>
      <c r="B78" s="19"/>
      <c r="C78" s="19"/>
      <c r="D78" s="19"/>
    </row>
    <row r="80" spans="1:4" ht="13">
      <c r="A80" s="19"/>
      <c r="B80" s="19"/>
      <c r="C80" s="19"/>
    </row>
    <row r="81" spans="1:3" ht="13">
      <c r="A81" s="19"/>
      <c r="B81" s="19"/>
      <c r="C81" s="19"/>
    </row>
    <row r="82" spans="1:3" ht="13">
      <c r="A82" s="19"/>
      <c r="B82" s="19"/>
      <c r="C82" s="19"/>
    </row>
    <row r="83" spans="1:3" ht="13">
      <c r="A83" s="19"/>
      <c r="B83" s="19"/>
      <c r="C83" s="19"/>
    </row>
    <row r="84" spans="1:3" ht="13">
      <c r="B84" s="19"/>
      <c r="C84" s="19"/>
    </row>
    <row r="85" spans="1:3" ht="13">
      <c r="B85" s="19"/>
      <c r="C85" s="19"/>
    </row>
    <row r="86" spans="1:3" ht="13">
      <c r="A86" s="19"/>
      <c r="B86" s="19"/>
      <c r="C86" s="19"/>
    </row>
    <row r="87" spans="1:3" ht="13">
      <c r="A87" s="19"/>
      <c r="B87" s="19"/>
      <c r="C87" s="19"/>
    </row>
    <row r="88" spans="1:3" ht="13">
      <c r="A88" s="19"/>
      <c r="B88" s="19"/>
      <c r="C88" s="19"/>
    </row>
    <row r="89" spans="1:3" ht="13">
      <c r="A89" s="19"/>
      <c r="B89" s="19"/>
      <c r="C89" s="19"/>
    </row>
    <row r="90" spans="1:3" ht="13">
      <c r="A90" s="19"/>
      <c r="B90" s="19"/>
      <c r="C90" s="19"/>
    </row>
    <row r="91" spans="1:3" ht="13">
      <c r="B91" s="19"/>
      <c r="C91" s="19"/>
    </row>
    <row r="92" spans="1:3" ht="13">
      <c r="B92" s="19"/>
      <c r="C92" s="19"/>
    </row>
    <row r="93" spans="1:3" ht="13">
      <c r="B93" s="19"/>
      <c r="C93" s="19"/>
    </row>
    <row r="94" spans="1:3" ht="13">
      <c r="B94" s="19"/>
      <c r="C94" s="19"/>
    </row>
    <row r="95" spans="1:3" ht="13">
      <c r="A95" s="19"/>
      <c r="B95" s="19"/>
      <c r="C95" s="19"/>
    </row>
    <row r="96" spans="1:3" ht="13">
      <c r="A96" s="19"/>
      <c r="B96" s="19"/>
      <c r="C96" s="19"/>
    </row>
    <row r="97" spans="1:4" ht="13">
      <c r="A97" s="19"/>
      <c r="B97" s="19"/>
      <c r="C97" s="19"/>
    </row>
    <row r="98" spans="1:4" ht="13">
      <c r="A98" s="19"/>
      <c r="B98" s="19"/>
      <c r="C98" s="19"/>
    </row>
    <row r="99" spans="1:4" ht="13">
      <c r="A99" s="19"/>
      <c r="B99" s="19"/>
      <c r="C99" s="19"/>
      <c r="D99" s="19"/>
    </row>
    <row r="101" spans="1:4" ht="13">
      <c r="A101" s="19"/>
      <c r="B101" s="19"/>
      <c r="C101" s="19"/>
    </row>
    <row r="102" spans="1:4" ht="13">
      <c r="A102" s="19"/>
      <c r="B102" s="19"/>
      <c r="C102" s="19"/>
    </row>
    <row r="103" spans="1:4" ht="13">
      <c r="A103" s="19"/>
      <c r="B103" s="19"/>
      <c r="C103" s="19"/>
    </row>
    <row r="104" spans="1:4" ht="13">
      <c r="A104" s="19"/>
      <c r="B104" s="19"/>
      <c r="C104" s="19"/>
    </row>
    <row r="105" spans="1:4" ht="13">
      <c r="B105" s="19"/>
      <c r="C105" s="19"/>
    </row>
    <row r="106" spans="1:4" ht="13">
      <c r="B106" s="19"/>
      <c r="C106" s="19"/>
    </row>
    <row r="107" spans="1:4" ht="13">
      <c r="A107" s="19"/>
      <c r="B107" s="19"/>
      <c r="C107" s="19"/>
    </row>
    <row r="108" spans="1:4" ht="13">
      <c r="A108" s="19"/>
      <c r="B108" s="19"/>
      <c r="C108" s="19"/>
    </row>
    <row r="109" spans="1:4" ht="13">
      <c r="A109" s="19"/>
      <c r="B109" s="19"/>
      <c r="C109" s="19"/>
    </row>
    <row r="110" spans="1:4" ht="13">
      <c r="A110" s="19"/>
      <c r="B110" s="19"/>
      <c r="C110" s="19"/>
    </row>
    <row r="111" spans="1:4" ht="13">
      <c r="A111" s="19"/>
      <c r="B111" s="19"/>
      <c r="C111" s="19"/>
    </row>
    <row r="112" spans="1:4" ht="13">
      <c r="B112" s="19"/>
      <c r="C112" s="19"/>
    </row>
    <row r="113" spans="1:4" ht="13">
      <c r="B113" s="19"/>
      <c r="C113" s="19"/>
    </row>
    <row r="114" spans="1:4" ht="13">
      <c r="B114" s="19"/>
      <c r="C114" s="19"/>
    </row>
    <row r="115" spans="1:4" ht="13">
      <c r="B115" s="19"/>
      <c r="C115" s="19"/>
    </row>
    <row r="116" spans="1:4" ht="13">
      <c r="A116" s="19"/>
      <c r="B116" s="19"/>
      <c r="C116" s="19"/>
    </row>
    <row r="117" spans="1:4" ht="13">
      <c r="A117" s="19"/>
      <c r="B117" s="19"/>
      <c r="C117" s="19"/>
    </row>
    <row r="118" spans="1:4" ht="13">
      <c r="A118" s="19"/>
      <c r="B118" s="19"/>
      <c r="C118" s="19"/>
    </row>
    <row r="119" spans="1:4" ht="13">
      <c r="A119" s="19"/>
      <c r="B119" s="19"/>
      <c r="C119" s="19"/>
    </row>
    <row r="120" spans="1:4" ht="13">
      <c r="A120" s="19"/>
      <c r="B120" s="19"/>
      <c r="C120" s="19"/>
      <c r="D120" s="19"/>
    </row>
    <row r="122" spans="1:4" ht="13">
      <c r="A122" s="19"/>
      <c r="B122" s="19"/>
      <c r="C122" s="19"/>
    </row>
    <row r="123" spans="1:4" ht="13">
      <c r="A123" s="19"/>
      <c r="B123" s="19"/>
      <c r="C123" s="19"/>
    </row>
    <row r="124" spans="1:4" ht="13">
      <c r="A124" s="19"/>
      <c r="B124" s="19"/>
      <c r="C124" s="19"/>
    </row>
    <row r="125" spans="1:4" ht="13">
      <c r="A125" s="19"/>
      <c r="B125" s="19"/>
      <c r="C125" s="19"/>
    </row>
    <row r="126" spans="1:4" ht="13">
      <c r="B126" s="19"/>
      <c r="C126" s="19"/>
    </row>
    <row r="127" spans="1:4" ht="13">
      <c r="B127" s="19"/>
      <c r="C127" s="19"/>
    </row>
    <row r="128" spans="1:4" ht="13">
      <c r="A128" s="19"/>
      <c r="B128" s="19"/>
      <c r="C128" s="19"/>
    </row>
    <row r="129" spans="1:4" ht="13">
      <c r="A129" s="19"/>
      <c r="B129" s="19"/>
      <c r="C129" s="19"/>
    </row>
    <row r="130" spans="1:4" ht="13">
      <c r="A130" s="19"/>
      <c r="B130" s="19"/>
      <c r="C130" s="19"/>
    </row>
    <row r="131" spans="1:4" ht="13">
      <c r="A131" s="19"/>
      <c r="B131" s="19"/>
      <c r="C131" s="19"/>
    </row>
    <row r="132" spans="1:4" ht="13">
      <c r="A132" s="19"/>
      <c r="B132" s="19"/>
      <c r="C132" s="19"/>
    </row>
    <row r="133" spans="1:4" ht="13">
      <c r="B133" s="19"/>
      <c r="C133" s="19"/>
    </row>
    <row r="134" spans="1:4" ht="13">
      <c r="B134" s="19"/>
      <c r="C134" s="19"/>
    </row>
    <row r="135" spans="1:4" ht="13">
      <c r="B135" s="19"/>
      <c r="C135" s="19"/>
    </row>
    <row r="136" spans="1:4" ht="13">
      <c r="B136" s="19"/>
      <c r="C136" s="19"/>
    </row>
    <row r="137" spans="1:4" ht="13">
      <c r="A137" s="19"/>
      <c r="B137" s="19"/>
      <c r="C137" s="19"/>
    </row>
    <row r="138" spans="1:4" ht="13">
      <c r="A138" s="19"/>
      <c r="B138" s="19"/>
      <c r="C138" s="19"/>
    </row>
    <row r="139" spans="1:4" ht="13">
      <c r="A139" s="19"/>
      <c r="B139" s="19"/>
      <c r="C139" s="19"/>
    </row>
    <row r="140" spans="1:4" ht="13">
      <c r="A140" s="19"/>
      <c r="B140" s="19"/>
      <c r="C140" s="19"/>
    </row>
    <row r="141" spans="1:4" ht="13">
      <c r="A141" s="19"/>
      <c r="B141" s="19"/>
      <c r="C141" s="19"/>
      <c r="D141" s="19"/>
    </row>
    <row r="143" spans="1:4" ht="13">
      <c r="A143" s="19"/>
      <c r="B143" s="19"/>
      <c r="C143" s="19"/>
    </row>
    <row r="144" spans="1:4" ht="13">
      <c r="A144" s="19"/>
      <c r="B144" s="19"/>
      <c r="C144" s="19"/>
    </row>
    <row r="145" spans="1:3" ht="13">
      <c r="A145" s="19"/>
      <c r="B145" s="19"/>
      <c r="C145" s="19"/>
    </row>
    <row r="146" spans="1:3" ht="13">
      <c r="A146" s="19"/>
      <c r="B146" s="19"/>
      <c r="C146" s="19"/>
    </row>
    <row r="147" spans="1:3" ht="13">
      <c r="B147" s="19"/>
      <c r="C147" s="19"/>
    </row>
    <row r="148" spans="1:3" ht="13">
      <c r="B148" s="19"/>
      <c r="C148" s="19"/>
    </row>
    <row r="149" spans="1:3" ht="13">
      <c r="A149" s="19"/>
      <c r="B149" s="19"/>
      <c r="C149" s="19"/>
    </row>
    <row r="150" spans="1:3" ht="13">
      <c r="A150" s="19"/>
      <c r="B150" s="19"/>
      <c r="C150" s="19"/>
    </row>
    <row r="151" spans="1:3" ht="13">
      <c r="A151" s="19"/>
      <c r="B151" s="19"/>
      <c r="C151" s="19"/>
    </row>
    <row r="152" spans="1:3" ht="13">
      <c r="A152" s="19"/>
      <c r="B152" s="19"/>
      <c r="C152" s="19"/>
    </row>
    <row r="153" spans="1:3" ht="13">
      <c r="A153" s="19"/>
      <c r="B153" s="19"/>
      <c r="C153" s="19"/>
    </row>
    <row r="154" spans="1:3" ht="13">
      <c r="B154" s="19"/>
      <c r="C154" s="19"/>
    </row>
    <row r="155" spans="1:3" ht="13">
      <c r="B155" s="19"/>
      <c r="C155" s="19"/>
    </row>
    <row r="156" spans="1:3" ht="13">
      <c r="B156" s="19"/>
      <c r="C156" s="19"/>
    </row>
    <row r="157" spans="1:3" ht="13">
      <c r="B157" s="19"/>
      <c r="C157" s="19"/>
    </row>
    <row r="158" spans="1:3" ht="13">
      <c r="A158" s="19"/>
      <c r="B158" s="19"/>
      <c r="C158" s="19"/>
    </row>
    <row r="159" spans="1:3" ht="13">
      <c r="A159" s="19"/>
      <c r="B159" s="19"/>
      <c r="C159" s="19"/>
    </row>
    <row r="160" spans="1:3" ht="13">
      <c r="A160" s="19"/>
      <c r="B160" s="19"/>
      <c r="C160" s="19"/>
    </row>
    <row r="161" spans="1:4" ht="13">
      <c r="A161" s="19"/>
      <c r="B161" s="19"/>
      <c r="C161" s="19"/>
    </row>
    <row r="162" spans="1:4" ht="13">
      <c r="A162" s="19"/>
      <c r="B162" s="19"/>
      <c r="C162" s="19"/>
      <c r="D162" s="19"/>
    </row>
    <row r="163" spans="1:4" ht="13">
      <c r="A163" s="31"/>
    </row>
    <row r="164" spans="1:4" ht="13">
      <c r="A164" s="19"/>
      <c r="B164" s="19"/>
      <c r="C164" s="19"/>
    </row>
    <row r="165" spans="1:4" ht="13">
      <c r="A165" s="19"/>
      <c r="B165" s="19"/>
      <c r="C165" s="19"/>
    </row>
    <row r="166" spans="1:4" ht="13">
      <c r="A166" s="19"/>
      <c r="B166" s="19"/>
      <c r="C166" s="19"/>
    </row>
    <row r="167" spans="1:4" ht="13">
      <c r="A167" s="19"/>
      <c r="B167" s="19"/>
      <c r="C167" s="19"/>
    </row>
    <row r="168" spans="1:4" ht="13">
      <c r="B168" s="19"/>
      <c r="C168" s="19"/>
    </row>
    <row r="169" spans="1:4" ht="13">
      <c r="B169" s="19"/>
      <c r="C169" s="19"/>
    </row>
    <row r="170" spans="1:4" ht="13">
      <c r="A170" s="19"/>
      <c r="B170" s="19"/>
      <c r="C170" s="19"/>
    </row>
    <row r="171" spans="1:4" ht="13">
      <c r="A171" s="19"/>
      <c r="B171" s="19"/>
      <c r="C171" s="19"/>
    </row>
    <row r="172" spans="1:4" ht="13">
      <c r="A172" s="19"/>
      <c r="B172" s="19"/>
      <c r="C172" s="19"/>
    </row>
    <row r="173" spans="1:4" ht="13">
      <c r="A173" s="19"/>
      <c r="B173" s="19"/>
      <c r="C173" s="19"/>
    </row>
    <row r="174" spans="1:4" ht="13">
      <c r="A174" s="19"/>
      <c r="B174" s="19"/>
      <c r="C174" s="19"/>
    </row>
    <row r="175" spans="1:4" ht="13">
      <c r="B175" s="19"/>
      <c r="C175" s="19"/>
    </row>
    <row r="176" spans="1:4" ht="13">
      <c r="B176" s="19"/>
      <c r="C176" s="19"/>
    </row>
    <row r="177" spans="1:4" ht="13">
      <c r="B177" s="19"/>
      <c r="C177" s="19"/>
    </row>
    <row r="178" spans="1:4" ht="13">
      <c r="B178" s="19"/>
      <c r="C178" s="19"/>
    </row>
    <row r="179" spans="1:4" ht="13">
      <c r="A179" s="19"/>
      <c r="B179" s="19"/>
      <c r="C179" s="19"/>
    </row>
    <row r="180" spans="1:4" ht="13">
      <c r="A180" s="19"/>
      <c r="B180" s="19"/>
      <c r="C180" s="19"/>
    </row>
    <row r="181" spans="1:4" ht="13">
      <c r="A181" s="19"/>
      <c r="B181" s="19"/>
      <c r="C181" s="19"/>
    </row>
    <row r="182" spans="1:4" ht="13">
      <c r="A182" s="19"/>
      <c r="B182" s="19"/>
      <c r="C182" s="19"/>
    </row>
    <row r="183" spans="1:4" ht="13">
      <c r="A183" s="19"/>
      <c r="B183" s="19"/>
      <c r="C183" s="19"/>
      <c r="D183" s="19"/>
    </row>
    <row r="185" spans="1:4" ht="13">
      <c r="A185" s="19"/>
      <c r="B185" s="19"/>
      <c r="C185" s="19"/>
    </row>
    <row r="186" spans="1:4" ht="13">
      <c r="A186" s="19"/>
      <c r="B186" s="19"/>
      <c r="C186" s="19"/>
    </row>
    <row r="187" spans="1:4" ht="13">
      <c r="A187" s="19"/>
      <c r="B187" s="19"/>
      <c r="C187" s="19"/>
    </row>
    <row r="188" spans="1:4" ht="13">
      <c r="A188" s="19"/>
      <c r="B188" s="19"/>
      <c r="C188" s="19"/>
    </row>
    <row r="189" spans="1:4" ht="13">
      <c r="B189" s="19"/>
      <c r="C189" s="19"/>
    </row>
    <row r="190" spans="1:4" ht="13">
      <c r="B190" s="19"/>
      <c r="C190" s="19"/>
    </row>
    <row r="191" spans="1:4" ht="13">
      <c r="A191" s="19"/>
      <c r="B191" s="19"/>
      <c r="C191" s="19"/>
    </row>
    <row r="192" spans="1:4" ht="13">
      <c r="A192" s="19"/>
      <c r="B192" s="19"/>
      <c r="C192" s="19"/>
    </row>
    <row r="193" spans="1:4" ht="13">
      <c r="A193" s="19"/>
      <c r="B193" s="19"/>
      <c r="C193" s="19"/>
    </row>
    <row r="194" spans="1:4" ht="13">
      <c r="A194" s="19"/>
      <c r="B194" s="19"/>
      <c r="C194" s="19"/>
    </row>
    <row r="195" spans="1:4" ht="13">
      <c r="A195" s="19"/>
      <c r="B195" s="19"/>
      <c r="C195" s="19"/>
    </row>
    <row r="196" spans="1:4" ht="13">
      <c r="B196" s="19"/>
      <c r="C196" s="19"/>
    </row>
    <row r="197" spans="1:4" ht="13">
      <c r="B197" s="19"/>
      <c r="C197" s="19"/>
    </row>
    <row r="198" spans="1:4" ht="13">
      <c r="B198" s="19"/>
      <c r="C198" s="19"/>
    </row>
    <row r="199" spans="1:4" ht="13">
      <c r="B199" s="19"/>
      <c r="C199" s="19"/>
    </row>
    <row r="200" spans="1:4" ht="13">
      <c r="A200" s="19"/>
      <c r="B200" s="19"/>
      <c r="C200" s="19"/>
    </row>
    <row r="201" spans="1:4" ht="13">
      <c r="A201" s="19"/>
      <c r="B201" s="19"/>
      <c r="C201" s="19"/>
    </row>
    <row r="202" spans="1:4" ht="13">
      <c r="A202" s="19"/>
      <c r="B202" s="19"/>
      <c r="C202" s="19"/>
    </row>
    <row r="203" spans="1:4" ht="13">
      <c r="A203" s="19"/>
      <c r="B203" s="19"/>
      <c r="C203" s="19"/>
    </row>
    <row r="204" spans="1:4" ht="13">
      <c r="A204" s="19"/>
      <c r="B204" s="19"/>
      <c r="C204" s="19"/>
      <c r="D204" s="19"/>
    </row>
    <row r="205" spans="1:4" ht="13">
      <c r="A205" s="31"/>
    </row>
    <row r="206" spans="1:4" ht="13">
      <c r="A206" s="19"/>
      <c r="B206" s="19"/>
      <c r="C206" s="19"/>
    </row>
    <row r="207" spans="1:4" ht="13">
      <c r="A207" s="19"/>
      <c r="B207" s="19"/>
      <c r="C207" s="19"/>
    </row>
    <row r="208" spans="1:4" ht="13">
      <c r="A208" s="19"/>
      <c r="B208" s="19"/>
      <c r="C208" s="19"/>
    </row>
    <row r="209" spans="1:3" ht="13">
      <c r="A209" s="19"/>
      <c r="B209" s="19"/>
      <c r="C209" s="19"/>
    </row>
    <row r="210" spans="1:3" ht="13">
      <c r="B210" s="19"/>
      <c r="C210" s="19"/>
    </row>
    <row r="211" spans="1:3" ht="13">
      <c r="B211" s="19"/>
      <c r="C211" s="19"/>
    </row>
    <row r="212" spans="1:3" ht="13">
      <c r="A212" s="19"/>
      <c r="B212" s="19"/>
      <c r="C212" s="19"/>
    </row>
    <row r="213" spans="1:3" ht="13">
      <c r="A213" s="19"/>
      <c r="B213" s="19"/>
      <c r="C213" s="19"/>
    </row>
    <row r="214" spans="1:3" ht="13">
      <c r="A214" s="19"/>
      <c r="B214" s="19"/>
      <c r="C214" s="19"/>
    </row>
    <row r="215" spans="1:3" ht="13">
      <c r="A215" s="19"/>
      <c r="B215" s="19"/>
      <c r="C215" s="19"/>
    </row>
    <row r="216" spans="1:3" ht="13">
      <c r="A216" s="19"/>
      <c r="B216" s="19"/>
      <c r="C216" s="19"/>
    </row>
    <row r="217" spans="1:3" ht="13">
      <c r="B217" s="19"/>
      <c r="C217" s="19"/>
    </row>
    <row r="218" spans="1:3" ht="13">
      <c r="B218" s="19"/>
      <c r="C218" s="19"/>
    </row>
    <row r="219" spans="1:3" ht="13">
      <c r="B219" s="19"/>
      <c r="C219" s="19"/>
    </row>
    <row r="220" spans="1:3" ht="13">
      <c r="B220" s="19"/>
      <c r="C220" s="19"/>
    </row>
    <row r="221" spans="1:3" ht="13">
      <c r="A221" s="19"/>
      <c r="B221" s="19"/>
      <c r="C221" s="19"/>
    </row>
    <row r="222" spans="1:3" ht="13">
      <c r="A222" s="19"/>
      <c r="B222" s="19"/>
      <c r="C222" s="19"/>
    </row>
    <row r="223" spans="1:3" ht="13">
      <c r="A223" s="19"/>
      <c r="B223" s="19"/>
      <c r="C223" s="19"/>
    </row>
    <row r="224" spans="1:3" ht="13">
      <c r="A224" s="19"/>
      <c r="B224" s="19"/>
      <c r="C224" s="19"/>
    </row>
    <row r="225" spans="1:4" ht="13">
      <c r="A225" s="19"/>
      <c r="B225" s="19"/>
      <c r="C225" s="19"/>
      <c r="D225" s="19"/>
    </row>
    <row r="226" spans="1:4" ht="13">
      <c r="A226" s="31"/>
    </row>
    <row r="227" spans="1:4" ht="13">
      <c r="A227" s="19"/>
      <c r="B227" s="19"/>
      <c r="C227" s="19"/>
    </row>
    <row r="228" spans="1:4" ht="13">
      <c r="A228" s="19"/>
      <c r="B228" s="19"/>
      <c r="C228" s="19"/>
    </row>
    <row r="229" spans="1:4" ht="13">
      <c r="A229" s="19"/>
      <c r="B229" s="19"/>
      <c r="C229" s="19"/>
    </row>
    <row r="230" spans="1:4" ht="13">
      <c r="A230" s="19"/>
      <c r="B230" s="19"/>
      <c r="C230" s="19"/>
    </row>
    <row r="231" spans="1:4" ht="13">
      <c r="B231" s="19"/>
      <c r="C231" s="19"/>
    </row>
    <row r="232" spans="1:4" ht="13">
      <c r="B232" s="19"/>
      <c r="C232" s="19"/>
    </row>
    <row r="233" spans="1:4" ht="13">
      <c r="A233" s="19"/>
      <c r="B233" s="19"/>
      <c r="C233" s="19"/>
    </row>
    <row r="234" spans="1:4" ht="13">
      <c r="A234" s="19"/>
      <c r="B234" s="19"/>
      <c r="C234" s="19"/>
    </row>
    <row r="235" spans="1:4" ht="13">
      <c r="A235" s="19"/>
      <c r="B235" s="19"/>
      <c r="C235" s="19"/>
    </row>
    <row r="236" spans="1:4" ht="13">
      <c r="A236" s="19"/>
      <c r="B236" s="19"/>
      <c r="C236" s="19"/>
    </row>
    <row r="237" spans="1:4" ht="13">
      <c r="A237" s="19"/>
      <c r="B237" s="19"/>
      <c r="C237" s="19"/>
    </row>
    <row r="238" spans="1:4" ht="13">
      <c r="B238" s="19"/>
      <c r="C238" s="19"/>
    </row>
    <row r="239" spans="1:4" ht="13">
      <c r="B239" s="19"/>
      <c r="C239" s="19"/>
    </row>
    <row r="240" spans="1:4" ht="13">
      <c r="B240" s="19"/>
      <c r="C240" s="19"/>
    </row>
    <row r="241" spans="1:4" ht="13">
      <c r="B241" s="19"/>
      <c r="C241" s="19"/>
    </row>
    <row r="242" spans="1:4" ht="13">
      <c r="A242" s="19"/>
      <c r="B242" s="19"/>
      <c r="C242" s="19"/>
    </row>
    <row r="243" spans="1:4" ht="13">
      <c r="A243" s="19"/>
      <c r="B243" s="19"/>
      <c r="C243" s="19"/>
    </row>
    <row r="244" spans="1:4" ht="13">
      <c r="A244" s="19"/>
      <c r="B244" s="19"/>
      <c r="C244" s="19"/>
    </row>
    <row r="245" spans="1:4" ht="13">
      <c r="A245" s="19"/>
      <c r="B245" s="19"/>
      <c r="C245" s="19"/>
    </row>
    <row r="246" spans="1:4" ht="13">
      <c r="A246" s="19"/>
      <c r="B246" s="19"/>
      <c r="C246" s="19"/>
      <c r="D24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46"/>
  <sheetViews>
    <sheetView workbookViewId="0">
      <selection activeCell="A8" sqref="A8"/>
    </sheetView>
  </sheetViews>
  <sheetFormatPr baseColWidth="10" defaultColWidth="12.6640625" defaultRowHeight="15.75" customHeight="1"/>
  <cols>
    <col min="1" max="1" width="43.1640625" style="18" customWidth="1"/>
    <col min="2" max="13" width="12.6640625" style="18"/>
    <col min="14" max="14" width="22.83203125" style="18" customWidth="1"/>
    <col min="15" max="15" width="25.1640625" style="18" customWidth="1"/>
    <col min="16" max="16384" width="12.6640625" style="18"/>
  </cols>
  <sheetData>
    <row r="1" spans="1:16" ht="15.75" customHeight="1">
      <c r="A1" s="21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21" t="s">
        <v>13</v>
      </c>
      <c r="O1" s="21" t="s">
        <v>14</v>
      </c>
      <c r="P1" s="16"/>
    </row>
    <row r="2" spans="1:16" ht="15.75" customHeight="1">
      <c r="A2" s="19" t="s">
        <v>24</v>
      </c>
      <c r="B2" s="20">
        <v>31</v>
      </c>
      <c r="C2" s="21">
        <v>28</v>
      </c>
      <c r="D2" s="21">
        <v>22</v>
      </c>
      <c r="E2" s="20">
        <v>25</v>
      </c>
      <c r="F2" s="21">
        <v>24</v>
      </c>
      <c r="G2" s="21">
        <v>13</v>
      </c>
      <c r="H2" s="21">
        <v>17</v>
      </c>
      <c r="I2" s="21">
        <v>29</v>
      </c>
      <c r="J2" s="21">
        <v>27</v>
      </c>
      <c r="K2" s="21">
        <v>40</v>
      </c>
      <c r="L2" s="21">
        <v>36</v>
      </c>
      <c r="M2" s="20">
        <v>18</v>
      </c>
      <c r="N2" s="21">
        <f t="shared" ref="N2:N27" si="0">SUM(B2:M2)</f>
        <v>310</v>
      </c>
      <c r="O2" s="22">
        <f>N2/N30*100</f>
        <v>56.057866184448471</v>
      </c>
      <c r="P2" s="16"/>
    </row>
    <row r="3" spans="1:16" ht="15.75" customHeight="1">
      <c r="A3" s="19"/>
      <c r="B3" s="20"/>
      <c r="C3" s="21"/>
      <c r="D3" s="21"/>
      <c r="E3" s="20"/>
      <c r="F3" s="21"/>
      <c r="G3" s="21"/>
      <c r="H3" s="21"/>
      <c r="I3" s="21"/>
      <c r="J3" s="21"/>
      <c r="K3" s="21"/>
      <c r="L3" s="21"/>
      <c r="M3" s="20"/>
      <c r="N3" s="21">
        <f t="shared" si="0"/>
        <v>0</v>
      </c>
      <c r="O3" s="22">
        <f>N3/N30*100</f>
        <v>0</v>
      </c>
      <c r="P3" s="16"/>
    </row>
    <row r="4" spans="1:16" ht="15.75" customHeight="1">
      <c r="A4" s="19"/>
      <c r="B4" s="20"/>
      <c r="C4" s="21"/>
      <c r="D4" s="21"/>
      <c r="E4" s="20"/>
      <c r="F4" s="21"/>
      <c r="G4" s="21"/>
      <c r="H4" s="21"/>
      <c r="I4" s="21"/>
      <c r="J4" s="21"/>
      <c r="K4" s="21"/>
      <c r="L4" s="21"/>
      <c r="M4" s="20"/>
      <c r="N4" s="21">
        <f t="shared" si="0"/>
        <v>0</v>
      </c>
      <c r="O4" s="22">
        <f>N4/N30*100</f>
        <v>0</v>
      </c>
      <c r="P4" s="16"/>
    </row>
    <row r="5" spans="1:16" ht="15.75" customHeight="1">
      <c r="A5" s="19" t="s">
        <v>26</v>
      </c>
      <c r="B5" s="20">
        <v>0</v>
      </c>
      <c r="C5" s="21">
        <v>0</v>
      </c>
      <c r="D5" s="21">
        <v>1</v>
      </c>
      <c r="E5" s="20">
        <v>0</v>
      </c>
      <c r="F5" s="21">
        <v>3</v>
      </c>
      <c r="G5" s="21">
        <v>1</v>
      </c>
      <c r="H5" s="21">
        <v>1</v>
      </c>
      <c r="I5" s="21">
        <v>0</v>
      </c>
      <c r="J5" s="21">
        <v>0</v>
      </c>
      <c r="K5" s="21">
        <v>2</v>
      </c>
      <c r="L5" s="21">
        <v>0</v>
      </c>
      <c r="M5" s="20">
        <v>0</v>
      </c>
      <c r="N5" s="21">
        <f t="shared" si="0"/>
        <v>8</v>
      </c>
      <c r="O5" s="22">
        <f>N5/N30*100</f>
        <v>1.4466546112115732</v>
      </c>
      <c r="P5" s="16"/>
    </row>
    <row r="6" spans="1:16" ht="15.75" customHeight="1">
      <c r="A6" s="19" t="s">
        <v>36</v>
      </c>
      <c r="B6" s="20">
        <v>0</v>
      </c>
      <c r="C6" s="21">
        <v>0</v>
      </c>
      <c r="D6" s="21">
        <v>0</v>
      </c>
      <c r="E6" s="20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0">
        <v>0</v>
      </c>
      <c r="N6" s="21">
        <f t="shared" si="0"/>
        <v>0</v>
      </c>
      <c r="O6" s="22">
        <f>N6/N30*100</f>
        <v>0</v>
      </c>
      <c r="P6" s="16"/>
    </row>
    <row r="7" spans="1:16" ht="15.75" customHeight="1">
      <c r="A7" s="19" t="s">
        <v>15</v>
      </c>
      <c r="B7" s="20">
        <v>0</v>
      </c>
      <c r="C7" s="21">
        <v>0</v>
      </c>
      <c r="D7" s="21">
        <v>1</v>
      </c>
      <c r="E7" s="20">
        <v>1</v>
      </c>
      <c r="F7" s="21">
        <v>6</v>
      </c>
      <c r="G7" s="21">
        <v>0</v>
      </c>
      <c r="H7" s="21">
        <v>0</v>
      </c>
      <c r="I7" s="21">
        <v>1</v>
      </c>
      <c r="J7" s="21">
        <v>0</v>
      </c>
      <c r="K7" s="21">
        <v>2</v>
      </c>
      <c r="L7" s="21">
        <v>0</v>
      </c>
      <c r="M7" s="20">
        <v>1</v>
      </c>
      <c r="N7" s="21">
        <f t="shared" si="0"/>
        <v>12</v>
      </c>
      <c r="O7" s="22">
        <f>N7/N30*100</f>
        <v>2.1699819168173597</v>
      </c>
      <c r="P7" s="16"/>
    </row>
    <row r="8" spans="1:16" ht="15.75" customHeight="1">
      <c r="A8" s="27" t="s">
        <v>28</v>
      </c>
      <c r="B8" s="20">
        <v>18</v>
      </c>
      <c r="C8" s="21">
        <v>19</v>
      </c>
      <c r="D8" s="21">
        <v>15</v>
      </c>
      <c r="E8" s="20">
        <v>12</v>
      </c>
      <c r="F8" s="21">
        <v>17</v>
      </c>
      <c r="G8" s="21">
        <v>10</v>
      </c>
      <c r="H8" s="21">
        <v>13</v>
      </c>
      <c r="I8" s="21">
        <v>19</v>
      </c>
      <c r="J8" s="21">
        <v>19</v>
      </c>
      <c r="K8" s="21">
        <v>24</v>
      </c>
      <c r="L8" s="21">
        <v>24</v>
      </c>
      <c r="M8" s="20">
        <v>11</v>
      </c>
      <c r="N8" s="21">
        <f t="shared" si="0"/>
        <v>201</v>
      </c>
      <c r="O8" s="22">
        <f>N8/N30*100</f>
        <v>36.347197106690778</v>
      </c>
      <c r="P8" s="16"/>
    </row>
    <row r="9" spans="1:16" ht="15.75" customHeight="1">
      <c r="A9" s="16"/>
      <c r="B9" s="20">
        <v>0</v>
      </c>
      <c r="C9" s="21">
        <v>0</v>
      </c>
      <c r="D9" s="21">
        <v>0</v>
      </c>
      <c r="E9" s="20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0">
        <v>0</v>
      </c>
      <c r="N9" s="21">
        <f t="shared" si="0"/>
        <v>0</v>
      </c>
      <c r="O9" s="22">
        <f>N9/N30*100</f>
        <v>0</v>
      </c>
      <c r="P9" s="16"/>
    </row>
    <row r="10" spans="1:16" ht="15.75" customHeight="1">
      <c r="A10" s="19" t="s">
        <v>16</v>
      </c>
      <c r="B10" s="20">
        <v>0</v>
      </c>
      <c r="C10" s="21">
        <v>0</v>
      </c>
      <c r="D10" s="21">
        <v>0</v>
      </c>
      <c r="E10" s="20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0">
        <v>0</v>
      </c>
      <c r="N10" s="21">
        <f t="shared" si="0"/>
        <v>0</v>
      </c>
      <c r="O10" s="22">
        <f>N10/N30*100</f>
        <v>0</v>
      </c>
      <c r="P10" s="16"/>
    </row>
    <row r="11" spans="1:16" ht="15.75" customHeight="1">
      <c r="A11" s="19" t="s">
        <v>17</v>
      </c>
      <c r="B11" s="20">
        <v>0</v>
      </c>
      <c r="C11" s="21">
        <v>0</v>
      </c>
      <c r="D11" s="21">
        <v>0</v>
      </c>
      <c r="E11" s="20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0">
        <v>0</v>
      </c>
      <c r="N11" s="21">
        <f t="shared" si="0"/>
        <v>0</v>
      </c>
      <c r="O11" s="22">
        <f>N11/N30*100</f>
        <v>0</v>
      </c>
      <c r="P11" s="16"/>
    </row>
    <row r="12" spans="1:16" ht="15.75" customHeight="1">
      <c r="A12" s="19"/>
      <c r="B12" s="20">
        <v>0</v>
      </c>
      <c r="C12" s="21">
        <v>0</v>
      </c>
      <c r="D12" s="21">
        <v>0</v>
      </c>
      <c r="E12" s="20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0">
        <v>0</v>
      </c>
      <c r="N12" s="21">
        <f t="shared" si="0"/>
        <v>0</v>
      </c>
      <c r="O12" s="22">
        <f>N12/N30*100</f>
        <v>0</v>
      </c>
      <c r="P12" s="16"/>
    </row>
    <row r="13" spans="1:16" ht="15.75" customHeight="1">
      <c r="A13" s="19"/>
      <c r="B13" s="20">
        <v>0</v>
      </c>
      <c r="C13" s="21">
        <v>0</v>
      </c>
      <c r="D13" s="21">
        <v>0</v>
      </c>
      <c r="E13" s="20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0">
        <v>0</v>
      </c>
      <c r="N13" s="21">
        <f t="shared" si="0"/>
        <v>0</v>
      </c>
      <c r="O13" s="22">
        <f>N13/N30*100</f>
        <v>0</v>
      </c>
      <c r="P13" s="16"/>
    </row>
    <row r="14" spans="1:16" ht="15.75" customHeight="1">
      <c r="A14" s="19"/>
      <c r="B14" s="21">
        <v>0</v>
      </c>
      <c r="C14" s="21">
        <v>0</v>
      </c>
      <c r="D14" s="21">
        <v>0</v>
      </c>
      <c r="E14" s="20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0">
        <v>0</v>
      </c>
      <c r="N14" s="21">
        <f t="shared" si="0"/>
        <v>0</v>
      </c>
      <c r="O14" s="22">
        <f>N14/N30*100</f>
        <v>0</v>
      </c>
      <c r="P14" s="16"/>
    </row>
    <row r="15" spans="1:16" ht="15.75" customHeight="1">
      <c r="A15" s="19"/>
      <c r="B15" s="21">
        <v>0</v>
      </c>
      <c r="C15" s="21">
        <v>0</v>
      </c>
      <c r="D15" s="21">
        <v>0</v>
      </c>
      <c r="E15" s="20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0">
        <v>0</v>
      </c>
      <c r="N15" s="21">
        <f t="shared" si="0"/>
        <v>0</v>
      </c>
      <c r="O15" s="22">
        <f>N15/N30*100</f>
        <v>0</v>
      </c>
      <c r="P15" s="16"/>
    </row>
    <row r="16" spans="1:16" ht="15.75" customHeight="1">
      <c r="A16" s="19"/>
      <c r="B16" s="21">
        <v>0</v>
      </c>
      <c r="C16" s="21">
        <v>0</v>
      </c>
      <c r="D16" s="21">
        <v>0</v>
      </c>
      <c r="E16" s="20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0">
        <v>0</v>
      </c>
      <c r="N16" s="21">
        <f t="shared" si="0"/>
        <v>0</v>
      </c>
      <c r="O16" s="22">
        <f>N16/N30*100</f>
        <v>0</v>
      </c>
      <c r="P16" s="16"/>
    </row>
    <row r="17" spans="1:16" ht="15.75" customHeight="1">
      <c r="A17" s="19"/>
      <c r="B17" s="21">
        <v>0</v>
      </c>
      <c r="C17" s="21">
        <v>0</v>
      </c>
      <c r="D17" s="21">
        <v>0</v>
      </c>
      <c r="E17" s="20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3">
        <v>0</v>
      </c>
      <c r="L17" s="23">
        <v>0</v>
      </c>
      <c r="M17" s="20">
        <v>0</v>
      </c>
      <c r="N17" s="21">
        <f t="shared" si="0"/>
        <v>0</v>
      </c>
      <c r="O17" s="22">
        <f>N17/N30*100</f>
        <v>0</v>
      </c>
      <c r="P17" s="16"/>
    </row>
    <row r="18" spans="1:16" ht="15.75" customHeight="1">
      <c r="A18" s="24" t="s">
        <v>37</v>
      </c>
      <c r="B18" s="21">
        <v>0</v>
      </c>
      <c r="C18" s="21">
        <v>0</v>
      </c>
      <c r="D18" s="21">
        <v>0</v>
      </c>
      <c r="E18" s="20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3">
        <v>0</v>
      </c>
      <c r="L18" s="23">
        <v>0</v>
      </c>
      <c r="M18" s="20">
        <v>0</v>
      </c>
      <c r="N18" s="21">
        <f t="shared" si="0"/>
        <v>0</v>
      </c>
      <c r="O18" s="22">
        <f>N18/N30*100</f>
        <v>0</v>
      </c>
      <c r="P18" s="16"/>
    </row>
    <row r="19" spans="1:16" ht="15.75" customHeight="1">
      <c r="A19" s="24"/>
      <c r="B19" s="21"/>
      <c r="C19" s="21"/>
      <c r="D19" s="21"/>
      <c r="E19" s="20"/>
      <c r="F19" s="21"/>
      <c r="G19" s="21"/>
      <c r="H19" s="21"/>
      <c r="I19" s="21"/>
      <c r="J19" s="21"/>
      <c r="K19" s="23"/>
      <c r="L19" s="23"/>
      <c r="M19" s="20"/>
      <c r="N19" s="21">
        <f t="shared" si="0"/>
        <v>0</v>
      </c>
      <c r="O19" s="22">
        <f>N19/N30*100</f>
        <v>0</v>
      </c>
      <c r="P19" s="16"/>
    </row>
    <row r="20" spans="1:16" ht="15.75" customHeight="1">
      <c r="A20" s="24" t="s">
        <v>38</v>
      </c>
      <c r="B20" s="21">
        <v>0</v>
      </c>
      <c r="C20" s="21">
        <v>0</v>
      </c>
      <c r="D20" s="21">
        <v>0</v>
      </c>
      <c r="E20" s="20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3">
        <v>0</v>
      </c>
      <c r="L20" s="23">
        <v>0</v>
      </c>
      <c r="M20" s="20">
        <v>0</v>
      </c>
      <c r="N20" s="21">
        <f t="shared" si="0"/>
        <v>0</v>
      </c>
      <c r="O20" s="22">
        <f>N20/N30*100</f>
        <v>0</v>
      </c>
      <c r="P20" s="16"/>
    </row>
    <row r="21" spans="1:16" ht="15.75" customHeight="1">
      <c r="A21" s="24"/>
      <c r="B21" s="21"/>
      <c r="C21" s="21"/>
      <c r="D21" s="21"/>
      <c r="E21" s="20"/>
      <c r="F21" s="21"/>
      <c r="G21" s="21"/>
      <c r="H21" s="21"/>
      <c r="I21" s="21"/>
      <c r="J21" s="21"/>
      <c r="K21" s="23"/>
      <c r="L21" s="23"/>
      <c r="M21" s="20"/>
      <c r="N21" s="21">
        <f t="shared" si="0"/>
        <v>0</v>
      </c>
      <c r="O21" s="22">
        <f>N21/N30*100</f>
        <v>0</v>
      </c>
      <c r="P21" s="16"/>
    </row>
    <row r="22" spans="1:16" ht="15.75" customHeight="1">
      <c r="A22" s="19" t="s">
        <v>18</v>
      </c>
      <c r="B22" s="21">
        <v>0</v>
      </c>
      <c r="C22" s="21">
        <v>0</v>
      </c>
      <c r="D22" s="21">
        <v>0</v>
      </c>
      <c r="E22" s="20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0">
        <v>0</v>
      </c>
      <c r="N22" s="21">
        <f t="shared" si="0"/>
        <v>0</v>
      </c>
      <c r="O22" s="22">
        <f>N22/N30*100</f>
        <v>0</v>
      </c>
      <c r="P22" s="16"/>
    </row>
    <row r="23" spans="1:16" ht="15.75" customHeight="1">
      <c r="A23" s="24" t="s">
        <v>19</v>
      </c>
      <c r="B23" s="21">
        <v>0</v>
      </c>
      <c r="C23" s="21">
        <v>0</v>
      </c>
      <c r="D23" s="21">
        <v>0</v>
      </c>
      <c r="E23" s="20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0">
        <v>0</v>
      </c>
      <c r="N23" s="21">
        <f t="shared" si="0"/>
        <v>0</v>
      </c>
      <c r="O23" s="22">
        <f>N23/N30*100</f>
        <v>0</v>
      </c>
      <c r="P23" s="16"/>
    </row>
    <row r="24" spans="1:16" ht="15.75" customHeight="1">
      <c r="A24" s="16"/>
      <c r="B24" s="21"/>
      <c r="C24" s="21"/>
      <c r="D24" s="21"/>
      <c r="E24" s="20"/>
      <c r="F24" s="21"/>
      <c r="G24" s="21"/>
      <c r="H24" s="21"/>
      <c r="I24" s="21"/>
      <c r="J24" s="21"/>
      <c r="K24" s="21"/>
      <c r="L24" s="21"/>
      <c r="M24" s="20"/>
      <c r="N24" s="21">
        <f t="shared" si="0"/>
        <v>0</v>
      </c>
      <c r="O24" s="22">
        <f>N24/N30*100</f>
        <v>0</v>
      </c>
      <c r="P24" s="16"/>
    </row>
    <row r="25" spans="1:16" ht="15.75" customHeight="1">
      <c r="A25" s="16" t="s">
        <v>20</v>
      </c>
      <c r="B25" s="21">
        <v>0</v>
      </c>
      <c r="C25" s="21">
        <v>0</v>
      </c>
      <c r="D25" s="21">
        <v>0</v>
      </c>
      <c r="E25" s="20">
        <v>0</v>
      </c>
      <c r="F25" s="21">
        <v>2</v>
      </c>
      <c r="G25" s="21">
        <v>8</v>
      </c>
      <c r="H25" s="21">
        <v>2</v>
      </c>
      <c r="I25" s="21">
        <v>1</v>
      </c>
      <c r="J25" s="21">
        <v>9</v>
      </c>
      <c r="K25" s="21">
        <v>0</v>
      </c>
      <c r="L25" s="21">
        <v>0</v>
      </c>
      <c r="M25" s="20">
        <v>0</v>
      </c>
      <c r="N25" s="21">
        <f t="shared" si="0"/>
        <v>22</v>
      </c>
      <c r="O25" s="22">
        <f>N25/N30*100</f>
        <v>3.9783001808318263</v>
      </c>
      <c r="P25" s="16"/>
    </row>
    <row r="26" spans="1:16" ht="15.75" customHeight="1">
      <c r="A26" s="16" t="s">
        <v>34</v>
      </c>
      <c r="B26" s="21">
        <v>0</v>
      </c>
      <c r="C26" s="21">
        <v>0</v>
      </c>
      <c r="D26" s="21">
        <v>0</v>
      </c>
      <c r="E26" s="20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0">
        <v>0</v>
      </c>
      <c r="N26" s="21">
        <f t="shared" si="0"/>
        <v>0</v>
      </c>
      <c r="O26" s="22">
        <f>N26/N30*100</f>
        <v>0</v>
      </c>
      <c r="P26" s="16"/>
    </row>
    <row r="27" spans="1:16" ht="15.75" customHeight="1">
      <c r="A27" s="21" t="s">
        <v>21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0">
        <v>0</v>
      </c>
      <c r="N27" s="21">
        <f t="shared" si="0"/>
        <v>0</v>
      </c>
      <c r="O27" s="22">
        <f>N27/N30*100</f>
        <v>0</v>
      </c>
      <c r="P27" s="16"/>
    </row>
    <row r="28" spans="1:16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6" ht="15.75" customHeight="1">
      <c r="A29" s="25" t="s">
        <v>22</v>
      </c>
      <c r="B29" s="26">
        <f t="shared" ref="B29:M29" si="1">SUM(B2:B27)</f>
        <v>49</v>
      </c>
      <c r="C29" s="26">
        <f t="shared" si="1"/>
        <v>47</v>
      </c>
      <c r="D29" s="26">
        <f t="shared" si="1"/>
        <v>39</v>
      </c>
      <c r="E29" s="26">
        <f t="shared" si="1"/>
        <v>38</v>
      </c>
      <c r="F29" s="26">
        <f t="shared" si="1"/>
        <v>52</v>
      </c>
      <c r="G29" s="26">
        <f t="shared" si="1"/>
        <v>32</v>
      </c>
      <c r="H29" s="26">
        <f t="shared" si="1"/>
        <v>33</v>
      </c>
      <c r="I29" s="26">
        <f t="shared" si="1"/>
        <v>50</v>
      </c>
      <c r="J29" s="26">
        <f t="shared" si="1"/>
        <v>55</v>
      </c>
      <c r="K29" s="26">
        <f t="shared" si="1"/>
        <v>68</v>
      </c>
      <c r="L29" s="26">
        <f t="shared" si="1"/>
        <v>60</v>
      </c>
      <c r="M29" s="26">
        <f t="shared" si="1"/>
        <v>30</v>
      </c>
      <c r="N29" s="26"/>
      <c r="O29" s="21"/>
    </row>
    <row r="30" spans="1:16" ht="15.75" customHeight="1">
      <c r="A30" s="25" t="s">
        <v>23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>
        <f>SUM(N2:N27)</f>
        <v>553</v>
      </c>
      <c r="O30" s="21"/>
    </row>
    <row r="33" spans="1:12" ht="15.75" customHeight="1">
      <c r="A33" s="19"/>
      <c r="B33" s="27"/>
      <c r="C33" s="16"/>
      <c r="G33" s="19"/>
      <c r="L33" s="19"/>
    </row>
    <row r="34" spans="1:12" ht="15.75" customHeight="1">
      <c r="A34" s="19"/>
      <c r="B34" s="27"/>
      <c r="C34" s="16"/>
      <c r="G34" s="19"/>
      <c r="L34" s="19"/>
    </row>
    <row r="35" spans="1:12" ht="15.75" customHeight="1">
      <c r="A35" s="21"/>
      <c r="B35" s="27"/>
      <c r="C35" s="16"/>
      <c r="G35" s="19"/>
      <c r="L35" s="16"/>
    </row>
    <row r="36" spans="1:12" ht="15.75" customHeight="1">
      <c r="A36" s="21"/>
      <c r="B36" s="27"/>
      <c r="C36" s="19"/>
      <c r="G36" s="19"/>
      <c r="L36" s="16"/>
    </row>
    <row r="37" spans="1:12" ht="15.75" customHeight="1">
      <c r="G37" s="19"/>
    </row>
    <row r="38" spans="1:12" ht="15.75" customHeight="1">
      <c r="G38" s="19"/>
    </row>
    <row r="39" spans="1:12" ht="15.75" customHeight="1">
      <c r="A39" s="19"/>
      <c r="B39" s="28"/>
      <c r="C39" s="29"/>
      <c r="D39" s="19"/>
      <c r="G39" s="19"/>
      <c r="L39" s="29"/>
    </row>
    <row r="40" spans="1:12" ht="15.75" customHeight="1">
      <c r="A40" s="19"/>
      <c r="B40" s="28"/>
      <c r="G40" s="19"/>
      <c r="L40" s="29"/>
    </row>
    <row r="41" spans="1:12" ht="15.75" customHeight="1">
      <c r="A41" s="19"/>
      <c r="B41" s="27"/>
      <c r="G41" s="19"/>
    </row>
    <row r="42" spans="1:12" ht="15.75" customHeight="1">
      <c r="A42" s="19"/>
      <c r="B42" s="27"/>
      <c r="C42" s="29"/>
      <c r="G42" s="19"/>
    </row>
    <row r="43" spans="1:12" ht="15.75" customHeight="1">
      <c r="A43" s="19"/>
      <c r="B43" s="19"/>
      <c r="G43" s="19"/>
    </row>
    <row r="44" spans="1:12" ht="15.75" customHeight="1">
      <c r="A44" s="24"/>
      <c r="B44" s="19"/>
      <c r="G44" s="19"/>
    </row>
    <row r="45" spans="1:12" ht="13">
      <c r="A45" s="24"/>
      <c r="B45" s="19"/>
      <c r="C45" s="19"/>
      <c r="G45" s="19"/>
    </row>
    <row r="46" spans="1:12" ht="13">
      <c r="A46" s="24"/>
      <c r="B46" s="19"/>
      <c r="C46" s="19"/>
      <c r="G46" s="19"/>
    </row>
    <row r="47" spans="1:12" ht="13">
      <c r="A47" s="24"/>
      <c r="B47" s="19"/>
      <c r="C47" s="19"/>
      <c r="G47" s="19"/>
    </row>
    <row r="48" spans="1:12" ht="13">
      <c r="A48" s="19"/>
      <c r="B48" s="19"/>
      <c r="C48" s="19"/>
      <c r="G48" s="19"/>
    </row>
    <row r="49" spans="1:7" ht="13">
      <c r="A49" s="24"/>
      <c r="B49" s="19"/>
      <c r="C49" s="19"/>
      <c r="G49" s="19"/>
    </row>
    <row r="50" spans="1:7" ht="13">
      <c r="A50" s="16"/>
      <c r="B50" s="19"/>
      <c r="C50" s="19"/>
      <c r="G50" s="19"/>
    </row>
    <row r="51" spans="1:7" ht="13">
      <c r="A51" s="16"/>
      <c r="B51" s="19"/>
      <c r="C51" s="19"/>
      <c r="G51" s="19"/>
    </row>
    <row r="52" spans="1:7" ht="13">
      <c r="A52" s="19"/>
      <c r="B52" s="30"/>
      <c r="C52" s="19"/>
      <c r="G52" s="19"/>
    </row>
    <row r="53" spans="1:7" ht="13">
      <c r="A53" s="19"/>
      <c r="B53" s="30"/>
      <c r="C53" s="19"/>
      <c r="G53" s="19"/>
    </row>
    <row r="54" spans="1:7" ht="13">
      <c r="A54" s="19"/>
      <c r="B54" s="19"/>
      <c r="C54" s="19"/>
      <c r="G54" s="19"/>
    </row>
    <row r="55" spans="1:7" ht="13">
      <c r="A55" s="19"/>
      <c r="B55" s="19"/>
      <c r="C55" s="19"/>
      <c r="G55" s="19"/>
    </row>
    <row r="56" spans="1:7" ht="13">
      <c r="A56" s="19"/>
      <c r="B56" s="19"/>
      <c r="C56" s="19"/>
      <c r="D56" s="19"/>
      <c r="G56" s="19"/>
    </row>
    <row r="57" spans="1:7" ht="13">
      <c r="A57" s="19"/>
      <c r="G57" s="19"/>
    </row>
    <row r="58" spans="1:7" ht="13">
      <c r="A58" s="16"/>
    </row>
    <row r="59" spans="1:7" ht="13">
      <c r="A59" s="16"/>
      <c r="B59" s="19"/>
      <c r="C59" s="19"/>
    </row>
    <row r="60" spans="1:7" ht="13">
      <c r="A60" s="19"/>
      <c r="B60" s="19"/>
      <c r="C60" s="19"/>
    </row>
    <row r="61" spans="1:7" ht="13">
      <c r="A61" s="19"/>
      <c r="B61" s="19"/>
      <c r="C61" s="19"/>
    </row>
    <row r="62" spans="1:7" ht="13">
      <c r="A62" s="29"/>
      <c r="B62" s="19"/>
      <c r="C62" s="19"/>
    </row>
    <row r="63" spans="1:7" ht="13">
      <c r="A63" s="29"/>
      <c r="B63" s="19"/>
      <c r="C63" s="19"/>
    </row>
    <row r="64" spans="1:7" ht="13">
      <c r="B64" s="19"/>
      <c r="C64" s="19"/>
    </row>
    <row r="65" spans="1:4" ht="13">
      <c r="A65" s="19"/>
      <c r="B65" s="19"/>
      <c r="C65" s="19"/>
    </row>
    <row r="66" spans="1:4" ht="13">
      <c r="A66" s="19"/>
      <c r="B66" s="19"/>
      <c r="C66" s="19"/>
    </row>
    <row r="67" spans="1:4" ht="13">
      <c r="A67" s="19"/>
      <c r="B67" s="19"/>
      <c r="C67" s="19"/>
    </row>
    <row r="68" spans="1:4" ht="13">
      <c r="A68" s="19"/>
      <c r="B68" s="19"/>
      <c r="C68" s="19"/>
    </row>
    <row r="69" spans="1:4" ht="13">
      <c r="A69" s="19"/>
      <c r="B69" s="19"/>
      <c r="C69" s="19"/>
    </row>
    <row r="70" spans="1:4" ht="13">
      <c r="B70" s="19"/>
      <c r="C70" s="19"/>
    </row>
    <row r="71" spans="1:4" ht="13">
      <c r="B71" s="19"/>
      <c r="C71" s="19"/>
    </row>
    <row r="72" spans="1:4" ht="13">
      <c r="B72" s="19"/>
      <c r="C72" s="19"/>
    </row>
    <row r="73" spans="1:4" ht="13">
      <c r="B73" s="19"/>
      <c r="C73" s="19"/>
    </row>
    <row r="74" spans="1:4" ht="13">
      <c r="A74" s="19"/>
      <c r="B74" s="19"/>
      <c r="C74" s="19"/>
    </row>
    <row r="75" spans="1:4" ht="13">
      <c r="A75" s="19"/>
      <c r="B75" s="19"/>
      <c r="C75" s="19"/>
    </row>
    <row r="76" spans="1:4" ht="13">
      <c r="A76" s="19"/>
      <c r="B76" s="19"/>
      <c r="C76" s="19"/>
    </row>
    <row r="77" spans="1:4" ht="13">
      <c r="A77" s="19"/>
      <c r="B77" s="19"/>
      <c r="C77" s="19"/>
    </row>
    <row r="78" spans="1:4" ht="13">
      <c r="A78" s="19"/>
      <c r="B78" s="19"/>
      <c r="C78" s="19"/>
      <c r="D78" s="19"/>
    </row>
    <row r="80" spans="1:4" ht="13">
      <c r="A80" s="19"/>
      <c r="B80" s="19"/>
      <c r="C80" s="19"/>
    </row>
    <row r="81" spans="1:3" ht="13">
      <c r="A81" s="19"/>
      <c r="B81" s="19"/>
      <c r="C81" s="19"/>
    </row>
    <row r="82" spans="1:3" ht="13">
      <c r="A82" s="19"/>
      <c r="B82" s="19"/>
      <c r="C82" s="19"/>
    </row>
    <row r="83" spans="1:3" ht="13">
      <c r="A83" s="19"/>
      <c r="B83" s="19"/>
      <c r="C83" s="19"/>
    </row>
    <row r="84" spans="1:3" ht="13">
      <c r="B84" s="19"/>
      <c r="C84" s="19"/>
    </row>
    <row r="85" spans="1:3" ht="13">
      <c r="B85" s="19"/>
      <c r="C85" s="19"/>
    </row>
    <row r="86" spans="1:3" ht="13">
      <c r="A86" s="19"/>
      <c r="B86" s="19"/>
      <c r="C86" s="19"/>
    </row>
    <row r="87" spans="1:3" ht="13">
      <c r="A87" s="19"/>
      <c r="B87" s="19"/>
      <c r="C87" s="19"/>
    </row>
    <row r="88" spans="1:3" ht="13">
      <c r="A88" s="19"/>
      <c r="B88" s="19"/>
      <c r="C88" s="19"/>
    </row>
    <row r="89" spans="1:3" ht="13">
      <c r="A89" s="19"/>
      <c r="B89" s="19"/>
      <c r="C89" s="19"/>
    </row>
    <row r="90" spans="1:3" ht="13">
      <c r="A90" s="19"/>
      <c r="B90" s="19"/>
      <c r="C90" s="19"/>
    </row>
    <row r="91" spans="1:3" ht="13">
      <c r="B91" s="19"/>
      <c r="C91" s="19"/>
    </row>
    <row r="92" spans="1:3" ht="13">
      <c r="B92" s="19"/>
      <c r="C92" s="19"/>
    </row>
    <row r="93" spans="1:3" ht="13">
      <c r="B93" s="19"/>
      <c r="C93" s="19"/>
    </row>
    <row r="94" spans="1:3" ht="13">
      <c r="B94" s="19"/>
      <c r="C94" s="19"/>
    </row>
    <row r="95" spans="1:3" ht="13">
      <c r="A95" s="19"/>
      <c r="B95" s="19"/>
      <c r="C95" s="19"/>
    </row>
    <row r="96" spans="1:3" ht="13">
      <c r="A96" s="19"/>
      <c r="B96" s="19"/>
      <c r="C96" s="19"/>
    </row>
    <row r="97" spans="1:4" ht="13">
      <c r="A97" s="19"/>
      <c r="B97" s="19"/>
      <c r="C97" s="19"/>
    </row>
    <row r="98" spans="1:4" ht="13">
      <c r="A98" s="19"/>
      <c r="B98" s="19"/>
      <c r="C98" s="19"/>
    </row>
    <row r="99" spans="1:4" ht="13">
      <c r="A99" s="19"/>
      <c r="B99" s="19"/>
      <c r="C99" s="19"/>
      <c r="D99" s="19"/>
    </row>
    <row r="101" spans="1:4" ht="13">
      <c r="A101" s="19"/>
      <c r="B101" s="19"/>
      <c r="C101" s="19"/>
    </row>
    <row r="102" spans="1:4" ht="13">
      <c r="A102" s="19"/>
      <c r="B102" s="19"/>
      <c r="C102" s="19"/>
    </row>
    <row r="103" spans="1:4" ht="13">
      <c r="A103" s="19"/>
      <c r="B103" s="19"/>
      <c r="C103" s="19"/>
    </row>
    <row r="104" spans="1:4" ht="13">
      <c r="A104" s="19"/>
      <c r="B104" s="19"/>
      <c r="C104" s="19"/>
    </row>
    <row r="105" spans="1:4" ht="13">
      <c r="B105" s="19"/>
      <c r="C105" s="19"/>
    </row>
    <row r="106" spans="1:4" ht="13">
      <c r="B106" s="19"/>
      <c r="C106" s="19"/>
    </row>
    <row r="107" spans="1:4" ht="13">
      <c r="A107" s="19"/>
      <c r="B107" s="19"/>
      <c r="C107" s="19"/>
    </row>
    <row r="108" spans="1:4" ht="13">
      <c r="A108" s="19"/>
      <c r="B108" s="19"/>
      <c r="C108" s="19"/>
    </row>
    <row r="109" spans="1:4" ht="13">
      <c r="A109" s="19"/>
      <c r="B109" s="19"/>
      <c r="C109" s="19"/>
    </row>
    <row r="110" spans="1:4" ht="13">
      <c r="A110" s="19"/>
      <c r="B110" s="19"/>
      <c r="C110" s="19"/>
    </row>
    <row r="111" spans="1:4" ht="13">
      <c r="A111" s="19"/>
      <c r="B111" s="19"/>
      <c r="C111" s="19"/>
    </row>
    <row r="112" spans="1:4" ht="13">
      <c r="B112" s="19"/>
      <c r="C112" s="19"/>
    </row>
    <row r="113" spans="1:4" ht="13">
      <c r="B113" s="19"/>
      <c r="C113" s="19"/>
    </row>
    <row r="114" spans="1:4" ht="13">
      <c r="B114" s="19"/>
      <c r="C114" s="19"/>
    </row>
    <row r="115" spans="1:4" ht="13">
      <c r="B115" s="19"/>
      <c r="C115" s="19"/>
    </row>
    <row r="116" spans="1:4" ht="13">
      <c r="A116" s="19"/>
      <c r="B116" s="19"/>
      <c r="C116" s="19"/>
    </row>
    <row r="117" spans="1:4" ht="13">
      <c r="A117" s="19"/>
      <c r="B117" s="19"/>
      <c r="C117" s="19"/>
    </row>
    <row r="118" spans="1:4" ht="13">
      <c r="A118" s="19"/>
      <c r="B118" s="19"/>
      <c r="C118" s="19"/>
    </row>
    <row r="119" spans="1:4" ht="13">
      <c r="A119" s="19"/>
      <c r="B119" s="19"/>
      <c r="C119" s="19"/>
    </row>
    <row r="120" spans="1:4" ht="13">
      <c r="A120" s="19"/>
      <c r="B120" s="19"/>
      <c r="C120" s="19"/>
      <c r="D120" s="19"/>
    </row>
    <row r="122" spans="1:4" ht="13">
      <c r="A122" s="19"/>
      <c r="B122" s="19"/>
      <c r="C122" s="19"/>
    </row>
    <row r="123" spans="1:4" ht="13">
      <c r="A123" s="19"/>
      <c r="B123" s="19"/>
      <c r="C123" s="19"/>
    </row>
    <row r="124" spans="1:4" ht="13">
      <c r="A124" s="19"/>
      <c r="B124" s="19"/>
      <c r="C124" s="19"/>
    </row>
    <row r="125" spans="1:4" ht="13">
      <c r="A125" s="19"/>
      <c r="B125" s="19"/>
      <c r="C125" s="19"/>
    </row>
    <row r="126" spans="1:4" ht="13">
      <c r="B126" s="19"/>
      <c r="C126" s="19"/>
    </row>
    <row r="127" spans="1:4" ht="13">
      <c r="B127" s="19"/>
      <c r="C127" s="19"/>
    </row>
    <row r="128" spans="1:4" ht="13">
      <c r="A128" s="19"/>
      <c r="B128" s="19"/>
      <c r="C128" s="19"/>
    </row>
    <row r="129" spans="1:4" ht="13">
      <c r="A129" s="19"/>
      <c r="B129" s="19"/>
      <c r="C129" s="19"/>
    </row>
    <row r="130" spans="1:4" ht="13">
      <c r="A130" s="19"/>
      <c r="B130" s="19"/>
      <c r="C130" s="19"/>
    </row>
    <row r="131" spans="1:4" ht="13">
      <c r="A131" s="19"/>
      <c r="B131" s="19"/>
      <c r="C131" s="19"/>
    </row>
    <row r="132" spans="1:4" ht="13">
      <c r="A132" s="19"/>
      <c r="B132" s="19"/>
      <c r="C132" s="19"/>
    </row>
    <row r="133" spans="1:4" ht="13">
      <c r="B133" s="19"/>
      <c r="C133" s="19"/>
    </row>
    <row r="134" spans="1:4" ht="13">
      <c r="B134" s="19"/>
      <c r="C134" s="19"/>
    </row>
    <row r="135" spans="1:4" ht="13">
      <c r="B135" s="19"/>
      <c r="C135" s="19"/>
    </row>
    <row r="136" spans="1:4" ht="13">
      <c r="B136" s="19"/>
      <c r="C136" s="19"/>
    </row>
    <row r="137" spans="1:4" ht="13">
      <c r="A137" s="19"/>
      <c r="B137" s="19"/>
      <c r="C137" s="19"/>
    </row>
    <row r="138" spans="1:4" ht="13">
      <c r="A138" s="19"/>
      <c r="B138" s="19"/>
      <c r="C138" s="19"/>
    </row>
    <row r="139" spans="1:4" ht="13">
      <c r="A139" s="19"/>
      <c r="B139" s="19"/>
      <c r="C139" s="19"/>
    </row>
    <row r="140" spans="1:4" ht="13">
      <c r="A140" s="19"/>
      <c r="B140" s="19"/>
      <c r="C140" s="19"/>
    </row>
    <row r="141" spans="1:4" ht="13">
      <c r="A141" s="19"/>
      <c r="B141" s="19"/>
      <c r="C141" s="19"/>
      <c r="D141" s="19"/>
    </row>
    <row r="143" spans="1:4" ht="13">
      <c r="A143" s="19"/>
      <c r="B143" s="19"/>
      <c r="C143" s="19"/>
    </row>
    <row r="144" spans="1:4" ht="13">
      <c r="A144" s="19"/>
      <c r="B144" s="19"/>
      <c r="C144" s="19"/>
    </row>
    <row r="145" spans="1:3" ht="13">
      <c r="A145" s="19"/>
      <c r="B145" s="19"/>
      <c r="C145" s="19"/>
    </row>
    <row r="146" spans="1:3" ht="13">
      <c r="A146" s="19"/>
      <c r="B146" s="19"/>
      <c r="C146" s="19"/>
    </row>
    <row r="147" spans="1:3" ht="13">
      <c r="B147" s="19"/>
      <c r="C147" s="19"/>
    </row>
    <row r="148" spans="1:3" ht="13">
      <c r="B148" s="19"/>
      <c r="C148" s="19"/>
    </row>
    <row r="149" spans="1:3" ht="13">
      <c r="A149" s="19"/>
      <c r="B149" s="19"/>
      <c r="C149" s="19"/>
    </row>
    <row r="150" spans="1:3" ht="13">
      <c r="A150" s="19"/>
      <c r="B150" s="19"/>
      <c r="C150" s="19"/>
    </row>
    <row r="151" spans="1:3" ht="13">
      <c r="A151" s="19"/>
      <c r="B151" s="19"/>
      <c r="C151" s="19"/>
    </row>
    <row r="152" spans="1:3" ht="13">
      <c r="A152" s="19"/>
      <c r="B152" s="19"/>
      <c r="C152" s="19"/>
    </row>
    <row r="153" spans="1:3" ht="13">
      <c r="A153" s="19"/>
      <c r="B153" s="19"/>
      <c r="C153" s="19"/>
    </row>
    <row r="154" spans="1:3" ht="13">
      <c r="B154" s="19"/>
      <c r="C154" s="19"/>
    </row>
    <row r="155" spans="1:3" ht="13">
      <c r="B155" s="19"/>
      <c r="C155" s="19"/>
    </row>
    <row r="156" spans="1:3" ht="13">
      <c r="B156" s="19"/>
      <c r="C156" s="19"/>
    </row>
    <row r="157" spans="1:3" ht="13">
      <c r="B157" s="19"/>
      <c r="C157" s="19"/>
    </row>
    <row r="158" spans="1:3" ht="13">
      <c r="A158" s="19"/>
      <c r="B158" s="19"/>
      <c r="C158" s="19"/>
    </row>
    <row r="159" spans="1:3" ht="13">
      <c r="A159" s="19"/>
      <c r="B159" s="19"/>
      <c r="C159" s="19"/>
    </row>
    <row r="160" spans="1:3" ht="13">
      <c r="A160" s="19"/>
      <c r="B160" s="19"/>
      <c r="C160" s="19"/>
    </row>
    <row r="161" spans="1:4" ht="13">
      <c r="A161" s="19"/>
      <c r="B161" s="19"/>
      <c r="C161" s="19"/>
    </row>
    <row r="162" spans="1:4" ht="13">
      <c r="A162" s="19"/>
      <c r="B162" s="19"/>
      <c r="C162" s="19"/>
      <c r="D162" s="19"/>
    </row>
    <row r="163" spans="1:4" ht="13">
      <c r="A163" s="31"/>
    </row>
    <row r="164" spans="1:4" ht="13">
      <c r="A164" s="19"/>
      <c r="B164" s="19"/>
      <c r="C164" s="19"/>
    </row>
    <row r="165" spans="1:4" ht="13">
      <c r="A165" s="19"/>
      <c r="B165" s="19"/>
      <c r="C165" s="19"/>
    </row>
    <row r="166" spans="1:4" ht="13">
      <c r="A166" s="19"/>
      <c r="B166" s="19"/>
      <c r="C166" s="19"/>
    </row>
    <row r="167" spans="1:4" ht="13">
      <c r="A167" s="19"/>
      <c r="B167" s="19"/>
      <c r="C167" s="19"/>
    </row>
    <row r="168" spans="1:4" ht="13">
      <c r="B168" s="19"/>
      <c r="C168" s="19"/>
    </row>
    <row r="169" spans="1:4" ht="13">
      <c r="B169" s="19"/>
      <c r="C169" s="19"/>
    </row>
    <row r="170" spans="1:4" ht="13">
      <c r="A170" s="19"/>
      <c r="B170" s="19"/>
      <c r="C170" s="19"/>
    </row>
    <row r="171" spans="1:4" ht="13">
      <c r="A171" s="19"/>
      <c r="B171" s="19"/>
      <c r="C171" s="19"/>
    </row>
    <row r="172" spans="1:4" ht="13">
      <c r="A172" s="19"/>
      <c r="B172" s="19"/>
      <c r="C172" s="19"/>
    </row>
    <row r="173" spans="1:4" ht="13">
      <c r="A173" s="19"/>
      <c r="B173" s="19"/>
      <c r="C173" s="19"/>
    </row>
    <row r="174" spans="1:4" ht="13">
      <c r="A174" s="19"/>
      <c r="B174" s="19"/>
      <c r="C174" s="19"/>
    </row>
    <row r="175" spans="1:4" ht="13">
      <c r="B175" s="19"/>
      <c r="C175" s="19"/>
    </row>
    <row r="176" spans="1:4" ht="13">
      <c r="B176" s="19"/>
      <c r="C176" s="19"/>
    </row>
    <row r="177" spans="1:4" ht="13">
      <c r="B177" s="19"/>
      <c r="C177" s="19"/>
    </row>
    <row r="178" spans="1:4" ht="13">
      <c r="B178" s="19"/>
      <c r="C178" s="19"/>
    </row>
    <row r="179" spans="1:4" ht="13">
      <c r="A179" s="19"/>
      <c r="B179" s="19"/>
      <c r="C179" s="19"/>
    </row>
    <row r="180" spans="1:4" ht="13">
      <c r="A180" s="19"/>
      <c r="B180" s="19"/>
      <c r="C180" s="19"/>
    </row>
    <row r="181" spans="1:4" ht="13">
      <c r="A181" s="19"/>
      <c r="B181" s="19"/>
      <c r="C181" s="19"/>
    </row>
    <row r="182" spans="1:4" ht="13">
      <c r="A182" s="19"/>
      <c r="B182" s="19"/>
      <c r="C182" s="19"/>
    </row>
    <row r="183" spans="1:4" ht="13">
      <c r="A183" s="19"/>
      <c r="B183" s="19"/>
      <c r="C183" s="19"/>
      <c r="D183" s="19"/>
    </row>
    <row r="185" spans="1:4" ht="13">
      <c r="A185" s="19"/>
      <c r="B185" s="19"/>
      <c r="C185" s="19"/>
    </row>
    <row r="186" spans="1:4" ht="13">
      <c r="A186" s="19"/>
      <c r="B186" s="19"/>
      <c r="C186" s="19"/>
    </row>
    <row r="187" spans="1:4" ht="13">
      <c r="A187" s="19"/>
      <c r="B187" s="19"/>
      <c r="C187" s="19"/>
    </row>
    <row r="188" spans="1:4" ht="13">
      <c r="A188" s="19"/>
      <c r="B188" s="19"/>
      <c r="C188" s="19"/>
    </row>
    <row r="189" spans="1:4" ht="13">
      <c r="B189" s="19"/>
      <c r="C189" s="19"/>
    </row>
    <row r="190" spans="1:4" ht="13">
      <c r="B190" s="19"/>
      <c r="C190" s="19"/>
    </row>
    <row r="191" spans="1:4" ht="13">
      <c r="A191" s="19"/>
      <c r="B191" s="19"/>
      <c r="C191" s="19"/>
    </row>
    <row r="192" spans="1:4" ht="13">
      <c r="A192" s="19"/>
      <c r="B192" s="19"/>
      <c r="C192" s="19"/>
    </row>
    <row r="193" spans="1:4" ht="13">
      <c r="A193" s="19"/>
      <c r="B193" s="19"/>
      <c r="C193" s="19"/>
    </row>
    <row r="194" spans="1:4" ht="13">
      <c r="A194" s="19"/>
      <c r="B194" s="19"/>
      <c r="C194" s="19"/>
    </row>
    <row r="195" spans="1:4" ht="13">
      <c r="A195" s="19"/>
      <c r="B195" s="19"/>
      <c r="C195" s="19"/>
    </row>
    <row r="196" spans="1:4" ht="13">
      <c r="B196" s="19"/>
      <c r="C196" s="19"/>
    </row>
    <row r="197" spans="1:4" ht="13">
      <c r="B197" s="19"/>
      <c r="C197" s="19"/>
    </row>
    <row r="198" spans="1:4" ht="13">
      <c r="B198" s="19"/>
      <c r="C198" s="19"/>
    </row>
    <row r="199" spans="1:4" ht="13">
      <c r="B199" s="19"/>
      <c r="C199" s="19"/>
    </row>
    <row r="200" spans="1:4" ht="13">
      <c r="A200" s="19"/>
      <c r="B200" s="19"/>
      <c r="C200" s="19"/>
    </row>
    <row r="201" spans="1:4" ht="13">
      <c r="A201" s="19"/>
      <c r="B201" s="19"/>
      <c r="C201" s="19"/>
    </row>
    <row r="202" spans="1:4" ht="13">
      <c r="A202" s="19"/>
      <c r="B202" s="19"/>
      <c r="C202" s="19"/>
    </row>
    <row r="203" spans="1:4" ht="13">
      <c r="A203" s="19"/>
      <c r="B203" s="19"/>
      <c r="C203" s="19"/>
    </row>
    <row r="204" spans="1:4" ht="13">
      <c r="A204" s="19"/>
      <c r="B204" s="19"/>
      <c r="C204" s="19"/>
      <c r="D204" s="19"/>
    </row>
    <row r="205" spans="1:4" ht="13">
      <c r="A205" s="31"/>
    </row>
    <row r="206" spans="1:4" ht="13">
      <c r="A206" s="19"/>
      <c r="B206" s="19"/>
      <c r="C206" s="19"/>
    </row>
    <row r="207" spans="1:4" ht="13">
      <c r="A207" s="19"/>
      <c r="B207" s="19"/>
      <c r="C207" s="19"/>
    </row>
    <row r="208" spans="1:4" ht="13">
      <c r="A208" s="19"/>
      <c r="B208" s="19"/>
      <c r="C208" s="19"/>
    </row>
    <row r="209" spans="1:3" ht="13">
      <c r="A209" s="19"/>
      <c r="B209" s="19"/>
      <c r="C209" s="19"/>
    </row>
    <row r="210" spans="1:3" ht="13">
      <c r="B210" s="19"/>
      <c r="C210" s="19"/>
    </row>
    <row r="211" spans="1:3" ht="13">
      <c r="B211" s="19"/>
      <c r="C211" s="19"/>
    </row>
    <row r="212" spans="1:3" ht="13">
      <c r="A212" s="19"/>
      <c r="B212" s="19"/>
      <c r="C212" s="19"/>
    </row>
    <row r="213" spans="1:3" ht="13">
      <c r="A213" s="19"/>
      <c r="B213" s="19"/>
      <c r="C213" s="19"/>
    </row>
    <row r="214" spans="1:3" ht="13">
      <c r="A214" s="19"/>
      <c r="B214" s="19"/>
      <c r="C214" s="19"/>
    </row>
    <row r="215" spans="1:3" ht="13">
      <c r="A215" s="19"/>
      <c r="B215" s="19"/>
      <c r="C215" s="19"/>
    </row>
    <row r="216" spans="1:3" ht="13">
      <c r="A216" s="19"/>
      <c r="B216" s="19"/>
      <c r="C216" s="19"/>
    </row>
    <row r="217" spans="1:3" ht="13">
      <c r="B217" s="19"/>
      <c r="C217" s="19"/>
    </row>
    <row r="218" spans="1:3" ht="13">
      <c r="B218" s="19"/>
      <c r="C218" s="19"/>
    </row>
    <row r="219" spans="1:3" ht="13">
      <c r="B219" s="19"/>
      <c r="C219" s="19"/>
    </row>
    <row r="220" spans="1:3" ht="13">
      <c r="B220" s="19"/>
      <c r="C220" s="19"/>
    </row>
    <row r="221" spans="1:3" ht="13">
      <c r="A221" s="19"/>
      <c r="B221" s="19"/>
      <c r="C221" s="19"/>
    </row>
    <row r="222" spans="1:3" ht="13">
      <c r="A222" s="19"/>
      <c r="B222" s="19"/>
      <c r="C222" s="19"/>
    </row>
    <row r="223" spans="1:3" ht="13">
      <c r="A223" s="19"/>
      <c r="B223" s="19"/>
      <c r="C223" s="19"/>
    </row>
    <row r="224" spans="1:3" ht="13">
      <c r="A224" s="19"/>
      <c r="B224" s="19"/>
      <c r="C224" s="19"/>
    </row>
    <row r="225" spans="1:4" ht="13">
      <c r="A225" s="19"/>
      <c r="B225" s="19"/>
      <c r="C225" s="19"/>
      <c r="D225" s="19"/>
    </row>
    <row r="226" spans="1:4" ht="13">
      <c r="A226" s="31"/>
    </row>
    <row r="227" spans="1:4" ht="13">
      <c r="A227" s="19"/>
      <c r="B227" s="19"/>
      <c r="C227" s="19"/>
    </row>
    <row r="228" spans="1:4" ht="13">
      <c r="A228" s="19"/>
      <c r="B228" s="19"/>
      <c r="C228" s="19"/>
    </row>
    <row r="229" spans="1:4" ht="13">
      <c r="A229" s="19"/>
      <c r="B229" s="19"/>
      <c r="C229" s="19"/>
    </row>
    <row r="230" spans="1:4" ht="13">
      <c r="A230" s="19"/>
      <c r="B230" s="19"/>
      <c r="C230" s="19"/>
    </row>
    <row r="231" spans="1:4" ht="13">
      <c r="B231" s="19"/>
      <c r="C231" s="19"/>
    </row>
    <row r="232" spans="1:4" ht="13">
      <c r="B232" s="19"/>
      <c r="C232" s="19"/>
    </row>
    <row r="233" spans="1:4" ht="13">
      <c r="A233" s="19"/>
      <c r="B233" s="19"/>
      <c r="C233" s="19"/>
    </row>
    <row r="234" spans="1:4" ht="13">
      <c r="A234" s="19"/>
      <c r="B234" s="19"/>
      <c r="C234" s="19"/>
    </row>
    <row r="235" spans="1:4" ht="13">
      <c r="A235" s="19"/>
      <c r="B235" s="19"/>
      <c r="C235" s="19"/>
    </row>
    <row r="236" spans="1:4" ht="13">
      <c r="A236" s="19"/>
      <c r="B236" s="19"/>
      <c r="C236" s="19"/>
    </row>
    <row r="237" spans="1:4" ht="13">
      <c r="A237" s="19"/>
      <c r="B237" s="19"/>
      <c r="C237" s="19"/>
    </row>
    <row r="238" spans="1:4" ht="13">
      <c r="B238" s="19"/>
      <c r="C238" s="19"/>
    </row>
    <row r="239" spans="1:4" ht="13">
      <c r="B239" s="19"/>
      <c r="C239" s="19"/>
    </row>
    <row r="240" spans="1:4" ht="13">
      <c r="B240" s="19"/>
      <c r="C240" s="19"/>
    </row>
    <row r="241" spans="1:4" ht="13">
      <c r="B241" s="19"/>
      <c r="C241" s="19"/>
    </row>
    <row r="242" spans="1:4" ht="13">
      <c r="A242" s="19"/>
      <c r="B242" s="19"/>
      <c r="C242" s="19"/>
    </row>
    <row r="243" spans="1:4" ht="13">
      <c r="A243" s="19"/>
      <c r="B243" s="19"/>
      <c r="C243" s="19"/>
    </row>
    <row r="244" spans="1:4" ht="13">
      <c r="A244" s="19"/>
      <c r="B244" s="19"/>
      <c r="C244" s="19"/>
    </row>
    <row r="245" spans="1:4" ht="13">
      <c r="A245" s="19"/>
      <c r="B245" s="19"/>
      <c r="C245" s="19"/>
    </row>
    <row r="246" spans="1:4" ht="13">
      <c r="A246" s="19"/>
      <c r="B246" s="19"/>
      <c r="C246" s="19"/>
      <c r="D246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30"/>
  <sheetViews>
    <sheetView workbookViewId="0">
      <selection activeCell="A2" sqref="A2:A28"/>
    </sheetView>
  </sheetViews>
  <sheetFormatPr baseColWidth="10" defaultColWidth="12.6640625" defaultRowHeight="15.75" customHeight="1"/>
  <cols>
    <col min="1" max="1" width="41" style="18" customWidth="1"/>
    <col min="2" max="13" width="12.6640625" style="18"/>
    <col min="14" max="14" width="22.33203125" style="18" customWidth="1"/>
    <col min="15" max="15" width="23" style="18" customWidth="1"/>
    <col min="16" max="16384" width="12.6640625" style="18"/>
  </cols>
  <sheetData>
    <row r="1" spans="1:15" ht="15.75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</row>
    <row r="2" spans="1:15" ht="15.75" customHeight="1">
      <c r="A2" s="19" t="s">
        <v>24</v>
      </c>
      <c r="B2" s="37">
        <v>24</v>
      </c>
      <c r="C2" s="21">
        <v>31</v>
      </c>
      <c r="D2" s="21">
        <v>27</v>
      </c>
      <c r="E2" s="21">
        <v>32</v>
      </c>
      <c r="F2" s="21">
        <v>24</v>
      </c>
      <c r="G2" s="21">
        <v>23</v>
      </c>
      <c r="H2" s="21">
        <v>13</v>
      </c>
      <c r="I2" s="21">
        <v>16</v>
      </c>
      <c r="J2" s="21"/>
      <c r="K2" s="21"/>
      <c r="L2" s="21"/>
      <c r="M2" s="21"/>
      <c r="N2" s="21">
        <f t="shared" ref="N2:N28" si="0">SUM(B2:M2)</f>
        <v>190</v>
      </c>
      <c r="O2" s="22">
        <f>N2/N30*100</f>
        <v>24.421593830334189</v>
      </c>
    </row>
    <row r="3" spans="1:15" ht="15.75" customHeight="1">
      <c r="A3" s="19" t="s">
        <v>25</v>
      </c>
      <c r="B3" s="37">
        <v>53</v>
      </c>
      <c r="C3" s="21">
        <v>53</v>
      </c>
      <c r="D3" s="21">
        <v>59</v>
      </c>
      <c r="E3" s="21">
        <v>49</v>
      </c>
      <c r="F3" s="21">
        <v>34</v>
      </c>
      <c r="G3" s="21">
        <v>24</v>
      </c>
      <c r="H3" s="21">
        <v>35</v>
      </c>
      <c r="I3" s="21">
        <v>32</v>
      </c>
      <c r="J3" s="21"/>
      <c r="K3" s="21"/>
      <c r="L3" s="21"/>
      <c r="M3" s="21"/>
      <c r="N3" s="21">
        <f t="shared" si="0"/>
        <v>339</v>
      </c>
      <c r="O3" s="22">
        <f>N3/N30*100</f>
        <v>43.573264781490998</v>
      </c>
    </row>
    <row r="4" spans="1:15" ht="15.75" customHeight="1">
      <c r="A4" s="19" t="s">
        <v>26</v>
      </c>
      <c r="B4" s="37">
        <v>3</v>
      </c>
      <c r="C4" s="21">
        <v>1</v>
      </c>
      <c r="D4" s="21">
        <v>2</v>
      </c>
      <c r="E4" s="21">
        <v>5</v>
      </c>
      <c r="F4" s="21">
        <v>4</v>
      </c>
      <c r="G4" s="21">
        <v>0</v>
      </c>
      <c r="H4" s="21">
        <v>5</v>
      </c>
      <c r="I4" s="21">
        <v>4</v>
      </c>
      <c r="J4" s="21"/>
      <c r="K4" s="21"/>
      <c r="L4" s="21"/>
      <c r="M4" s="21"/>
      <c r="N4" s="21">
        <f t="shared" si="0"/>
        <v>24</v>
      </c>
      <c r="O4" s="22">
        <f>N4/N30*100</f>
        <v>3.0848329048843186</v>
      </c>
    </row>
    <row r="5" spans="1:15" ht="15.75" customHeight="1">
      <c r="A5" s="19" t="s">
        <v>27</v>
      </c>
      <c r="B5" s="37">
        <v>3</v>
      </c>
      <c r="C5" s="21">
        <v>1</v>
      </c>
      <c r="D5" s="21">
        <v>3</v>
      </c>
      <c r="E5" s="21">
        <v>0</v>
      </c>
      <c r="F5" s="21">
        <v>1</v>
      </c>
      <c r="G5" s="21">
        <v>0</v>
      </c>
      <c r="H5" s="21">
        <v>0</v>
      </c>
      <c r="I5" s="21">
        <v>4</v>
      </c>
      <c r="J5" s="21"/>
      <c r="K5" s="21"/>
      <c r="L5" s="21"/>
      <c r="M5" s="21"/>
      <c r="N5" s="21">
        <f t="shared" si="0"/>
        <v>12</v>
      </c>
      <c r="O5" s="22">
        <f>N5/N30*100</f>
        <v>1.5424164524421593</v>
      </c>
    </row>
    <row r="6" spans="1:15" ht="15.75" customHeight="1">
      <c r="A6" s="27" t="s">
        <v>15</v>
      </c>
      <c r="B6" s="37">
        <v>7</v>
      </c>
      <c r="C6" s="21">
        <v>1</v>
      </c>
      <c r="D6" s="21">
        <v>8</v>
      </c>
      <c r="E6" s="21">
        <v>8</v>
      </c>
      <c r="F6" s="21">
        <v>2</v>
      </c>
      <c r="G6" s="21">
        <v>4</v>
      </c>
      <c r="H6" s="21">
        <v>2</v>
      </c>
      <c r="I6" s="21">
        <v>3</v>
      </c>
      <c r="J6" s="21"/>
      <c r="K6" s="21"/>
      <c r="L6" s="21"/>
      <c r="M6" s="21"/>
      <c r="N6" s="21">
        <f t="shared" si="0"/>
        <v>35</v>
      </c>
      <c r="O6" s="22">
        <f>N6/N30*100</f>
        <v>4.4987146529562985</v>
      </c>
    </row>
    <row r="7" spans="1:15" ht="15.75" customHeight="1">
      <c r="A7" s="27" t="s">
        <v>28</v>
      </c>
      <c r="B7" s="37">
        <v>1</v>
      </c>
      <c r="C7" s="21">
        <v>1</v>
      </c>
      <c r="D7" s="21">
        <v>2</v>
      </c>
      <c r="E7" s="21">
        <v>1</v>
      </c>
      <c r="F7" s="21">
        <v>0</v>
      </c>
      <c r="G7" s="21">
        <v>0</v>
      </c>
      <c r="H7" s="21">
        <v>2</v>
      </c>
      <c r="I7" s="21">
        <v>0</v>
      </c>
      <c r="J7" s="21"/>
      <c r="K7" s="21"/>
      <c r="L7" s="21"/>
      <c r="M7" s="21"/>
      <c r="N7" s="21">
        <f t="shared" si="0"/>
        <v>7</v>
      </c>
      <c r="O7" s="22">
        <f>N7/N30*100</f>
        <v>0.89974293059125965</v>
      </c>
    </row>
    <row r="8" spans="1:15" ht="15.75" customHeight="1">
      <c r="A8" s="19" t="s">
        <v>16</v>
      </c>
      <c r="B8" s="37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/>
      <c r="K8" s="21"/>
      <c r="L8" s="21"/>
      <c r="M8" s="21"/>
      <c r="N8" s="21">
        <f t="shared" si="0"/>
        <v>0</v>
      </c>
      <c r="O8" s="22">
        <f>N8/N30*100</f>
        <v>0</v>
      </c>
    </row>
    <row r="9" spans="1:15" ht="15.75" customHeight="1">
      <c r="A9" s="27" t="s">
        <v>29</v>
      </c>
      <c r="B9" s="37">
        <v>1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/>
      <c r="K9" s="21"/>
      <c r="L9" s="21"/>
      <c r="M9" s="21"/>
      <c r="N9" s="21">
        <f t="shared" si="0"/>
        <v>1</v>
      </c>
      <c r="O9" s="22">
        <f>N9/N30*100</f>
        <v>0.12853470437017994</v>
      </c>
    </row>
    <row r="10" spans="1:15" ht="15.75" customHeight="1">
      <c r="A10" s="27" t="s">
        <v>30</v>
      </c>
      <c r="B10" s="37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/>
      <c r="K10" s="21"/>
      <c r="L10" s="21"/>
      <c r="M10" s="21"/>
      <c r="N10" s="21">
        <f t="shared" si="0"/>
        <v>0</v>
      </c>
      <c r="O10" s="22">
        <f>N10/N30*100</f>
        <v>0</v>
      </c>
    </row>
    <row r="11" spans="1:15" ht="15.75" customHeight="1">
      <c r="A11" s="38" t="s">
        <v>31</v>
      </c>
      <c r="B11" s="37">
        <v>0</v>
      </c>
      <c r="C11" s="21">
        <v>0</v>
      </c>
      <c r="D11" s="21">
        <v>0</v>
      </c>
      <c r="E11" s="21">
        <v>0</v>
      </c>
      <c r="F11" s="21">
        <v>1</v>
      </c>
      <c r="G11" s="21">
        <v>0</v>
      </c>
      <c r="H11" s="21">
        <v>3</v>
      </c>
      <c r="I11" s="21">
        <v>2</v>
      </c>
      <c r="J11" s="21"/>
      <c r="K11" s="21"/>
      <c r="L11" s="21"/>
      <c r="M11" s="21"/>
      <c r="N11" s="21">
        <f t="shared" si="0"/>
        <v>6</v>
      </c>
      <c r="O11" s="22">
        <f>N11/N30*100</f>
        <v>0.77120822622107965</v>
      </c>
    </row>
    <row r="12" spans="1:15" ht="15.75" customHeight="1">
      <c r="A12" s="24" t="s">
        <v>38</v>
      </c>
      <c r="B12" s="37">
        <v>3</v>
      </c>
      <c r="C12" s="21">
        <v>2</v>
      </c>
      <c r="D12" s="21">
        <v>3</v>
      </c>
      <c r="E12" s="21">
        <v>4</v>
      </c>
      <c r="F12" s="21">
        <v>1</v>
      </c>
      <c r="G12" s="21">
        <v>1</v>
      </c>
      <c r="H12" s="21">
        <v>4</v>
      </c>
      <c r="I12" s="21">
        <v>2</v>
      </c>
      <c r="J12" s="21"/>
      <c r="K12" s="21"/>
      <c r="L12" s="21"/>
      <c r="M12" s="21"/>
      <c r="N12" s="21">
        <f t="shared" si="0"/>
        <v>20</v>
      </c>
      <c r="O12" s="22">
        <f>N12/N30*100</f>
        <v>2.5706940874035991</v>
      </c>
    </row>
    <row r="13" spans="1:15" ht="15.75" customHeight="1">
      <c r="A13" s="28" t="s">
        <v>32</v>
      </c>
      <c r="B13" s="37">
        <v>2</v>
      </c>
      <c r="C13" s="21">
        <v>1</v>
      </c>
      <c r="D13" s="21">
        <v>2</v>
      </c>
      <c r="E13" s="21">
        <v>2</v>
      </c>
      <c r="F13" s="21">
        <v>1</v>
      </c>
      <c r="G13" s="21">
        <v>0</v>
      </c>
      <c r="H13" s="21">
        <v>0</v>
      </c>
      <c r="I13" s="21">
        <v>2</v>
      </c>
      <c r="J13" s="21"/>
      <c r="K13" s="21"/>
      <c r="L13" s="21"/>
      <c r="M13" s="21"/>
      <c r="N13" s="21">
        <f t="shared" si="0"/>
        <v>10</v>
      </c>
      <c r="O13" s="22">
        <f>N13/N30*100</f>
        <v>1.2853470437017995</v>
      </c>
    </row>
    <row r="14" spans="1:15" ht="15.75" customHeight="1">
      <c r="A14" s="28" t="s">
        <v>33</v>
      </c>
      <c r="B14" s="37">
        <v>5</v>
      </c>
      <c r="C14" s="21">
        <v>1</v>
      </c>
      <c r="D14" s="21">
        <v>2</v>
      </c>
      <c r="E14" s="21">
        <v>5</v>
      </c>
      <c r="F14" s="21">
        <v>5</v>
      </c>
      <c r="G14" s="21">
        <v>3</v>
      </c>
      <c r="H14" s="21">
        <v>5</v>
      </c>
      <c r="I14" s="21">
        <v>4</v>
      </c>
      <c r="J14" s="21"/>
      <c r="K14" s="21"/>
      <c r="L14" s="21"/>
      <c r="M14" s="21"/>
      <c r="N14" s="21">
        <f t="shared" si="0"/>
        <v>30</v>
      </c>
      <c r="O14" s="22">
        <f>N14/N30*100</f>
        <v>3.8560411311053984</v>
      </c>
    </row>
    <row r="15" spans="1:15" ht="15.75" customHeight="1">
      <c r="A15" s="27" t="s">
        <v>34</v>
      </c>
      <c r="B15" s="21">
        <v>2</v>
      </c>
      <c r="C15" s="21">
        <v>7</v>
      </c>
      <c r="D15" s="21">
        <v>1</v>
      </c>
      <c r="E15" s="21">
        <v>2</v>
      </c>
      <c r="F15" s="21">
        <v>0</v>
      </c>
      <c r="G15" s="21">
        <v>0</v>
      </c>
      <c r="H15" s="21">
        <v>1</v>
      </c>
      <c r="I15" s="21">
        <v>0</v>
      </c>
      <c r="J15" s="21"/>
      <c r="K15" s="21"/>
      <c r="L15" s="21"/>
      <c r="M15" s="21"/>
      <c r="N15" s="21">
        <f t="shared" si="0"/>
        <v>13</v>
      </c>
      <c r="O15" s="22">
        <f>N15/N30*100</f>
        <v>1.6709511568123392</v>
      </c>
    </row>
    <row r="16" spans="1:15" ht="15.75" customHeight="1">
      <c r="A16" s="27" t="s">
        <v>20</v>
      </c>
      <c r="B16" s="16">
        <v>0</v>
      </c>
      <c r="C16" s="16">
        <v>0</v>
      </c>
      <c r="D16" s="16">
        <v>0</v>
      </c>
      <c r="E16" s="16">
        <v>2</v>
      </c>
      <c r="F16" s="16">
        <v>34</v>
      </c>
      <c r="G16" s="16">
        <v>33</v>
      </c>
      <c r="H16" s="16">
        <v>16</v>
      </c>
      <c r="I16" s="16">
        <v>2</v>
      </c>
      <c r="N16" s="21">
        <f t="shared" si="0"/>
        <v>87</v>
      </c>
      <c r="O16" s="22">
        <f>N16/N30*100</f>
        <v>11.182519280205655</v>
      </c>
    </row>
    <row r="17" spans="1:15" ht="15.75" customHeight="1">
      <c r="A17" s="19"/>
      <c r="B17" s="16"/>
      <c r="C17" s="16"/>
      <c r="D17" s="16"/>
      <c r="E17" s="16"/>
      <c r="G17" s="16"/>
      <c r="H17" s="16"/>
      <c r="I17" s="16"/>
      <c r="N17" s="21">
        <f t="shared" si="0"/>
        <v>0</v>
      </c>
      <c r="O17" s="22">
        <f>N17/N30*100</f>
        <v>0</v>
      </c>
    </row>
    <row r="18" spans="1:15" ht="15.75" customHeight="1">
      <c r="A18" s="19"/>
      <c r="B18" s="16"/>
      <c r="C18" s="16"/>
      <c r="D18" s="16"/>
      <c r="E18" s="16"/>
      <c r="G18" s="16"/>
      <c r="H18" s="16"/>
      <c r="I18" s="16"/>
      <c r="N18" s="21">
        <f t="shared" si="0"/>
        <v>0</v>
      </c>
      <c r="O18" s="22">
        <f>N18/N30*100</f>
        <v>0</v>
      </c>
    </row>
    <row r="19" spans="1:15" ht="15.75" customHeight="1">
      <c r="A19" s="19"/>
      <c r="B19" s="16"/>
      <c r="C19" s="16"/>
      <c r="D19" s="16"/>
      <c r="E19" s="16"/>
      <c r="G19" s="16"/>
      <c r="H19" s="16"/>
      <c r="I19" s="16"/>
      <c r="N19" s="21">
        <f t="shared" si="0"/>
        <v>0</v>
      </c>
      <c r="O19" s="22">
        <f>N19/N30*100</f>
        <v>0</v>
      </c>
    </row>
    <row r="20" spans="1:15" ht="15.75" customHeight="1">
      <c r="A20" s="16"/>
      <c r="B20" s="16"/>
      <c r="C20" s="16"/>
      <c r="D20" s="16"/>
      <c r="E20" s="16"/>
      <c r="G20" s="16"/>
      <c r="H20" s="16"/>
      <c r="I20" s="16"/>
      <c r="N20" s="21">
        <f t="shared" si="0"/>
        <v>0</v>
      </c>
      <c r="O20" s="22">
        <f>N20/N30*100</f>
        <v>0</v>
      </c>
    </row>
    <row r="21" spans="1:15" ht="15.75" customHeight="1">
      <c r="A21" s="16"/>
      <c r="B21" s="16"/>
      <c r="C21" s="16"/>
      <c r="D21" s="16"/>
      <c r="E21" s="16"/>
      <c r="G21" s="16"/>
      <c r="H21" s="16"/>
      <c r="I21" s="16"/>
      <c r="N21" s="21">
        <f t="shared" si="0"/>
        <v>0</v>
      </c>
      <c r="O21" s="22">
        <f>N21/N30*100</f>
        <v>0</v>
      </c>
    </row>
    <row r="22" spans="1:15" ht="15.75" customHeight="1">
      <c r="A22" s="16"/>
      <c r="B22" s="16"/>
      <c r="C22" s="16"/>
      <c r="D22" s="16"/>
      <c r="E22" s="16"/>
      <c r="G22" s="16"/>
      <c r="H22" s="16"/>
      <c r="I22" s="16"/>
      <c r="N22" s="21">
        <f t="shared" si="0"/>
        <v>0</v>
      </c>
      <c r="O22" s="22">
        <f>N22/N30*100</f>
        <v>0</v>
      </c>
    </row>
    <row r="23" spans="1:15" ht="15.75" customHeight="1">
      <c r="A23" s="16"/>
      <c r="B23" s="16"/>
      <c r="C23" s="16"/>
      <c r="D23" s="16"/>
      <c r="E23" s="16"/>
      <c r="G23" s="16"/>
      <c r="H23" s="16"/>
      <c r="I23" s="16"/>
      <c r="N23" s="21">
        <f t="shared" si="0"/>
        <v>0</v>
      </c>
      <c r="O23" s="22">
        <f>N23/N30*100</f>
        <v>0</v>
      </c>
    </row>
    <row r="24" spans="1:15" ht="15.75" customHeight="1">
      <c r="A24" s="19"/>
      <c r="B24" s="16"/>
      <c r="C24" s="16"/>
      <c r="D24" s="16"/>
      <c r="E24" s="16"/>
      <c r="G24" s="16"/>
      <c r="H24" s="16"/>
      <c r="I24" s="16"/>
      <c r="N24" s="21">
        <f t="shared" si="0"/>
        <v>0</v>
      </c>
      <c r="O24" s="22">
        <f>N24/N30*100</f>
        <v>0</v>
      </c>
    </row>
    <row r="25" spans="1:15" ht="15.75" customHeight="1">
      <c r="A25" s="19"/>
      <c r="B25" s="16"/>
      <c r="C25" s="16"/>
      <c r="D25" s="16"/>
      <c r="E25" s="16"/>
      <c r="G25" s="16"/>
      <c r="H25" s="16"/>
      <c r="I25" s="16"/>
      <c r="N25" s="21"/>
      <c r="O25" s="22"/>
    </row>
    <row r="26" spans="1:15" ht="15.75" customHeight="1">
      <c r="A26" s="30"/>
      <c r="B26" s="16"/>
      <c r="C26" s="16"/>
      <c r="D26" s="16"/>
      <c r="E26" s="16"/>
      <c r="G26" s="16"/>
      <c r="H26" s="16"/>
      <c r="I26" s="16"/>
      <c r="N26" s="21">
        <f t="shared" si="0"/>
        <v>0</v>
      </c>
      <c r="O26" s="22">
        <f>N26/N30*100</f>
        <v>0</v>
      </c>
    </row>
    <row r="27" spans="1:15" ht="15.75" customHeight="1">
      <c r="A27" s="30"/>
      <c r="B27" s="16"/>
      <c r="C27" s="16"/>
      <c r="D27" s="16"/>
      <c r="E27" s="16"/>
      <c r="G27" s="16"/>
      <c r="H27" s="16"/>
      <c r="I27" s="16"/>
      <c r="N27" s="21">
        <f t="shared" si="0"/>
        <v>0</v>
      </c>
      <c r="O27" s="22">
        <f>N27/N30*100</f>
        <v>0</v>
      </c>
    </row>
    <row r="28" spans="1:15" ht="15.75" customHeight="1">
      <c r="A28" s="30" t="s">
        <v>35</v>
      </c>
      <c r="G28" s="16">
        <v>2</v>
      </c>
      <c r="H28" s="16">
        <v>2</v>
      </c>
      <c r="I28" s="16">
        <v>0</v>
      </c>
      <c r="N28" s="21">
        <f t="shared" si="0"/>
        <v>4</v>
      </c>
      <c r="O28" s="22">
        <f>N28/N30*100</f>
        <v>0.51413881748071977</v>
      </c>
    </row>
    <row r="29" spans="1:15" ht="15.75" customHeight="1">
      <c r="A29" s="26" t="s">
        <v>22</v>
      </c>
      <c r="B29" s="26">
        <f t="shared" ref="B29:M29" si="1">SUM(B2:B28)</f>
        <v>104</v>
      </c>
      <c r="C29" s="26">
        <f t="shared" si="1"/>
        <v>99</v>
      </c>
      <c r="D29" s="26">
        <f t="shared" si="1"/>
        <v>109</v>
      </c>
      <c r="E29" s="26">
        <f t="shared" si="1"/>
        <v>110</v>
      </c>
      <c r="F29" s="26">
        <f t="shared" si="1"/>
        <v>107</v>
      </c>
      <c r="G29" s="26">
        <f t="shared" si="1"/>
        <v>90</v>
      </c>
      <c r="H29" s="26">
        <f t="shared" si="1"/>
        <v>88</v>
      </c>
      <c r="I29" s="26">
        <f t="shared" si="1"/>
        <v>71</v>
      </c>
      <c r="J29" s="26">
        <f t="shared" si="1"/>
        <v>0</v>
      </c>
      <c r="K29" s="26">
        <f t="shared" si="1"/>
        <v>0</v>
      </c>
      <c r="L29" s="26">
        <f t="shared" si="1"/>
        <v>0</v>
      </c>
      <c r="M29" s="26">
        <f t="shared" si="1"/>
        <v>0</v>
      </c>
      <c r="N29" s="26"/>
    </row>
    <row r="30" spans="1:15" ht="15.75" customHeight="1">
      <c r="A30" s="26" t="s">
        <v>23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>
        <f>SUM(N2:N28)</f>
        <v>778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30"/>
  <sheetViews>
    <sheetView workbookViewId="0">
      <selection activeCell="A2" sqref="A2:A28"/>
    </sheetView>
  </sheetViews>
  <sheetFormatPr baseColWidth="10" defaultColWidth="12.6640625" defaultRowHeight="15.75" customHeight="1"/>
  <cols>
    <col min="1" max="1" width="41" style="18" customWidth="1"/>
    <col min="2" max="13" width="12.6640625" style="18"/>
    <col min="14" max="14" width="22.33203125" style="18" customWidth="1"/>
    <col min="15" max="15" width="23" style="18" customWidth="1"/>
    <col min="16" max="16384" width="12.6640625" style="18"/>
  </cols>
  <sheetData>
    <row r="1" spans="1:15" ht="15.75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</row>
    <row r="2" spans="1:15" ht="15.75" customHeight="1">
      <c r="A2" s="19" t="s">
        <v>24</v>
      </c>
      <c r="B2" s="37">
        <v>13</v>
      </c>
      <c r="C2" s="21">
        <v>9</v>
      </c>
      <c r="D2" s="21">
        <v>12</v>
      </c>
      <c r="E2" s="21">
        <v>6</v>
      </c>
      <c r="F2" s="21">
        <v>8</v>
      </c>
      <c r="G2" s="21">
        <v>7</v>
      </c>
      <c r="H2" s="21">
        <v>17</v>
      </c>
      <c r="I2" s="21">
        <v>5</v>
      </c>
      <c r="J2" s="21"/>
      <c r="K2" s="21"/>
      <c r="L2" s="21"/>
      <c r="M2" s="21"/>
      <c r="N2" s="21">
        <f t="shared" ref="N2:N28" si="0">SUM(B2:M2)</f>
        <v>77</v>
      </c>
      <c r="O2" s="22">
        <f>N2/N30*100</f>
        <v>14.206642066420663</v>
      </c>
    </row>
    <row r="3" spans="1:15" ht="15.75" customHeight="1">
      <c r="A3" s="19" t="s">
        <v>25</v>
      </c>
      <c r="B3" s="37">
        <v>37</v>
      </c>
      <c r="C3" s="21">
        <v>36</v>
      </c>
      <c r="D3" s="21">
        <v>50</v>
      </c>
      <c r="E3" s="21">
        <v>33</v>
      </c>
      <c r="F3" s="21">
        <v>22</v>
      </c>
      <c r="G3" s="21">
        <v>9</v>
      </c>
      <c r="H3" s="21">
        <v>19</v>
      </c>
      <c r="I3" s="21">
        <v>28</v>
      </c>
      <c r="J3" s="21"/>
      <c r="K3" s="21"/>
      <c r="L3" s="21"/>
      <c r="M3" s="21"/>
      <c r="N3" s="21">
        <f t="shared" si="0"/>
        <v>234</v>
      </c>
      <c r="O3" s="22">
        <f>N3/N30*100</f>
        <v>43.17343173431734</v>
      </c>
    </row>
    <row r="4" spans="1:15" ht="15.75" customHeight="1">
      <c r="A4" s="19" t="s">
        <v>26</v>
      </c>
      <c r="B4" s="37">
        <v>3</v>
      </c>
      <c r="C4" s="21">
        <v>1</v>
      </c>
      <c r="D4" s="21">
        <v>1</v>
      </c>
      <c r="E4" s="21">
        <v>2</v>
      </c>
      <c r="F4" s="21">
        <v>0</v>
      </c>
      <c r="G4" s="21">
        <v>2</v>
      </c>
      <c r="H4" s="21">
        <v>0</v>
      </c>
      <c r="I4" s="21">
        <v>1</v>
      </c>
      <c r="J4" s="21"/>
      <c r="K4" s="21"/>
      <c r="L4" s="21"/>
      <c r="M4" s="21"/>
      <c r="N4" s="21">
        <f t="shared" si="0"/>
        <v>10</v>
      </c>
      <c r="O4" s="22">
        <f>N4/N30*100</f>
        <v>1.8450184501845017</v>
      </c>
    </row>
    <row r="5" spans="1:15" ht="15.75" customHeight="1">
      <c r="A5" s="19" t="s">
        <v>27</v>
      </c>
      <c r="B5" s="37">
        <v>0</v>
      </c>
      <c r="C5" s="21">
        <v>2</v>
      </c>
      <c r="D5" s="21">
        <v>1</v>
      </c>
      <c r="E5" s="21">
        <v>1</v>
      </c>
      <c r="F5" s="21">
        <v>3</v>
      </c>
      <c r="G5" s="21">
        <v>2</v>
      </c>
      <c r="H5" s="21">
        <v>0</v>
      </c>
      <c r="I5" s="21">
        <v>1</v>
      </c>
      <c r="J5" s="21"/>
      <c r="K5" s="21"/>
      <c r="L5" s="21"/>
      <c r="M5" s="21"/>
      <c r="N5" s="21">
        <f t="shared" si="0"/>
        <v>10</v>
      </c>
      <c r="O5" s="22">
        <f>N5/N30*100</f>
        <v>1.8450184501845017</v>
      </c>
    </row>
    <row r="6" spans="1:15" ht="15.75" customHeight="1">
      <c r="A6" s="27" t="s">
        <v>15</v>
      </c>
      <c r="B6" s="37">
        <v>0</v>
      </c>
      <c r="C6" s="21">
        <v>2</v>
      </c>
      <c r="D6" s="21">
        <v>1</v>
      </c>
      <c r="E6" s="21">
        <v>4</v>
      </c>
      <c r="F6" s="21">
        <v>4</v>
      </c>
      <c r="G6" s="21">
        <v>3</v>
      </c>
      <c r="H6" s="21">
        <v>3</v>
      </c>
      <c r="I6" s="21">
        <v>1</v>
      </c>
      <c r="J6" s="21"/>
      <c r="K6" s="21"/>
      <c r="L6" s="21"/>
      <c r="M6" s="21"/>
      <c r="N6" s="21">
        <f t="shared" si="0"/>
        <v>18</v>
      </c>
      <c r="O6" s="22">
        <f>N6/N30*100</f>
        <v>3.3210332103321036</v>
      </c>
    </row>
    <row r="7" spans="1:15" ht="15.75" customHeight="1">
      <c r="A7" s="27" t="s">
        <v>28</v>
      </c>
      <c r="B7" s="37">
        <v>4</v>
      </c>
      <c r="C7" s="21">
        <v>0</v>
      </c>
      <c r="D7" s="21">
        <v>1</v>
      </c>
      <c r="E7" s="21">
        <v>1</v>
      </c>
      <c r="F7" s="21">
        <v>0</v>
      </c>
      <c r="G7" s="21">
        <v>0</v>
      </c>
      <c r="H7" s="21">
        <v>1</v>
      </c>
      <c r="I7" s="21">
        <v>0</v>
      </c>
      <c r="J7" s="21"/>
      <c r="K7" s="21"/>
      <c r="L7" s="21"/>
      <c r="M7" s="21"/>
      <c r="N7" s="21">
        <f t="shared" si="0"/>
        <v>7</v>
      </c>
      <c r="O7" s="22">
        <f>N7/N30*100</f>
        <v>1.2915129151291513</v>
      </c>
    </row>
    <row r="8" spans="1:15" ht="15.75" customHeight="1">
      <c r="A8" s="19" t="s">
        <v>16</v>
      </c>
      <c r="B8" s="37">
        <v>0</v>
      </c>
      <c r="C8" s="21">
        <v>0</v>
      </c>
      <c r="D8" s="21">
        <v>0</v>
      </c>
      <c r="E8" s="21">
        <v>2</v>
      </c>
      <c r="F8" s="21">
        <v>0</v>
      </c>
      <c r="G8" s="21">
        <v>0</v>
      </c>
      <c r="H8" s="21">
        <v>1</v>
      </c>
      <c r="I8" s="21">
        <v>0</v>
      </c>
      <c r="J8" s="21"/>
      <c r="K8" s="21"/>
      <c r="L8" s="21"/>
      <c r="M8" s="21"/>
      <c r="N8" s="21">
        <f t="shared" si="0"/>
        <v>3</v>
      </c>
      <c r="O8" s="22">
        <f>N8/N30*100</f>
        <v>0.55350553505535049</v>
      </c>
    </row>
    <row r="9" spans="1:15" ht="15.75" customHeight="1">
      <c r="A9" s="27" t="s">
        <v>29</v>
      </c>
      <c r="B9" s="37">
        <v>0</v>
      </c>
      <c r="C9" s="21">
        <v>0</v>
      </c>
      <c r="D9" s="21">
        <v>0</v>
      </c>
      <c r="E9" s="21">
        <v>1</v>
      </c>
      <c r="F9" s="21">
        <v>0</v>
      </c>
      <c r="G9" s="21">
        <v>0</v>
      </c>
      <c r="H9" s="21">
        <v>0</v>
      </c>
      <c r="I9" s="21">
        <v>0</v>
      </c>
      <c r="J9" s="21"/>
      <c r="K9" s="21"/>
      <c r="L9" s="21"/>
      <c r="M9" s="21"/>
      <c r="N9" s="21">
        <f t="shared" si="0"/>
        <v>1</v>
      </c>
      <c r="O9" s="22">
        <f>N9/N30*100</f>
        <v>0.18450184501845018</v>
      </c>
    </row>
    <row r="10" spans="1:15" ht="15.75" customHeight="1">
      <c r="A10" s="27" t="s">
        <v>30</v>
      </c>
      <c r="B10" s="37"/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/>
      <c r="K10" s="21"/>
      <c r="L10" s="21"/>
      <c r="M10" s="21"/>
      <c r="N10" s="21">
        <f t="shared" si="0"/>
        <v>0</v>
      </c>
      <c r="O10" s="22">
        <f>N10/N30*100</f>
        <v>0</v>
      </c>
    </row>
    <row r="11" spans="1:15" ht="15.75" customHeight="1">
      <c r="A11" s="38" t="s">
        <v>31</v>
      </c>
      <c r="B11" s="18">
        <v>0</v>
      </c>
      <c r="C11" s="21">
        <v>3</v>
      </c>
      <c r="D11" s="21">
        <v>3</v>
      </c>
      <c r="E11" s="21">
        <v>2</v>
      </c>
      <c r="F11" s="21">
        <v>2</v>
      </c>
      <c r="G11" s="21">
        <v>3</v>
      </c>
      <c r="H11" s="21">
        <v>7</v>
      </c>
      <c r="I11" s="21">
        <v>3</v>
      </c>
      <c r="J11" s="21"/>
      <c r="K11" s="21"/>
      <c r="L11" s="21"/>
      <c r="M11" s="21"/>
      <c r="N11" s="21">
        <f t="shared" si="0"/>
        <v>23</v>
      </c>
      <c r="O11" s="22">
        <f>N11/N30*100</f>
        <v>4.2435424354243541</v>
      </c>
    </row>
    <row r="12" spans="1:15" ht="15.75" customHeight="1">
      <c r="A12" s="24" t="s">
        <v>38</v>
      </c>
      <c r="B12" s="18">
        <v>0</v>
      </c>
      <c r="C12" s="21">
        <v>2</v>
      </c>
      <c r="D12" s="21">
        <v>3</v>
      </c>
      <c r="E12" s="21">
        <v>3</v>
      </c>
      <c r="F12" s="21">
        <v>1</v>
      </c>
      <c r="G12" s="21">
        <v>3</v>
      </c>
      <c r="H12" s="21">
        <v>2</v>
      </c>
      <c r="I12" s="21">
        <v>0</v>
      </c>
      <c r="J12" s="21"/>
      <c r="K12" s="21"/>
      <c r="L12" s="21"/>
      <c r="M12" s="21"/>
      <c r="N12" s="21">
        <f t="shared" si="0"/>
        <v>14</v>
      </c>
      <c r="O12" s="22">
        <f>N12/N30*100</f>
        <v>2.5830258302583027</v>
      </c>
    </row>
    <row r="13" spans="1:15" ht="15.75" customHeight="1">
      <c r="A13" s="28" t="s">
        <v>32</v>
      </c>
      <c r="B13" s="18">
        <v>0</v>
      </c>
      <c r="C13" s="21">
        <v>1</v>
      </c>
      <c r="D13" s="21">
        <v>2</v>
      </c>
      <c r="E13" s="21">
        <v>0</v>
      </c>
      <c r="F13" s="21">
        <v>1</v>
      </c>
      <c r="G13" s="21">
        <v>1</v>
      </c>
      <c r="H13" s="21">
        <v>0</v>
      </c>
      <c r="I13" s="21">
        <v>1</v>
      </c>
      <c r="J13" s="21"/>
      <c r="K13" s="21"/>
      <c r="L13" s="21"/>
      <c r="M13" s="21"/>
      <c r="N13" s="21">
        <f t="shared" si="0"/>
        <v>6</v>
      </c>
      <c r="O13" s="22">
        <f>N13/N30*100</f>
        <v>1.107011070110701</v>
      </c>
    </row>
    <row r="14" spans="1:15" ht="15.75" customHeight="1">
      <c r="A14" s="28" t="s">
        <v>33</v>
      </c>
      <c r="B14" s="18">
        <v>0</v>
      </c>
      <c r="C14" s="21">
        <v>5</v>
      </c>
      <c r="D14" s="21">
        <v>2</v>
      </c>
      <c r="E14" s="21">
        <v>3</v>
      </c>
      <c r="F14" s="21">
        <v>1</v>
      </c>
      <c r="G14" s="21">
        <v>8</v>
      </c>
      <c r="H14" s="21">
        <v>1</v>
      </c>
      <c r="I14" s="21">
        <v>0</v>
      </c>
      <c r="J14" s="21"/>
      <c r="K14" s="21"/>
      <c r="L14" s="21"/>
      <c r="M14" s="21"/>
      <c r="N14" s="21">
        <f t="shared" si="0"/>
        <v>20</v>
      </c>
      <c r="O14" s="22">
        <f>N14/N30*100</f>
        <v>3.6900369003690034</v>
      </c>
    </row>
    <row r="15" spans="1:15" ht="15.75" customHeight="1">
      <c r="A15" s="27" t="s">
        <v>34</v>
      </c>
      <c r="B15" s="18">
        <v>0</v>
      </c>
      <c r="C15" s="21">
        <v>3</v>
      </c>
      <c r="D15" s="21">
        <v>1</v>
      </c>
      <c r="E15" s="21">
        <v>3</v>
      </c>
      <c r="F15" s="21">
        <v>2</v>
      </c>
      <c r="G15" s="21">
        <v>0</v>
      </c>
      <c r="H15" s="21">
        <v>4</v>
      </c>
      <c r="I15" s="21">
        <v>2</v>
      </c>
      <c r="J15" s="21"/>
      <c r="K15" s="21"/>
      <c r="L15" s="21"/>
      <c r="M15" s="21"/>
      <c r="N15" s="21">
        <f t="shared" si="0"/>
        <v>15</v>
      </c>
      <c r="O15" s="22">
        <f>N15/N30*100</f>
        <v>2.7675276752767526</v>
      </c>
    </row>
    <row r="16" spans="1:15" ht="15.75" customHeight="1">
      <c r="A16" s="27" t="s">
        <v>20</v>
      </c>
      <c r="B16" s="18">
        <v>0</v>
      </c>
      <c r="C16" s="16">
        <v>0</v>
      </c>
      <c r="D16" s="16">
        <v>0</v>
      </c>
      <c r="E16" s="16">
        <v>4</v>
      </c>
      <c r="F16" s="16">
        <v>32</v>
      </c>
      <c r="G16" s="16">
        <v>36</v>
      </c>
      <c r="H16" s="16">
        <v>25</v>
      </c>
      <c r="I16" s="16">
        <v>7</v>
      </c>
      <c r="N16" s="21">
        <f t="shared" si="0"/>
        <v>104</v>
      </c>
      <c r="O16" s="22">
        <f>N16/N30*100</f>
        <v>19.188191881918819</v>
      </c>
    </row>
    <row r="17" spans="1:15" ht="15.75" customHeight="1">
      <c r="A17" s="19"/>
      <c r="C17" s="16"/>
      <c r="D17" s="16"/>
      <c r="E17" s="16"/>
      <c r="F17" s="39"/>
      <c r="G17" s="16"/>
      <c r="H17" s="16"/>
      <c r="I17" s="16"/>
      <c r="N17" s="21">
        <f t="shared" si="0"/>
        <v>0</v>
      </c>
      <c r="O17" s="22">
        <f>N17/N30*100</f>
        <v>0</v>
      </c>
    </row>
    <row r="18" spans="1:15" ht="15.75" customHeight="1">
      <c r="A18" s="19"/>
      <c r="C18" s="16"/>
      <c r="D18" s="16"/>
      <c r="E18" s="16"/>
      <c r="F18" s="39"/>
      <c r="G18" s="16"/>
      <c r="H18" s="16"/>
      <c r="I18" s="16"/>
      <c r="N18" s="21">
        <f t="shared" si="0"/>
        <v>0</v>
      </c>
      <c r="O18" s="22">
        <f>N18/N30*100</f>
        <v>0</v>
      </c>
    </row>
    <row r="19" spans="1:15" ht="15.75" customHeight="1">
      <c r="A19" s="19"/>
      <c r="C19" s="16"/>
      <c r="D19" s="16"/>
      <c r="E19" s="16"/>
      <c r="F19" s="39"/>
      <c r="G19" s="16"/>
      <c r="H19" s="16"/>
      <c r="I19" s="16"/>
      <c r="N19" s="21">
        <f t="shared" si="0"/>
        <v>0</v>
      </c>
      <c r="O19" s="22">
        <f>N19/N30*100</f>
        <v>0</v>
      </c>
    </row>
    <row r="20" spans="1:15" ht="15.75" customHeight="1">
      <c r="A20" s="16"/>
      <c r="C20" s="16"/>
      <c r="D20" s="16"/>
      <c r="E20" s="16"/>
      <c r="F20" s="39"/>
      <c r="G20" s="16"/>
      <c r="H20" s="16"/>
      <c r="I20" s="16"/>
      <c r="N20" s="21">
        <f t="shared" si="0"/>
        <v>0</v>
      </c>
      <c r="O20" s="22">
        <f>N20/N30*100</f>
        <v>0</v>
      </c>
    </row>
    <row r="21" spans="1:15" ht="15.75" customHeight="1">
      <c r="A21" s="16"/>
      <c r="C21" s="16"/>
      <c r="D21" s="16"/>
      <c r="E21" s="16"/>
      <c r="F21" s="39"/>
      <c r="G21" s="16"/>
      <c r="H21" s="16"/>
      <c r="I21" s="16"/>
      <c r="N21" s="21">
        <f t="shared" si="0"/>
        <v>0</v>
      </c>
      <c r="O21" s="22">
        <f>N21/N30*100</f>
        <v>0</v>
      </c>
    </row>
    <row r="22" spans="1:15" ht="15.75" customHeight="1">
      <c r="A22" s="16"/>
      <c r="C22" s="16"/>
      <c r="D22" s="16"/>
      <c r="E22" s="16"/>
      <c r="F22" s="39"/>
      <c r="G22" s="16"/>
      <c r="H22" s="16"/>
      <c r="I22" s="16"/>
      <c r="N22" s="21">
        <f t="shared" si="0"/>
        <v>0</v>
      </c>
      <c r="O22" s="22">
        <f>N22/N30*100</f>
        <v>0</v>
      </c>
    </row>
    <row r="23" spans="1:15" ht="15.75" customHeight="1">
      <c r="A23" s="16"/>
      <c r="C23" s="16"/>
      <c r="D23" s="16"/>
      <c r="E23" s="16"/>
      <c r="F23" s="39"/>
      <c r="G23" s="16"/>
      <c r="H23" s="16"/>
      <c r="I23" s="16"/>
      <c r="N23" s="21">
        <f t="shared" si="0"/>
        <v>0</v>
      </c>
      <c r="O23" s="22">
        <f>N23/N30*100</f>
        <v>0</v>
      </c>
    </row>
    <row r="24" spans="1:15" ht="15.75" customHeight="1">
      <c r="A24" s="19"/>
      <c r="C24" s="16"/>
      <c r="D24" s="16"/>
      <c r="E24" s="16"/>
      <c r="F24" s="39"/>
      <c r="G24" s="16"/>
      <c r="H24" s="16"/>
      <c r="I24" s="16"/>
      <c r="N24" s="21">
        <f t="shared" si="0"/>
        <v>0</v>
      </c>
      <c r="O24" s="22">
        <f>N24/N30*100</f>
        <v>0</v>
      </c>
    </row>
    <row r="25" spans="1:15" ht="15.75" customHeight="1">
      <c r="A25" s="19"/>
      <c r="C25" s="16"/>
      <c r="D25" s="16"/>
      <c r="E25" s="16"/>
      <c r="F25" s="39"/>
      <c r="G25" s="16"/>
      <c r="H25" s="16"/>
      <c r="I25" s="16"/>
      <c r="N25" s="21"/>
      <c r="O25" s="22"/>
    </row>
    <row r="26" spans="1:15" ht="15.75" customHeight="1">
      <c r="A26" s="30"/>
      <c r="C26" s="16"/>
      <c r="D26" s="16"/>
      <c r="E26" s="16"/>
      <c r="F26" s="39"/>
      <c r="G26" s="16"/>
      <c r="H26" s="16"/>
      <c r="I26" s="16"/>
      <c r="N26" s="21"/>
      <c r="O26" s="22"/>
    </row>
    <row r="27" spans="1:15" ht="15.75" customHeight="1">
      <c r="A27" s="30"/>
      <c r="C27" s="16"/>
      <c r="D27" s="16"/>
      <c r="E27" s="16"/>
      <c r="F27" s="39"/>
      <c r="G27" s="16"/>
      <c r="H27" s="16"/>
      <c r="I27" s="16"/>
      <c r="N27" s="21"/>
      <c r="O27" s="22"/>
    </row>
    <row r="28" spans="1:15" ht="15.75" customHeight="1">
      <c r="A28" s="30" t="s">
        <v>35</v>
      </c>
      <c r="N28" s="21">
        <f t="shared" si="0"/>
        <v>0</v>
      </c>
      <c r="O28" s="22">
        <f>N28/N30*100</f>
        <v>0</v>
      </c>
    </row>
    <row r="29" spans="1:15" ht="15.75" customHeight="1">
      <c r="A29" s="26" t="s">
        <v>22</v>
      </c>
      <c r="B29" s="26">
        <f t="shared" ref="B29:M29" si="1">SUM(B2:B28)</f>
        <v>57</v>
      </c>
      <c r="C29" s="26">
        <f t="shared" si="1"/>
        <v>64</v>
      </c>
      <c r="D29" s="26">
        <f t="shared" si="1"/>
        <v>77</v>
      </c>
      <c r="E29" s="26">
        <f t="shared" si="1"/>
        <v>65</v>
      </c>
      <c r="F29" s="26">
        <f t="shared" si="1"/>
        <v>76</v>
      </c>
      <c r="G29" s="26">
        <f t="shared" si="1"/>
        <v>74</v>
      </c>
      <c r="H29" s="26">
        <f t="shared" si="1"/>
        <v>80</v>
      </c>
      <c r="I29" s="26">
        <f t="shared" si="1"/>
        <v>49</v>
      </c>
      <c r="J29" s="26">
        <f t="shared" si="1"/>
        <v>0</v>
      </c>
      <c r="K29" s="26">
        <f t="shared" si="1"/>
        <v>0</v>
      </c>
      <c r="L29" s="26">
        <f t="shared" si="1"/>
        <v>0</v>
      </c>
      <c r="M29" s="26">
        <f t="shared" si="1"/>
        <v>0</v>
      </c>
      <c r="N29" s="26"/>
    </row>
    <row r="30" spans="1:15" ht="15.75" customHeight="1">
      <c r="A30" s="26" t="s">
        <v>23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>
        <f>SUM(N2:N28)</f>
        <v>542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30"/>
  <sheetViews>
    <sheetView workbookViewId="0">
      <selection activeCell="A17" sqref="A17:I27"/>
    </sheetView>
  </sheetViews>
  <sheetFormatPr baseColWidth="10" defaultColWidth="12.6640625" defaultRowHeight="15.75" customHeight="1"/>
  <cols>
    <col min="1" max="1" width="41" style="18" customWidth="1"/>
    <col min="2" max="13" width="12.6640625" style="18"/>
    <col min="14" max="14" width="22.33203125" style="18" customWidth="1"/>
    <col min="15" max="15" width="23" style="18" customWidth="1"/>
    <col min="16" max="16384" width="12.6640625" style="18"/>
  </cols>
  <sheetData>
    <row r="1" spans="1:15" ht="15.75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</row>
    <row r="2" spans="1:15" ht="15.75" customHeight="1">
      <c r="A2" s="19" t="s">
        <v>24</v>
      </c>
      <c r="B2" s="37">
        <v>14</v>
      </c>
      <c r="C2" s="21">
        <v>7</v>
      </c>
      <c r="D2" s="21">
        <v>4</v>
      </c>
      <c r="E2" s="21">
        <v>3</v>
      </c>
      <c r="F2" s="21">
        <v>2</v>
      </c>
      <c r="G2" s="21">
        <v>3</v>
      </c>
      <c r="H2" s="21">
        <v>4</v>
      </c>
      <c r="I2" s="21">
        <v>8</v>
      </c>
      <c r="J2" s="21"/>
      <c r="K2" s="21"/>
      <c r="L2" s="21"/>
      <c r="M2" s="21"/>
      <c r="N2" s="21">
        <f t="shared" ref="N2:N28" si="0">SUM(B2:M2)</f>
        <v>45</v>
      </c>
      <c r="O2" s="22">
        <f>N2/N30*100</f>
        <v>14.563106796116504</v>
      </c>
    </row>
    <row r="3" spans="1:15" ht="15.75" customHeight="1">
      <c r="A3" s="19" t="s">
        <v>25</v>
      </c>
      <c r="B3" s="37">
        <v>14</v>
      </c>
      <c r="C3" s="21">
        <v>10</v>
      </c>
      <c r="D3" s="21">
        <v>19</v>
      </c>
      <c r="E3" s="21">
        <v>11</v>
      </c>
      <c r="F3" s="21">
        <v>14</v>
      </c>
      <c r="G3" s="21">
        <v>7</v>
      </c>
      <c r="H3" s="21">
        <v>20</v>
      </c>
      <c r="I3" s="21">
        <v>11</v>
      </c>
      <c r="J3" s="21"/>
      <c r="K3" s="21"/>
      <c r="L3" s="21"/>
      <c r="M3" s="21"/>
      <c r="N3" s="21">
        <f t="shared" si="0"/>
        <v>106</v>
      </c>
      <c r="O3" s="22">
        <f>N3/N30*100</f>
        <v>34.3042071197411</v>
      </c>
    </row>
    <row r="4" spans="1:15" ht="15.75" customHeight="1">
      <c r="A4" s="19" t="s">
        <v>26</v>
      </c>
      <c r="B4" s="37">
        <v>1</v>
      </c>
      <c r="C4" s="21">
        <v>2</v>
      </c>
      <c r="D4" s="21">
        <v>4</v>
      </c>
      <c r="E4" s="21">
        <v>0</v>
      </c>
      <c r="F4" s="21">
        <v>1</v>
      </c>
      <c r="G4" s="21">
        <v>1</v>
      </c>
      <c r="H4" s="21">
        <v>0</v>
      </c>
      <c r="I4" s="21">
        <v>1</v>
      </c>
      <c r="J4" s="21"/>
      <c r="K4" s="21"/>
      <c r="L4" s="21"/>
      <c r="M4" s="21"/>
      <c r="N4" s="21">
        <f t="shared" si="0"/>
        <v>10</v>
      </c>
      <c r="O4" s="22">
        <f>N4/N30*100</f>
        <v>3.2362459546925564</v>
      </c>
    </row>
    <row r="5" spans="1:15" ht="15.75" customHeight="1">
      <c r="A5" s="19" t="s">
        <v>27</v>
      </c>
      <c r="B5" s="37">
        <v>3</v>
      </c>
      <c r="C5" s="21">
        <v>0</v>
      </c>
      <c r="D5" s="21">
        <v>0</v>
      </c>
      <c r="E5" s="21">
        <v>2</v>
      </c>
      <c r="F5" s="21">
        <v>0</v>
      </c>
      <c r="G5" s="21">
        <v>1</v>
      </c>
      <c r="H5" s="21">
        <v>2</v>
      </c>
      <c r="I5" s="21">
        <v>0</v>
      </c>
      <c r="J5" s="21"/>
      <c r="K5" s="21"/>
      <c r="L5" s="21"/>
      <c r="M5" s="21"/>
      <c r="N5" s="21">
        <f t="shared" si="0"/>
        <v>8</v>
      </c>
      <c r="O5" s="22">
        <f>N5/N30*100</f>
        <v>2.5889967637540456</v>
      </c>
    </row>
    <row r="6" spans="1:15" ht="15.75" customHeight="1">
      <c r="A6" s="27" t="s">
        <v>15</v>
      </c>
      <c r="B6" s="37">
        <v>4</v>
      </c>
      <c r="C6" s="21">
        <v>7</v>
      </c>
      <c r="D6" s="21">
        <v>5</v>
      </c>
      <c r="E6" s="21">
        <v>5</v>
      </c>
      <c r="F6" s="21">
        <v>0</v>
      </c>
      <c r="G6" s="21">
        <v>1</v>
      </c>
      <c r="H6" s="21">
        <v>0</v>
      </c>
      <c r="I6" s="21">
        <v>1</v>
      </c>
      <c r="J6" s="21"/>
      <c r="K6" s="21"/>
      <c r="L6" s="21"/>
      <c r="M6" s="21"/>
      <c r="N6" s="21">
        <f t="shared" si="0"/>
        <v>23</v>
      </c>
      <c r="O6" s="22">
        <f>N6/N30*100</f>
        <v>7.4433656957928811</v>
      </c>
    </row>
    <row r="7" spans="1:15" ht="15.75" customHeight="1">
      <c r="A7" s="27" t="s">
        <v>28</v>
      </c>
      <c r="B7" s="37">
        <v>0</v>
      </c>
      <c r="C7" s="21">
        <v>1</v>
      </c>
      <c r="D7" s="21">
        <v>0</v>
      </c>
      <c r="E7" s="21">
        <v>0</v>
      </c>
      <c r="F7" s="21">
        <v>0</v>
      </c>
      <c r="G7" s="21">
        <v>0</v>
      </c>
      <c r="H7" s="21">
        <v>1</v>
      </c>
      <c r="I7" s="21">
        <v>0</v>
      </c>
      <c r="J7" s="21"/>
      <c r="K7" s="21"/>
      <c r="L7" s="21"/>
      <c r="M7" s="21"/>
      <c r="N7" s="21">
        <f t="shared" si="0"/>
        <v>2</v>
      </c>
      <c r="O7" s="22">
        <f>N7/N30*100</f>
        <v>0.64724919093851141</v>
      </c>
    </row>
    <row r="8" spans="1:15" ht="15.75" customHeight="1">
      <c r="A8" s="19" t="s">
        <v>16</v>
      </c>
      <c r="B8" s="37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/>
      <c r="K8" s="21"/>
      <c r="L8" s="21"/>
      <c r="M8" s="21"/>
      <c r="N8" s="21">
        <f t="shared" si="0"/>
        <v>0</v>
      </c>
      <c r="O8" s="22">
        <f>N8/N30*100</f>
        <v>0</v>
      </c>
    </row>
    <row r="9" spans="1:15" ht="15.75" customHeight="1">
      <c r="A9" s="27" t="s">
        <v>29</v>
      </c>
      <c r="B9" s="37">
        <v>1</v>
      </c>
      <c r="C9" s="21">
        <v>2</v>
      </c>
      <c r="D9" s="21">
        <v>0</v>
      </c>
      <c r="E9" s="21">
        <v>1</v>
      </c>
      <c r="F9" s="21">
        <v>0</v>
      </c>
      <c r="G9" s="21">
        <v>0</v>
      </c>
      <c r="H9" s="21">
        <v>0</v>
      </c>
      <c r="I9" s="21">
        <v>0</v>
      </c>
      <c r="J9" s="21"/>
      <c r="K9" s="21"/>
      <c r="L9" s="21"/>
      <c r="M9" s="21"/>
      <c r="N9" s="21">
        <f t="shared" si="0"/>
        <v>4</v>
      </c>
      <c r="O9" s="22">
        <f>N9/N30*100</f>
        <v>1.2944983818770228</v>
      </c>
    </row>
    <row r="10" spans="1:15" ht="15.75" customHeight="1">
      <c r="A10" s="27" t="s">
        <v>30</v>
      </c>
      <c r="B10" s="37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/>
      <c r="K10" s="21"/>
      <c r="L10" s="21"/>
      <c r="M10" s="21"/>
      <c r="N10" s="21">
        <f t="shared" si="0"/>
        <v>0</v>
      </c>
      <c r="O10" s="22">
        <f>N10/N30*100</f>
        <v>0</v>
      </c>
    </row>
    <row r="11" spans="1:15" ht="15.75" customHeight="1">
      <c r="A11" s="38" t="s">
        <v>31</v>
      </c>
      <c r="B11" s="37">
        <v>6</v>
      </c>
      <c r="C11" s="21">
        <v>2</v>
      </c>
      <c r="D11" s="21">
        <v>3</v>
      </c>
      <c r="E11" s="21">
        <v>0</v>
      </c>
      <c r="F11" s="21">
        <v>0</v>
      </c>
      <c r="G11" s="21">
        <v>1</v>
      </c>
      <c r="H11" s="21">
        <v>0</v>
      </c>
      <c r="I11" s="21">
        <v>5</v>
      </c>
      <c r="J11" s="21"/>
      <c r="K11" s="21"/>
      <c r="L11" s="21"/>
      <c r="M11" s="21"/>
      <c r="N11" s="21">
        <f t="shared" si="0"/>
        <v>17</v>
      </c>
      <c r="O11" s="22">
        <f>N11/N30*100</f>
        <v>5.5016181229773462</v>
      </c>
    </row>
    <row r="12" spans="1:15" ht="15.75" customHeight="1">
      <c r="A12" s="24" t="s">
        <v>38</v>
      </c>
      <c r="B12" s="37">
        <v>2</v>
      </c>
      <c r="C12" s="21">
        <v>2</v>
      </c>
      <c r="D12" s="21">
        <v>6</v>
      </c>
      <c r="E12" s="21">
        <v>0</v>
      </c>
      <c r="F12" s="21">
        <v>3</v>
      </c>
      <c r="G12" s="21">
        <v>2</v>
      </c>
      <c r="H12" s="21">
        <v>8</v>
      </c>
      <c r="I12" s="21">
        <v>2</v>
      </c>
      <c r="J12" s="21"/>
      <c r="K12" s="21"/>
      <c r="L12" s="21"/>
      <c r="M12" s="21"/>
      <c r="N12" s="21">
        <f t="shared" si="0"/>
        <v>25</v>
      </c>
      <c r="O12" s="22">
        <f>N12/N30*100</f>
        <v>8.090614886731391</v>
      </c>
    </row>
    <row r="13" spans="1:15" ht="15.75" customHeight="1">
      <c r="A13" s="28" t="s">
        <v>32</v>
      </c>
      <c r="B13" s="37">
        <v>1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1</v>
      </c>
      <c r="I13" s="21">
        <v>0</v>
      </c>
      <c r="J13" s="21"/>
      <c r="K13" s="21"/>
      <c r="L13" s="21"/>
      <c r="M13" s="21"/>
      <c r="N13" s="21">
        <f t="shared" si="0"/>
        <v>2</v>
      </c>
      <c r="O13" s="22">
        <f>N13/N30*100</f>
        <v>0.64724919093851141</v>
      </c>
    </row>
    <row r="14" spans="1:15" ht="15.75" customHeight="1">
      <c r="A14" s="28" t="s">
        <v>33</v>
      </c>
      <c r="B14" s="37">
        <v>2</v>
      </c>
      <c r="C14" s="21">
        <v>3</v>
      </c>
      <c r="D14" s="21">
        <v>1</v>
      </c>
      <c r="E14" s="21">
        <v>3</v>
      </c>
      <c r="F14" s="21">
        <v>2</v>
      </c>
      <c r="G14" s="21">
        <v>0</v>
      </c>
      <c r="H14" s="21">
        <v>0</v>
      </c>
      <c r="I14" s="21">
        <v>3</v>
      </c>
      <c r="J14" s="21"/>
      <c r="K14" s="21"/>
      <c r="L14" s="21"/>
      <c r="M14" s="21"/>
      <c r="N14" s="21">
        <f t="shared" si="0"/>
        <v>14</v>
      </c>
      <c r="O14" s="22">
        <f>N14/N30*100</f>
        <v>4.5307443365695796</v>
      </c>
    </row>
    <row r="15" spans="1:15" ht="15.75" customHeight="1">
      <c r="A15" s="27" t="s">
        <v>34</v>
      </c>
      <c r="B15" s="21">
        <v>0</v>
      </c>
      <c r="C15" s="21">
        <v>1</v>
      </c>
      <c r="D15" s="21">
        <v>0</v>
      </c>
      <c r="E15" s="21">
        <v>1</v>
      </c>
      <c r="F15" s="21">
        <v>0</v>
      </c>
      <c r="G15" s="21">
        <v>1</v>
      </c>
      <c r="H15" s="21">
        <v>0</v>
      </c>
      <c r="I15" s="21">
        <v>0</v>
      </c>
      <c r="J15" s="21"/>
      <c r="K15" s="21"/>
      <c r="L15" s="21"/>
      <c r="M15" s="21"/>
      <c r="N15" s="21">
        <f t="shared" si="0"/>
        <v>3</v>
      </c>
      <c r="O15" s="22">
        <f>N15/N30*100</f>
        <v>0.97087378640776689</v>
      </c>
    </row>
    <row r="16" spans="1:15" ht="15.75" customHeight="1">
      <c r="A16" s="27" t="s">
        <v>20</v>
      </c>
      <c r="B16" s="16">
        <v>0</v>
      </c>
      <c r="C16" s="16">
        <v>0</v>
      </c>
      <c r="D16" s="16">
        <v>0</v>
      </c>
      <c r="E16" s="16">
        <v>0</v>
      </c>
      <c r="F16" s="16">
        <v>23</v>
      </c>
      <c r="G16" s="16">
        <v>12</v>
      </c>
      <c r="H16" s="16">
        <v>13</v>
      </c>
      <c r="I16" s="16">
        <v>2</v>
      </c>
      <c r="N16" s="21">
        <f t="shared" si="0"/>
        <v>50</v>
      </c>
      <c r="O16" s="22">
        <f>N16/N30*100</f>
        <v>16.181229773462782</v>
      </c>
    </row>
    <row r="17" spans="1:15" ht="15.75" customHeight="1">
      <c r="A17" s="19"/>
      <c r="B17" s="16"/>
      <c r="C17" s="16"/>
      <c r="D17" s="16"/>
      <c r="E17" s="16"/>
      <c r="F17" s="39"/>
      <c r="G17" s="16"/>
      <c r="H17" s="16"/>
      <c r="I17" s="16"/>
      <c r="N17" s="21">
        <f t="shared" si="0"/>
        <v>0</v>
      </c>
      <c r="O17" s="22">
        <f>N17/N30*100</f>
        <v>0</v>
      </c>
    </row>
    <row r="18" spans="1:15" ht="15.75" customHeight="1">
      <c r="A18" s="19"/>
      <c r="B18" s="16"/>
      <c r="C18" s="16"/>
      <c r="D18" s="16"/>
      <c r="E18" s="16"/>
      <c r="F18" s="39"/>
      <c r="G18" s="16"/>
      <c r="H18" s="16"/>
      <c r="I18" s="16"/>
      <c r="N18" s="21">
        <f t="shared" si="0"/>
        <v>0</v>
      </c>
      <c r="O18" s="22">
        <f>N18/N30*100</f>
        <v>0</v>
      </c>
    </row>
    <row r="19" spans="1:15" ht="15.75" customHeight="1">
      <c r="A19" s="19"/>
      <c r="B19" s="16"/>
      <c r="C19" s="16"/>
      <c r="D19" s="16"/>
      <c r="E19" s="16"/>
      <c r="F19" s="39"/>
      <c r="G19" s="16"/>
      <c r="H19" s="16"/>
      <c r="I19" s="16"/>
      <c r="N19" s="21">
        <f t="shared" si="0"/>
        <v>0</v>
      </c>
      <c r="O19" s="22">
        <f>N19/N30*100</f>
        <v>0</v>
      </c>
    </row>
    <row r="20" spans="1:15" ht="15.75" customHeight="1">
      <c r="A20" s="16"/>
      <c r="B20" s="16"/>
      <c r="C20" s="16"/>
      <c r="D20" s="16"/>
      <c r="E20" s="16"/>
      <c r="F20" s="39"/>
      <c r="G20" s="16"/>
      <c r="H20" s="16"/>
      <c r="I20" s="16"/>
      <c r="N20" s="21">
        <f t="shared" si="0"/>
        <v>0</v>
      </c>
      <c r="O20" s="22">
        <f>N20/N30*100</f>
        <v>0</v>
      </c>
    </row>
    <row r="21" spans="1:15" ht="15.75" customHeight="1">
      <c r="A21" s="16"/>
      <c r="B21" s="16"/>
      <c r="C21" s="16"/>
      <c r="D21" s="16"/>
      <c r="E21" s="16"/>
      <c r="F21" s="39"/>
      <c r="G21" s="16"/>
      <c r="H21" s="16"/>
      <c r="I21" s="16"/>
      <c r="N21" s="21">
        <f t="shared" si="0"/>
        <v>0</v>
      </c>
      <c r="O21" s="22">
        <f>N21/N30*100</f>
        <v>0</v>
      </c>
    </row>
    <row r="22" spans="1:15" ht="15.75" customHeight="1">
      <c r="A22" s="16"/>
      <c r="B22" s="16"/>
      <c r="C22" s="16"/>
      <c r="D22" s="16"/>
      <c r="E22" s="16"/>
      <c r="F22" s="39"/>
      <c r="G22" s="16"/>
      <c r="H22" s="16"/>
      <c r="I22" s="16"/>
      <c r="N22" s="21">
        <f t="shared" si="0"/>
        <v>0</v>
      </c>
      <c r="O22" s="22">
        <f>N22/N30*100</f>
        <v>0</v>
      </c>
    </row>
    <row r="23" spans="1:15" ht="15.75" customHeight="1">
      <c r="A23" s="16"/>
      <c r="B23" s="16"/>
      <c r="C23" s="16"/>
      <c r="D23" s="16"/>
      <c r="E23" s="16"/>
      <c r="F23" s="39"/>
      <c r="G23" s="16"/>
      <c r="H23" s="16"/>
      <c r="I23" s="16"/>
      <c r="N23" s="21">
        <f t="shared" si="0"/>
        <v>0</v>
      </c>
      <c r="O23" s="22">
        <f>N23/N30*100</f>
        <v>0</v>
      </c>
    </row>
    <row r="24" spans="1:15" ht="15.75" customHeight="1">
      <c r="A24" s="19"/>
      <c r="B24" s="16"/>
      <c r="C24" s="16"/>
      <c r="D24" s="16"/>
      <c r="E24" s="16"/>
      <c r="F24" s="39"/>
      <c r="G24" s="16"/>
      <c r="H24" s="16"/>
      <c r="I24" s="16"/>
      <c r="N24" s="21">
        <f t="shared" si="0"/>
        <v>0</v>
      </c>
      <c r="O24" s="22">
        <f>N24/N30*100</f>
        <v>0</v>
      </c>
    </row>
    <row r="25" spans="1:15" ht="15.75" customHeight="1">
      <c r="A25" s="19"/>
      <c r="B25" s="16"/>
      <c r="C25" s="16"/>
      <c r="D25" s="16"/>
      <c r="E25" s="16"/>
      <c r="F25" s="39"/>
      <c r="G25" s="16"/>
      <c r="H25" s="16"/>
      <c r="I25" s="16"/>
      <c r="N25" s="21">
        <f t="shared" si="0"/>
        <v>0</v>
      </c>
      <c r="O25" s="22">
        <f>N25/N30*100</f>
        <v>0</v>
      </c>
    </row>
    <row r="26" spans="1:15" ht="15.75" customHeight="1">
      <c r="A26" s="30"/>
      <c r="B26" s="16"/>
      <c r="C26" s="16"/>
      <c r="D26" s="16"/>
      <c r="E26" s="16"/>
      <c r="F26" s="39"/>
      <c r="G26" s="16"/>
      <c r="H26" s="16"/>
      <c r="I26" s="16"/>
      <c r="N26" s="21">
        <f t="shared" si="0"/>
        <v>0</v>
      </c>
      <c r="O26" s="22">
        <f>N26/N30*100</f>
        <v>0</v>
      </c>
    </row>
    <row r="27" spans="1:15" ht="15.75" customHeight="1">
      <c r="A27" s="30"/>
      <c r="B27" s="16"/>
      <c r="C27" s="16"/>
      <c r="D27" s="16"/>
      <c r="E27" s="16"/>
      <c r="F27" s="39"/>
      <c r="G27" s="16"/>
      <c r="H27" s="16"/>
      <c r="I27" s="16"/>
      <c r="N27" s="21">
        <f t="shared" si="0"/>
        <v>0</v>
      </c>
      <c r="O27" s="22">
        <f>N27/N30*100</f>
        <v>0</v>
      </c>
    </row>
    <row r="28" spans="1:15" ht="15.75" customHeight="1">
      <c r="A28" s="30" t="s">
        <v>35</v>
      </c>
      <c r="N28" s="21">
        <f t="shared" si="0"/>
        <v>0</v>
      </c>
      <c r="O28" s="22">
        <f>N28/N30*100</f>
        <v>0</v>
      </c>
    </row>
    <row r="29" spans="1:15" ht="15.75" customHeight="1">
      <c r="A29" s="26" t="s">
        <v>22</v>
      </c>
      <c r="B29" s="26">
        <f t="shared" ref="B29:M29" si="1">SUM(B2:B28)</f>
        <v>48</v>
      </c>
      <c r="C29" s="26">
        <f t="shared" si="1"/>
        <v>37</v>
      </c>
      <c r="D29" s="26">
        <f t="shared" si="1"/>
        <v>42</v>
      </c>
      <c r="E29" s="26">
        <f t="shared" si="1"/>
        <v>26</v>
      </c>
      <c r="F29" s="26">
        <f t="shared" si="1"/>
        <v>45</v>
      </c>
      <c r="G29" s="26">
        <f t="shared" si="1"/>
        <v>29</v>
      </c>
      <c r="H29" s="26">
        <f t="shared" si="1"/>
        <v>49</v>
      </c>
      <c r="I29" s="26">
        <f t="shared" si="1"/>
        <v>33</v>
      </c>
      <c r="J29" s="26">
        <f t="shared" si="1"/>
        <v>0</v>
      </c>
      <c r="K29" s="26">
        <f t="shared" si="1"/>
        <v>0</v>
      </c>
      <c r="L29" s="26">
        <f t="shared" si="1"/>
        <v>0</v>
      </c>
      <c r="M29" s="26">
        <f t="shared" si="1"/>
        <v>0</v>
      </c>
      <c r="N29" s="26"/>
    </row>
    <row r="30" spans="1:15" ht="15.75" customHeight="1">
      <c r="A30" s="26" t="s">
        <v>23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>
        <f>SUM(N2:N28)</f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12</vt:i4>
      </vt:variant>
    </vt:vector>
  </HeadingPairs>
  <TitlesOfParts>
    <vt:vector size="12" baseType="lpstr">
      <vt:lpstr>Stockholm 2024</vt:lpstr>
      <vt:lpstr>Göteborg 2024</vt:lpstr>
      <vt:lpstr>Malmö 2024</vt:lpstr>
      <vt:lpstr>Linköping 2024</vt:lpstr>
      <vt:lpstr>Dalarna 2024</vt:lpstr>
      <vt:lpstr>Hart 2024</vt:lpstr>
      <vt:lpstr>Stockholm 2025</vt:lpstr>
      <vt:lpstr>Göteborg 2025</vt:lpstr>
      <vt:lpstr>Malmö 2025</vt:lpstr>
      <vt:lpstr>Linköping 2025</vt:lpstr>
      <vt:lpstr>Dalarna 2025</vt:lpstr>
      <vt:lpstr>Åre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Helsing</cp:lastModifiedBy>
  <dcterms:modified xsi:type="dcterms:W3CDTF">2025-08-26T16:15:47Z</dcterms:modified>
</cp:coreProperties>
</file>