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wner\Desktop\online vid proj\Online-Vid-Project\"/>
    </mc:Choice>
  </mc:AlternateContent>
  <xr:revisionPtr revIDLastSave="0" documentId="13_ncr:1_{3BA5F97A-FFF3-4B0B-9F7F-48F68EC15D2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ummary of Results" sheetId="1" r:id="rId1"/>
    <sheet name="Raw Data" sheetId="2" r:id="rId2"/>
    <sheet name="Raw Data 2" sheetId="15" r:id="rId3"/>
    <sheet name="Subject Ratings" sheetId="3" r:id="rId4"/>
    <sheet name="1v1" sheetId="5" r:id="rId5"/>
    <sheet name="2v2" sheetId="6" r:id="rId6"/>
    <sheet name="3v3" sheetId="7" r:id="rId7"/>
    <sheet name="Participants" sheetId="8" r:id="rId8"/>
    <sheet name="test sheet" sheetId="11" r:id="rId9"/>
    <sheet name="Sheet1" sheetId="9" r:id="rId10"/>
    <sheet name="Sheet4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2" l="1"/>
  <c r="L28" i="7"/>
  <c r="L21" i="7"/>
  <c r="L14" i="7"/>
  <c r="L8" i="7"/>
  <c r="L2" i="7"/>
  <c r="L28" i="6"/>
  <c r="L21" i="6"/>
  <c r="L14" i="6"/>
  <c r="L8" i="6"/>
  <c r="L2" i="6"/>
  <c r="L28" i="5"/>
  <c r="L21" i="5"/>
  <c r="L14" i="5"/>
  <c r="L8" i="5"/>
  <c r="L2" i="5"/>
  <c r="C15" i="3"/>
  <c r="B15" i="3"/>
  <c r="K33" i="1"/>
  <c r="K32" i="1"/>
  <c r="K31" i="1"/>
  <c r="K26" i="1"/>
  <c r="K25" i="1"/>
  <c r="K24" i="1"/>
  <c r="K20" i="1"/>
  <c r="K19" i="1"/>
  <c r="K18" i="1"/>
  <c r="K13" i="1"/>
  <c r="K12" i="1"/>
  <c r="K11" i="1"/>
  <c r="K5" i="1"/>
  <c r="K4" i="1"/>
  <c r="K3" i="1"/>
</calcChain>
</file>

<file path=xl/sharedStrings.xml><?xml version="1.0" encoding="utf-8"?>
<sst xmlns="http://schemas.openxmlformats.org/spreadsheetml/2006/main" count="247" uniqueCount="36">
  <si>
    <t>Part ID</t>
  </si>
  <si>
    <t>Task ID</t>
  </si>
  <si>
    <t>Condition</t>
  </si>
  <si>
    <t>Completion Time</t>
  </si>
  <si>
    <t>Num of pauses</t>
  </si>
  <si>
    <t>Num of Switches</t>
  </si>
  <si>
    <t>Num of replays</t>
  </si>
  <si>
    <t>Replay Time</t>
  </si>
  <si>
    <t>ap</t>
  </si>
  <si>
    <t>Num of pauses</t>
    <phoneticPr fontId="0" type="noConversion"/>
  </si>
  <si>
    <t>Num of replays</t>
    <phoneticPr fontId="0" type="noConversion"/>
  </si>
  <si>
    <t>Replay time</t>
    <phoneticPr fontId="0" type="noConversion"/>
  </si>
  <si>
    <t>control</t>
    <phoneticPr fontId="0" type="noConversion"/>
  </si>
  <si>
    <t>ctl</t>
  </si>
  <si>
    <t>condition</t>
    <phoneticPr fontId="0" type="noConversion"/>
  </si>
  <si>
    <t>Completion time</t>
    <phoneticPr fontId="0" type="noConversion"/>
  </si>
  <si>
    <t>pause &lt; control</t>
    <phoneticPr fontId="0" type="noConversion"/>
  </si>
  <si>
    <t>task ID</t>
    <phoneticPr fontId="0" type="noConversion"/>
  </si>
  <si>
    <t>interac</t>
    <phoneticPr fontId="0" type="noConversion"/>
  </si>
  <si>
    <t>Num of switches</t>
    <phoneticPr fontId="0" type="noConversion"/>
  </si>
  <si>
    <t>no significance</t>
    <phoneticPr fontId="0" type="noConversion"/>
  </si>
  <si>
    <t>Satisfaction rating</t>
    <phoneticPr fontId="0" type="noConversion"/>
  </si>
  <si>
    <t>pause &gt; control</t>
    <phoneticPr fontId="0" type="noConversion"/>
  </si>
  <si>
    <t>Part ID</t>
    <phoneticPr fontId="0" type="noConversion"/>
  </si>
  <si>
    <t>auto-pause</t>
    <phoneticPr fontId="0" type="noConversion"/>
  </si>
  <si>
    <t>Median</t>
    <phoneticPr fontId="0" type="noConversion"/>
  </si>
  <si>
    <t>Perform friedman test</t>
    <phoneticPr fontId="0" type="noConversion"/>
  </si>
  <si>
    <t>x^2</t>
    <phoneticPr fontId="0" type="noConversion"/>
  </si>
  <si>
    <t>N=12</t>
    <phoneticPr fontId="0" type="noConversion"/>
  </si>
  <si>
    <t>p-value</t>
    <phoneticPr fontId="0" type="noConversion"/>
  </si>
  <si>
    <t>ap&lt;ctl</t>
    <phoneticPr fontId="0" type="noConversion"/>
  </si>
  <si>
    <t>Pariticipant ID</t>
  </si>
  <si>
    <t>Gender</t>
  </si>
  <si>
    <t>Age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</si>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</sst>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sheet'!$B$1</c:f>
              <c:strCache>
                <c:ptCount val="1"/>
                <c:pt idx="0">
                  <c:v>Completion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sheet'!$A$2:$A$73</c:f>
              <c:numCache>
                <c:formatCode>General</c:formatCode>
                <c:ptCount val="72"/>
                <c:pt idx="0">
                  <c:v>148</c:v>
                </c:pt>
                <c:pt idx="1">
                  <c:v>122</c:v>
                </c:pt>
                <c:pt idx="2">
                  <c:v>110</c:v>
                </c:pt>
                <c:pt idx="3">
                  <c:v>170</c:v>
                </c:pt>
                <c:pt idx="4">
                  <c:v>98</c:v>
                </c:pt>
                <c:pt idx="5">
                  <c:v>187</c:v>
                </c:pt>
                <c:pt idx="6">
                  <c:v>108</c:v>
                </c:pt>
                <c:pt idx="7">
                  <c:v>90</c:v>
                </c:pt>
                <c:pt idx="8">
                  <c:v>73</c:v>
                </c:pt>
                <c:pt idx="9">
                  <c:v>111</c:v>
                </c:pt>
                <c:pt idx="10">
                  <c:v>178</c:v>
                </c:pt>
                <c:pt idx="11">
                  <c:v>107</c:v>
                </c:pt>
                <c:pt idx="12">
                  <c:v>88</c:v>
                </c:pt>
                <c:pt idx="13">
                  <c:v>140</c:v>
                </c:pt>
                <c:pt idx="14">
                  <c:v>134</c:v>
                </c:pt>
                <c:pt idx="15">
                  <c:v>100</c:v>
                </c:pt>
                <c:pt idx="16">
                  <c:v>137</c:v>
                </c:pt>
                <c:pt idx="17">
                  <c:v>178</c:v>
                </c:pt>
                <c:pt idx="18">
                  <c:v>209</c:v>
                </c:pt>
                <c:pt idx="19">
                  <c:v>89</c:v>
                </c:pt>
                <c:pt idx="20">
                  <c:v>178</c:v>
                </c:pt>
                <c:pt idx="21">
                  <c:v>215</c:v>
                </c:pt>
                <c:pt idx="22">
                  <c:v>264</c:v>
                </c:pt>
                <c:pt idx="23">
                  <c:v>189</c:v>
                </c:pt>
                <c:pt idx="24">
                  <c:v>54</c:v>
                </c:pt>
                <c:pt idx="25">
                  <c:v>158</c:v>
                </c:pt>
                <c:pt idx="26">
                  <c:v>90</c:v>
                </c:pt>
                <c:pt idx="27">
                  <c:v>183</c:v>
                </c:pt>
                <c:pt idx="28">
                  <c:v>130</c:v>
                </c:pt>
                <c:pt idx="29">
                  <c:v>208</c:v>
                </c:pt>
                <c:pt idx="30">
                  <c:v>151</c:v>
                </c:pt>
                <c:pt idx="31">
                  <c:v>100</c:v>
                </c:pt>
                <c:pt idx="32">
                  <c:v>117</c:v>
                </c:pt>
                <c:pt idx="33">
                  <c:v>117</c:v>
                </c:pt>
                <c:pt idx="34">
                  <c:v>85</c:v>
                </c:pt>
                <c:pt idx="35">
                  <c:v>162</c:v>
                </c:pt>
                <c:pt idx="36">
                  <c:v>77</c:v>
                </c:pt>
                <c:pt idx="37">
                  <c:v>119</c:v>
                </c:pt>
                <c:pt idx="38">
                  <c:v>93</c:v>
                </c:pt>
                <c:pt idx="39">
                  <c:v>152</c:v>
                </c:pt>
                <c:pt idx="40">
                  <c:v>123</c:v>
                </c:pt>
                <c:pt idx="41">
                  <c:v>157</c:v>
                </c:pt>
                <c:pt idx="42">
                  <c:v>137</c:v>
                </c:pt>
                <c:pt idx="43">
                  <c:v>74</c:v>
                </c:pt>
                <c:pt idx="44">
                  <c:v>140</c:v>
                </c:pt>
                <c:pt idx="45">
                  <c:v>118</c:v>
                </c:pt>
                <c:pt idx="46">
                  <c:v>88</c:v>
                </c:pt>
                <c:pt idx="47">
                  <c:v>113</c:v>
                </c:pt>
                <c:pt idx="48">
                  <c:v>130</c:v>
                </c:pt>
                <c:pt idx="49">
                  <c:v>139</c:v>
                </c:pt>
                <c:pt idx="50">
                  <c:v>118</c:v>
                </c:pt>
                <c:pt idx="51">
                  <c:v>148</c:v>
                </c:pt>
                <c:pt idx="52">
                  <c:v>182</c:v>
                </c:pt>
                <c:pt idx="53">
                  <c:v>164</c:v>
                </c:pt>
                <c:pt idx="54">
                  <c:v>123</c:v>
                </c:pt>
                <c:pt idx="55">
                  <c:v>109</c:v>
                </c:pt>
                <c:pt idx="56">
                  <c:v>92</c:v>
                </c:pt>
                <c:pt idx="57">
                  <c:v>125</c:v>
                </c:pt>
                <c:pt idx="58">
                  <c:v>159</c:v>
                </c:pt>
                <c:pt idx="59">
                  <c:v>95</c:v>
                </c:pt>
                <c:pt idx="60">
                  <c:v>107</c:v>
                </c:pt>
                <c:pt idx="61">
                  <c:v>62</c:v>
                </c:pt>
                <c:pt idx="62">
                  <c:v>203</c:v>
                </c:pt>
                <c:pt idx="63">
                  <c:v>86</c:v>
                </c:pt>
                <c:pt idx="64">
                  <c:v>132</c:v>
                </c:pt>
                <c:pt idx="65">
                  <c:v>147</c:v>
                </c:pt>
                <c:pt idx="66">
                  <c:v>156</c:v>
                </c:pt>
                <c:pt idx="67">
                  <c:v>145</c:v>
                </c:pt>
                <c:pt idx="68">
                  <c:v>158</c:v>
                </c:pt>
                <c:pt idx="69">
                  <c:v>188</c:v>
                </c:pt>
                <c:pt idx="70">
                  <c:v>263</c:v>
                </c:pt>
                <c:pt idx="71">
                  <c:v>189</c:v>
                </c:pt>
              </c:numCache>
            </c:numRef>
          </c:xVal>
          <c:yVal>
            <c:numRef>
              <c:f>'test sheet'!$B$2:$B$73</c:f>
              <c:numCache>
                <c:formatCode>General</c:formatCode>
                <c:ptCount val="72"/>
                <c:pt idx="0">
                  <c:v>782</c:v>
                </c:pt>
                <c:pt idx="1">
                  <c:v>439</c:v>
                </c:pt>
                <c:pt idx="2">
                  <c:v>555</c:v>
                </c:pt>
                <c:pt idx="3">
                  <c:v>556</c:v>
                </c:pt>
                <c:pt idx="4">
                  <c:v>796</c:v>
                </c:pt>
                <c:pt idx="5">
                  <c:v>538</c:v>
                </c:pt>
                <c:pt idx="6">
                  <c:v>446</c:v>
                </c:pt>
                <c:pt idx="7">
                  <c:v>410</c:v>
                </c:pt>
                <c:pt idx="8">
                  <c:v>396</c:v>
                </c:pt>
                <c:pt idx="9">
                  <c:v>757</c:v>
                </c:pt>
                <c:pt idx="10">
                  <c:v>267</c:v>
                </c:pt>
                <c:pt idx="11">
                  <c:v>327</c:v>
                </c:pt>
                <c:pt idx="12">
                  <c:v>183</c:v>
                </c:pt>
                <c:pt idx="13">
                  <c:v>721</c:v>
                </c:pt>
                <c:pt idx="14">
                  <c:v>326</c:v>
                </c:pt>
                <c:pt idx="15">
                  <c:v>654</c:v>
                </c:pt>
                <c:pt idx="16">
                  <c:v>404</c:v>
                </c:pt>
                <c:pt idx="17">
                  <c:v>658</c:v>
                </c:pt>
                <c:pt idx="18">
                  <c:v>809</c:v>
                </c:pt>
                <c:pt idx="19">
                  <c:v>685</c:v>
                </c:pt>
                <c:pt idx="20">
                  <c:v>335</c:v>
                </c:pt>
                <c:pt idx="21">
                  <c:v>558</c:v>
                </c:pt>
                <c:pt idx="22">
                  <c:v>774</c:v>
                </c:pt>
                <c:pt idx="23">
                  <c:v>617</c:v>
                </c:pt>
                <c:pt idx="24">
                  <c:v>390</c:v>
                </c:pt>
                <c:pt idx="25">
                  <c:v>378</c:v>
                </c:pt>
                <c:pt idx="26">
                  <c:v>464</c:v>
                </c:pt>
                <c:pt idx="27">
                  <c:v>324</c:v>
                </c:pt>
                <c:pt idx="28">
                  <c:v>839</c:v>
                </c:pt>
                <c:pt idx="29">
                  <c:v>457</c:v>
                </c:pt>
                <c:pt idx="30">
                  <c:v>402</c:v>
                </c:pt>
                <c:pt idx="31">
                  <c:v>709</c:v>
                </c:pt>
                <c:pt idx="32">
                  <c:v>395</c:v>
                </c:pt>
                <c:pt idx="33">
                  <c:v>681</c:v>
                </c:pt>
                <c:pt idx="34">
                  <c:v>675</c:v>
                </c:pt>
                <c:pt idx="35">
                  <c:v>535</c:v>
                </c:pt>
                <c:pt idx="36">
                  <c:v>514</c:v>
                </c:pt>
                <c:pt idx="37">
                  <c:v>697</c:v>
                </c:pt>
                <c:pt idx="38">
                  <c:v>439</c:v>
                </c:pt>
                <c:pt idx="39">
                  <c:v>398</c:v>
                </c:pt>
                <c:pt idx="40">
                  <c:v>677</c:v>
                </c:pt>
                <c:pt idx="41">
                  <c:v>908</c:v>
                </c:pt>
                <c:pt idx="42">
                  <c:v>568</c:v>
                </c:pt>
                <c:pt idx="43">
                  <c:v>235</c:v>
                </c:pt>
                <c:pt idx="44">
                  <c:v>451</c:v>
                </c:pt>
                <c:pt idx="45">
                  <c:v>362</c:v>
                </c:pt>
                <c:pt idx="46">
                  <c:v>706</c:v>
                </c:pt>
                <c:pt idx="47">
                  <c:v>650</c:v>
                </c:pt>
                <c:pt idx="48">
                  <c:v>683</c:v>
                </c:pt>
                <c:pt idx="49">
                  <c:v>384</c:v>
                </c:pt>
                <c:pt idx="50">
                  <c:v>721</c:v>
                </c:pt>
                <c:pt idx="51">
                  <c:v>779</c:v>
                </c:pt>
                <c:pt idx="52">
                  <c:v>226</c:v>
                </c:pt>
                <c:pt idx="53">
                  <c:v>423</c:v>
                </c:pt>
                <c:pt idx="54">
                  <c:v>269</c:v>
                </c:pt>
                <c:pt idx="55">
                  <c:v>598</c:v>
                </c:pt>
                <c:pt idx="56">
                  <c:v>301</c:v>
                </c:pt>
                <c:pt idx="57">
                  <c:v>645</c:v>
                </c:pt>
                <c:pt idx="58">
                  <c:v>850</c:v>
                </c:pt>
                <c:pt idx="59">
                  <c:v>642</c:v>
                </c:pt>
                <c:pt idx="60">
                  <c:v>741</c:v>
                </c:pt>
                <c:pt idx="61">
                  <c:v>643</c:v>
                </c:pt>
                <c:pt idx="62">
                  <c:v>492</c:v>
                </c:pt>
                <c:pt idx="63">
                  <c:v>229</c:v>
                </c:pt>
                <c:pt idx="64">
                  <c:v>639</c:v>
                </c:pt>
                <c:pt idx="65">
                  <c:v>664</c:v>
                </c:pt>
                <c:pt idx="66">
                  <c:v>401</c:v>
                </c:pt>
                <c:pt idx="67">
                  <c:v>214</c:v>
                </c:pt>
                <c:pt idx="68">
                  <c:v>555</c:v>
                </c:pt>
                <c:pt idx="69">
                  <c:v>356</c:v>
                </c:pt>
                <c:pt idx="70">
                  <c:v>732</c:v>
                </c:pt>
                <c:pt idx="71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5-4E8F-AA48-E844110B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13136"/>
        <c:axId val="733313792"/>
      </c:scatterChart>
      <c:valAx>
        <c:axId val="7333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13792"/>
        <c:crosses val="autoZero"/>
        <c:crossBetween val="midCat"/>
      </c:valAx>
      <c:valAx>
        <c:axId val="7333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Completion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Sheet1!$B$2:$B$73</c:f>
              <c:numCache>
                <c:formatCode>General</c:formatCode>
                <c:ptCount val="72"/>
                <c:pt idx="0">
                  <c:v>148</c:v>
                </c:pt>
                <c:pt idx="1">
                  <c:v>122</c:v>
                </c:pt>
                <c:pt idx="2">
                  <c:v>110</c:v>
                </c:pt>
                <c:pt idx="3">
                  <c:v>170</c:v>
                </c:pt>
                <c:pt idx="4">
                  <c:v>98</c:v>
                </c:pt>
                <c:pt idx="5">
                  <c:v>187</c:v>
                </c:pt>
                <c:pt idx="6">
                  <c:v>108</c:v>
                </c:pt>
                <c:pt idx="7">
                  <c:v>90</c:v>
                </c:pt>
                <c:pt idx="8">
                  <c:v>73</c:v>
                </c:pt>
                <c:pt idx="9">
                  <c:v>111</c:v>
                </c:pt>
                <c:pt idx="10">
                  <c:v>178</c:v>
                </c:pt>
                <c:pt idx="11">
                  <c:v>107</c:v>
                </c:pt>
                <c:pt idx="12">
                  <c:v>88</c:v>
                </c:pt>
                <c:pt idx="13">
                  <c:v>140</c:v>
                </c:pt>
                <c:pt idx="14">
                  <c:v>134</c:v>
                </c:pt>
                <c:pt idx="15">
                  <c:v>100</c:v>
                </c:pt>
                <c:pt idx="16">
                  <c:v>137</c:v>
                </c:pt>
                <c:pt idx="17">
                  <c:v>178</c:v>
                </c:pt>
                <c:pt idx="18">
                  <c:v>209</c:v>
                </c:pt>
                <c:pt idx="19">
                  <c:v>89</c:v>
                </c:pt>
                <c:pt idx="20">
                  <c:v>178</c:v>
                </c:pt>
                <c:pt idx="21">
                  <c:v>215</c:v>
                </c:pt>
                <c:pt idx="22">
                  <c:v>264</c:v>
                </c:pt>
                <c:pt idx="23">
                  <c:v>189</c:v>
                </c:pt>
                <c:pt idx="24">
                  <c:v>54</c:v>
                </c:pt>
                <c:pt idx="25">
                  <c:v>158</c:v>
                </c:pt>
                <c:pt idx="26">
                  <c:v>90</c:v>
                </c:pt>
                <c:pt idx="27">
                  <c:v>183</c:v>
                </c:pt>
                <c:pt idx="28">
                  <c:v>130</c:v>
                </c:pt>
                <c:pt idx="29">
                  <c:v>208</c:v>
                </c:pt>
                <c:pt idx="30">
                  <c:v>151</c:v>
                </c:pt>
                <c:pt idx="31">
                  <c:v>100</c:v>
                </c:pt>
                <c:pt idx="32">
                  <c:v>117</c:v>
                </c:pt>
                <c:pt idx="33">
                  <c:v>117</c:v>
                </c:pt>
                <c:pt idx="34">
                  <c:v>85</c:v>
                </c:pt>
                <c:pt idx="35">
                  <c:v>162</c:v>
                </c:pt>
                <c:pt idx="36">
                  <c:v>77</c:v>
                </c:pt>
                <c:pt idx="37">
                  <c:v>119</c:v>
                </c:pt>
                <c:pt idx="38">
                  <c:v>93</c:v>
                </c:pt>
                <c:pt idx="39">
                  <c:v>152</c:v>
                </c:pt>
                <c:pt idx="40">
                  <c:v>123</c:v>
                </c:pt>
                <c:pt idx="41">
                  <c:v>157</c:v>
                </c:pt>
                <c:pt idx="42">
                  <c:v>137</c:v>
                </c:pt>
                <c:pt idx="43">
                  <c:v>74</c:v>
                </c:pt>
                <c:pt idx="44">
                  <c:v>140</c:v>
                </c:pt>
                <c:pt idx="45">
                  <c:v>118</c:v>
                </c:pt>
                <c:pt idx="46">
                  <c:v>88</c:v>
                </c:pt>
                <c:pt idx="47">
                  <c:v>113</c:v>
                </c:pt>
                <c:pt idx="48">
                  <c:v>130</c:v>
                </c:pt>
                <c:pt idx="49">
                  <c:v>139</c:v>
                </c:pt>
                <c:pt idx="50">
                  <c:v>118</c:v>
                </c:pt>
                <c:pt idx="51">
                  <c:v>148</c:v>
                </c:pt>
                <c:pt idx="52">
                  <c:v>182</c:v>
                </c:pt>
                <c:pt idx="53">
                  <c:v>164</c:v>
                </c:pt>
                <c:pt idx="54">
                  <c:v>123</c:v>
                </c:pt>
                <c:pt idx="55">
                  <c:v>109</c:v>
                </c:pt>
                <c:pt idx="56">
                  <c:v>92</c:v>
                </c:pt>
                <c:pt idx="57">
                  <c:v>125</c:v>
                </c:pt>
                <c:pt idx="58">
                  <c:v>159</c:v>
                </c:pt>
                <c:pt idx="59">
                  <c:v>95</c:v>
                </c:pt>
                <c:pt idx="60">
                  <c:v>107</c:v>
                </c:pt>
                <c:pt idx="61">
                  <c:v>62</c:v>
                </c:pt>
                <c:pt idx="62">
                  <c:v>203</c:v>
                </c:pt>
                <c:pt idx="63">
                  <c:v>86</c:v>
                </c:pt>
                <c:pt idx="64">
                  <c:v>132</c:v>
                </c:pt>
                <c:pt idx="65">
                  <c:v>147</c:v>
                </c:pt>
                <c:pt idx="66">
                  <c:v>156</c:v>
                </c:pt>
                <c:pt idx="67">
                  <c:v>145</c:v>
                </c:pt>
                <c:pt idx="68">
                  <c:v>158</c:v>
                </c:pt>
                <c:pt idx="69">
                  <c:v>188</c:v>
                </c:pt>
                <c:pt idx="70">
                  <c:v>263</c:v>
                </c:pt>
                <c:pt idx="71">
                  <c:v>189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782</c:v>
                </c:pt>
                <c:pt idx="1">
                  <c:v>439</c:v>
                </c:pt>
                <c:pt idx="2">
                  <c:v>555</c:v>
                </c:pt>
                <c:pt idx="3">
                  <c:v>556</c:v>
                </c:pt>
                <c:pt idx="4">
                  <c:v>796</c:v>
                </c:pt>
                <c:pt idx="5">
                  <c:v>538</c:v>
                </c:pt>
                <c:pt idx="6">
                  <c:v>446</c:v>
                </c:pt>
                <c:pt idx="7">
                  <c:v>410</c:v>
                </c:pt>
                <c:pt idx="8">
                  <c:v>396</c:v>
                </c:pt>
                <c:pt idx="9">
                  <c:v>757</c:v>
                </c:pt>
                <c:pt idx="10">
                  <c:v>267</c:v>
                </c:pt>
                <c:pt idx="11">
                  <c:v>327</c:v>
                </c:pt>
                <c:pt idx="12">
                  <c:v>183</c:v>
                </c:pt>
                <c:pt idx="13">
                  <c:v>721</c:v>
                </c:pt>
                <c:pt idx="14">
                  <c:v>326</c:v>
                </c:pt>
                <c:pt idx="15">
                  <c:v>654</c:v>
                </c:pt>
                <c:pt idx="16">
                  <c:v>404</c:v>
                </c:pt>
                <c:pt idx="17">
                  <c:v>658</c:v>
                </c:pt>
                <c:pt idx="18">
                  <c:v>809</c:v>
                </c:pt>
                <c:pt idx="19">
                  <c:v>685</c:v>
                </c:pt>
                <c:pt idx="20">
                  <c:v>335</c:v>
                </c:pt>
                <c:pt idx="21">
                  <c:v>558</c:v>
                </c:pt>
                <c:pt idx="22">
                  <c:v>774</c:v>
                </c:pt>
                <c:pt idx="23">
                  <c:v>617</c:v>
                </c:pt>
                <c:pt idx="24">
                  <c:v>390</c:v>
                </c:pt>
                <c:pt idx="25">
                  <c:v>378</c:v>
                </c:pt>
                <c:pt idx="26">
                  <c:v>464</c:v>
                </c:pt>
                <c:pt idx="27">
                  <c:v>324</c:v>
                </c:pt>
                <c:pt idx="28">
                  <c:v>839</c:v>
                </c:pt>
                <c:pt idx="29">
                  <c:v>457</c:v>
                </c:pt>
                <c:pt idx="30">
                  <c:v>402</c:v>
                </c:pt>
                <c:pt idx="31">
                  <c:v>709</c:v>
                </c:pt>
                <c:pt idx="32">
                  <c:v>395</c:v>
                </c:pt>
                <c:pt idx="33">
                  <c:v>681</c:v>
                </c:pt>
                <c:pt idx="34">
                  <c:v>675</c:v>
                </c:pt>
                <c:pt idx="35">
                  <c:v>535</c:v>
                </c:pt>
                <c:pt idx="36">
                  <c:v>514</c:v>
                </c:pt>
                <c:pt idx="37">
                  <c:v>697</c:v>
                </c:pt>
                <c:pt idx="38">
                  <c:v>439</c:v>
                </c:pt>
                <c:pt idx="39">
                  <c:v>398</c:v>
                </c:pt>
                <c:pt idx="40">
                  <c:v>677</c:v>
                </c:pt>
                <c:pt idx="41">
                  <c:v>908</c:v>
                </c:pt>
                <c:pt idx="42">
                  <c:v>568</c:v>
                </c:pt>
                <c:pt idx="43">
                  <c:v>235</c:v>
                </c:pt>
                <c:pt idx="44">
                  <c:v>451</c:v>
                </c:pt>
                <c:pt idx="45">
                  <c:v>362</c:v>
                </c:pt>
                <c:pt idx="46">
                  <c:v>706</c:v>
                </c:pt>
                <c:pt idx="47">
                  <c:v>650</c:v>
                </c:pt>
                <c:pt idx="48">
                  <c:v>683</c:v>
                </c:pt>
                <c:pt idx="49">
                  <c:v>384</c:v>
                </c:pt>
                <c:pt idx="50">
                  <c:v>721</c:v>
                </c:pt>
                <c:pt idx="51">
                  <c:v>779</c:v>
                </c:pt>
                <c:pt idx="52">
                  <c:v>226</c:v>
                </c:pt>
                <c:pt idx="53">
                  <c:v>423</c:v>
                </c:pt>
                <c:pt idx="54">
                  <c:v>269</c:v>
                </c:pt>
                <c:pt idx="55">
                  <c:v>598</c:v>
                </c:pt>
                <c:pt idx="56">
                  <c:v>301</c:v>
                </c:pt>
                <c:pt idx="57">
                  <c:v>645</c:v>
                </c:pt>
                <c:pt idx="58">
                  <c:v>850</c:v>
                </c:pt>
                <c:pt idx="59">
                  <c:v>642</c:v>
                </c:pt>
                <c:pt idx="60">
                  <c:v>741</c:v>
                </c:pt>
                <c:pt idx="61">
                  <c:v>643</c:v>
                </c:pt>
                <c:pt idx="62">
                  <c:v>492</c:v>
                </c:pt>
                <c:pt idx="63">
                  <c:v>229</c:v>
                </c:pt>
                <c:pt idx="64">
                  <c:v>639</c:v>
                </c:pt>
                <c:pt idx="65">
                  <c:v>664</c:v>
                </c:pt>
                <c:pt idx="66">
                  <c:v>401</c:v>
                </c:pt>
                <c:pt idx="67">
                  <c:v>214</c:v>
                </c:pt>
                <c:pt idx="68">
                  <c:v>555</c:v>
                </c:pt>
                <c:pt idx="69">
                  <c:v>356</c:v>
                </c:pt>
                <c:pt idx="70">
                  <c:v>732</c:v>
                </c:pt>
                <c:pt idx="71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6-466F-AB61-6483DBC5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17752"/>
        <c:axId val="606809880"/>
      </c:scatterChart>
      <c:valAx>
        <c:axId val="60681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9880"/>
        <c:crosses val="autoZero"/>
        <c:crossBetween val="midCat"/>
      </c:valAx>
      <c:valAx>
        <c:axId val="6068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1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4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1221105</xdr:colOff>
      <xdr:row>0</xdr:row>
      <xdr:rowOff>0</xdr:rowOff>
    </xdr:from>
    <xdr:to>
      <xdr:col>7</xdr:col>
      <xdr:colOff>287168</xdr:colOff>
      <xdr:row>6</xdr:row>
      <xdr:rowOff>102728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EE7447-0F65-435A-9AEA-923031E79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6545" y="0"/>
          <a:ext cx="3904763" cy="1192388"/>
        </a:xfrm>
        <a:prstGeom prst="rect">
          <a:avLst/>
        </a:prstGeom>
      </xdr:spPr>
    </xdr:pic>
    <xdr:clientData/>
  </xdr:twoCellAnchor>
  <xdr:twoCellAnchor editAs="oneCell">
    <xdr:from>
      <xdr:col>1</xdr:col>
      <xdr:colOff>1282065</xdr:colOff>
      <xdr:row>7</xdr:row>
      <xdr:rowOff>87630</xdr:rowOff>
    </xdr:from>
    <xdr:to>
      <xdr:col>7</xdr:col>
      <xdr:colOff>165271</xdr:colOff>
      <xdr:row>14</xdr:row>
      <xdr:rowOff>60814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4161AD-1BA4-451D-BC70-FAD48F250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7505" y="1367790"/>
          <a:ext cx="3725716" cy="1236199"/>
        </a:xfrm>
        <a:prstGeom prst="rect">
          <a:avLst/>
        </a:prstGeom>
      </xdr:spPr>
    </xdr:pic>
    <xdr:clientData/>
  </xdr:twoCellAnchor>
  <xdr:twoCellAnchor editAs="oneCell">
    <xdr:from>
      <xdr:col>1</xdr:col>
      <xdr:colOff>1215390</xdr:colOff>
      <xdr:row>14</xdr:row>
      <xdr:rowOff>106680</xdr:rowOff>
    </xdr:from>
    <xdr:to>
      <xdr:col>7</xdr:col>
      <xdr:colOff>56690</xdr:colOff>
      <xdr:row>21</xdr:row>
      <xdr:rowOff>22722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F15299-E70B-45BA-8C01-0C09B7165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30830" y="2651760"/>
          <a:ext cx="3680000" cy="1190487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175260</xdr:colOff>
      <xdr:row>3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DBFA2C-A623-407B-8E14-46B705F77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657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171450</xdr:colOff>
      <xdr:row>11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BD050A-9083-48C5-880F-AA74B6C41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1828800"/>
          <a:ext cx="171450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171450</xdr:colOff>
      <xdr:row>18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3F42F1-4925-4F9C-B222-73BBE0860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093720"/>
          <a:ext cx="171450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171450</xdr:colOff>
      <xdr:row>24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08FFE4-C84B-43A4-9DA1-48D9A0442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191000"/>
          <a:ext cx="171450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171450</xdr:colOff>
      <xdr:row>31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9C8F03-1BA5-4CC7-BAC1-2BAF46FBB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471160"/>
          <a:ext cx="171450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9</xdr:col>
      <xdr:colOff>175260</xdr:colOff>
      <xdr:row>4</xdr:row>
      <xdr:rowOff>7620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689926-4AED-47F9-B6BA-C9C23BCC1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4864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175260</xdr:colOff>
      <xdr:row>5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C97F754-7A94-4262-BF8C-4E7C681FC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73152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175260</xdr:colOff>
      <xdr:row>11</xdr:row>
      <xdr:rowOff>7620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C8FB4A-3F4D-4EB0-9648-81CD25CDB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182880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175260</xdr:colOff>
      <xdr:row>12</xdr:row>
      <xdr:rowOff>7620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3F9CFA7-6DC4-468F-8B28-BED028BCB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01168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175260</xdr:colOff>
      <xdr:row>13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F1A7815-5691-4D90-B6F1-01CF9D2C7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1945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175260</xdr:colOff>
      <xdr:row>18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EE942F2-F12E-4A5B-A5BC-24C740461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09372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175260</xdr:colOff>
      <xdr:row>19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A5DCD7-A1DD-4CEA-B3AC-2E1288589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27660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175260</xdr:colOff>
      <xdr:row>20</xdr:row>
      <xdr:rowOff>7620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508B13-2D1F-4056-A0D9-5249A03D7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5948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175260</xdr:colOff>
      <xdr:row>24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7ECCA2D-FDEC-41B2-ADD6-399101109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19100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175260</xdr:colOff>
      <xdr:row>25</xdr:row>
      <xdr:rowOff>7620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0836166-59AB-42A7-939A-4247980A5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37388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175260</xdr:colOff>
      <xdr:row>26</xdr:row>
      <xdr:rowOff>7620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852E4F1-0E1B-4FF4-A717-447512F77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5567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175260</xdr:colOff>
      <xdr:row>31</xdr:row>
      <xdr:rowOff>7620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299BE7F-6F8A-438D-AECC-D8B00999D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4711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175260</xdr:colOff>
      <xdr:row>32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C1734BE-CFE0-42CE-AF2E-29DFFAD4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65404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175260</xdr:colOff>
      <xdr:row>33</xdr:row>
      <xdr:rowOff>7620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2D66F8F-74D4-4CD3-8002-13B76130D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83692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1282065</xdr:colOff>
      <xdr:row>28</xdr:row>
      <xdr:rowOff>156183</xdr:rowOff>
    </xdr:from>
    <xdr:to>
      <xdr:col>6</xdr:col>
      <xdr:colOff>468734</xdr:colOff>
      <xdr:row>34</xdr:row>
      <xdr:rowOff>163830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F4F21AB-FD19-4F73-922C-2215ED089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97505" y="5261583"/>
          <a:ext cx="3419579" cy="1089687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1276350</xdr:colOff>
      <xdr:row>22</xdr:row>
      <xdr:rowOff>12798</xdr:rowOff>
    </xdr:from>
    <xdr:to>
      <xdr:col>6</xdr:col>
      <xdr:colOff>455857</xdr:colOff>
      <xdr:row>28</xdr:row>
      <xdr:rowOff>15240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2714133-AD8F-460D-AD57-7B2351CEC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91790" y="4020918"/>
          <a:ext cx="3408607" cy="10844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76200</xdr:rowOff>
    </xdr:from>
    <xdr:to>
      <xdr:col>8</xdr:col>
      <xdr:colOff>304384</xdr:colOff>
      <xdr:row>5</xdr:row>
      <xdr:rowOff>60856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498D63-C5C8-42D0-91DB-1F91B3F83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4295" y="76200"/>
          <a:ext cx="3325714" cy="897151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</xdr:row>
      <xdr:rowOff>19050</xdr:rowOff>
    </xdr:from>
    <xdr:to>
      <xdr:col>8</xdr:col>
      <xdr:colOff>171052</xdr:colOff>
      <xdr:row>11</xdr:row>
      <xdr:rowOff>57038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99AE9B-106A-44A2-B921-9F6129A8F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4295" y="1116330"/>
          <a:ext cx="3188572" cy="956198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12</xdr:row>
      <xdr:rowOff>95250</xdr:rowOff>
    </xdr:from>
    <xdr:to>
      <xdr:col>8</xdr:col>
      <xdr:colOff>212949</xdr:colOff>
      <xdr:row>17</xdr:row>
      <xdr:rowOff>131335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64F934-236F-4067-9D97-44A2405D0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6670" y="2289810"/>
          <a:ext cx="3279999" cy="9371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19</xdr:row>
      <xdr:rowOff>142875</xdr:rowOff>
    </xdr:from>
    <xdr:to>
      <xdr:col>8</xdr:col>
      <xdr:colOff>245344</xdr:colOff>
      <xdr:row>24</xdr:row>
      <xdr:rowOff>97054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F298BC-9896-4FE5-8CF2-4302B3903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1920" y="3617595"/>
          <a:ext cx="3220954" cy="86476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175260</xdr:colOff>
      <xdr:row>2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2BDE94-CBA4-48E1-B01D-5B582688C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2920" y="18288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175260</xdr:colOff>
      <xdr:row>8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47D4B5-CCE6-4F10-808C-60E546EF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2920" y="12801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175260</xdr:colOff>
      <xdr:row>14</xdr:row>
      <xdr:rowOff>7620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17FF4E-ECD9-40F8-89EE-82FA77508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2920" y="237744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175260</xdr:colOff>
      <xdr:row>21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E112F6-5501-4653-9ACE-9F4A99532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2920" y="365760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175260</xdr:colOff>
      <xdr:row>28</xdr:row>
      <xdr:rowOff>7620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E51CA3-C41C-4F7D-A152-3B5430A8A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2920" y="49377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26</xdr:row>
      <xdr:rowOff>161925</xdr:rowOff>
    </xdr:from>
    <xdr:to>
      <xdr:col>8</xdr:col>
      <xdr:colOff>207241</xdr:colOff>
      <xdr:row>32</xdr:row>
      <xdr:rowOff>20847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92FD79-FD3E-4720-87DB-99AA0FB5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75245" y="4916805"/>
          <a:ext cx="3247621" cy="9390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114300</xdr:rowOff>
    </xdr:from>
    <xdr:to>
      <xdr:col>8</xdr:col>
      <xdr:colOff>136768</xdr:colOff>
      <xdr:row>5</xdr:row>
      <xdr:rowOff>137049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8F9909-57F1-43D8-BA40-9A420A28E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9590" y="114300"/>
          <a:ext cx="3123808" cy="93333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66675</xdr:rowOff>
    </xdr:from>
    <xdr:to>
      <xdr:col>8</xdr:col>
      <xdr:colOff>136767</xdr:colOff>
      <xdr:row>11</xdr:row>
      <xdr:rowOff>57043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05890-3504-42D0-A375-A0A9805F8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0540" y="1163955"/>
          <a:ext cx="3146667" cy="90857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12</xdr:row>
      <xdr:rowOff>95250</xdr:rowOff>
    </xdr:from>
    <xdr:to>
      <xdr:col>8</xdr:col>
      <xdr:colOff>209146</xdr:colOff>
      <xdr:row>17</xdr:row>
      <xdr:rowOff>20860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BF3B7C-3890-428B-88DB-15C3DC3A8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0540" y="2289810"/>
          <a:ext cx="3219046" cy="8228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175260</xdr:colOff>
      <xdr:row>2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85612E-FC9B-4A7A-A45D-06D3D0591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9640" y="18288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175260</xdr:colOff>
      <xdr:row>8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6B1B74-712C-4664-B534-3F1984EEC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9640" y="12801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175260</xdr:colOff>
      <xdr:row>14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8B7198-290E-49CA-9C6C-3D365C9A2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9640" y="237744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175260</xdr:colOff>
      <xdr:row>21</xdr:row>
      <xdr:rowOff>7620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B03D41-5D2B-488D-B22D-DFD869355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9640" y="365760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175260</xdr:colOff>
      <xdr:row>28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9ECA390-B594-4268-B73E-90983D3CC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9640" y="49377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523875</xdr:colOff>
      <xdr:row>19</xdr:row>
      <xdr:rowOff>104775</xdr:rowOff>
    </xdr:from>
    <xdr:to>
      <xdr:col>8</xdr:col>
      <xdr:colOff>98658</xdr:colOff>
      <xdr:row>24</xdr:row>
      <xdr:rowOff>22764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78377A-8740-428F-9A76-941B3121E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6715" y="3579495"/>
          <a:ext cx="3226668" cy="830484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26</xdr:row>
      <xdr:rowOff>129540</xdr:rowOff>
    </xdr:from>
    <xdr:to>
      <xdr:col>8</xdr:col>
      <xdr:colOff>226695</xdr:colOff>
      <xdr:row>31</xdr:row>
      <xdr:rowOff>110916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D56003-FCB5-4F03-B064-A17C7B0EC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21955" y="4884420"/>
          <a:ext cx="3343275" cy="8824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0</xdr:rowOff>
    </xdr:from>
    <xdr:to>
      <xdr:col>8</xdr:col>
      <xdr:colOff>171049</xdr:colOff>
      <xdr:row>4</xdr:row>
      <xdr:rowOff>165630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4EC869-75DA-485A-B4D7-6C9C00D9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0905" y="0"/>
          <a:ext cx="3211429" cy="88381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</xdr:row>
      <xdr:rowOff>66675</xdr:rowOff>
    </xdr:from>
    <xdr:to>
      <xdr:col>8</xdr:col>
      <xdr:colOff>152001</xdr:colOff>
      <xdr:row>10</xdr:row>
      <xdr:rowOff>127543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28A81B-1E8E-4C10-9265-4B68E806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0905" y="1163955"/>
          <a:ext cx="3188571" cy="780958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12</xdr:row>
      <xdr:rowOff>95250</xdr:rowOff>
    </xdr:from>
    <xdr:to>
      <xdr:col>8</xdr:col>
      <xdr:colOff>174858</xdr:colOff>
      <xdr:row>17</xdr:row>
      <xdr:rowOff>20856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0DEB1D-4BA5-4251-AA9F-BF6440388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1855" y="2289810"/>
          <a:ext cx="3230478" cy="838101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20</xdr:row>
      <xdr:rowOff>9525</xdr:rowOff>
    </xdr:from>
    <xdr:to>
      <xdr:col>8</xdr:col>
      <xdr:colOff>58657</xdr:colOff>
      <xdr:row>24</xdr:row>
      <xdr:rowOff>137060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07550F-0387-4E57-BD61-5612C958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64705" y="3667125"/>
          <a:ext cx="3175237" cy="857150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27</xdr:row>
      <xdr:rowOff>9525</xdr:rowOff>
    </xdr:from>
    <xdr:to>
      <xdr:col>8</xdr:col>
      <xdr:colOff>96755</xdr:colOff>
      <xdr:row>31</xdr:row>
      <xdr:rowOff>89441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CEEAE3-864C-4C3A-8332-56A00CF0A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83755" y="4947285"/>
          <a:ext cx="3190475" cy="796196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175260</xdr:colOff>
      <xdr:row>2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667690-28E0-4BBB-A16C-668C41F3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8580" y="18288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175260</xdr:colOff>
      <xdr:row>8</xdr:row>
      <xdr:rowOff>7620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5E955C-BC16-401D-95F2-BA1186AD0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8580" y="12801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175260</xdr:colOff>
      <xdr:row>14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706290-3C6D-4797-B26E-495FE099B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8580" y="237744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175260</xdr:colOff>
      <xdr:row>21</xdr:row>
      <xdr:rowOff>7620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707488-C050-45B9-9DCE-80B22B2A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8580" y="365760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175260</xdr:colOff>
      <xdr:row>28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7289FD-0897-4109-87BD-C40D0DD70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8580" y="493776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12</xdr:row>
      <xdr:rowOff>33337</xdr:rowOff>
    </xdr:from>
    <xdr:to>
      <xdr:col>16</xdr:col>
      <xdr:colOff>314325</xdr:colOff>
      <xdr:row>27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4998D-6CC0-4D9D-9BCC-54943046C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360045</xdr:colOff>
      <xdr:row>0</xdr:row>
      <xdr:rowOff>0</xdr:rowOff>
    </xdr:from>
    <xdr:to>
      <xdr:col>15</xdr:col>
      <xdr:colOff>55245</xdr:colOff>
      <xdr:row>52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3D83C-A06C-4BF5-BB87-86F40F4E6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6"/>
  <sheetViews>
    <sheetView topLeftCell="A7" workbookViewId="0">
      <selection activeCell="F42" sqref="F42"/>
    </sheetView>
  </sheetViews>
  <sheetFormatPr defaultRowHeight="14.4"/>
  <cols>
    <col min="1" max="1" width="23.5546875" customWidth="1"/>
    <col min="2" max="2" width="26.109375" customWidth="1"/>
    <col min="9" max="9" width="12" customWidth="1"/>
    <col min="11" max="11" width="10.44140625" customWidth="1"/>
  </cols>
  <sheetData>
    <row r="3" spans="1:11">
      <c r="I3" t="s">
        <v>14</v>
      </c>
      <c r="K3">
        <f>134767/2352162</f>
        <v>5.729494822210375E-2</v>
      </c>
    </row>
    <row r="4" spans="1:11">
      <c r="A4" t="s">
        <v>15</v>
      </c>
      <c r="B4" s="2" t="s">
        <v>16</v>
      </c>
      <c r="I4" t="s">
        <v>17</v>
      </c>
      <c r="K4">
        <f>142620/2352162</f>
        <v>6.0633578809622807E-2</v>
      </c>
    </row>
    <row r="5" spans="1:11">
      <c r="I5" t="s">
        <v>18</v>
      </c>
      <c r="K5">
        <f>262278/2352162</f>
        <v>0.11150507490555497</v>
      </c>
    </row>
    <row r="10" spans="1:11">
      <c r="A10" t="s">
        <v>9</v>
      </c>
      <c r="B10" s="2" t="s">
        <v>16</v>
      </c>
    </row>
    <row r="11" spans="1:11">
      <c r="I11" t="s">
        <v>14</v>
      </c>
      <c r="K11">
        <f>445.01/820.65</f>
        <v>0.54226527752391396</v>
      </c>
    </row>
    <row r="12" spans="1:11">
      <c r="I12" t="s">
        <v>17</v>
      </c>
      <c r="K12">
        <f>32.74/870.75</f>
        <v>3.7599770312948609E-2</v>
      </c>
    </row>
    <row r="13" spans="1:11">
      <c r="I13" t="s">
        <v>18</v>
      </c>
      <c r="K13">
        <f>48.74/870.65</f>
        <v>5.5981163498535581E-2</v>
      </c>
    </row>
    <row r="14" spans="1:11" ht="13.2" customHeight="1"/>
    <row r="16" spans="1:11">
      <c r="A16" t="s">
        <v>19</v>
      </c>
      <c r="B16" t="s">
        <v>20</v>
      </c>
    </row>
    <row r="18" spans="1:11">
      <c r="I18" t="s">
        <v>14</v>
      </c>
      <c r="K18">
        <f>0.5/585.111</f>
        <v>8.5453871145816783E-4</v>
      </c>
    </row>
    <row r="19" spans="1:11">
      <c r="I19" t="s">
        <v>17</v>
      </c>
      <c r="K19">
        <f>23.944/585.111</f>
        <v>4.0922149814308736E-2</v>
      </c>
    </row>
    <row r="20" spans="1:11">
      <c r="I20" t="s">
        <v>18</v>
      </c>
      <c r="K20">
        <f>32.667/585.111</f>
        <v>5.5830432174407939E-2</v>
      </c>
    </row>
    <row r="24" spans="1:11">
      <c r="A24" t="s">
        <v>10</v>
      </c>
      <c r="B24" s="2" t="s">
        <v>16</v>
      </c>
      <c r="I24" t="s">
        <v>14</v>
      </c>
      <c r="K24">
        <f>217.01/759.32</f>
        <v>0.28579518516567454</v>
      </c>
    </row>
    <row r="25" spans="1:11">
      <c r="I25" t="s">
        <v>17</v>
      </c>
      <c r="K25">
        <f>24.57/759.32</f>
        <v>3.235789917294421E-2</v>
      </c>
    </row>
    <row r="26" spans="1:11">
      <c r="I26" t="s">
        <v>18</v>
      </c>
      <c r="K26">
        <f>24.9/759.32</f>
        <v>3.2792498551335404E-2</v>
      </c>
    </row>
    <row r="31" spans="1:11">
      <c r="A31" t="s">
        <v>11</v>
      </c>
      <c r="B31" s="2" t="s">
        <v>16</v>
      </c>
      <c r="I31" t="s">
        <v>14</v>
      </c>
      <c r="K31">
        <f>17020/136841</f>
        <v>0.12437792766787732</v>
      </c>
    </row>
    <row r="32" spans="1:11">
      <c r="I32" t="s">
        <v>17</v>
      </c>
      <c r="K32">
        <f>11359/136841</f>
        <v>8.3008747378344211E-2</v>
      </c>
    </row>
    <row r="33" spans="1:11">
      <c r="I33" t="s">
        <v>18</v>
      </c>
      <c r="K33">
        <f>7524/136841</f>
        <v>5.4983521020746703E-2</v>
      </c>
    </row>
    <row r="36" spans="1:11">
      <c r="A36" t="s">
        <v>21</v>
      </c>
      <c r="B36" s="2" t="s">
        <v>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0896-A055-4C8E-BCFB-5571F4D99643}">
  <dimension ref="A1:C73"/>
  <sheetViews>
    <sheetView zoomScale="70" zoomScaleNormal="70" workbookViewId="0">
      <selection activeCell="B1" sqref="B1:C1048576"/>
    </sheetView>
  </sheetViews>
  <sheetFormatPr defaultRowHeight="14.4"/>
  <cols>
    <col min="1" max="1" width="21.44140625" customWidth="1"/>
    <col min="2" max="2" width="12.88671875" customWidth="1"/>
    <col min="3" max="3" width="21.44140625" customWidth="1"/>
  </cols>
  <sheetData>
    <row r="1" spans="1:3">
      <c r="A1" t="s">
        <v>3</v>
      </c>
      <c r="B1" t="s">
        <v>7</v>
      </c>
      <c r="C1" t="s">
        <v>3</v>
      </c>
    </row>
    <row r="2" spans="1:3">
      <c r="A2">
        <v>782</v>
      </c>
      <c r="B2">
        <v>148</v>
      </c>
      <c r="C2">
        <v>782</v>
      </c>
    </row>
    <row r="3" spans="1:3">
      <c r="A3">
        <v>439</v>
      </c>
      <c r="B3">
        <v>122</v>
      </c>
      <c r="C3">
        <v>439</v>
      </c>
    </row>
    <row r="4" spans="1:3">
      <c r="A4">
        <v>555</v>
      </c>
      <c r="B4">
        <v>110</v>
      </c>
      <c r="C4">
        <v>555</v>
      </c>
    </row>
    <row r="5" spans="1:3">
      <c r="A5">
        <v>556</v>
      </c>
      <c r="B5">
        <v>170</v>
      </c>
      <c r="C5">
        <v>556</v>
      </c>
    </row>
    <row r="6" spans="1:3">
      <c r="A6">
        <v>796</v>
      </c>
      <c r="B6">
        <v>98</v>
      </c>
      <c r="C6">
        <v>796</v>
      </c>
    </row>
    <row r="7" spans="1:3">
      <c r="A7">
        <v>538</v>
      </c>
      <c r="B7">
        <v>187</v>
      </c>
      <c r="C7">
        <v>538</v>
      </c>
    </row>
    <row r="8" spans="1:3">
      <c r="A8">
        <v>446</v>
      </c>
      <c r="B8">
        <v>108</v>
      </c>
      <c r="C8">
        <v>446</v>
      </c>
    </row>
    <row r="9" spans="1:3">
      <c r="A9">
        <v>410</v>
      </c>
      <c r="B9">
        <v>90</v>
      </c>
      <c r="C9">
        <v>410</v>
      </c>
    </row>
    <row r="10" spans="1:3">
      <c r="A10">
        <v>396</v>
      </c>
      <c r="B10">
        <v>73</v>
      </c>
      <c r="C10">
        <v>396</v>
      </c>
    </row>
    <row r="11" spans="1:3">
      <c r="A11">
        <v>757</v>
      </c>
      <c r="B11">
        <v>111</v>
      </c>
      <c r="C11">
        <v>757</v>
      </c>
    </row>
    <row r="12" spans="1:3">
      <c r="A12">
        <v>267</v>
      </c>
      <c r="B12">
        <v>178</v>
      </c>
      <c r="C12">
        <v>267</v>
      </c>
    </row>
    <row r="13" spans="1:3">
      <c r="A13">
        <v>327</v>
      </c>
      <c r="B13">
        <v>107</v>
      </c>
      <c r="C13">
        <v>327</v>
      </c>
    </row>
    <row r="14" spans="1:3">
      <c r="A14">
        <v>183</v>
      </c>
      <c r="B14">
        <v>88</v>
      </c>
      <c r="C14">
        <v>183</v>
      </c>
    </row>
    <row r="15" spans="1:3">
      <c r="A15">
        <v>721</v>
      </c>
      <c r="B15">
        <v>140</v>
      </c>
      <c r="C15">
        <v>721</v>
      </c>
    </row>
    <row r="16" spans="1:3">
      <c r="A16">
        <v>326</v>
      </c>
      <c r="B16">
        <v>134</v>
      </c>
      <c r="C16">
        <v>326</v>
      </c>
    </row>
    <row r="17" spans="1:3">
      <c r="A17">
        <v>654</v>
      </c>
      <c r="B17">
        <v>100</v>
      </c>
      <c r="C17">
        <v>654</v>
      </c>
    </row>
    <row r="18" spans="1:3">
      <c r="A18">
        <v>404</v>
      </c>
      <c r="B18">
        <v>137</v>
      </c>
      <c r="C18">
        <v>404</v>
      </c>
    </row>
    <row r="19" spans="1:3">
      <c r="A19">
        <v>658</v>
      </c>
      <c r="B19">
        <v>178</v>
      </c>
      <c r="C19">
        <v>658</v>
      </c>
    </row>
    <row r="20" spans="1:3">
      <c r="A20">
        <v>809</v>
      </c>
      <c r="B20">
        <v>209</v>
      </c>
      <c r="C20">
        <v>809</v>
      </c>
    </row>
    <row r="21" spans="1:3">
      <c r="A21">
        <v>685</v>
      </c>
      <c r="B21">
        <v>89</v>
      </c>
      <c r="C21">
        <v>685</v>
      </c>
    </row>
    <row r="22" spans="1:3">
      <c r="A22">
        <v>335</v>
      </c>
      <c r="B22">
        <v>178</v>
      </c>
      <c r="C22">
        <v>335</v>
      </c>
    </row>
    <row r="23" spans="1:3">
      <c r="A23">
        <v>558</v>
      </c>
      <c r="B23">
        <v>215</v>
      </c>
      <c r="C23">
        <v>558</v>
      </c>
    </row>
    <row r="24" spans="1:3">
      <c r="A24">
        <v>774</v>
      </c>
      <c r="B24">
        <v>264</v>
      </c>
      <c r="C24">
        <v>774</v>
      </c>
    </row>
    <row r="25" spans="1:3">
      <c r="A25">
        <v>617</v>
      </c>
      <c r="B25">
        <v>189</v>
      </c>
      <c r="C25">
        <v>617</v>
      </c>
    </row>
    <row r="26" spans="1:3">
      <c r="A26">
        <v>390</v>
      </c>
      <c r="B26">
        <v>54</v>
      </c>
      <c r="C26">
        <v>390</v>
      </c>
    </row>
    <row r="27" spans="1:3">
      <c r="A27">
        <v>378</v>
      </c>
      <c r="B27">
        <v>158</v>
      </c>
      <c r="C27">
        <v>378</v>
      </c>
    </row>
    <row r="28" spans="1:3">
      <c r="A28">
        <v>464</v>
      </c>
      <c r="B28">
        <v>90</v>
      </c>
      <c r="C28">
        <v>464</v>
      </c>
    </row>
    <row r="29" spans="1:3">
      <c r="A29">
        <v>324</v>
      </c>
      <c r="B29">
        <v>183</v>
      </c>
      <c r="C29">
        <v>324</v>
      </c>
    </row>
    <row r="30" spans="1:3">
      <c r="A30">
        <v>839</v>
      </c>
      <c r="B30">
        <v>130</v>
      </c>
      <c r="C30">
        <v>839</v>
      </c>
    </row>
    <row r="31" spans="1:3">
      <c r="A31">
        <v>457</v>
      </c>
      <c r="B31">
        <v>208</v>
      </c>
      <c r="C31">
        <v>457</v>
      </c>
    </row>
    <row r="32" spans="1:3">
      <c r="A32">
        <v>402</v>
      </c>
      <c r="B32">
        <v>151</v>
      </c>
      <c r="C32">
        <v>402</v>
      </c>
    </row>
    <row r="33" spans="1:3">
      <c r="A33">
        <v>709</v>
      </c>
      <c r="B33">
        <v>100</v>
      </c>
      <c r="C33">
        <v>709</v>
      </c>
    </row>
    <row r="34" spans="1:3">
      <c r="A34">
        <v>395</v>
      </c>
      <c r="B34">
        <v>117</v>
      </c>
      <c r="C34">
        <v>395</v>
      </c>
    </row>
    <row r="35" spans="1:3">
      <c r="A35">
        <v>681</v>
      </c>
      <c r="B35">
        <v>117</v>
      </c>
      <c r="C35">
        <v>681</v>
      </c>
    </row>
    <row r="36" spans="1:3">
      <c r="A36">
        <v>675</v>
      </c>
      <c r="B36">
        <v>85</v>
      </c>
      <c r="C36">
        <v>675</v>
      </c>
    </row>
    <row r="37" spans="1:3">
      <c r="A37">
        <v>535</v>
      </c>
      <c r="B37">
        <v>162</v>
      </c>
      <c r="C37">
        <v>535</v>
      </c>
    </row>
    <row r="38" spans="1:3">
      <c r="A38">
        <v>514</v>
      </c>
      <c r="B38">
        <v>77</v>
      </c>
      <c r="C38">
        <v>514</v>
      </c>
    </row>
    <row r="39" spans="1:3">
      <c r="A39">
        <v>697</v>
      </c>
      <c r="B39">
        <v>119</v>
      </c>
      <c r="C39">
        <v>697</v>
      </c>
    </row>
    <row r="40" spans="1:3">
      <c r="A40">
        <v>439</v>
      </c>
      <c r="B40">
        <v>93</v>
      </c>
      <c r="C40">
        <v>439</v>
      </c>
    </row>
    <row r="41" spans="1:3">
      <c r="A41">
        <v>398</v>
      </c>
      <c r="B41">
        <v>152</v>
      </c>
      <c r="C41">
        <v>398</v>
      </c>
    </row>
    <row r="42" spans="1:3">
      <c r="A42">
        <v>677</v>
      </c>
      <c r="B42">
        <v>123</v>
      </c>
      <c r="C42">
        <v>677</v>
      </c>
    </row>
    <row r="43" spans="1:3">
      <c r="A43">
        <v>908</v>
      </c>
      <c r="B43">
        <v>157</v>
      </c>
      <c r="C43">
        <v>908</v>
      </c>
    </row>
    <row r="44" spans="1:3">
      <c r="A44">
        <v>568</v>
      </c>
      <c r="B44">
        <v>137</v>
      </c>
      <c r="C44">
        <v>568</v>
      </c>
    </row>
    <row r="45" spans="1:3">
      <c r="A45">
        <v>235</v>
      </c>
      <c r="B45">
        <v>74</v>
      </c>
      <c r="C45">
        <v>235</v>
      </c>
    </row>
    <row r="46" spans="1:3">
      <c r="A46">
        <v>451</v>
      </c>
      <c r="B46">
        <v>140</v>
      </c>
      <c r="C46">
        <v>451</v>
      </c>
    </row>
    <row r="47" spans="1:3">
      <c r="A47">
        <v>362</v>
      </c>
      <c r="B47">
        <v>118</v>
      </c>
      <c r="C47">
        <v>362</v>
      </c>
    </row>
    <row r="48" spans="1:3">
      <c r="A48">
        <v>706</v>
      </c>
      <c r="B48">
        <v>88</v>
      </c>
      <c r="C48">
        <v>706</v>
      </c>
    </row>
    <row r="49" spans="1:3">
      <c r="A49">
        <v>650</v>
      </c>
      <c r="B49">
        <v>113</v>
      </c>
      <c r="C49">
        <v>650</v>
      </c>
    </row>
    <row r="50" spans="1:3">
      <c r="A50">
        <v>683</v>
      </c>
      <c r="B50">
        <v>130</v>
      </c>
      <c r="C50">
        <v>683</v>
      </c>
    </row>
    <row r="51" spans="1:3">
      <c r="A51">
        <v>384</v>
      </c>
      <c r="B51">
        <v>139</v>
      </c>
      <c r="C51">
        <v>384</v>
      </c>
    </row>
    <row r="52" spans="1:3">
      <c r="A52">
        <v>721</v>
      </c>
      <c r="B52">
        <v>118</v>
      </c>
      <c r="C52">
        <v>721</v>
      </c>
    </row>
    <row r="53" spans="1:3">
      <c r="A53">
        <v>779</v>
      </c>
      <c r="B53">
        <v>148</v>
      </c>
      <c r="C53">
        <v>779</v>
      </c>
    </row>
    <row r="54" spans="1:3">
      <c r="A54">
        <v>226</v>
      </c>
      <c r="B54">
        <v>182</v>
      </c>
      <c r="C54">
        <v>226</v>
      </c>
    </row>
    <row r="55" spans="1:3">
      <c r="A55">
        <v>423</v>
      </c>
      <c r="B55">
        <v>164</v>
      </c>
      <c r="C55">
        <v>423</v>
      </c>
    </row>
    <row r="56" spans="1:3">
      <c r="A56">
        <v>269</v>
      </c>
      <c r="B56">
        <v>123</v>
      </c>
      <c r="C56">
        <v>269</v>
      </c>
    </row>
    <row r="57" spans="1:3">
      <c r="A57">
        <v>598</v>
      </c>
      <c r="B57">
        <v>109</v>
      </c>
      <c r="C57">
        <v>598</v>
      </c>
    </row>
    <row r="58" spans="1:3">
      <c r="A58">
        <v>301</v>
      </c>
      <c r="B58">
        <v>92</v>
      </c>
      <c r="C58">
        <v>301</v>
      </c>
    </row>
    <row r="59" spans="1:3">
      <c r="A59">
        <v>645</v>
      </c>
      <c r="B59">
        <v>125</v>
      </c>
      <c r="C59">
        <v>645</v>
      </c>
    </row>
    <row r="60" spans="1:3">
      <c r="A60">
        <v>850</v>
      </c>
      <c r="B60">
        <v>159</v>
      </c>
      <c r="C60">
        <v>850</v>
      </c>
    </row>
    <row r="61" spans="1:3">
      <c r="A61">
        <v>642</v>
      </c>
      <c r="B61">
        <v>95</v>
      </c>
      <c r="C61">
        <v>642</v>
      </c>
    </row>
    <row r="62" spans="1:3">
      <c r="A62">
        <v>741</v>
      </c>
      <c r="B62">
        <v>107</v>
      </c>
      <c r="C62">
        <v>741</v>
      </c>
    </row>
    <row r="63" spans="1:3">
      <c r="A63">
        <v>643</v>
      </c>
      <c r="B63">
        <v>62</v>
      </c>
      <c r="C63">
        <v>643</v>
      </c>
    </row>
    <row r="64" spans="1:3">
      <c r="A64">
        <v>492</v>
      </c>
      <c r="B64">
        <v>203</v>
      </c>
      <c r="C64">
        <v>492</v>
      </c>
    </row>
    <row r="65" spans="1:3">
      <c r="A65">
        <v>229</v>
      </c>
      <c r="B65">
        <v>86</v>
      </c>
      <c r="C65">
        <v>229</v>
      </c>
    </row>
    <row r="66" spans="1:3">
      <c r="A66">
        <v>639</v>
      </c>
      <c r="B66">
        <v>132</v>
      </c>
      <c r="C66">
        <v>639</v>
      </c>
    </row>
    <row r="67" spans="1:3">
      <c r="A67">
        <v>664</v>
      </c>
      <c r="B67">
        <v>147</v>
      </c>
      <c r="C67">
        <v>664</v>
      </c>
    </row>
    <row r="68" spans="1:3">
      <c r="A68">
        <v>401</v>
      </c>
      <c r="B68">
        <v>156</v>
      </c>
      <c r="C68">
        <v>401</v>
      </c>
    </row>
    <row r="69" spans="1:3">
      <c r="A69">
        <v>214</v>
      </c>
      <c r="B69">
        <v>145</v>
      </c>
      <c r="C69">
        <v>214</v>
      </c>
    </row>
    <row r="70" spans="1:3">
      <c r="A70">
        <v>555</v>
      </c>
      <c r="B70">
        <v>158</v>
      </c>
      <c r="C70">
        <v>555</v>
      </c>
    </row>
    <row r="71" spans="1:3">
      <c r="A71">
        <v>356</v>
      </c>
      <c r="B71">
        <v>188</v>
      </c>
      <c r="C71">
        <v>356</v>
      </c>
    </row>
    <row r="72" spans="1:3">
      <c r="A72">
        <v>732</v>
      </c>
      <c r="B72">
        <v>263</v>
      </c>
      <c r="C72">
        <v>732</v>
      </c>
    </row>
    <row r="73" spans="1:3">
      <c r="A73">
        <v>543</v>
      </c>
      <c r="B73">
        <v>189</v>
      </c>
      <c r="C73">
        <v>543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AC47-D102-4AD6-A153-8C0BB363CE0F}">
  <dimension ref="A1:I37"/>
  <sheetViews>
    <sheetView workbookViewId="0">
      <selection activeCell="G7" sqref="G7"/>
    </sheetView>
  </sheetViews>
  <sheetFormatPr defaultRowHeight="14.4"/>
  <cols>
    <col min="1" max="1" width="21.44140625" customWidth="1"/>
    <col min="2" max="2" width="12.88671875" customWidth="1"/>
  </cols>
  <sheetData>
    <row r="1" spans="1:7">
      <c r="A1" t="s">
        <v>3</v>
      </c>
      <c r="B1" t="s">
        <v>7</v>
      </c>
      <c r="D1">
        <v>98</v>
      </c>
      <c r="E1">
        <v>796</v>
      </c>
    </row>
    <row r="2" spans="1:7">
      <c r="A2">
        <v>555</v>
      </c>
      <c r="B2">
        <v>110</v>
      </c>
      <c r="D2">
        <v>170</v>
      </c>
      <c r="E2">
        <v>556</v>
      </c>
    </row>
    <row r="3" spans="1:7">
      <c r="A3">
        <v>439</v>
      </c>
      <c r="B3">
        <v>122</v>
      </c>
      <c r="D3">
        <v>187</v>
      </c>
      <c r="E3">
        <v>538</v>
      </c>
    </row>
    <row r="4" spans="1:7">
      <c r="A4">
        <v>782</v>
      </c>
      <c r="B4">
        <v>148</v>
      </c>
      <c r="D4">
        <v>107</v>
      </c>
      <c r="E4">
        <v>327</v>
      </c>
    </row>
    <row r="5" spans="1:7">
      <c r="A5">
        <v>396</v>
      </c>
      <c r="B5">
        <v>73</v>
      </c>
      <c r="D5">
        <v>111</v>
      </c>
      <c r="E5">
        <v>757</v>
      </c>
    </row>
    <row r="6" spans="1:7">
      <c r="A6">
        <v>410</v>
      </c>
      <c r="B6">
        <v>90</v>
      </c>
      <c r="D6">
        <v>178</v>
      </c>
      <c r="E6">
        <v>267</v>
      </c>
      <c r="G6">
        <f>CORREL(D1:D36,E1:E36)</f>
        <v>0.15603821712101229</v>
      </c>
    </row>
    <row r="7" spans="1:7">
      <c r="A7">
        <v>446</v>
      </c>
      <c r="B7">
        <v>108</v>
      </c>
      <c r="D7">
        <v>100</v>
      </c>
      <c r="E7">
        <v>654</v>
      </c>
    </row>
    <row r="8" spans="1:7">
      <c r="A8">
        <v>183</v>
      </c>
      <c r="B8">
        <v>88</v>
      </c>
      <c r="D8">
        <v>137</v>
      </c>
      <c r="E8">
        <v>404</v>
      </c>
    </row>
    <row r="9" spans="1:7">
      <c r="A9">
        <v>326</v>
      </c>
      <c r="B9">
        <v>134</v>
      </c>
      <c r="D9">
        <v>178</v>
      </c>
      <c r="E9">
        <v>658</v>
      </c>
    </row>
    <row r="10" spans="1:7">
      <c r="A10">
        <v>721</v>
      </c>
      <c r="B10">
        <v>140</v>
      </c>
      <c r="D10">
        <v>189</v>
      </c>
      <c r="E10">
        <v>617</v>
      </c>
    </row>
    <row r="11" spans="1:7">
      <c r="A11">
        <v>685</v>
      </c>
      <c r="B11">
        <v>89</v>
      </c>
      <c r="D11">
        <v>215</v>
      </c>
      <c r="E11">
        <v>558</v>
      </c>
    </row>
    <row r="12" spans="1:7">
      <c r="A12">
        <v>335</v>
      </c>
      <c r="B12">
        <v>178</v>
      </c>
      <c r="D12">
        <v>264</v>
      </c>
      <c r="E12">
        <v>774</v>
      </c>
    </row>
    <row r="13" spans="1:7">
      <c r="A13">
        <v>809</v>
      </c>
      <c r="B13">
        <v>209</v>
      </c>
      <c r="D13">
        <v>130</v>
      </c>
      <c r="E13">
        <v>839</v>
      </c>
    </row>
    <row r="14" spans="1:7">
      <c r="A14">
        <v>390</v>
      </c>
      <c r="B14">
        <v>54</v>
      </c>
      <c r="D14">
        <v>183</v>
      </c>
      <c r="E14">
        <v>324</v>
      </c>
    </row>
    <row r="15" spans="1:7">
      <c r="A15">
        <v>464</v>
      </c>
      <c r="B15">
        <v>90</v>
      </c>
      <c r="D15">
        <v>208</v>
      </c>
      <c r="E15">
        <v>457</v>
      </c>
    </row>
    <row r="16" spans="1:7">
      <c r="A16">
        <v>378</v>
      </c>
      <c r="B16">
        <v>158</v>
      </c>
      <c r="D16">
        <v>85</v>
      </c>
      <c r="E16">
        <v>675</v>
      </c>
    </row>
    <row r="17" spans="1:9">
      <c r="A17">
        <v>709</v>
      </c>
      <c r="B17">
        <v>100</v>
      </c>
      <c r="D17">
        <v>86</v>
      </c>
      <c r="E17">
        <v>681</v>
      </c>
      <c r="H17">
        <v>681</v>
      </c>
      <c r="I17">
        <v>86</v>
      </c>
    </row>
    <row r="18" spans="1:9">
      <c r="A18">
        <v>395</v>
      </c>
      <c r="B18">
        <v>117</v>
      </c>
      <c r="D18">
        <v>88</v>
      </c>
      <c r="E18">
        <v>423</v>
      </c>
      <c r="H18">
        <v>423</v>
      </c>
      <c r="I18">
        <v>88</v>
      </c>
    </row>
    <row r="19" spans="1:9">
      <c r="A19">
        <v>402</v>
      </c>
      <c r="B19">
        <v>151</v>
      </c>
      <c r="D19">
        <v>95</v>
      </c>
      <c r="E19">
        <v>650</v>
      </c>
      <c r="H19">
        <v>650</v>
      </c>
      <c r="I19">
        <v>95</v>
      </c>
    </row>
    <row r="20" spans="1:9">
      <c r="A20">
        <v>514</v>
      </c>
      <c r="B20">
        <v>77</v>
      </c>
      <c r="D20">
        <v>113</v>
      </c>
      <c r="E20">
        <v>535</v>
      </c>
      <c r="H20">
        <v>535</v>
      </c>
      <c r="I20">
        <v>113</v>
      </c>
    </row>
    <row r="21" spans="1:9">
      <c r="A21">
        <v>439</v>
      </c>
      <c r="B21">
        <v>93</v>
      </c>
      <c r="D21">
        <v>117</v>
      </c>
      <c r="E21">
        <v>226</v>
      </c>
      <c r="H21">
        <v>226</v>
      </c>
      <c r="I21">
        <v>117</v>
      </c>
    </row>
    <row r="22" spans="1:9">
      <c r="A22">
        <v>697</v>
      </c>
      <c r="B22">
        <v>119</v>
      </c>
      <c r="D22">
        <v>118</v>
      </c>
      <c r="E22">
        <v>543</v>
      </c>
      <c r="H22">
        <v>543</v>
      </c>
      <c r="I22">
        <v>118</v>
      </c>
    </row>
    <row r="23" spans="1:9">
      <c r="A23">
        <v>235</v>
      </c>
      <c r="B23">
        <v>74</v>
      </c>
      <c r="D23">
        <v>123</v>
      </c>
      <c r="E23">
        <v>356</v>
      </c>
      <c r="H23">
        <v>356</v>
      </c>
      <c r="I23">
        <v>123</v>
      </c>
    </row>
    <row r="24" spans="1:9">
      <c r="A24">
        <v>568</v>
      </c>
      <c r="B24">
        <v>137</v>
      </c>
      <c r="D24">
        <v>125</v>
      </c>
      <c r="E24">
        <v>664</v>
      </c>
      <c r="H24">
        <v>664</v>
      </c>
      <c r="I24">
        <v>125</v>
      </c>
    </row>
    <row r="25" spans="1:9">
      <c r="A25">
        <v>451</v>
      </c>
      <c r="B25">
        <v>140</v>
      </c>
      <c r="D25">
        <v>132</v>
      </c>
      <c r="E25">
        <v>706</v>
      </c>
      <c r="H25">
        <v>706</v>
      </c>
      <c r="I25">
        <v>132</v>
      </c>
    </row>
    <row r="26" spans="1:9">
      <c r="A26">
        <v>721</v>
      </c>
      <c r="B26">
        <v>118</v>
      </c>
      <c r="D26">
        <v>147</v>
      </c>
      <c r="E26">
        <v>732</v>
      </c>
      <c r="H26">
        <v>732</v>
      </c>
      <c r="I26">
        <v>147</v>
      </c>
    </row>
    <row r="27" spans="1:9">
      <c r="A27">
        <v>683</v>
      </c>
      <c r="B27">
        <v>130</v>
      </c>
      <c r="D27">
        <v>148</v>
      </c>
      <c r="E27">
        <v>639</v>
      </c>
      <c r="H27">
        <v>639</v>
      </c>
      <c r="I27">
        <v>148</v>
      </c>
    </row>
    <row r="28" spans="1:9">
      <c r="A28">
        <v>384</v>
      </c>
      <c r="B28">
        <v>139</v>
      </c>
      <c r="D28">
        <v>152</v>
      </c>
      <c r="E28">
        <v>362</v>
      </c>
      <c r="H28">
        <v>362</v>
      </c>
      <c r="I28">
        <v>152</v>
      </c>
    </row>
    <row r="29" spans="1:9">
      <c r="A29">
        <v>301</v>
      </c>
      <c r="B29">
        <v>92</v>
      </c>
      <c r="D29">
        <v>157</v>
      </c>
      <c r="E29">
        <v>398</v>
      </c>
      <c r="H29">
        <v>398</v>
      </c>
      <c r="I29">
        <v>157</v>
      </c>
    </row>
    <row r="30" spans="1:9">
      <c r="A30">
        <v>598</v>
      </c>
      <c r="B30">
        <v>109</v>
      </c>
      <c r="D30">
        <v>159</v>
      </c>
      <c r="E30">
        <v>677</v>
      </c>
      <c r="H30">
        <v>677</v>
      </c>
      <c r="I30">
        <v>159</v>
      </c>
    </row>
    <row r="31" spans="1:9">
      <c r="A31">
        <v>269</v>
      </c>
      <c r="B31">
        <v>123</v>
      </c>
      <c r="D31">
        <v>162</v>
      </c>
      <c r="E31">
        <v>229</v>
      </c>
      <c r="H31">
        <v>229</v>
      </c>
      <c r="I31">
        <v>162</v>
      </c>
    </row>
    <row r="32" spans="1:9">
      <c r="A32">
        <v>643</v>
      </c>
      <c r="B32">
        <v>62</v>
      </c>
      <c r="D32">
        <v>164</v>
      </c>
      <c r="E32">
        <v>642</v>
      </c>
      <c r="H32">
        <v>642</v>
      </c>
      <c r="I32">
        <v>164</v>
      </c>
    </row>
    <row r="33" spans="1:9">
      <c r="A33">
        <v>741</v>
      </c>
      <c r="B33">
        <v>107</v>
      </c>
      <c r="D33">
        <v>182</v>
      </c>
      <c r="E33">
        <v>645</v>
      </c>
      <c r="H33">
        <v>645</v>
      </c>
      <c r="I33">
        <v>182</v>
      </c>
    </row>
    <row r="34" spans="1:9">
      <c r="A34">
        <v>492</v>
      </c>
      <c r="B34">
        <v>203</v>
      </c>
      <c r="D34">
        <v>188</v>
      </c>
      <c r="E34">
        <v>779</v>
      </c>
      <c r="H34">
        <v>779</v>
      </c>
      <c r="I34">
        <v>188</v>
      </c>
    </row>
    <row r="35" spans="1:9">
      <c r="A35">
        <v>214</v>
      </c>
      <c r="B35">
        <v>145</v>
      </c>
      <c r="D35">
        <v>189</v>
      </c>
      <c r="E35">
        <v>850</v>
      </c>
      <c r="H35">
        <v>850</v>
      </c>
      <c r="I35">
        <v>189</v>
      </c>
    </row>
    <row r="36" spans="1:9">
      <c r="A36">
        <v>401</v>
      </c>
      <c r="B36">
        <v>156</v>
      </c>
      <c r="D36">
        <v>263</v>
      </c>
      <c r="E36">
        <v>908</v>
      </c>
      <c r="H36">
        <v>908</v>
      </c>
      <c r="I36">
        <v>263</v>
      </c>
    </row>
    <row r="37" spans="1:9">
      <c r="A37">
        <v>555</v>
      </c>
      <c r="B37">
        <v>158</v>
      </c>
    </row>
  </sheetData>
  <sortState xmlns:xlrd2="http://schemas.microsoft.com/office/spreadsheetml/2017/richdata2" ref="H17:I36">
    <sortCondition ref="I17:I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0DD6-5987-45B3-AB26-AAD1B47CDDA0}">
  <dimension ref="A1:H73"/>
  <sheetViews>
    <sheetView workbookViewId="0">
      <pane ySplit="1" topLeftCell="A2" activePane="bottomLeft" state="frozen"/>
      <selection pane="bottomLeft" activeCell="E22" sqref="E22"/>
    </sheetView>
  </sheetViews>
  <sheetFormatPr defaultRowHeight="14.4"/>
  <cols>
    <col min="3" max="3" width="12.33203125" customWidth="1"/>
    <col min="4" max="4" width="21.44140625" customWidth="1"/>
    <col min="5" max="5" width="19.33203125" customWidth="1"/>
    <col min="6" max="6" width="14.33203125" customWidth="1"/>
    <col min="7" max="7" width="15.88671875" customWidth="1"/>
    <col min="8" max="8" width="12.8867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 t="s">
        <v>8</v>
      </c>
      <c r="D2">
        <v>782</v>
      </c>
      <c r="E2">
        <v>0</v>
      </c>
      <c r="F2">
        <v>6</v>
      </c>
      <c r="G2">
        <v>4</v>
      </c>
      <c r="H2">
        <v>148</v>
      </c>
    </row>
    <row r="3" spans="1:8">
      <c r="A3">
        <v>1</v>
      </c>
      <c r="B3">
        <v>3</v>
      </c>
      <c r="C3" t="s">
        <v>8</v>
      </c>
      <c r="D3">
        <v>439</v>
      </c>
      <c r="E3">
        <v>2</v>
      </c>
      <c r="F3">
        <v>6</v>
      </c>
      <c r="G3">
        <v>4</v>
      </c>
      <c r="H3">
        <v>122</v>
      </c>
    </row>
    <row r="4" spans="1:8">
      <c r="A4">
        <v>1</v>
      </c>
      <c r="B4">
        <v>5</v>
      </c>
      <c r="C4" t="s">
        <v>8</v>
      </c>
      <c r="D4">
        <v>555</v>
      </c>
      <c r="E4">
        <v>2</v>
      </c>
      <c r="F4">
        <v>4</v>
      </c>
      <c r="G4">
        <v>3</v>
      </c>
      <c r="H4">
        <v>110</v>
      </c>
    </row>
    <row r="5" spans="1:8">
      <c r="A5">
        <v>1</v>
      </c>
      <c r="B5">
        <v>2</v>
      </c>
      <c r="C5" t="s">
        <v>13</v>
      </c>
      <c r="D5">
        <v>556</v>
      </c>
      <c r="E5">
        <v>13</v>
      </c>
      <c r="F5">
        <v>7</v>
      </c>
      <c r="G5">
        <v>10</v>
      </c>
      <c r="H5">
        <v>170</v>
      </c>
    </row>
    <row r="6" spans="1:8">
      <c r="A6">
        <v>1</v>
      </c>
      <c r="B6">
        <v>4</v>
      </c>
      <c r="C6" t="s">
        <v>13</v>
      </c>
      <c r="D6">
        <v>796</v>
      </c>
      <c r="E6">
        <v>15</v>
      </c>
      <c r="F6">
        <v>7</v>
      </c>
      <c r="G6">
        <v>5</v>
      </c>
      <c r="H6">
        <v>98</v>
      </c>
    </row>
    <row r="7" spans="1:8">
      <c r="A7">
        <v>1</v>
      </c>
      <c r="B7">
        <v>6</v>
      </c>
      <c r="C7" t="s">
        <v>13</v>
      </c>
      <c r="D7">
        <v>538</v>
      </c>
      <c r="E7">
        <v>15</v>
      </c>
      <c r="F7">
        <v>5</v>
      </c>
      <c r="G7">
        <v>4</v>
      </c>
      <c r="H7">
        <v>187</v>
      </c>
    </row>
    <row r="8" spans="1:8">
      <c r="A8">
        <v>2</v>
      </c>
      <c r="B8">
        <v>3</v>
      </c>
      <c r="C8" t="s">
        <v>8</v>
      </c>
      <c r="D8">
        <v>396</v>
      </c>
      <c r="E8">
        <v>3</v>
      </c>
      <c r="F8">
        <v>6</v>
      </c>
      <c r="G8">
        <v>5</v>
      </c>
      <c r="H8">
        <v>73</v>
      </c>
    </row>
    <row r="9" spans="1:8">
      <c r="A9">
        <v>2</v>
      </c>
      <c r="B9">
        <v>4</v>
      </c>
      <c r="C9" t="s">
        <v>8</v>
      </c>
      <c r="D9">
        <v>410</v>
      </c>
      <c r="E9">
        <v>3</v>
      </c>
      <c r="F9">
        <v>12</v>
      </c>
      <c r="G9">
        <v>4</v>
      </c>
      <c r="H9">
        <v>90</v>
      </c>
    </row>
    <row r="10" spans="1:8">
      <c r="A10">
        <v>2</v>
      </c>
      <c r="B10">
        <v>5</v>
      </c>
      <c r="C10" t="s">
        <v>8</v>
      </c>
      <c r="D10">
        <v>446</v>
      </c>
      <c r="E10">
        <v>0</v>
      </c>
      <c r="F10">
        <v>11</v>
      </c>
      <c r="G10">
        <v>0</v>
      </c>
      <c r="H10">
        <v>108</v>
      </c>
    </row>
    <row r="11" spans="1:8">
      <c r="A11">
        <v>2</v>
      </c>
      <c r="B11">
        <v>1</v>
      </c>
      <c r="C11" t="s">
        <v>13</v>
      </c>
      <c r="D11">
        <v>757</v>
      </c>
      <c r="E11">
        <v>12</v>
      </c>
      <c r="F11">
        <v>8</v>
      </c>
      <c r="G11">
        <v>12</v>
      </c>
      <c r="H11">
        <v>111</v>
      </c>
    </row>
    <row r="12" spans="1:8">
      <c r="A12">
        <v>2</v>
      </c>
      <c r="B12">
        <v>2</v>
      </c>
      <c r="C12" t="s">
        <v>13</v>
      </c>
      <c r="D12">
        <v>327</v>
      </c>
      <c r="E12">
        <v>12</v>
      </c>
      <c r="F12">
        <v>13</v>
      </c>
      <c r="G12">
        <v>11</v>
      </c>
      <c r="H12">
        <v>107</v>
      </c>
    </row>
    <row r="13" spans="1:8">
      <c r="A13">
        <v>2</v>
      </c>
      <c r="B13">
        <v>6</v>
      </c>
      <c r="C13" t="s">
        <v>13</v>
      </c>
      <c r="D13">
        <v>267</v>
      </c>
      <c r="E13">
        <v>7</v>
      </c>
      <c r="F13">
        <v>11</v>
      </c>
      <c r="G13">
        <v>9</v>
      </c>
      <c r="H13">
        <v>178</v>
      </c>
    </row>
    <row r="14" spans="1:8">
      <c r="A14">
        <v>3</v>
      </c>
      <c r="B14">
        <v>1</v>
      </c>
      <c r="C14" t="s">
        <v>8</v>
      </c>
      <c r="D14">
        <v>721</v>
      </c>
      <c r="E14">
        <v>3</v>
      </c>
      <c r="F14">
        <v>7</v>
      </c>
      <c r="G14">
        <v>2</v>
      </c>
      <c r="H14">
        <v>140</v>
      </c>
    </row>
    <row r="15" spans="1:8">
      <c r="A15">
        <v>3</v>
      </c>
      <c r="B15">
        <v>2</v>
      </c>
      <c r="C15" t="s">
        <v>8</v>
      </c>
      <c r="D15">
        <v>183</v>
      </c>
      <c r="E15">
        <v>1</v>
      </c>
      <c r="F15">
        <v>8</v>
      </c>
      <c r="G15">
        <v>4</v>
      </c>
      <c r="H15">
        <v>88</v>
      </c>
    </row>
    <row r="16" spans="1:8">
      <c r="A16">
        <v>3</v>
      </c>
      <c r="B16">
        <v>6</v>
      </c>
      <c r="C16" t="s">
        <v>8</v>
      </c>
      <c r="D16">
        <v>326</v>
      </c>
      <c r="E16">
        <v>2</v>
      </c>
      <c r="F16">
        <v>12</v>
      </c>
      <c r="G16">
        <v>4</v>
      </c>
      <c r="H16">
        <v>134</v>
      </c>
    </row>
    <row r="17" spans="1:8">
      <c r="A17">
        <v>3</v>
      </c>
      <c r="B17">
        <v>3</v>
      </c>
      <c r="C17" t="s">
        <v>13</v>
      </c>
      <c r="D17">
        <v>654</v>
      </c>
      <c r="E17">
        <v>10</v>
      </c>
      <c r="F17">
        <v>10</v>
      </c>
      <c r="G17">
        <v>7</v>
      </c>
      <c r="H17">
        <v>100</v>
      </c>
    </row>
    <row r="18" spans="1:8">
      <c r="A18">
        <v>3</v>
      </c>
      <c r="B18">
        <v>4</v>
      </c>
      <c r="C18" t="s">
        <v>13</v>
      </c>
      <c r="D18">
        <v>658</v>
      </c>
      <c r="E18">
        <v>14</v>
      </c>
      <c r="F18">
        <v>4</v>
      </c>
      <c r="G18">
        <v>10</v>
      </c>
      <c r="H18">
        <v>178</v>
      </c>
    </row>
    <row r="19" spans="1:8">
      <c r="A19">
        <v>3</v>
      </c>
      <c r="B19">
        <v>5</v>
      </c>
      <c r="C19" t="s">
        <v>13</v>
      </c>
      <c r="D19">
        <v>404</v>
      </c>
      <c r="E19">
        <v>14</v>
      </c>
      <c r="F19">
        <v>6</v>
      </c>
      <c r="G19">
        <v>1</v>
      </c>
      <c r="H19">
        <v>137</v>
      </c>
    </row>
    <row r="20" spans="1:8">
      <c r="A20">
        <v>4</v>
      </c>
      <c r="B20">
        <v>1</v>
      </c>
      <c r="C20" t="s">
        <v>8</v>
      </c>
      <c r="D20">
        <v>335</v>
      </c>
      <c r="E20">
        <v>2</v>
      </c>
      <c r="F20">
        <v>13</v>
      </c>
      <c r="G20">
        <v>5</v>
      </c>
      <c r="H20">
        <v>178</v>
      </c>
    </row>
    <row r="21" spans="1:8">
      <c r="A21">
        <v>4</v>
      </c>
      <c r="B21">
        <v>5</v>
      </c>
      <c r="C21" t="s">
        <v>8</v>
      </c>
      <c r="D21">
        <v>685</v>
      </c>
      <c r="E21">
        <v>4</v>
      </c>
      <c r="F21">
        <v>8</v>
      </c>
      <c r="G21">
        <v>4</v>
      </c>
      <c r="H21">
        <v>89</v>
      </c>
    </row>
    <row r="22" spans="1:8">
      <c r="A22">
        <v>4</v>
      </c>
      <c r="B22">
        <v>6</v>
      </c>
      <c r="C22" t="s">
        <v>8</v>
      </c>
      <c r="D22">
        <v>809</v>
      </c>
      <c r="E22">
        <v>5</v>
      </c>
      <c r="F22">
        <v>14</v>
      </c>
      <c r="G22">
        <v>4</v>
      </c>
      <c r="H22">
        <v>209</v>
      </c>
    </row>
    <row r="23" spans="1:8">
      <c r="A23">
        <v>4</v>
      </c>
      <c r="B23">
        <v>2</v>
      </c>
      <c r="C23" t="s">
        <v>13</v>
      </c>
      <c r="D23">
        <v>558</v>
      </c>
      <c r="E23">
        <v>11</v>
      </c>
      <c r="F23">
        <v>11</v>
      </c>
      <c r="G23">
        <v>6</v>
      </c>
      <c r="H23">
        <v>215</v>
      </c>
    </row>
    <row r="24" spans="1:8">
      <c r="A24">
        <v>4</v>
      </c>
      <c r="B24">
        <v>3</v>
      </c>
      <c r="C24" t="s">
        <v>13</v>
      </c>
      <c r="D24">
        <v>617</v>
      </c>
      <c r="E24">
        <v>9</v>
      </c>
      <c r="F24">
        <v>12</v>
      </c>
      <c r="G24">
        <v>11</v>
      </c>
      <c r="H24">
        <v>189</v>
      </c>
    </row>
    <row r="25" spans="1:8">
      <c r="A25">
        <v>4</v>
      </c>
      <c r="B25">
        <v>4</v>
      </c>
      <c r="C25" t="s">
        <v>13</v>
      </c>
      <c r="D25">
        <v>774</v>
      </c>
      <c r="E25">
        <v>13</v>
      </c>
      <c r="F25">
        <v>6</v>
      </c>
      <c r="G25">
        <v>3</v>
      </c>
      <c r="H25">
        <v>264</v>
      </c>
    </row>
    <row r="26" spans="1:8">
      <c r="A26">
        <v>5</v>
      </c>
      <c r="B26">
        <v>2</v>
      </c>
      <c r="C26" t="s">
        <v>8</v>
      </c>
      <c r="D26">
        <v>378</v>
      </c>
      <c r="E26">
        <v>2</v>
      </c>
      <c r="F26">
        <v>11</v>
      </c>
      <c r="G26">
        <v>4</v>
      </c>
      <c r="H26">
        <v>158</v>
      </c>
    </row>
    <row r="27" spans="1:8">
      <c r="A27">
        <v>5</v>
      </c>
      <c r="B27">
        <v>3</v>
      </c>
      <c r="C27" t="s">
        <v>8</v>
      </c>
      <c r="D27">
        <v>390</v>
      </c>
      <c r="E27">
        <v>2</v>
      </c>
      <c r="F27">
        <v>8</v>
      </c>
      <c r="G27">
        <v>4</v>
      </c>
      <c r="H27">
        <v>54</v>
      </c>
    </row>
    <row r="28" spans="1:8">
      <c r="A28">
        <v>5</v>
      </c>
      <c r="B28">
        <v>4</v>
      </c>
      <c r="C28" t="s">
        <v>8</v>
      </c>
      <c r="D28">
        <v>464</v>
      </c>
      <c r="E28">
        <v>0</v>
      </c>
      <c r="F28">
        <v>6</v>
      </c>
      <c r="G28">
        <v>3</v>
      </c>
      <c r="H28">
        <v>90</v>
      </c>
    </row>
    <row r="29" spans="1:8">
      <c r="A29">
        <v>5</v>
      </c>
      <c r="B29">
        <v>1</v>
      </c>
      <c r="C29" t="s">
        <v>13</v>
      </c>
      <c r="D29">
        <v>324</v>
      </c>
      <c r="E29">
        <v>9</v>
      </c>
      <c r="F29">
        <v>5</v>
      </c>
      <c r="G29">
        <v>4</v>
      </c>
      <c r="H29">
        <v>183</v>
      </c>
    </row>
    <row r="30" spans="1:8">
      <c r="A30">
        <v>5</v>
      </c>
      <c r="B30">
        <v>5</v>
      </c>
      <c r="C30" t="s">
        <v>13</v>
      </c>
      <c r="D30">
        <v>457</v>
      </c>
      <c r="E30">
        <v>5</v>
      </c>
      <c r="F30">
        <v>11</v>
      </c>
      <c r="G30">
        <v>4</v>
      </c>
      <c r="H30">
        <v>208</v>
      </c>
    </row>
    <row r="31" spans="1:8">
      <c r="A31">
        <v>5</v>
      </c>
      <c r="B31">
        <v>6</v>
      </c>
      <c r="C31" t="s">
        <v>13</v>
      </c>
      <c r="D31">
        <v>839</v>
      </c>
      <c r="E31">
        <v>9</v>
      </c>
      <c r="F31">
        <v>9</v>
      </c>
      <c r="G31">
        <v>7</v>
      </c>
      <c r="H31">
        <v>130</v>
      </c>
    </row>
    <row r="32" spans="1:8">
      <c r="A32">
        <v>6</v>
      </c>
      <c r="B32">
        <v>2</v>
      </c>
      <c r="C32" t="s">
        <v>8</v>
      </c>
      <c r="D32">
        <v>395</v>
      </c>
      <c r="E32">
        <v>5</v>
      </c>
      <c r="F32">
        <v>8</v>
      </c>
      <c r="G32">
        <v>0</v>
      </c>
      <c r="H32">
        <v>117</v>
      </c>
    </row>
    <row r="33" spans="1:8">
      <c r="A33">
        <v>6</v>
      </c>
      <c r="B33">
        <v>4</v>
      </c>
      <c r="C33" t="s">
        <v>8</v>
      </c>
      <c r="D33">
        <v>402</v>
      </c>
      <c r="E33">
        <v>3</v>
      </c>
      <c r="F33">
        <v>13</v>
      </c>
      <c r="G33">
        <v>6</v>
      </c>
      <c r="H33">
        <v>151</v>
      </c>
    </row>
    <row r="34" spans="1:8">
      <c r="A34">
        <v>6</v>
      </c>
      <c r="B34">
        <v>6</v>
      </c>
      <c r="C34" t="s">
        <v>8</v>
      </c>
      <c r="D34">
        <v>709</v>
      </c>
      <c r="E34">
        <v>1</v>
      </c>
      <c r="F34">
        <v>9</v>
      </c>
      <c r="G34">
        <v>3</v>
      </c>
      <c r="H34">
        <v>100</v>
      </c>
    </row>
    <row r="35" spans="1:8">
      <c r="A35">
        <v>6</v>
      </c>
      <c r="B35">
        <v>1</v>
      </c>
      <c r="C35" t="s">
        <v>13</v>
      </c>
      <c r="D35">
        <v>535</v>
      </c>
      <c r="E35">
        <v>6</v>
      </c>
      <c r="F35">
        <v>8</v>
      </c>
      <c r="G35">
        <v>9</v>
      </c>
      <c r="H35">
        <v>162</v>
      </c>
    </row>
    <row r="36" spans="1:8">
      <c r="A36">
        <v>6</v>
      </c>
      <c r="B36">
        <v>3</v>
      </c>
      <c r="C36" t="s">
        <v>13</v>
      </c>
      <c r="D36">
        <v>681</v>
      </c>
      <c r="E36">
        <v>12</v>
      </c>
      <c r="F36">
        <v>10</v>
      </c>
      <c r="G36">
        <v>5</v>
      </c>
      <c r="H36">
        <v>117</v>
      </c>
    </row>
    <row r="37" spans="1:8">
      <c r="A37">
        <v>6</v>
      </c>
      <c r="B37">
        <v>5</v>
      </c>
      <c r="C37" t="s">
        <v>13</v>
      </c>
      <c r="D37">
        <v>675</v>
      </c>
      <c r="E37">
        <v>12</v>
      </c>
      <c r="F37">
        <v>12</v>
      </c>
      <c r="G37">
        <v>3</v>
      </c>
      <c r="H37">
        <v>85</v>
      </c>
    </row>
    <row r="38" spans="1:8">
      <c r="A38">
        <v>7</v>
      </c>
      <c r="B38">
        <v>2</v>
      </c>
      <c r="C38" t="s">
        <v>8</v>
      </c>
      <c r="D38">
        <v>439</v>
      </c>
      <c r="E38">
        <v>2</v>
      </c>
      <c r="F38">
        <v>9</v>
      </c>
      <c r="G38">
        <v>3</v>
      </c>
      <c r="H38">
        <v>93</v>
      </c>
    </row>
    <row r="39" spans="1:8">
      <c r="A39">
        <v>7</v>
      </c>
      <c r="B39">
        <v>4</v>
      </c>
      <c r="C39" t="s">
        <v>8</v>
      </c>
      <c r="D39">
        <v>514</v>
      </c>
      <c r="E39">
        <v>0</v>
      </c>
      <c r="F39">
        <v>8</v>
      </c>
      <c r="G39">
        <v>4</v>
      </c>
      <c r="H39">
        <v>77</v>
      </c>
    </row>
    <row r="40" spans="1:8">
      <c r="A40">
        <v>7</v>
      </c>
      <c r="B40">
        <v>6</v>
      </c>
      <c r="C40" t="s">
        <v>8</v>
      </c>
      <c r="D40">
        <v>697</v>
      </c>
      <c r="E40">
        <v>3</v>
      </c>
      <c r="F40">
        <v>9</v>
      </c>
      <c r="G40">
        <v>0</v>
      </c>
      <c r="H40">
        <v>119</v>
      </c>
    </row>
    <row r="41" spans="1:8">
      <c r="A41">
        <v>7</v>
      </c>
      <c r="B41">
        <v>1</v>
      </c>
      <c r="C41" t="s">
        <v>13</v>
      </c>
      <c r="D41">
        <v>677</v>
      </c>
      <c r="E41">
        <v>12</v>
      </c>
      <c r="F41">
        <v>8</v>
      </c>
      <c r="G41">
        <v>11</v>
      </c>
      <c r="H41">
        <v>123</v>
      </c>
    </row>
    <row r="42" spans="1:8">
      <c r="A42">
        <v>7</v>
      </c>
      <c r="B42">
        <v>3</v>
      </c>
      <c r="C42" t="s">
        <v>13</v>
      </c>
      <c r="D42">
        <v>908</v>
      </c>
      <c r="E42">
        <v>15</v>
      </c>
      <c r="F42">
        <v>7</v>
      </c>
      <c r="G42">
        <v>9</v>
      </c>
      <c r="H42">
        <v>157</v>
      </c>
    </row>
    <row r="43" spans="1:8">
      <c r="A43">
        <v>7</v>
      </c>
      <c r="B43">
        <v>5</v>
      </c>
      <c r="C43" t="s">
        <v>13</v>
      </c>
      <c r="D43">
        <v>398</v>
      </c>
      <c r="E43">
        <v>10</v>
      </c>
      <c r="F43">
        <v>11</v>
      </c>
      <c r="G43">
        <v>12</v>
      </c>
      <c r="H43">
        <v>152</v>
      </c>
    </row>
    <row r="44" spans="1:8">
      <c r="A44">
        <v>8</v>
      </c>
      <c r="B44">
        <v>1</v>
      </c>
      <c r="C44" t="s">
        <v>8</v>
      </c>
      <c r="D44">
        <v>235</v>
      </c>
      <c r="E44">
        <v>3</v>
      </c>
      <c r="F44">
        <v>12</v>
      </c>
      <c r="G44">
        <v>4</v>
      </c>
      <c r="H44">
        <v>74</v>
      </c>
    </row>
    <row r="45" spans="1:8">
      <c r="A45">
        <v>8</v>
      </c>
      <c r="B45">
        <v>2</v>
      </c>
      <c r="C45" t="s">
        <v>8</v>
      </c>
      <c r="D45">
        <v>568</v>
      </c>
      <c r="E45">
        <v>4</v>
      </c>
      <c r="F45">
        <v>13</v>
      </c>
      <c r="G45">
        <v>9</v>
      </c>
      <c r="H45">
        <v>137</v>
      </c>
    </row>
    <row r="46" spans="1:8">
      <c r="A46">
        <v>8</v>
      </c>
      <c r="B46">
        <v>6</v>
      </c>
      <c r="C46" t="s">
        <v>8</v>
      </c>
      <c r="D46">
        <v>451</v>
      </c>
      <c r="E46">
        <v>1</v>
      </c>
      <c r="F46">
        <v>6</v>
      </c>
      <c r="G46">
        <v>6</v>
      </c>
      <c r="H46">
        <v>140</v>
      </c>
    </row>
    <row r="47" spans="1:8">
      <c r="A47">
        <v>8</v>
      </c>
      <c r="B47">
        <v>3</v>
      </c>
      <c r="C47" t="s">
        <v>13</v>
      </c>
      <c r="D47">
        <v>706</v>
      </c>
      <c r="E47">
        <v>12</v>
      </c>
      <c r="F47">
        <v>9</v>
      </c>
      <c r="G47">
        <v>12</v>
      </c>
      <c r="H47">
        <v>88</v>
      </c>
    </row>
    <row r="48" spans="1:8">
      <c r="A48">
        <v>8</v>
      </c>
      <c r="B48">
        <v>4</v>
      </c>
      <c r="C48" t="s">
        <v>13</v>
      </c>
      <c r="D48">
        <v>362</v>
      </c>
      <c r="E48">
        <v>8</v>
      </c>
      <c r="F48">
        <v>7</v>
      </c>
      <c r="G48">
        <v>12</v>
      </c>
      <c r="H48">
        <v>118</v>
      </c>
    </row>
    <row r="49" spans="1:8">
      <c r="A49">
        <v>8</v>
      </c>
      <c r="B49">
        <v>5</v>
      </c>
      <c r="C49" t="s">
        <v>13</v>
      </c>
      <c r="D49">
        <v>650</v>
      </c>
      <c r="E49">
        <v>7</v>
      </c>
      <c r="F49">
        <v>12</v>
      </c>
      <c r="G49">
        <v>6</v>
      </c>
      <c r="H49">
        <v>113</v>
      </c>
    </row>
    <row r="50" spans="1:8">
      <c r="A50">
        <v>9</v>
      </c>
      <c r="B50">
        <v>3</v>
      </c>
      <c r="C50" t="s">
        <v>8</v>
      </c>
      <c r="D50">
        <v>721</v>
      </c>
      <c r="E50">
        <v>2</v>
      </c>
      <c r="F50">
        <v>11</v>
      </c>
      <c r="G50">
        <v>3</v>
      </c>
      <c r="H50">
        <v>118</v>
      </c>
    </row>
    <row r="51" spans="1:8">
      <c r="A51">
        <v>9</v>
      </c>
      <c r="B51">
        <v>4</v>
      </c>
      <c r="C51" t="s">
        <v>8</v>
      </c>
      <c r="D51">
        <v>384</v>
      </c>
      <c r="E51">
        <v>2</v>
      </c>
      <c r="F51">
        <v>4</v>
      </c>
      <c r="G51">
        <v>3</v>
      </c>
      <c r="H51">
        <v>139</v>
      </c>
    </row>
    <row r="52" spans="1:8">
      <c r="A52">
        <v>9</v>
      </c>
      <c r="B52">
        <v>5</v>
      </c>
      <c r="C52" t="s">
        <v>8</v>
      </c>
      <c r="D52">
        <v>683</v>
      </c>
      <c r="E52">
        <v>2</v>
      </c>
      <c r="F52">
        <v>10</v>
      </c>
      <c r="G52">
        <v>4</v>
      </c>
      <c r="H52">
        <v>130</v>
      </c>
    </row>
    <row r="53" spans="1:8">
      <c r="A53">
        <v>9</v>
      </c>
      <c r="B53">
        <v>1</v>
      </c>
      <c r="C53" t="s">
        <v>13</v>
      </c>
      <c r="D53">
        <v>423</v>
      </c>
      <c r="E53">
        <v>12</v>
      </c>
      <c r="F53">
        <v>4</v>
      </c>
      <c r="G53">
        <v>3</v>
      </c>
      <c r="H53">
        <v>164</v>
      </c>
    </row>
    <row r="54" spans="1:8">
      <c r="A54">
        <v>9</v>
      </c>
      <c r="B54">
        <v>2</v>
      </c>
      <c r="C54" t="s">
        <v>13</v>
      </c>
      <c r="D54">
        <v>226</v>
      </c>
      <c r="E54">
        <v>8</v>
      </c>
      <c r="F54">
        <v>9</v>
      </c>
      <c r="G54">
        <v>4</v>
      </c>
      <c r="H54">
        <v>182</v>
      </c>
    </row>
    <row r="55" spans="1:8">
      <c r="A55">
        <v>9</v>
      </c>
      <c r="B55">
        <v>6</v>
      </c>
      <c r="C55" t="s">
        <v>13</v>
      </c>
      <c r="D55">
        <v>779</v>
      </c>
      <c r="E55">
        <v>9</v>
      </c>
      <c r="F55">
        <v>13</v>
      </c>
      <c r="G55">
        <v>2</v>
      </c>
      <c r="H55">
        <v>148</v>
      </c>
    </row>
    <row r="56" spans="1:8">
      <c r="A56">
        <v>10</v>
      </c>
      <c r="B56">
        <v>2</v>
      </c>
      <c r="C56" t="s">
        <v>8</v>
      </c>
      <c r="D56">
        <v>598</v>
      </c>
      <c r="E56">
        <v>1</v>
      </c>
      <c r="F56">
        <v>4</v>
      </c>
      <c r="G56">
        <v>4</v>
      </c>
      <c r="H56">
        <v>109</v>
      </c>
    </row>
    <row r="57" spans="1:8">
      <c r="A57">
        <v>10</v>
      </c>
      <c r="B57">
        <v>3</v>
      </c>
      <c r="C57" t="s">
        <v>8</v>
      </c>
      <c r="D57">
        <v>269</v>
      </c>
      <c r="E57">
        <v>2</v>
      </c>
      <c r="F57">
        <v>4</v>
      </c>
      <c r="G57">
        <v>6</v>
      </c>
      <c r="H57">
        <v>123</v>
      </c>
    </row>
    <row r="58" spans="1:8">
      <c r="A58">
        <v>10</v>
      </c>
      <c r="B58">
        <v>4</v>
      </c>
      <c r="C58" t="s">
        <v>8</v>
      </c>
      <c r="D58">
        <v>301</v>
      </c>
      <c r="E58">
        <v>4</v>
      </c>
      <c r="F58">
        <v>8</v>
      </c>
      <c r="G58">
        <v>2</v>
      </c>
      <c r="H58">
        <v>92</v>
      </c>
    </row>
    <row r="59" spans="1:8">
      <c r="A59">
        <v>10</v>
      </c>
      <c r="B59">
        <v>1</v>
      </c>
      <c r="C59" t="s">
        <v>13</v>
      </c>
      <c r="D59">
        <v>850</v>
      </c>
      <c r="E59">
        <v>7</v>
      </c>
      <c r="F59">
        <v>9</v>
      </c>
      <c r="G59">
        <v>10</v>
      </c>
      <c r="H59">
        <v>159</v>
      </c>
    </row>
    <row r="60" spans="1:8">
      <c r="A60">
        <v>10</v>
      </c>
      <c r="B60">
        <v>5</v>
      </c>
      <c r="C60" t="s">
        <v>13</v>
      </c>
      <c r="D60">
        <v>645</v>
      </c>
      <c r="E60">
        <v>10</v>
      </c>
      <c r="F60">
        <v>6</v>
      </c>
      <c r="G60">
        <v>3</v>
      </c>
      <c r="H60">
        <v>125</v>
      </c>
    </row>
    <row r="61" spans="1:8">
      <c r="A61">
        <v>10</v>
      </c>
      <c r="B61">
        <v>6</v>
      </c>
      <c r="C61" t="s">
        <v>13</v>
      </c>
      <c r="D61">
        <v>642</v>
      </c>
      <c r="E61">
        <v>7</v>
      </c>
      <c r="F61">
        <v>13</v>
      </c>
      <c r="G61">
        <v>11</v>
      </c>
      <c r="H61">
        <v>95</v>
      </c>
    </row>
    <row r="62" spans="1:8">
      <c r="A62">
        <v>11</v>
      </c>
      <c r="B62">
        <v>1</v>
      </c>
      <c r="C62" t="s">
        <v>8</v>
      </c>
      <c r="D62">
        <v>492</v>
      </c>
      <c r="E62">
        <v>4</v>
      </c>
      <c r="F62">
        <v>8</v>
      </c>
      <c r="G62">
        <v>3</v>
      </c>
      <c r="H62">
        <v>203</v>
      </c>
    </row>
    <row r="63" spans="1:8">
      <c r="A63">
        <v>11</v>
      </c>
      <c r="B63">
        <v>5</v>
      </c>
      <c r="C63" t="s">
        <v>8</v>
      </c>
      <c r="D63">
        <v>643</v>
      </c>
      <c r="E63">
        <v>1</v>
      </c>
      <c r="F63">
        <v>14</v>
      </c>
      <c r="G63">
        <v>4</v>
      </c>
      <c r="H63">
        <v>62</v>
      </c>
    </row>
    <row r="64" spans="1:8">
      <c r="A64">
        <v>11</v>
      </c>
      <c r="B64">
        <v>6</v>
      </c>
      <c r="C64" t="s">
        <v>8</v>
      </c>
      <c r="D64">
        <v>741</v>
      </c>
      <c r="E64">
        <v>2</v>
      </c>
      <c r="F64">
        <v>3</v>
      </c>
      <c r="G64">
        <v>4</v>
      </c>
      <c r="H64">
        <v>107</v>
      </c>
    </row>
    <row r="65" spans="1:8">
      <c r="A65">
        <v>11</v>
      </c>
      <c r="B65">
        <v>2</v>
      </c>
      <c r="C65" t="s">
        <v>13</v>
      </c>
      <c r="D65">
        <v>664</v>
      </c>
      <c r="E65">
        <v>11</v>
      </c>
      <c r="F65">
        <v>8</v>
      </c>
      <c r="G65">
        <v>10</v>
      </c>
      <c r="H65">
        <v>147</v>
      </c>
    </row>
    <row r="66" spans="1:8">
      <c r="A66">
        <v>11</v>
      </c>
      <c r="B66">
        <v>3</v>
      </c>
      <c r="C66" t="s">
        <v>13</v>
      </c>
      <c r="D66">
        <v>639</v>
      </c>
      <c r="E66">
        <v>7</v>
      </c>
      <c r="F66">
        <v>11</v>
      </c>
      <c r="G66">
        <v>5</v>
      </c>
      <c r="H66">
        <v>132</v>
      </c>
    </row>
    <row r="67" spans="1:8">
      <c r="A67">
        <v>11</v>
      </c>
      <c r="B67">
        <v>4</v>
      </c>
      <c r="C67" t="s">
        <v>13</v>
      </c>
      <c r="D67">
        <v>229</v>
      </c>
      <c r="E67">
        <v>11</v>
      </c>
      <c r="F67">
        <v>10</v>
      </c>
      <c r="G67">
        <v>7</v>
      </c>
      <c r="H67">
        <v>86</v>
      </c>
    </row>
    <row r="68" spans="1:8">
      <c r="A68">
        <v>12</v>
      </c>
      <c r="B68">
        <v>1</v>
      </c>
      <c r="C68" t="s">
        <v>8</v>
      </c>
      <c r="D68">
        <v>401</v>
      </c>
      <c r="E68">
        <v>3</v>
      </c>
      <c r="F68">
        <v>6</v>
      </c>
      <c r="G68">
        <v>2</v>
      </c>
      <c r="H68">
        <v>156</v>
      </c>
    </row>
    <row r="69" spans="1:8">
      <c r="A69">
        <v>12</v>
      </c>
      <c r="B69">
        <v>3</v>
      </c>
      <c r="C69" t="s">
        <v>8</v>
      </c>
      <c r="D69">
        <v>214</v>
      </c>
      <c r="E69">
        <v>4</v>
      </c>
      <c r="F69">
        <v>10</v>
      </c>
      <c r="G69">
        <v>1</v>
      </c>
      <c r="H69">
        <v>145</v>
      </c>
    </row>
    <row r="70" spans="1:8">
      <c r="A70">
        <v>12</v>
      </c>
      <c r="B70">
        <v>5</v>
      </c>
      <c r="C70" t="s">
        <v>8</v>
      </c>
      <c r="D70">
        <v>555</v>
      </c>
      <c r="E70">
        <v>4</v>
      </c>
      <c r="F70">
        <v>6</v>
      </c>
      <c r="G70">
        <v>7</v>
      </c>
      <c r="H70">
        <v>158</v>
      </c>
    </row>
    <row r="71" spans="1:8">
      <c r="A71">
        <v>12</v>
      </c>
      <c r="B71">
        <v>2</v>
      </c>
      <c r="C71" t="s">
        <v>13</v>
      </c>
      <c r="D71">
        <v>732</v>
      </c>
      <c r="E71">
        <v>9</v>
      </c>
      <c r="F71">
        <v>7</v>
      </c>
      <c r="G71">
        <v>5</v>
      </c>
      <c r="H71">
        <v>263</v>
      </c>
    </row>
    <row r="72" spans="1:8">
      <c r="A72">
        <v>12</v>
      </c>
      <c r="B72">
        <v>4</v>
      </c>
      <c r="C72" t="s">
        <v>13</v>
      </c>
      <c r="D72">
        <v>543</v>
      </c>
      <c r="E72">
        <v>6</v>
      </c>
      <c r="F72">
        <v>9</v>
      </c>
      <c r="G72">
        <v>3</v>
      </c>
      <c r="H72">
        <v>189</v>
      </c>
    </row>
    <row r="73" spans="1:8">
      <c r="A73">
        <v>12</v>
      </c>
      <c r="B73">
        <v>6</v>
      </c>
      <c r="C73" t="s">
        <v>13</v>
      </c>
      <c r="D73">
        <v>356</v>
      </c>
      <c r="E73">
        <v>11</v>
      </c>
      <c r="F73">
        <v>5</v>
      </c>
      <c r="G73">
        <v>11</v>
      </c>
      <c r="H73">
        <v>188</v>
      </c>
    </row>
  </sheetData>
  <sortState xmlns:xlrd2="http://schemas.microsoft.com/office/spreadsheetml/2017/richdata2" ref="A2:H78">
    <sortCondition ref="A1:A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815E-411A-4ACF-9832-127C47FE35BF}">
  <dimension ref="A1:H73"/>
  <sheetViews>
    <sheetView tabSelected="1" zoomScale="85" zoomScaleNormal="85" workbookViewId="0">
      <selection sqref="A1:A1048576"/>
    </sheetView>
  </sheetViews>
  <sheetFormatPr defaultRowHeight="14.4"/>
  <cols>
    <col min="4" max="4" width="12.6640625" customWidth="1"/>
    <col min="5" max="5" width="13.44140625" customWidth="1"/>
    <col min="7" max="7" width="17.21875" customWidth="1"/>
    <col min="8" max="8" width="13.2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5</v>
      </c>
      <c r="C2" t="s">
        <v>8</v>
      </c>
      <c r="D2">
        <v>451</v>
      </c>
      <c r="E2">
        <v>2</v>
      </c>
      <c r="F2">
        <v>4</v>
      </c>
      <c r="G2">
        <v>3</v>
      </c>
      <c r="H2">
        <v>158</v>
      </c>
    </row>
    <row r="3" spans="1:8">
      <c r="A3">
        <v>1</v>
      </c>
      <c r="B3">
        <v>1</v>
      </c>
      <c r="C3" t="s">
        <v>8</v>
      </c>
      <c r="D3">
        <v>782</v>
      </c>
      <c r="E3">
        <v>0</v>
      </c>
      <c r="F3">
        <v>6</v>
      </c>
      <c r="G3">
        <v>4</v>
      </c>
      <c r="H3">
        <v>148</v>
      </c>
    </row>
    <row r="4" spans="1:8">
      <c r="A4">
        <v>1</v>
      </c>
      <c r="B4">
        <v>3</v>
      </c>
      <c r="C4" t="s">
        <v>8</v>
      </c>
      <c r="D4">
        <v>410</v>
      </c>
      <c r="E4">
        <v>2</v>
      </c>
      <c r="F4">
        <v>6</v>
      </c>
      <c r="G4">
        <v>4</v>
      </c>
      <c r="H4">
        <v>109</v>
      </c>
    </row>
    <row r="5" spans="1:8">
      <c r="A5">
        <v>1</v>
      </c>
      <c r="B5">
        <v>6</v>
      </c>
      <c r="C5" t="s">
        <v>13</v>
      </c>
      <c r="D5">
        <v>538</v>
      </c>
      <c r="E5">
        <v>15</v>
      </c>
      <c r="F5">
        <v>5</v>
      </c>
      <c r="G5">
        <v>4</v>
      </c>
      <c r="H5">
        <v>157</v>
      </c>
    </row>
    <row r="6" spans="1:8">
      <c r="A6">
        <v>1</v>
      </c>
      <c r="B6">
        <v>4</v>
      </c>
      <c r="C6" t="s">
        <v>13</v>
      </c>
      <c r="D6">
        <v>796</v>
      </c>
      <c r="E6">
        <v>15</v>
      </c>
      <c r="F6">
        <v>7</v>
      </c>
      <c r="G6">
        <v>5</v>
      </c>
      <c r="H6">
        <v>182</v>
      </c>
    </row>
    <row r="7" spans="1:8">
      <c r="A7">
        <v>1</v>
      </c>
      <c r="B7">
        <v>2</v>
      </c>
      <c r="C7" t="s">
        <v>13</v>
      </c>
      <c r="D7">
        <v>556</v>
      </c>
      <c r="E7">
        <v>13</v>
      </c>
      <c r="F7">
        <v>7</v>
      </c>
      <c r="G7">
        <v>10</v>
      </c>
      <c r="H7">
        <v>170</v>
      </c>
    </row>
    <row r="8" spans="1:8">
      <c r="A8">
        <v>2</v>
      </c>
      <c r="B8">
        <v>5</v>
      </c>
      <c r="C8" t="s">
        <v>8</v>
      </c>
      <c r="D8">
        <v>446</v>
      </c>
      <c r="E8">
        <v>0</v>
      </c>
      <c r="F8">
        <v>11</v>
      </c>
      <c r="G8">
        <v>2</v>
      </c>
      <c r="H8">
        <v>108</v>
      </c>
    </row>
    <row r="9" spans="1:8">
      <c r="A9">
        <v>2</v>
      </c>
      <c r="B9">
        <v>4</v>
      </c>
      <c r="C9" t="s">
        <v>8</v>
      </c>
      <c r="D9">
        <v>439</v>
      </c>
      <c r="E9">
        <v>3</v>
      </c>
      <c r="F9">
        <v>12</v>
      </c>
      <c r="G9">
        <v>4</v>
      </c>
      <c r="H9">
        <v>100</v>
      </c>
    </row>
    <row r="10" spans="1:8">
      <c r="A10">
        <v>2</v>
      </c>
      <c r="B10">
        <v>3</v>
      </c>
      <c r="C10" t="s">
        <v>8</v>
      </c>
      <c r="D10">
        <v>555</v>
      </c>
      <c r="E10">
        <v>3</v>
      </c>
      <c r="F10">
        <v>6</v>
      </c>
      <c r="G10">
        <v>5</v>
      </c>
      <c r="H10">
        <v>110</v>
      </c>
    </row>
    <row r="11" spans="1:8">
      <c r="A11">
        <v>2</v>
      </c>
      <c r="B11">
        <v>6</v>
      </c>
      <c r="C11" t="s">
        <v>13</v>
      </c>
      <c r="D11">
        <v>267</v>
      </c>
      <c r="E11">
        <v>7</v>
      </c>
      <c r="F11">
        <v>11</v>
      </c>
      <c r="G11">
        <v>9</v>
      </c>
      <c r="H11">
        <v>88</v>
      </c>
    </row>
    <row r="12" spans="1:8">
      <c r="A12">
        <v>2</v>
      </c>
      <c r="B12">
        <v>2</v>
      </c>
      <c r="C12" t="s">
        <v>13</v>
      </c>
      <c r="D12">
        <v>327</v>
      </c>
      <c r="E12">
        <v>12</v>
      </c>
      <c r="F12">
        <v>13</v>
      </c>
      <c r="G12">
        <v>11</v>
      </c>
      <c r="H12">
        <v>95</v>
      </c>
    </row>
    <row r="13" spans="1:8">
      <c r="A13">
        <v>2</v>
      </c>
      <c r="B13">
        <v>1</v>
      </c>
      <c r="C13" t="s">
        <v>13</v>
      </c>
      <c r="D13">
        <v>757</v>
      </c>
      <c r="E13">
        <v>12</v>
      </c>
      <c r="F13">
        <v>8</v>
      </c>
      <c r="G13">
        <v>12</v>
      </c>
      <c r="H13">
        <v>111</v>
      </c>
    </row>
    <row r="14" spans="1:8">
      <c r="A14">
        <v>3</v>
      </c>
      <c r="B14">
        <v>5</v>
      </c>
      <c r="C14" t="s">
        <v>13</v>
      </c>
      <c r="D14">
        <v>404</v>
      </c>
      <c r="E14">
        <v>14</v>
      </c>
      <c r="F14">
        <v>6</v>
      </c>
      <c r="G14">
        <v>1</v>
      </c>
      <c r="H14">
        <v>98</v>
      </c>
    </row>
    <row r="15" spans="1:8">
      <c r="A15">
        <v>3</v>
      </c>
      <c r="B15">
        <v>1</v>
      </c>
      <c r="C15" t="s">
        <v>8</v>
      </c>
      <c r="D15">
        <v>721</v>
      </c>
      <c r="E15">
        <v>3</v>
      </c>
      <c r="F15">
        <v>7</v>
      </c>
      <c r="G15">
        <v>2</v>
      </c>
      <c r="H15">
        <v>158</v>
      </c>
    </row>
    <row r="16" spans="1:8">
      <c r="A16">
        <v>3</v>
      </c>
      <c r="B16">
        <v>2</v>
      </c>
      <c r="C16" t="s">
        <v>8</v>
      </c>
      <c r="D16">
        <v>183</v>
      </c>
      <c r="E16">
        <v>1</v>
      </c>
      <c r="F16">
        <v>8</v>
      </c>
      <c r="G16">
        <v>4</v>
      </c>
      <c r="H16">
        <v>88</v>
      </c>
    </row>
    <row r="17" spans="1:8">
      <c r="A17">
        <v>3</v>
      </c>
      <c r="B17">
        <v>6</v>
      </c>
      <c r="C17" t="s">
        <v>8</v>
      </c>
      <c r="D17">
        <v>326</v>
      </c>
      <c r="E17">
        <v>2</v>
      </c>
      <c r="F17">
        <v>12</v>
      </c>
      <c r="G17">
        <v>4</v>
      </c>
      <c r="H17">
        <v>90</v>
      </c>
    </row>
    <row r="18" spans="1:8">
      <c r="A18">
        <v>3</v>
      </c>
      <c r="B18">
        <v>3</v>
      </c>
      <c r="C18" t="s">
        <v>13</v>
      </c>
      <c r="D18">
        <v>654</v>
      </c>
      <c r="E18">
        <v>10</v>
      </c>
      <c r="F18">
        <v>10</v>
      </c>
      <c r="G18">
        <v>7</v>
      </c>
      <c r="H18">
        <v>100</v>
      </c>
    </row>
    <row r="19" spans="1:8">
      <c r="A19">
        <v>3</v>
      </c>
      <c r="B19">
        <v>4</v>
      </c>
      <c r="C19" t="s">
        <v>13</v>
      </c>
      <c r="D19">
        <v>658</v>
      </c>
      <c r="E19">
        <v>14</v>
      </c>
      <c r="F19">
        <v>4</v>
      </c>
      <c r="G19">
        <v>10</v>
      </c>
      <c r="H19">
        <v>189</v>
      </c>
    </row>
    <row r="20" spans="1:8">
      <c r="A20">
        <v>4</v>
      </c>
      <c r="B20">
        <v>4</v>
      </c>
      <c r="C20" t="s">
        <v>13</v>
      </c>
      <c r="D20">
        <v>774</v>
      </c>
      <c r="E20">
        <v>13</v>
      </c>
      <c r="F20">
        <v>6</v>
      </c>
      <c r="G20">
        <v>3</v>
      </c>
      <c r="H20">
        <v>178</v>
      </c>
    </row>
    <row r="21" spans="1:8">
      <c r="A21">
        <v>4</v>
      </c>
      <c r="B21">
        <v>6</v>
      </c>
      <c r="C21" t="s">
        <v>8</v>
      </c>
      <c r="D21">
        <v>809</v>
      </c>
      <c r="E21">
        <v>5</v>
      </c>
      <c r="F21">
        <v>14</v>
      </c>
      <c r="G21">
        <v>4</v>
      </c>
      <c r="H21">
        <v>209</v>
      </c>
    </row>
    <row r="22" spans="1:8">
      <c r="A22">
        <v>4</v>
      </c>
      <c r="B22">
        <v>5</v>
      </c>
      <c r="C22" t="s">
        <v>8</v>
      </c>
      <c r="D22">
        <v>709</v>
      </c>
      <c r="E22">
        <v>4</v>
      </c>
      <c r="F22">
        <v>8</v>
      </c>
      <c r="G22">
        <v>4</v>
      </c>
      <c r="H22">
        <v>139</v>
      </c>
    </row>
    <row r="23" spans="1:8">
      <c r="A23">
        <v>4</v>
      </c>
      <c r="B23">
        <v>1</v>
      </c>
      <c r="C23" t="s">
        <v>8</v>
      </c>
      <c r="D23">
        <v>335</v>
      </c>
      <c r="E23">
        <v>2</v>
      </c>
      <c r="F23">
        <v>13</v>
      </c>
      <c r="G23">
        <v>5</v>
      </c>
      <c r="H23">
        <v>92</v>
      </c>
    </row>
    <row r="24" spans="1:8">
      <c r="A24">
        <v>4</v>
      </c>
      <c r="B24">
        <v>2</v>
      </c>
      <c r="C24" t="s">
        <v>13</v>
      </c>
      <c r="D24">
        <v>558</v>
      </c>
      <c r="E24">
        <v>11</v>
      </c>
      <c r="F24">
        <v>11</v>
      </c>
      <c r="G24">
        <v>6</v>
      </c>
      <c r="H24">
        <v>215</v>
      </c>
    </row>
    <row r="25" spans="1:8">
      <c r="A25">
        <v>4</v>
      </c>
      <c r="B25">
        <v>3</v>
      </c>
      <c r="C25" t="s">
        <v>13</v>
      </c>
      <c r="D25">
        <v>617</v>
      </c>
      <c r="E25">
        <v>9</v>
      </c>
      <c r="F25">
        <v>12</v>
      </c>
      <c r="G25">
        <v>11</v>
      </c>
      <c r="H25">
        <v>164</v>
      </c>
    </row>
    <row r="26" spans="1:8">
      <c r="A26">
        <v>5</v>
      </c>
      <c r="B26">
        <v>4</v>
      </c>
      <c r="C26" t="s">
        <v>8</v>
      </c>
      <c r="D26">
        <v>464</v>
      </c>
      <c r="E26">
        <v>0</v>
      </c>
      <c r="F26">
        <v>6</v>
      </c>
      <c r="G26">
        <v>3</v>
      </c>
      <c r="H26">
        <v>134</v>
      </c>
    </row>
    <row r="27" spans="1:8">
      <c r="A27">
        <v>5</v>
      </c>
      <c r="B27">
        <v>3</v>
      </c>
      <c r="C27" t="s">
        <v>8</v>
      </c>
      <c r="D27">
        <v>390</v>
      </c>
      <c r="E27">
        <v>2</v>
      </c>
      <c r="F27">
        <v>8</v>
      </c>
      <c r="G27">
        <v>4</v>
      </c>
      <c r="H27">
        <v>54</v>
      </c>
    </row>
    <row r="28" spans="1:8">
      <c r="A28">
        <v>5</v>
      </c>
      <c r="B28">
        <v>2</v>
      </c>
      <c r="C28" t="s">
        <v>8</v>
      </c>
      <c r="D28">
        <v>384</v>
      </c>
      <c r="E28">
        <v>2</v>
      </c>
      <c r="F28">
        <v>11</v>
      </c>
      <c r="G28">
        <v>4</v>
      </c>
      <c r="H28">
        <v>89</v>
      </c>
    </row>
    <row r="29" spans="1:8">
      <c r="A29">
        <v>5</v>
      </c>
      <c r="B29">
        <v>1</v>
      </c>
      <c r="C29" t="s">
        <v>13</v>
      </c>
      <c r="D29">
        <v>324</v>
      </c>
      <c r="E29">
        <v>9</v>
      </c>
      <c r="F29">
        <v>5</v>
      </c>
      <c r="G29">
        <v>4</v>
      </c>
      <c r="H29">
        <v>183</v>
      </c>
    </row>
    <row r="30" spans="1:8">
      <c r="A30">
        <v>5</v>
      </c>
      <c r="B30">
        <v>5</v>
      </c>
      <c r="C30" t="s">
        <v>13</v>
      </c>
      <c r="D30">
        <v>457</v>
      </c>
      <c r="E30">
        <v>5</v>
      </c>
      <c r="F30">
        <v>11</v>
      </c>
      <c r="G30">
        <v>4</v>
      </c>
      <c r="H30">
        <v>113</v>
      </c>
    </row>
    <row r="31" spans="1:8">
      <c r="A31">
        <v>5</v>
      </c>
      <c r="B31">
        <v>6</v>
      </c>
      <c r="C31" t="s">
        <v>13</v>
      </c>
      <c r="D31">
        <v>839</v>
      </c>
      <c r="E31">
        <v>9</v>
      </c>
      <c r="F31">
        <v>9</v>
      </c>
      <c r="G31">
        <v>7</v>
      </c>
      <c r="H31">
        <v>263</v>
      </c>
    </row>
    <row r="32" spans="1:8">
      <c r="A32">
        <v>6</v>
      </c>
      <c r="B32">
        <v>2</v>
      </c>
      <c r="C32" t="s">
        <v>8</v>
      </c>
      <c r="D32">
        <v>301</v>
      </c>
      <c r="E32">
        <v>5</v>
      </c>
      <c r="F32">
        <v>8</v>
      </c>
      <c r="G32">
        <v>1</v>
      </c>
      <c r="H32">
        <v>93</v>
      </c>
    </row>
    <row r="33" spans="1:8">
      <c r="A33">
        <v>6</v>
      </c>
      <c r="B33">
        <v>6</v>
      </c>
      <c r="C33" t="s">
        <v>8</v>
      </c>
      <c r="D33">
        <v>685</v>
      </c>
      <c r="E33">
        <v>1</v>
      </c>
      <c r="F33">
        <v>9</v>
      </c>
      <c r="G33">
        <v>3</v>
      </c>
      <c r="H33">
        <v>145</v>
      </c>
    </row>
    <row r="34" spans="1:8">
      <c r="A34">
        <v>6</v>
      </c>
      <c r="B34">
        <v>5</v>
      </c>
      <c r="C34" t="s">
        <v>13</v>
      </c>
      <c r="D34">
        <v>675</v>
      </c>
      <c r="E34">
        <v>12</v>
      </c>
      <c r="F34">
        <v>12</v>
      </c>
      <c r="G34">
        <v>3</v>
      </c>
      <c r="H34">
        <v>130</v>
      </c>
    </row>
    <row r="35" spans="1:8">
      <c r="A35">
        <v>6</v>
      </c>
      <c r="B35">
        <v>3</v>
      </c>
      <c r="C35" t="s">
        <v>13</v>
      </c>
      <c r="D35">
        <v>681</v>
      </c>
      <c r="E35">
        <v>12</v>
      </c>
      <c r="F35">
        <v>10</v>
      </c>
      <c r="G35">
        <v>5</v>
      </c>
      <c r="H35">
        <v>117</v>
      </c>
    </row>
    <row r="36" spans="1:8">
      <c r="A36">
        <v>6</v>
      </c>
      <c r="B36">
        <v>4</v>
      </c>
      <c r="C36" t="s">
        <v>8</v>
      </c>
      <c r="D36">
        <v>402</v>
      </c>
      <c r="E36">
        <v>3</v>
      </c>
      <c r="F36">
        <v>13</v>
      </c>
      <c r="G36">
        <v>6</v>
      </c>
      <c r="H36">
        <v>151</v>
      </c>
    </row>
    <row r="37" spans="1:8">
      <c r="A37">
        <v>6</v>
      </c>
      <c r="B37">
        <v>1</v>
      </c>
      <c r="C37" t="s">
        <v>13</v>
      </c>
      <c r="D37">
        <v>535</v>
      </c>
      <c r="E37">
        <v>6</v>
      </c>
      <c r="F37">
        <v>8</v>
      </c>
      <c r="G37">
        <v>9</v>
      </c>
      <c r="H37">
        <v>147</v>
      </c>
    </row>
    <row r="38" spans="1:8">
      <c r="A38">
        <v>7</v>
      </c>
      <c r="B38">
        <v>6</v>
      </c>
      <c r="C38" t="s">
        <v>8</v>
      </c>
      <c r="D38">
        <v>697</v>
      </c>
      <c r="E38">
        <v>3</v>
      </c>
      <c r="F38">
        <v>9</v>
      </c>
      <c r="G38">
        <v>2</v>
      </c>
      <c r="H38">
        <v>140</v>
      </c>
    </row>
    <row r="39" spans="1:8">
      <c r="A39">
        <v>7</v>
      </c>
      <c r="B39">
        <v>2</v>
      </c>
      <c r="C39" t="s">
        <v>8</v>
      </c>
      <c r="D39">
        <v>439</v>
      </c>
      <c r="E39">
        <v>2</v>
      </c>
      <c r="F39">
        <v>9</v>
      </c>
      <c r="G39">
        <v>3</v>
      </c>
      <c r="H39">
        <v>117</v>
      </c>
    </row>
    <row r="40" spans="1:8">
      <c r="A40">
        <v>7</v>
      </c>
      <c r="B40">
        <v>4</v>
      </c>
      <c r="C40" t="s">
        <v>8</v>
      </c>
      <c r="D40">
        <v>514</v>
      </c>
      <c r="E40">
        <v>0</v>
      </c>
      <c r="F40">
        <v>8</v>
      </c>
      <c r="G40">
        <v>4</v>
      </c>
      <c r="H40">
        <v>77</v>
      </c>
    </row>
    <row r="41" spans="1:8">
      <c r="A41">
        <v>7</v>
      </c>
      <c r="B41">
        <v>3</v>
      </c>
      <c r="C41" t="s">
        <v>13</v>
      </c>
      <c r="D41">
        <v>908</v>
      </c>
      <c r="E41">
        <v>15</v>
      </c>
      <c r="F41">
        <v>7</v>
      </c>
      <c r="G41">
        <v>9</v>
      </c>
      <c r="H41">
        <v>208</v>
      </c>
    </row>
    <row r="42" spans="1:8">
      <c r="A42">
        <v>7</v>
      </c>
      <c r="B42">
        <v>1</v>
      </c>
      <c r="C42" t="s">
        <v>13</v>
      </c>
      <c r="D42">
        <v>677</v>
      </c>
      <c r="E42">
        <v>12</v>
      </c>
      <c r="F42">
        <v>8</v>
      </c>
      <c r="G42">
        <v>11</v>
      </c>
      <c r="H42">
        <v>132</v>
      </c>
    </row>
    <row r="43" spans="1:8">
      <c r="A43">
        <v>7</v>
      </c>
      <c r="B43">
        <v>5</v>
      </c>
      <c r="C43" t="s">
        <v>13</v>
      </c>
      <c r="D43">
        <v>398</v>
      </c>
      <c r="E43">
        <v>10</v>
      </c>
      <c r="F43">
        <v>11</v>
      </c>
      <c r="G43">
        <v>12</v>
      </c>
      <c r="H43">
        <v>152</v>
      </c>
    </row>
    <row r="44" spans="1:8">
      <c r="A44">
        <v>8</v>
      </c>
      <c r="B44">
        <v>1</v>
      </c>
      <c r="C44" t="s">
        <v>8</v>
      </c>
      <c r="D44">
        <v>235</v>
      </c>
      <c r="E44">
        <v>3</v>
      </c>
      <c r="F44">
        <v>12</v>
      </c>
      <c r="G44">
        <v>4</v>
      </c>
      <c r="H44">
        <v>74</v>
      </c>
    </row>
    <row r="45" spans="1:8">
      <c r="A45">
        <v>8</v>
      </c>
      <c r="B45">
        <v>6</v>
      </c>
      <c r="C45" t="s">
        <v>8</v>
      </c>
      <c r="D45">
        <v>396</v>
      </c>
      <c r="E45">
        <v>1</v>
      </c>
      <c r="F45">
        <v>6</v>
      </c>
      <c r="G45">
        <v>6</v>
      </c>
      <c r="H45">
        <v>118</v>
      </c>
    </row>
    <row r="46" spans="1:8">
      <c r="A46">
        <v>8</v>
      </c>
      <c r="B46">
        <v>5</v>
      </c>
      <c r="C46" t="s">
        <v>13</v>
      </c>
      <c r="D46">
        <v>650</v>
      </c>
      <c r="E46">
        <v>7</v>
      </c>
      <c r="F46">
        <v>12</v>
      </c>
      <c r="G46">
        <v>6</v>
      </c>
      <c r="H46">
        <v>187</v>
      </c>
    </row>
    <row r="47" spans="1:8">
      <c r="A47">
        <v>8</v>
      </c>
      <c r="B47">
        <v>2</v>
      </c>
      <c r="C47" t="s">
        <v>8</v>
      </c>
      <c r="D47">
        <v>568</v>
      </c>
      <c r="E47">
        <v>4</v>
      </c>
      <c r="F47">
        <v>13</v>
      </c>
      <c r="G47">
        <v>9</v>
      </c>
      <c r="H47">
        <v>137</v>
      </c>
    </row>
    <row r="48" spans="1:8">
      <c r="A48">
        <v>8</v>
      </c>
      <c r="B48">
        <v>4</v>
      </c>
      <c r="C48" t="s">
        <v>13</v>
      </c>
      <c r="D48">
        <v>362</v>
      </c>
      <c r="E48">
        <v>8</v>
      </c>
      <c r="F48">
        <v>7</v>
      </c>
      <c r="G48">
        <v>12</v>
      </c>
      <c r="H48">
        <v>118</v>
      </c>
    </row>
    <row r="49" spans="1:8">
      <c r="A49">
        <v>8</v>
      </c>
      <c r="B49">
        <v>3</v>
      </c>
      <c r="C49" t="s">
        <v>13</v>
      </c>
      <c r="D49">
        <v>706</v>
      </c>
      <c r="E49">
        <v>12</v>
      </c>
      <c r="F49">
        <v>9</v>
      </c>
      <c r="G49">
        <v>12</v>
      </c>
      <c r="H49">
        <v>137</v>
      </c>
    </row>
    <row r="50" spans="1:8">
      <c r="A50">
        <v>9</v>
      </c>
      <c r="B50">
        <v>6</v>
      </c>
      <c r="C50" t="s">
        <v>13</v>
      </c>
      <c r="D50">
        <v>779</v>
      </c>
      <c r="E50">
        <v>9</v>
      </c>
      <c r="F50">
        <v>13</v>
      </c>
      <c r="G50">
        <v>2</v>
      </c>
      <c r="H50">
        <v>148</v>
      </c>
    </row>
    <row r="51" spans="1:8">
      <c r="A51">
        <v>9</v>
      </c>
      <c r="B51">
        <v>4</v>
      </c>
      <c r="C51" t="s">
        <v>8</v>
      </c>
      <c r="D51">
        <v>378</v>
      </c>
      <c r="E51">
        <v>2</v>
      </c>
      <c r="F51">
        <v>4</v>
      </c>
      <c r="G51">
        <v>3</v>
      </c>
      <c r="H51">
        <v>90</v>
      </c>
    </row>
    <row r="52" spans="1:8">
      <c r="A52">
        <v>9</v>
      </c>
      <c r="B52">
        <v>3</v>
      </c>
      <c r="C52" t="s">
        <v>8</v>
      </c>
      <c r="D52">
        <v>721</v>
      </c>
      <c r="E52">
        <v>2</v>
      </c>
      <c r="F52">
        <v>11</v>
      </c>
      <c r="G52">
        <v>3</v>
      </c>
      <c r="H52">
        <v>203</v>
      </c>
    </row>
    <row r="53" spans="1:8">
      <c r="A53">
        <v>9</v>
      </c>
      <c r="B53">
        <v>1</v>
      </c>
      <c r="C53" t="s">
        <v>13</v>
      </c>
      <c r="D53">
        <v>423</v>
      </c>
      <c r="E53">
        <v>12</v>
      </c>
      <c r="F53">
        <v>4</v>
      </c>
      <c r="G53">
        <v>3</v>
      </c>
      <c r="H53">
        <v>107</v>
      </c>
    </row>
    <row r="54" spans="1:8">
      <c r="A54">
        <v>9</v>
      </c>
      <c r="B54">
        <v>5</v>
      </c>
      <c r="C54" t="s">
        <v>8</v>
      </c>
      <c r="D54">
        <v>683</v>
      </c>
      <c r="E54">
        <v>2</v>
      </c>
      <c r="F54">
        <v>10</v>
      </c>
      <c r="G54">
        <v>4</v>
      </c>
      <c r="H54">
        <v>130</v>
      </c>
    </row>
    <row r="55" spans="1:8">
      <c r="A55">
        <v>9</v>
      </c>
      <c r="B55">
        <v>2</v>
      </c>
      <c r="C55" t="s">
        <v>13</v>
      </c>
      <c r="D55">
        <v>226</v>
      </c>
      <c r="E55">
        <v>8</v>
      </c>
      <c r="F55">
        <v>9</v>
      </c>
      <c r="G55">
        <v>4</v>
      </c>
      <c r="H55">
        <v>85</v>
      </c>
    </row>
    <row r="56" spans="1:8">
      <c r="A56">
        <v>10</v>
      </c>
      <c r="B56">
        <v>4</v>
      </c>
      <c r="C56" t="s">
        <v>8</v>
      </c>
      <c r="D56">
        <v>395</v>
      </c>
      <c r="E56">
        <v>4</v>
      </c>
      <c r="F56">
        <v>8</v>
      </c>
      <c r="G56">
        <v>2</v>
      </c>
      <c r="H56">
        <v>73</v>
      </c>
    </row>
    <row r="57" spans="1:8">
      <c r="A57">
        <v>10</v>
      </c>
      <c r="B57">
        <v>5</v>
      </c>
      <c r="C57" t="s">
        <v>13</v>
      </c>
      <c r="D57">
        <v>645</v>
      </c>
      <c r="E57">
        <v>10</v>
      </c>
      <c r="F57">
        <v>6</v>
      </c>
      <c r="G57">
        <v>3</v>
      </c>
      <c r="H57">
        <v>125</v>
      </c>
    </row>
    <row r="58" spans="1:8">
      <c r="A58">
        <v>10</v>
      </c>
      <c r="B58">
        <v>2</v>
      </c>
      <c r="C58" t="s">
        <v>8</v>
      </c>
      <c r="D58">
        <v>598</v>
      </c>
      <c r="E58">
        <v>1</v>
      </c>
      <c r="F58">
        <v>4</v>
      </c>
      <c r="G58">
        <v>4</v>
      </c>
      <c r="H58">
        <v>119</v>
      </c>
    </row>
    <row r="59" spans="1:8">
      <c r="A59">
        <v>10</v>
      </c>
      <c r="B59">
        <v>3</v>
      </c>
      <c r="C59" t="s">
        <v>8</v>
      </c>
      <c r="D59">
        <v>269</v>
      </c>
      <c r="E59">
        <v>2</v>
      </c>
      <c r="F59">
        <v>4</v>
      </c>
      <c r="G59">
        <v>6</v>
      </c>
      <c r="H59">
        <v>123</v>
      </c>
    </row>
    <row r="60" spans="1:8">
      <c r="A60">
        <v>10</v>
      </c>
      <c r="B60">
        <v>1</v>
      </c>
      <c r="C60" t="s">
        <v>13</v>
      </c>
      <c r="D60">
        <v>850</v>
      </c>
      <c r="E60">
        <v>7</v>
      </c>
      <c r="F60">
        <v>9</v>
      </c>
      <c r="G60">
        <v>10</v>
      </c>
      <c r="H60">
        <v>264</v>
      </c>
    </row>
    <row r="61" spans="1:8">
      <c r="A61">
        <v>10</v>
      </c>
      <c r="B61">
        <v>6</v>
      </c>
      <c r="C61" t="s">
        <v>13</v>
      </c>
      <c r="D61">
        <v>642</v>
      </c>
      <c r="E61">
        <v>7</v>
      </c>
      <c r="F61">
        <v>13</v>
      </c>
      <c r="G61">
        <v>11</v>
      </c>
      <c r="H61">
        <v>178</v>
      </c>
    </row>
    <row r="62" spans="1:8">
      <c r="A62">
        <v>11</v>
      </c>
      <c r="B62">
        <v>1</v>
      </c>
      <c r="C62" t="s">
        <v>8</v>
      </c>
      <c r="D62">
        <v>492</v>
      </c>
      <c r="E62">
        <v>4</v>
      </c>
      <c r="F62">
        <v>8</v>
      </c>
      <c r="G62">
        <v>3</v>
      </c>
      <c r="H62">
        <v>140</v>
      </c>
    </row>
    <row r="63" spans="1:8">
      <c r="A63">
        <v>11</v>
      </c>
      <c r="B63">
        <v>6</v>
      </c>
      <c r="C63" t="s">
        <v>8</v>
      </c>
      <c r="D63">
        <v>741</v>
      </c>
      <c r="E63">
        <v>2</v>
      </c>
      <c r="F63">
        <v>3</v>
      </c>
      <c r="G63">
        <v>4</v>
      </c>
      <c r="H63">
        <v>107</v>
      </c>
    </row>
    <row r="64" spans="1:8">
      <c r="A64">
        <v>11</v>
      </c>
      <c r="B64">
        <v>5</v>
      </c>
      <c r="C64" t="s">
        <v>8</v>
      </c>
      <c r="D64">
        <v>643</v>
      </c>
      <c r="E64">
        <v>1</v>
      </c>
      <c r="F64">
        <v>14</v>
      </c>
      <c r="G64">
        <v>4</v>
      </c>
      <c r="H64">
        <v>122</v>
      </c>
    </row>
    <row r="65" spans="1:8">
      <c r="A65">
        <v>11</v>
      </c>
      <c r="B65">
        <v>3</v>
      </c>
      <c r="C65" t="s">
        <v>13</v>
      </c>
      <c r="D65">
        <v>639</v>
      </c>
      <c r="E65">
        <v>7</v>
      </c>
      <c r="F65">
        <v>11</v>
      </c>
      <c r="G65">
        <v>5</v>
      </c>
      <c r="H65">
        <v>123</v>
      </c>
    </row>
    <row r="66" spans="1:8">
      <c r="A66">
        <v>11</v>
      </c>
      <c r="B66">
        <v>4</v>
      </c>
      <c r="C66" t="s">
        <v>13</v>
      </c>
      <c r="D66">
        <v>229</v>
      </c>
      <c r="E66">
        <v>11</v>
      </c>
      <c r="F66">
        <v>10</v>
      </c>
      <c r="G66">
        <v>7</v>
      </c>
      <c r="H66">
        <v>86</v>
      </c>
    </row>
    <row r="67" spans="1:8">
      <c r="A67">
        <v>11</v>
      </c>
      <c r="B67">
        <v>2</v>
      </c>
      <c r="C67" t="s">
        <v>13</v>
      </c>
      <c r="D67">
        <v>664</v>
      </c>
      <c r="E67">
        <v>11</v>
      </c>
      <c r="F67">
        <v>8</v>
      </c>
      <c r="G67">
        <v>10</v>
      </c>
      <c r="H67">
        <v>189</v>
      </c>
    </row>
    <row r="68" spans="1:8">
      <c r="A68">
        <v>12</v>
      </c>
      <c r="B68">
        <v>3</v>
      </c>
      <c r="C68" t="s">
        <v>8</v>
      </c>
      <c r="D68">
        <v>214</v>
      </c>
      <c r="E68">
        <v>4</v>
      </c>
      <c r="F68">
        <v>10</v>
      </c>
      <c r="G68">
        <v>1</v>
      </c>
      <c r="H68">
        <v>62</v>
      </c>
    </row>
    <row r="69" spans="1:8">
      <c r="A69">
        <v>12</v>
      </c>
      <c r="B69">
        <v>1</v>
      </c>
      <c r="C69" t="s">
        <v>8</v>
      </c>
      <c r="D69">
        <v>401</v>
      </c>
      <c r="E69">
        <v>3</v>
      </c>
      <c r="F69">
        <v>6</v>
      </c>
      <c r="G69">
        <v>2</v>
      </c>
      <c r="H69">
        <v>156</v>
      </c>
    </row>
    <row r="70" spans="1:8">
      <c r="A70">
        <v>12</v>
      </c>
      <c r="B70">
        <v>4</v>
      </c>
      <c r="C70" t="s">
        <v>13</v>
      </c>
      <c r="D70">
        <v>543</v>
      </c>
      <c r="E70">
        <v>6</v>
      </c>
      <c r="F70">
        <v>9</v>
      </c>
      <c r="G70">
        <v>3</v>
      </c>
      <c r="H70">
        <v>162</v>
      </c>
    </row>
    <row r="71" spans="1:8">
      <c r="A71">
        <v>12</v>
      </c>
      <c r="B71">
        <v>2</v>
      </c>
      <c r="C71" t="s">
        <v>13</v>
      </c>
      <c r="D71">
        <v>732</v>
      </c>
      <c r="E71">
        <v>9</v>
      </c>
      <c r="F71">
        <v>7</v>
      </c>
      <c r="G71">
        <v>5</v>
      </c>
      <c r="H71">
        <v>159</v>
      </c>
    </row>
    <row r="72" spans="1:8">
      <c r="A72">
        <v>12</v>
      </c>
      <c r="B72">
        <v>5</v>
      </c>
      <c r="C72" t="s">
        <v>8</v>
      </c>
      <c r="D72">
        <v>555</v>
      </c>
      <c r="E72">
        <v>4</v>
      </c>
      <c r="F72">
        <v>6</v>
      </c>
      <c r="G72">
        <v>7</v>
      </c>
      <c r="H72">
        <v>178</v>
      </c>
    </row>
    <row r="73" spans="1:8">
      <c r="A73">
        <v>12</v>
      </c>
      <c r="B73">
        <v>6</v>
      </c>
      <c r="C73" t="s">
        <v>13</v>
      </c>
      <c r="D73">
        <v>356</v>
      </c>
      <c r="E73">
        <v>11</v>
      </c>
      <c r="F73">
        <v>5</v>
      </c>
      <c r="G73">
        <v>11</v>
      </c>
      <c r="H73">
        <v>188</v>
      </c>
    </row>
  </sheetData>
  <sortState xmlns:xlrd2="http://schemas.microsoft.com/office/spreadsheetml/2017/richdata2" ref="A2:H73">
    <sortCondition ref="A1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35F1-0260-410C-8273-8107151DF8C5}">
  <dimension ref="A1:D19"/>
  <sheetViews>
    <sheetView workbookViewId="0">
      <selection activeCell="M29" sqref="M29"/>
    </sheetView>
  </sheetViews>
  <sheetFormatPr defaultRowHeight="14.4"/>
  <cols>
    <col min="1" max="1" width="9.6640625" bestFit="1" customWidth="1"/>
    <col min="2" max="2" width="11.6640625" customWidth="1"/>
  </cols>
  <sheetData>
    <row r="1" spans="1:4">
      <c r="A1" t="s">
        <v>23</v>
      </c>
      <c r="B1" t="s">
        <v>24</v>
      </c>
      <c r="C1" t="s">
        <v>12</v>
      </c>
    </row>
    <row r="2" spans="1:4">
      <c r="A2">
        <v>1</v>
      </c>
      <c r="B2">
        <v>6</v>
      </c>
      <c r="C2">
        <v>5</v>
      </c>
    </row>
    <row r="3" spans="1:4">
      <c r="A3">
        <v>2</v>
      </c>
      <c r="B3">
        <v>6</v>
      </c>
      <c r="C3">
        <v>4</v>
      </c>
    </row>
    <row r="4" spans="1:4">
      <c r="A4">
        <v>3</v>
      </c>
      <c r="B4">
        <v>7</v>
      </c>
      <c r="C4">
        <v>3</v>
      </c>
    </row>
    <row r="5" spans="1:4" s="3" customFormat="1">
      <c r="A5" s="3">
        <v>4</v>
      </c>
      <c r="B5" s="3">
        <v>8</v>
      </c>
      <c r="C5" s="3">
        <v>9</v>
      </c>
    </row>
    <row r="6" spans="1:4">
      <c r="A6">
        <v>5</v>
      </c>
      <c r="B6">
        <v>7</v>
      </c>
      <c r="C6">
        <v>7</v>
      </c>
    </row>
    <row r="7" spans="1:4">
      <c r="A7">
        <v>6</v>
      </c>
      <c r="B7">
        <v>8</v>
      </c>
      <c r="C7">
        <v>5</v>
      </c>
    </row>
    <row r="8" spans="1:4">
      <c r="A8">
        <v>7</v>
      </c>
      <c r="B8">
        <v>6</v>
      </c>
      <c r="C8">
        <v>4</v>
      </c>
    </row>
    <row r="9" spans="1:4" s="3" customFormat="1">
      <c r="A9" s="3">
        <v>8</v>
      </c>
      <c r="B9" s="3">
        <v>4</v>
      </c>
      <c r="C9" s="3">
        <v>6</v>
      </c>
    </row>
    <row r="10" spans="1:4">
      <c r="A10">
        <v>9</v>
      </c>
      <c r="B10">
        <v>6</v>
      </c>
      <c r="C10">
        <v>5</v>
      </c>
    </row>
    <row r="11" spans="1:4">
      <c r="A11">
        <v>10</v>
      </c>
      <c r="B11">
        <v>6</v>
      </c>
      <c r="C11">
        <v>1</v>
      </c>
    </row>
    <row r="12" spans="1:4">
      <c r="A12">
        <v>11</v>
      </c>
      <c r="B12">
        <v>9</v>
      </c>
      <c r="C12">
        <v>6</v>
      </c>
    </row>
    <row r="13" spans="1:4">
      <c r="A13">
        <v>12</v>
      </c>
      <c r="B13">
        <v>7</v>
      </c>
      <c r="C13">
        <v>2</v>
      </c>
    </row>
    <row r="15" spans="1:4">
      <c r="A15" t="s">
        <v>25</v>
      </c>
      <c r="B15">
        <f>MEDIAN(B2:B13)</f>
        <v>6.5</v>
      </c>
      <c r="C15">
        <f>MEDIAN(C2:C13)</f>
        <v>5</v>
      </c>
      <c r="D15" t="s">
        <v>26</v>
      </c>
    </row>
    <row r="18" spans="2:4">
      <c r="B18" t="s">
        <v>27</v>
      </c>
      <c r="C18">
        <v>4.0833000000000004</v>
      </c>
      <c r="D18" t="s">
        <v>28</v>
      </c>
    </row>
    <row r="19" spans="2:4">
      <c r="B19" t="s">
        <v>29</v>
      </c>
      <c r="C19">
        <v>4.3310000000000001E-2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F8E0-69E5-4AA5-920B-219D13191481}">
  <dimension ref="B2:L30"/>
  <sheetViews>
    <sheetView workbookViewId="0">
      <selection activeCell="N33" sqref="N33"/>
    </sheetView>
  </sheetViews>
  <sheetFormatPr defaultRowHeight="14.4"/>
  <cols>
    <col min="2" max="2" width="17.21875" customWidth="1"/>
  </cols>
  <sheetData>
    <row r="2" spans="2:12">
      <c r="B2" s="1" t="s">
        <v>15</v>
      </c>
      <c r="L2">
        <f>513/832277</f>
        <v>6.1638132496752884E-4</v>
      </c>
    </row>
    <row r="3" spans="2:12">
      <c r="B3" t="s">
        <v>20</v>
      </c>
    </row>
    <row r="8" spans="2:12">
      <c r="B8" s="1" t="s">
        <v>9</v>
      </c>
      <c r="L8">
        <f>433.5/484.5</f>
        <v>0.89473684210526316</v>
      </c>
    </row>
    <row r="9" spans="2:12">
      <c r="B9" s="4" t="s">
        <v>30</v>
      </c>
    </row>
    <row r="14" spans="2:12">
      <c r="B14" s="1" t="s">
        <v>19</v>
      </c>
      <c r="L14">
        <f>0.042/217.625</f>
        <v>1.9299253302699598E-4</v>
      </c>
    </row>
    <row r="15" spans="2:12">
      <c r="B15" t="s">
        <v>20</v>
      </c>
    </row>
    <row r="21" spans="2:12">
      <c r="L21">
        <f>66.67/269.83</f>
        <v>0.2470814957565875</v>
      </c>
    </row>
    <row r="22" spans="2:12">
      <c r="B22" s="1" t="s">
        <v>10</v>
      </c>
    </row>
    <row r="23" spans="2:12">
      <c r="B23" s="4" t="s">
        <v>30</v>
      </c>
    </row>
    <row r="28" spans="2:12">
      <c r="L28">
        <f>7141/66946</f>
        <v>0.10666806082514266</v>
      </c>
    </row>
    <row r="29" spans="2:12">
      <c r="B29" s="1" t="s">
        <v>11</v>
      </c>
    </row>
    <row r="30" spans="2:12">
      <c r="B30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CE51-F3A2-48E9-893B-DE3A7671F94D}">
  <dimension ref="B2:L30"/>
  <sheetViews>
    <sheetView workbookViewId="0">
      <selection activeCell="O33" sqref="O33"/>
    </sheetView>
  </sheetViews>
  <sheetFormatPr defaultRowHeight="14.4"/>
  <cols>
    <col min="2" max="2" width="17.77734375" customWidth="1"/>
  </cols>
  <sheetData>
    <row r="2" spans="2:12">
      <c r="B2" s="1" t="s">
        <v>15</v>
      </c>
      <c r="L2">
        <f>90283/983886</f>
        <v>9.1761647182702064E-2</v>
      </c>
    </row>
    <row r="3" spans="2:12">
      <c r="B3" t="s">
        <v>20</v>
      </c>
    </row>
    <row r="8" spans="2:12">
      <c r="B8" s="1" t="s">
        <v>9</v>
      </c>
      <c r="C8" s="1"/>
      <c r="L8">
        <f>384/489.8</f>
        <v>0.78399346672111059</v>
      </c>
    </row>
    <row r="9" spans="2:12">
      <c r="B9" s="4" t="s">
        <v>30</v>
      </c>
    </row>
    <row r="14" spans="2:12">
      <c r="B14" s="1" t="s">
        <v>19</v>
      </c>
      <c r="L14">
        <f>0.167/154.5</f>
        <v>1.0809061488673141E-3</v>
      </c>
    </row>
    <row r="15" spans="2:12">
      <c r="B15" t="s">
        <v>20</v>
      </c>
    </row>
    <row r="21" spans="2:12">
      <c r="L21">
        <f>28.167/185.33</f>
        <v>0.15198294933362111</v>
      </c>
    </row>
    <row r="22" spans="2:12">
      <c r="B22" s="1" t="s">
        <v>10</v>
      </c>
    </row>
    <row r="23" spans="2:12">
      <c r="B23" s="4" t="s">
        <v>30</v>
      </c>
    </row>
    <row r="28" spans="2:12">
      <c r="L28">
        <f>10086/59984</f>
        <v>0.16814483862363297</v>
      </c>
    </row>
    <row r="29" spans="2:12">
      <c r="B29" s="1" t="s">
        <v>11</v>
      </c>
    </row>
    <row r="30" spans="2:12">
      <c r="B30" s="4" t="s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CE72-A6E8-4705-9693-C889F4188E23}">
  <dimension ref="B2:L30"/>
  <sheetViews>
    <sheetView workbookViewId="0">
      <selection activeCell="M34" sqref="M34"/>
    </sheetView>
  </sheetViews>
  <sheetFormatPr defaultRowHeight="14.4"/>
  <cols>
    <col min="2" max="2" width="16.5546875" customWidth="1"/>
  </cols>
  <sheetData>
    <row r="2" spans="2:12">
      <c r="B2" t="s">
        <v>15</v>
      </c>
      <c r="L2">
        <f>97793/491815</f>
        <v>0.19884102762217501</v>
      </c>
    </row>
    <row r="3" spans="2:12">
      <c r="B3" s="4" t="s">
        <v>30</v>
      </c>
    </row>
    <row r="8" spans="2:12">
      <c r="B8" t="s">
        <v>9</v>
      </c>
      <c r="L8">
        <f>322.7/496.5</f>
        <v>0.6499496475327291</v>
      </c>
    </row>
    <row r="9" spans="2:12">
      <c r="B9" s="4" t="s">
        <v>30</v>
      </c>
    </row>
    <row r="14" spans="2:12">
      <c r="B14" t="s">
        <v>19</v>
      </c>
      <c r="L14">
        <f>3.375/211.958</f>
        <v>1.5922965870597005E-2</v>
      </c>
    </row>
    <row r="15" spans="2:12">
      <c r="B15" t="s">
        <v>20</v>
      </c>
    </row>
    <row r="21" spans="2:12">
      <c r="L21">
        <f>92.04/251.63</f>
        <v>0.36577514604776856</v>
      </c>
    </row>
    <row r="22" spans="2:12">
      <c r="B22" t="s">
        <v>10</v>
      </c>
    </row>
    <row r="23" spans="2:12">
      <c r="B23" s="4" t="s">
        <v>30</v>
      </c>
    </row>
    <row r="28" spans="2:12">
      <c r="L28">
        <f>6337/37434</f>
        <v>0.16928460757600042</v>
      </c>
    </row>
    <row r="29" spans="2:12">
      <c r="B29" t="s">
        <v>11</v>
      </c>
    </row>
    <row r="30" spans="2:12">
      <c r="B30" s="4" t="s">
        <v>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BF98-AF59-4DF5-9A63-26D8E00FD824}">
  <dimension ref="A1:C13"/>
  <sheetViews>
    <sheetView workbookViewId="0">
      <selection activeCell="N19" sqref="N19"/>
    </sheetView>
  </sheetViews>
  <sheetFormatPr defaultRowHeight="14.4"/>
  <cols>
    <col min="1" max="2" width="14.77734375" customWidth="1"/>
    <col min="3" max="3" width="7.77734375" customWidth="1"/>
  </cols>
  <sheetData>
    <row r="1" spans="1:3">
      <c r="A1" t="s">
        <v>31</v>
      </c>
      <c r="B1" t="s">
        <v>33</v>
      </c>
      <c r="C1" t="s">
        <v>32</v>
      </c>
    </row>
    <row r="2" spans="1:3">
      <c r="A2">
        <v>1</v>
      </c>
      <c r="B2">
        <v>72</v>
      </c>
      <c r="C2" t="s">
        <v>35</v>
      </c>
    </row>
    <row r="3" spans="1:3">
      <c r="A3">
        <v>2</v>
      </c>
      <c r="B3">
        <v>66</v>
      </c>
      <c r="C3" t="s">
        <v>35</v>
      </c>
    </row>
    <row r="4" spans="1:3">
      <c r="A4">
        <v>3</v>
      </c>
      <c r="B4">
        <v>65</v>
      </c>
      <c r="C4" t="s">
        <v>35</v>
      </c>
    </row>
    <row r="5" spans="1:3">
      <c r="A5">
        <v>4</v>
      </c>
      <c r="B5">
        <v>69</v>
      </c>
      <c r="C5" t="s">
        <v>34</v>
      </c>
    </row>
    <row r="6" spans="1:3">
      <c r="A6">
        <v>5</v>
      </c>
      <c r="B6">
        <v>66</v>
      </c>
      <c r="C6" t="s">
        <v>34</v>
      </c>
    </row>
    <row r="7" spans="1:3">
      <c r="A7">
        <v>6</v>
      </c>
      <c r="B7">
        <v>72</v>
      </c>
      <c r="C7" t="s">
        <v>35</v>
      </c>
    </row>
    <row r="8" spans="1:3">
      <c r="A8">
        <v>7</v>
      </c>
      <c r="B8">
        <v>67</v>
      </c>
      <c r="C8" t="s">
        <v>34</v>
      </c>
    </row>
    <row r="9" spans="1:3">
      <c r="A9">
        <v>8</v>
      </c>
      <c r="B9">
        <v>72</v>
      </c>
      <c r="C9" t="s">
        <v>35</v>
      </c>
    </row>
    <row r="10" spans="1:3">
      <c r="A10">
        <v>9</v>
      </c>
      <c r="B10">
        <v>65</v>
      </c>
      <c r="C10" t="s">
        <v>35</v>
      </c>
    </row>
    <row r="11" spans="1:3">
      <c r="A11">
        <v>10</v>
      </c>
      <c r="B11">
        <v>71</v>
      </c>
      <c r="C11" t="s">
        <v>35</v>
      </c>
    </row>
    <row r="12" spans="1:3">
      <c r="A12">
        <v>11</v>
      </c>
      <c r="B12">
        <v>65</v>
      </c>
      <c r="C12" t="s">
        <v>34</v>
      </c>
    </row>
    <row r="13" spans="1:3">
      <c r="A13">
        <v>12</v>
      </c>
      <c r="B13">
        <v>65</v>
      </c>
      <c r="C13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7BF0-5D86-4042-8702-7764CBDE42C1}">
  <dimension ref="A1:B73"/>
  <sheetViews>
    <sheetView topLeftCell="A16" workbookViewId="0">
      <selection activeCell="E37" sqref="E37"/>
    </sheetView>
  </sheetViews>
  <sheetFormatPr defaultRowHeight="14.4"/>
  <cols>
    <col min="1" max="1" width="12.88671875" customWidth="1"/>
    <col min="2" max="2" width="21.44140625" customWidth="1"/>
  </cols>
  <sheetData>
    <row r="1" spans="1:2">
      <c r="A1" t="s">
        <v>7</v>
      </c>
      <c r="B1" t="s">
        <v>3</v>
      </c>
    </row>
    <row r="2" spans="1:2">
      <c r="A2">
        <v>148</v>
      </c>
      <c r="B2">
        <v>782</v>
      </c>
    </row>
    <row r="3" spans="1:2">
      <c r="A3">
        <v>122</v>
      </c>
      <c r="B3">
        <v>439</v>
      </c>
    </row>
    <row r="4" spans="1:2">
      <c r="A4">
        <v>110</v>
      </c>
      <c r="B4">
        <v>555</v>
      </c>
    </row>
    <row r="5" spans="1:2">
      <c r="A5">
        <v>170</v>
      </c>
      <c r="B5">
        <v>556</v>
      </c>
    </row>
    <row r="6" spans="1:2">
      <c r="A6">
        <v>98</v>
      </c>
      <c r="B6">
        <v>796</v>
      </c>
    </row>
    <row r="7" spans="1:2">
      <c r="A7">
        <v>187</v>
      </c>
      <c r="B7">
        <v>538</v>
      </c>
    </row>
    <row r="8" spans="1:2">
      <c r="A8">
        <v>108</v>
      </c>
      <c r="B8">
        <v>446</v>
      </c>
    </row>
    <row r="9" spans="1:2">
      <c r="A9">
        <v>90</v>
      </c>
      <c r="B9">
        <v>410</v>
      </c>
    </row>
    <row r="10" spans="1:2">
      <c r="A10">
        <v>73</v>
      </c>
      <c r="B10">
        <v>396</v>
      </c>
    </row>
    <row r="11" spans="1:2">
      <c r="A11">
        <v>111</v>
      </c>
      <c r="B11">
        <v>757</v>
      </c>
    </row>
    <row r="12" spans="1:2">
      <c r="A12">
        <v>178</v>
      </c>
      <c r="B12">
        <v>267</v>
      </c>
    </row>
    <row r="13" spans="1:2">
      <c r="A13">
        <v>107</v>
      </c>
      <c r="B13">
        <v>327</v>
      </c>
    </row>
    <row r="14" spans="1:2">
      <c r="A14">
        <v>88</v>
      </c>
      <c r="B14">
        <v>183</v>
      </c>
    </row>
    <row r="15" spans="1:2">
      <c r="A15">
        <v>140</v>
      </c>
      <c r="B15">
        <v>721</v>
      </c>
    </row>
    <row r="16" spans="1:2">
      <c r="A16">
        <v>134</v>
      </c>
      <c r="B16">
        <v>326</v>
      </c>
    </row>
    <row r="17" spans="1:2">
      <c r="A17">
        <v>100</v>
      </c>
      <c r="B17">
        <v>654</v>
      </c>
    </row>
    <row r="18" spans="1:2">
      <c r="A18">
        <v>137</v>
      </c>
      <c r="B18">
        <v>404</v>
      </c>
    </row>
    <row r="19" spans="1:2">
      <c r="A19">
        <v>178</v>
      </c>
      <c r="B19">
        <v>658</v>
      </c>
    </row>
    <row r="20" spans="1:2">
      <c r="A20">
        <v>209</v>
      </c>
      <c r="B20">
        <v>809</v>
      </c>
    </row>
    <row r="21" spans="1:2">
      <c r="A21">
        <v>89</v>
      </c>
      <c r="B21">
        <v>685</v>
      </c>
    </row>
    <row r="22" spans="1:2">
      <c r="A22">
        <v>178</v>
      </c>
      <c r="B22">
        <v>335</v>
      </c>
    </row>
    <row r="23" spans="1:2">
      <c r="A23">
        <v>215</v>
      </c>
      <c r="B23">
        <v>558</v>
      </c>
    </row>
    <row r="24" spans="1:2">
      <c r="A24">
        <v>264</v>
      </c>
      <c r="B24">
        <v>774</v>
      </c>
    </row>
    <row r="25" spans="1:2">
      <c r="A25">
        <v>189</v>
      </c>
      <c r="B25">
        <v>617</v>
      </c>
    </row>
    <row r="26" spans="1:2">
      <c r="A26">
        <v>54</v>
      </c>
      <c r="B26">
        <v>390</v>
      </c>
    </row>
    <row r="27" spans="1:2">
      <c r="A27">
        <v>158</v>
      </c>
      <c r="B27">
        <v>378</v>
      </c>
    </row>
    <row r="28" spans="1:2">
      <c r="A28">
        <v>90</v>
      </c>
      <c r="B28">
        <v>464</v>
      </c>
    </row>
    <row r="29" spans="1:2">
      <c r="A29">
        <v>183</v>
      </c>
      <c r="B29">
        <v>324</v>
      </c>
    </row>
    <row r="30" spans="1:2">
      <c r="A30">
        <v>130</v>
      </c>
      <c r="B30">
        <v>839</v>
      </c>
    </row>
    <row r="31" spans="1:2">
      <c r="A31">
        <v>208</v>
      </c>
      <c r="B31">
        <v>457</v>
      </c>
    </row>
    <row r="32" spans="1:2">
      <c r="A32">
        <v>151</v>
      </c>
      <c r="B32">
        <v>402</v>
      </c>
    </row>
    <row r="33" spans="1:2">
      <c r="A33">
        <v>100</v>
      </c>
      <c r="B33">
        <v>709</v>
      </c>
    </row>
    <row r="34" spans="1:2">
      <c r="A34">
        <v>117</v>
      </c>
      <c r="B34">
        <v>395</v>
      </c>
    </row>
    <row r="35" spans="1:2">
      <c r="A35">
        <v>117</v>
      </c>
      <c r="B35">
        <v>681</v>
      </c>
    </row>
    <row r="36" spans="1:2">
      <c r="A36">
        <v>85</v>
      </c>
      <c r="B36">
        <v>675</v>
      </c>
    </row>
    <row r="37" spans="1:2">
      <c r="A37">
        <v>162</v>
      </c>
      <c r="B37">
        <v>535</v>
      </c>
    </row>
    <row r="38" spans="1:2">
      <c r="A38">
        <v>77</v>
      </c>
      <c r="B38">
        <v>514</v>
      </c>
    </row>
    <row r="39" spans="1:2">
      <c r="A39">
        <v>119</v>
      </c>
      <c r="B39">
        <v>697</v>
      </c>
    </row>
    <row r="40" spans="1:2">
      <c r="A40">
        <v>93</v>
      </c>
      <c r="B40">
        <v>439</v>
      </c>
    </row>
    <row r="41" spans="1:2">
      <c r="A41">
        <v>152</v>
      </c>
      <c r="B41">
        <v>398</v>
      </c>
    </row>
    <row r="42" spans="1:2">
      <c r="A42">
        <v>123</v>
      </c>
      <c r="B42">
        <v>677</v>
      </c>
    </row>
    <row r="43" spans="1:2">
      <c r="A43">
        <v>157</v>
      </c>
      <c r="B43">
        <v>908</v>
      </c>
    </row>
    <row r="44" spans="1:2">
      <c r="A44">
        <v>137</v>
      </c>
      <c r="B44">
        <v>568</v>
      </c>
    </row>
    <row r="45" spans="1:2">
      <c r="A45">
        <v>74</v>
      </c>
      <c r="B45">
        <v>235</v>
      </c>
    </row>
    <row r="46" spans="1:2">
      <c r="A46">
        <v>140</v>
      </c>
      <c r="B46">
        <v>451</v>
      </c>
    </row>
    <row r="47" spans="1:2">
      <c r="A47">
        <v>118</v>
      </c>
      <c r="B47">
        <v>362</v>
      </c>
    </row>
    <row r="48" spans="1:2">
      <c r="A48">
        <v>88</v>
      </c>
      <c r="B48">
        <v>706</v>
      </c>
    </row>
    <row r="49" spans="1:2">
      <c r="A49">
        <v>113</v>
      </c>
      <c r="B49">
        <v>650</v>
      </c>
    </row>
    <row r="50" spans="1:2">
      <c r="A50">
        <v>130</v>
      </c>
      <c r="B50">
        <v>683</v>
      </c>
    </row>
    <row r="51" spans="1:2">
      <c r="A51">
        <v>139</v>
      </c>
      <c r="B51">
        <v>384</v>
      </c>
    </row>
    <row r="52" spans="1:2">
      <c r="A52">
        <v>118</v>
      </c>
      <c r="B52">
        <v>721</v>
      </c>
    </row>
    <row r="53" spans="1:2">
      <c r="A53">
        <v>148</v>
      </c>
      <c r="B53">
        <v>779</v>
      </c>
    </row>
    <row r="54" spans="1:2">
      <c r="A54">
        <v>182</v>
      </c>
      <c r="B54">
        <v>226</v>
      </c>
    </row>
    <row r="55" spans="1:2">
      <c r="A55">
        <v>164</v>
      </c>
      <c r="B55">
        <v>423</v>
      </c>
    </row>
    <row r="56" spans="1:2">
      <c r="A56">
        <v>123</v>
      </c>
      <c r="B56">
        <v>269</v>
      </c>
    </row>
    <row r="57" spans="1:2">
      <c r="A57">
        <v>109</v>
      </c>
      <c r="B57">
        <v>598</v>
      </c>
    </row>
    <row r="58" spans="1:2">
      <c r="A58">
        <v>92</v>
      </c>
      <c r="B58">
        <v>301</v>
      </c>
    </row>
    <row r="59" spans="1:2">
      <c r="A59">
        <v>125</v>
      </c>
      <c r="B59">
        <v>645</v>
      </c>
    </row>
    <row r="60" spans="1:2">
      <c r="A60">
        <v>159</v>
      </c>
      <c r="B60">
        <v>850</v>
      </c>
    </row>
    <row r="61" spans="1:2">
      <c r="A61">
        <v>95</v>
      </c>
      <c r="B61">
        <v>642</v>
      </c>
    </row>
    <row r="62" spans="1:2">
      <c r="A62">
        <v>107</v>
      </c>
      <c r="B62">
        <v>741</v>
      </c>
    </row>
    <row r="63" spans="1:2">
      <c r="A63">
        <v>62</v>
      </c>
      <c r="B63">
        <v>643</v>
      </c>
    </row>
    <row r="64" spans="1:2">
      <c r="A64">
        <v>203</v>
      </c>
      <c r="B64">
        <v>492</v>
      </c>
    </row>
    <row r="65" spans="1:2">
      <c r="A65">
        <v>86</v>
      </c>
      <c r="B65">
        <v>229</v>
      </c>
    </row>
    <row r="66" spans="1:2">
      <c r="A66">
        <v>132</v>
      </c>
      <c r="B66">
        <v>639</v>
      </c>
    </row>
    <row r="67" spans="1:2">
      <c r="A67">
        <v>147</v>
      </c>
      <c r="B67">
        <v>664</v>
      </c>
    </row>
    <row r="68" spans="1:2">
      <c r="A68">
        <v>156</v>
      </c>
      <c r="B68">
        <v>401</v>
      </c>
    </row>
    <row r="69" spans="1:2">
      <c r="A69">
        <v>145</v>
      </c>
      <c r="B69">
        <v>214</v>
      </c>
    </row>
    <row r="70" spans="1:2">
      <c r="A70">
        <v>158</v>
      </c>
      <c r="B70">
        <v>555</v>
      </c>
    </row>
    <row r="71" spans="1:2">
      <c r="A71">
        <v>188</v>
      </c>
      <c r="B71">
        <v>356</v>
      </c>
    </row>
    <row r="72" spans="1:2">
      <c r="A72">
        <v>263</v>
      </c>
      <c r="B72">
        <v>732</v>
      </c>
    </row>
    <row r="73" spans="1:2">
      <c r="A73">
        <v>189</v>
      </c>
      <c r="B73">
        <v>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of Results</vt:lpstr>
      <vt:lpstr>Raw Data</vt:lpstr>
      <vt:lpstr>Raw Data 2</vt:lpstr>
      <vt:lpstr>Subject Ratings</vt:lpstr>
      <vt:lpstr>1v1</vt:lpstr>
      <vt:lpstr>2v2</vt:lpstr>
      <vt:lpstr>3v3</vt:lpstr>
      <vt:lpstr>Participants</vt:lpstr>
      <vt:lpstr>test sheet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Lu</dc:creator>
  <cp:lastModifiedBy>Eric Lu</cp:lastModifiedBy>
  <dcterms:created xsi:type="dcterms:W3CDTF">2015-06-05T18:17:20Z</dcterms:created>
  <dcterms:modified xsi:type="dcterms:W3CDTF">2021-11-29T00:55:17Z</dcterms:modified>
</cp:coreProperties>
</file>