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84F65D08-F068-4206-B3CC-989C3F842D03}" xr6:coauthVersionLast="47" xr6:coauthVersionMax="47" xr10:uidLastSave="{00000000-0000-0000-0000-000000000000}"/>
  <bookViews>
    <workbookView xWindow="-108" yWindow="-108" windowWidth="23256" windowHeight="12576" activeTab="2" xr2:uid="{28326405-0185-4BA5-AA7D-9B8D328E32BB}"/>
  </bookViews>
  <sheets>
    <sheet name="Task scenarios" sheetId="1" r:id="rId1"/>
    <sheet name="Methods" sheetId="2" r:id="rId2"/>
    <sheet name="Task scenarios x Metho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A14" i="2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J3" i="4"/>
  <c r="K3" i="4"/>
  <c r="L3" i="4"/>
  <c r="M3" i="4"/>
  <c r="N3" i="4"/>
  <c r="O3" i="4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H28" i="4"/>
  <c r="H27" i="4"/>
  <c r="H26" i="4"/>
  <c r="H25" i="4"/>
  <c r="H24" i="4"/>
  <c r="H23" i="4"/>
  <c r="H17" i="4"/>
  <c r="G28" i="4"/>
  <c r="G27" i="4"/>
  <c r="G26" i="4"/>
  <c r="G25" i="4"/>
  <c r="G24" i="4"/>
  <c r="G23" i="4"/>
  <c r="G17" i="4"/>
  <c r="F28" i="4"/>
  <c r="F27" i="4"/>
  <c r="F26" i="4"/>
  <c r="F25" i="4"/>
  <c r="F24" i="4"/>
  <c r="F23" i="4"/>
  <c r="F17" i="4"/>
  <c r="E28" i="4"/>
  <c r="E27" i="4"/>
  <c r="E26" i="4"/>
  <c r="E25" i="4"/>
  <c r="E24" i="4"/>
  <c r="E23" i="4"/>
  <c r="E17" i="4"/>
  <c r="D28" i="4"/>
  <c r="D27" i="4"/>
  <c r="D26" i="4"/>
  <c r="D25" i="4"/>
  <c r="D24" i="4"/>
  <c r="D23" i="4"/>
  <c r="D17" i="4"/>
  <c r="C28" i="4"/>
  <c r="C27" i="4"/>
  <c r="C26" i="4"/>
  <c r="C25" i="4"/>
  <c r="C24" i="4"/>
  <c r="C23" i="4"/>
  <c r="C17" i="4"/>
  <c r="G22" i="4"/>
  <c r="G21" i="4"/>
  <c r="G20" i="4"/>
  <c r="G19" i="4"/>
  <c r="F22" i="4"/>
  <c r="F21" i="4"/>
  <c r="F20" i="4"/>
  <c r="F19" i="4"/>
  <c r="E22" i="4"/>
  <c r="E21" i="4"/>
  <c r="E20" i="4"/>
  <c r="E19" i="4"/>
  <c r="D22" i="4"/>
  <c r="D21" i="4"/>
  <c r="D20" i="4"/>
  <c r="D19" i="4"/>
  <c r="C22" i="4"/>
  <c r="C21" i="4"/>
  <c r="C20" i="4"/>
  <c r="C19" i="4"/>
  <c r="H22" i="4"/>
  <c r="H21" i="4"/>
  <c r="H20" i="4"/>
  <c r="H19" i="4"/>
  <c r="H18" i="4"/>
  <c r="G18" i="4"/>
  <c r="F18" i="4"/>
  <c r="E18" i="4"/>
  <c r="D18" i="4"/>
  <c r="C18" i="4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" i="2"/>
  <c r="H1" i="2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M1" i="1"/>
  <c r="L1" i="1"/>
  <c r="K1" i="1"/>
  <c r="J1" i="1"/>
  <c r="I1" i="1"/>
  <c r="H1" i="1"/>
  <c r="F19" i="1"/>
  <c r="F18" i="1"/>
  <c r="F17" i="1"/>
  <c r="F16" i="1"/>
  <c r="F15" i="1"/>
  <c r="F14" i="1"/>
  <c r="E19" i="1"/>
  <c r="E18" i="1"/>
  <c r="E17" i="1"/>
  <c r="E16" i="1"/>
  <c r="E15" i="1"/>
  <c r="E14" i="1"/>
  <c r="D19" i="1"/>
  <c r="D18" i="1"/>
  <c r="D17" i="1"/>
  <c r="D16" i="1"/>
  <c r="D15" i="1"/>
  <c r="D14" i="1"/>
  <c r="C19" i="1"/>
  <c r="C18" i="1"/>
  <c r="C17" i="1"/>
  <c r="C16" i="1"/>
  <c r="C15" i="1"/>
  <c r="C14" i="1"/>
  <c r="B19" i="1"/>
  <c r="B18" i="1"/>
  <c r="B17" i="1"/>
  <c r="B16" i="1"/>
  <c r="B15" i="1"/>
  <c r="B14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<sst xmlns="http://schemas.openxmlformats.org/spreadsheetml/2006/main" count="254" uniqueCount="50">
  <si>
    <t>t1</t>
  </si>
  <si>
    <t>t2</t>
  </si>
  <si>
    <t>t3</t>
  </si>
  <si>
    <t>t4</t>
  </si>
  <si>
    <t>t5</t>
  </si>
  <si>
    <t>t6</t>
  </si>
  <si>
    <t>CTL</t>
  </si>
  <si>
    <t>AP</t>
  </si>
  <si>
    <t>t1 X AP</t>
  </si>
  <si>
    <t>t2 x AP</t>
  </si>
  <si>
    <t>t3 x AP</t>
  </si>
  <si>
    <t>t4 x AP</t>
  </si>
  <si>
    <t>t5 x AP</t>
  </si>
  <si>
    <t>t6 X AP</t>
  </si>
  <si>
    <t>t4 X CTL</t>
  </si>
  <si>
    <t>t5 X CTL</t>
  </si>
  <si>
    <t>t6 X CTL</t>
  </si>
  <si>
    <t>t2 X CTL</t>
  </si>
  <si>
    <t>t1 X CTL</t>
  </si>
  <si>
    <t>t3 X CTL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</si>
  <si>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</si>
  <si>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</si>
  <si>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</si>
  <si>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</si>
  <si>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</si>
  <si>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</si>
  <si>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</si>
  <si>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</si>
  <si>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</si>
  <si>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</si>
  <si>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</si>
  <si>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</si>
  <si>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Trial 1</t>
  </si>
  <si>
    <t>Trial 2</t>
  </si>
  <si>
    <t>Trial 3</t>
  </si>
  <si>
    <t>Trial 4</t>
  </si>
  <si>
    <t>Trial 5</t>
  </si>
  <si>
    <t>Trial 6</t>
  </si>
  <si>
    <t>t2 x CTL</t>
  </si>
  <si>
    <t>t5 X AP</t>
  </si>
  <si>
    <t>t4 X AP</t>
  </si>
  <si>
    <t>t3 X AP</t>
  </si>
  <si>
    <t>t3 x CTL</t>
  </si>
  <si>
    <t>t4 x CTL</t>
  </si>
  <si>
    <t>t2 X AP</t>
  </si>
  <si>
    <t>t5 x CTL</t>
  </si>
  <si>
    <t>t1 x AP</t>
  </si>
  <si>
    <t>t6 x AP</t>
  </si>
  <si>
    <t>t1 x CTL</t>
  </si>
  <si>
    <t>t6 x 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</si>
</sst>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369D-879A-4D71-A54A-45DA9EEBB578}">
  <dimension ref="A1:M19"/>
  <sheetViews>
    <sheetView workbookViewId="0">
      <selection activeCell="I5" sqref="I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COUNTIF(A1:F1,"=t1")</f>
        <v>1</v>
      </c>
      <c r="I1">
        <f>COUNTIF(A1:F1,"=t2")</f>
        <v>1</v>
      </c>
      <c r="J1">
        <f>COUNTIF(A1:F1,"=t3")</f>
        <v>1</v>
      </c>
      <c r="K1">
        <f>COUNTIF(A1:F1,"=t4")</f>
        <v>1</v>
      </c>
      <c r="L1">
        <f>COUNTIF(A1:F1,"=t5")</f>
        <v>1</v>
      </c>
      <c r="M1">
        <f>COUNTIF(A1:F1,"=t6")</f>
        <v>1</v>
      </c>
    </row>
    <row r="2" spans="1:13" x14ac:dyDescent="0.3">
      <c r="A2" t="s">
        <v>0</v>
      </c>
      <c r="B2" t="s">
        <v>4</v>
      </c>
      <c r="C2" t="s">
        <v>5</v>
      </c>
      <c r="D2" t="s">
        <v>3</v>
      </c>
      <c r="E2" t="s">
        <v>1</v>
      </c>
      <c r="F2" t="s">
        <v>2</v>
      </c>
      <c r="H2">
        <f t="shared" ref="H2:H12" si="0">COUNTIF(A2:F2,"=t1")</f>
        <v>1</v>
      </c>
      <c r="I2">
        <f t="shared" ref="I2:I12" si="1">COUNTIF(A2:F2,"=t2")</f>
        <v>1</v>
      </c>
      <c r="J2">
        <f t="shared" ref="J2:J12" si="2">COUNTIF(A2:F2,"=t3")</f>
        <v>1</v>
      </c>
      <c r="K2">
        <f t="shared" ref="K2:K12" si="3">COUNTIF(A2:F2,"=t4")</f>
        <v>1</v>
      </c>
      <c r="L2">
        <f t="shared" ref="L2:L12" si="4">COUNTIF(A2:F2,"=t5")</f>
        <v>1</v>
      </c>
      <c r="M2">
        <f t="shared" ref="M2:M12" si="5">COUNTIF(A2:F2,"=t6")</f>
        <v>1</v>
      </c>
    </row>
    <row r="3" spans="1:13" x14ac:dyDescent="0.3">
      <c r="A3" t="s">
        <v>1</v>
      </c>
      <c r="B3" t="s">
        <v>2</v>
      </c>
      <c r="C3" t="s">
        <v>0</v>
      </c>
      <c r="D3" t="s">
        <v>4</v>
      </c>
      <c r="E3" t="s">
        <v>5</v>
      </c>
      <c r="F3" t="s">
        <v>3</v>
      </c>
      <c r="H3">
        <f t="shared" si="0"/>
        <v>1</v>
      </c>
      <c r="I3">
        <f t="shared" si="1"/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</row>
    <row r="4" spans="1:13" x14ac:dyDescent="0.3">
      <c r="A4" t="s">
        <v>1</v>
      </c>
      <c r="B4" t="s">
        <v>5</v>
      </c>
      <c r="C4" t="s">
        <v>3</v>
      </c>
      <c r="D4" t="s">
        <v>4</v>
      </c>
      <c r="E4" t="s">
        <v>2</v>
      </c>
      <c r="F4" t="s">
        <v>0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1</v>
      </c>
    </row>
    <row r="5" spans="1:13" x14ac:dyDescent="0.3">
      <c r="A5" t="s">
        <v>2</v>
      </c>
      <c r="B5" t="s">
        <v>0</v>
      </c>
      <c r="C5" t="s">
        <v>1</v>
      </c>
      <c r="D5" t="s">
        <v>5</v>
      </c>
      <c r="E5" t="s">
        <v>3</v>
      </c>
      <c r="F5" t="s">
        <v>4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3">
      <c r="A6" t="s">
        <v>2</v>
      </c>
      <c r="B6" t="s">
        <v>3</v>
      </c>
      <c r="C6" t="s">
        <v>4</v>
      </c>
      <c r="D6" t="s">
        <v>5</v>
      </c>
      <c r="E6" t="s">
        <v>0</v>
      </c>
      <c r="F6" t="s">
        <v>1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3">
      <c r="A7" t="s">
        <v>3</v>
      </c>
      <c r="B7" t="s">
        <v>4</v>
      </c>
      <c r="C7" t="s">
        <v>5</v>
      </c>
      <c r="D7" t="s">
        <v>0</v>
      </c>
      <c r="E7" t="s">
        <v>1</v>
      </c>
      <c r="F7" t="s">
        <v>2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3">
      <c r="A8" t="s">
        <v>3</v>
      </c>
      <c r="B8" t="s">
        <v>1</v>
      </c>
      <c r="C8" t="s">
        <v>2</v>
      </c>
      <c r="D8" t="s">
        <v>0</v>
      </c>
      <c r="E8" t="s">
        <v>4</v>
      </c>
      <c r="F8" t="s">
        <v>5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3">
      <c r="A9" t="s">
        <v>4</v>
      </c>
      <c r="B9" t="s">
        <v>5</v>
      </c>
      <c r="C9" t="s">
        <v>3</v>
      </c>
      <c r="D9" t="s">
        <v>1</v>
      </c>
      <c r="E9" t="s">
        <v>2</v>
      </c>
      <c r="F9" t="s">
        <v>0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3">
      <c r="A10" t="s">
        <v>4</v>
      </c>
      <c r="B10" t="s">
        <v>2</v>
      </c>
      <c r="C10" t="s">
        <v>0</v>
      </c>
      <c r="D10" t="s">
        <v>1</v>
      </c>
      <c r="E10" t="s">
        <v>5</v>
      </c>
      <c r="F10" t="s">
        <v>3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3">
      <c r="A11" t="s">
        <v>5</v>
      </c>
      <c r="B11" t="s">
        <v>3</v>
      </c>
      <c r="C11" t="s">
        <v>4</v>
      </c>
      <c r="D11" t="s">
        <v>2</v>
      </c>
      <c r="E11" t="s">
        <v>0</v>
      </c>
      <c r="F11" t="s"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4" spans="1:13" x14ac:dyDescent="0.3">
      <c r="A14">
        <f t="shared" ref="A14:F14" si="6">COUNTIF(A1:A12,"=t1")</f>
        <v>2</v>
      </c>
      <c r="B14">
        <f t="shared" si="6"/>
        <v>2</v>
      </c>
      <c r="C14">
        <f t="shared" si="6"/>
        <v>2</v>
      </c>
      <c r="D14">
        <f t="shared" si="6"/>
        <v>2</v>
      </c>
      <c r="E14">
        <f t="shared" si="6"/>
        <v>2</v>
      </c>
      <c r="F14">
        <f t="shared" si="6"/>
        <v>2</v>
      </c>
    </row>
    <row r="15" spans="1:13" x14ac:dyDescent="0.3">
      <c r="A15">
        <f t="shared" ref="A15:F15" si="7">COUNTIF(A1:A12,"=t2")</f>
        <v>2</v>
      </c>
      <c r="B15">
        <f t="shared" si="7"/>
        <v>2</v>
      </c>
      <c r="C15">
        <f t="shared" si="7"/>
        <v>2</v>
      </c>
      <c r="D15">
        <f t="shared" si="7"/>
        <v>2</v>
      </c>
      <c r="E15">
        <f t="shared" si="7"/>
        <v>2</v>
      </c>
      <c r="F15">
        <f t="shared" si="7"/>
        <v>2</v>
      </c>
    </row>
    <row r="16" spans="1:13" x14ac:dyDescent="0.3">
      <c r="A16">
        <f t="shared" ref="A16:F16" si="8">COUNTIF(A1:A12,"=t3")</f>
        <v>2</v>
      </c>
      <c r="B16">
        <f t="shared" si="8"/>
        <v>2</v>
      </c>
      <c r="C16">
        <f t="shared" si="8"/>
        <v>2</v>
      </c>
      <c r="D16">
        <f t="shared" si="8"/>
        <v>2</v>
      </c>
      <c r="E16">
        <f t="shared" si="8"/>
        <v>2</v>
      </c>
      <c r="F16">
        <f t="shared" si="8"/>
        <v>2</v>
      </c>
    </row>
    <row r="17" spans="1:6" x14ac:dyDescent="0.3">
      <c r="A17">
        <f t="shared" ref="A17:F17" si="9">COUNTIF(A1:A12,"=t4")</f>
        <v>2</v>
      </c>
      <c r="B17">
        <f t="shared" si="9"/>
        <v>2</v>
      </c>
      <c r="C17">
        <f t="shared" si="9"/>
        <v>2</v>
      </c>
      <c r="D17">
        <f t="shared" si="9"/>
        <v>2</v>
      </c>
      <c r="E17">
        <f t="shared" si="9"/>
        <v>2</v>
      </c>
      <c r="F17">
        <f t="shared" si="9"/>
        <v>2</v>
      </c>
    </row>
    <row r="18" spans="1:6" x14ac:dyDescent="0.3">
      <c r="A18">
        <f t="shared" ref="A18:F18" si="10">COUNTIF(A1:A12,"=t5")</f>
        <v>2</v>
      </c>
      <c r="B18">
        <f t="shared" si="10"/>
        <v>2</v>
      </c>
      <c r="C18">
        <f t="shared" si="10"/>
        <v>2</v>
      </c>
      <c r="D18">
        <f t="shared" si="10"/>
        <v>2</v>
      </c>
      <c r="E18">
        <f t="shared" si="10"/>
        <v>2</v>
      </c>
      <c r="F18">
        <f t="shared" si="10"/>
        <v>2</v>
      </c>
    </row>
    <row r="19" spans="1:6" x14ac:dyDescent="0.3">
      <c r="A19">
        <f t="shared" ref="A19:F19" si="11">COUNTIF(A1:A12,"=t6")</f>
        <v>2</v>
      </c>
      <c r="B19">
        <f t="shared" si="11"/>
        <v>2</v>
      </c>
      <c r="C19">
        <f t="shared" si="11"/>
        <v>2</v>
      </c>
      <c r="D19">
        <f t="shared" si="11"/>
        <v>2</v>
      </c>
      <c r="E19">
        <f t="shared" si="11"/>
        <v>2</v>
      </c>
      <c r="F19">
        <f t="shared" si="1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5658-95F7-4B93-92D8-B364813DAFAC}">
  <dimension ref="A1:I14"/>
  <sheetViews>
    <sheetView workbookViewId="0">
      <selection activeCell="B15" sqref="B15"/>
    </sheetView>
  </sheetViews>
  <sheetFormatPr defaultRowHeight="14.4" x14ac:dyDescent="0.3"/>
  <sheetData>
    <row r="1" spans="1:9" x14ac:dyDescent="0.3">
      <c r="A1" t="s">
        <v>7</v>
      </c>
      <c r="B1" t="s">
        <v>6</v>
      </c>
      <c r="C1" t="s">
        <v>7</v>
      </c>
      <c r="D1" t="s">
        <v>6</v>
      </c>
      <c r="E1" t="s">
        <v>7</v>
      </c>
      <c r="F1" t="s">
        <v>6</v>
      </c>
      <c r="H1">
        <f>COUNTIF(A1:F1,"=AP")</f>
        <v>3</v>
      </c>
      <c r="I1">
        <f>COUNTIF(A1:F1,"=CTL")</f>
        <v>3</v>
      </c>
    </row>
    <row r="2" spans="1:9" x14ac:dyDescent="0.3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H2">
        <f t="shared" ref="H2:H12" si="0">COUNTIF(A2:F2,"=AP")</f>
        <v>3</v>
      </c>
      <c r="I2">
        <f t="shared" ref="I2:I12" si="1">COUNTIF(A2:F2,"=CTL")</f>
        <v>3</v>
      </c>
    </row>
    <row r="3" spans="1:9" x14ac:dyDescent="0.3">
      <c r="A3" t="s">
        <v>7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H3">
        <f t="shared" si="0"/>
        <v>3</v>
      </c>
      <c r="I3">
        <f t="shared" si="1"/>
        <v>3</v>
      </c>
    </row>
    <row r="4" spans="1:9" x14ac:dyDescent="0.3">
      <c r="A4" t="s">
        <v>6</v>
      </c>
      <c r="B4" t="s">
        <v>7</v>
      </c>
      <c r="C4" t="s">
        <v>6</v>
      </c>
      <c r="D4" t="s">
        <v>7</v>
      </c>
      <c r="E4" t="s">
        <v>6</v>
      </c>
      <c r="F4" t="s">
        <v>7</v>
      </c>
      <c r="H4">
        <f t="shared" si="0"/>
        <v>3</v>
      </c>
      <c r="I4">
        <f t="shared" si="1"/>
        <v>3</v>
      </c>
    </row>
    <row r="5" spans="1:9" x14ac:dyDescent="0.3">
      <c r="A5" t="s">
        <v>7</v>
      </c>
      <c r="B5" t="s">
        <v>6</v>
      </c>
      <c r="C5" t="s">
        <v>7</v>
      </c>
      <c r="D5" t="s">
        <v>6</v>
      </c>
      <c r="E5" t="s">
        <v>7</v>
      </c>
      <c r="F5" t="s">
        <v>6</v>
      </c>
      <c r="H5">
        <f t="shared" si="0"/>
        <v>3</v>
      </c>
      <c r="I5">
        <f t="shared" si="1"/>
        <v>3</v>
      </c>
    </row>
    <row r="6" spans="1:9" x14ac:dyDescent="0.3">
      <c r="A6" t="s">
        <v>6</v>
      </c>
      <c r="B6" t="s">
        <v>7</v>
      </c>
      <c r="C6" t="s">
        <v>6</v>
      </c>
      <c r="D6" t="s">
        <v>7</v>
      </c>
      <c r="E6" t="s">
        <v>6</v>
      </c>
      <c r="F6" t="s">
        <v>7</v>
      </c>
      <c r="H6">
        <f t="shared" si="0"/>
        <v>3</v>
      </c>
      <c r="I6">
        <f t="shared" si="1"/>
        <v>3</v>
      </c>
    </row>
    <row r="7" spans="1:9" x14ac:dyDescent="0.3">
      <c r="A7" t="s">
        <v>7</v>
      </c>
      <c r="B7" t="s">
        <v>6</v>
      </c>
      <c r="C7" t="s">
        <v>7</v>
      </c>
      <c r="D7" t="s">
        <v>6</v>
      </c>
      <c r="E7" t="s">
        <v>7</v>
      </c>
      <c r="F7" t="s">
        <v>6</v>
      </c>
      <c r="H7">
        <f t="shared" si="0"/>
        <v>3</v>
      </c>
      <c r="I7">
        <f t="shared" si="1"/>
        <v>3</v>
      </c>
    </row>
    <row r="8" spans="1:9" x14ac:dyDescent="0.3">
      <c r="A8" t="s">
        <v>6</v>
      </c>
      <c r="B8" t="s">
        <v>7</v>
      </c>
      <c r="C8" t="s">
        <v>6</v>
      </c>
      <c r="D8" t="s">
        <v>7</v>
      </c>
      <c r="E8" t="s">
        <v>6</v>
      </c>
      <c r="F8" t="s">
        <v>7</v>
      </c>
      <c r="H8">
        <f t="shared" si="0"/>
        <v>3</v>
      </c>
      <c r="I8">
        <f t="shared" si="1"/>
        <v>3</v>
      </c>
    </row>
    <row r="9" spans="1:9" x14ac:dyDescent="0.3">
      <c r="A9" t="s">
        <v>7</v>
      </c>
      <c r="B9" t="s">
        <v>6</v>
      </c>
      <c r="C9" t="s">
        <v>7</v>
      </c>
      <c r="D9" t="s">
        <v>6</v>
      </c>
      <c r="E9" t="s">
        <v>7</v>
      </c>
      <c r="F9" t="s">
        <v>6</v>
      </c>
      <c r="H9">
        <f t="shared" si="0"/>
        <v>3</v>
      </c>
      <c r="I9">
        <f t="shared" si="1"/>
        <v>3</v>
      </c>
    </row>
    <row r="10" spans="1:9" x14ac:dyDescent="0.3">
      <c r="A10" t="s">
        <v>6</v>
      </c>
      <c r="B10" t="s">
        <v>7</v>
      </c>
      <c r="C10" t="s">
        <v>6</v>
      </c>
      <c r="D10" t="s">
        <v>7</v>
      </c>
      <c r="E10" t="s">
        <v>6</v>
      </c>
      <c r="F10" t="s">
        <v>7</v>
      </c>
      <c r="H10">
        <f t="shared" si="0"/>
        <v>3</v>
      </c>
      <c r="I10">
        <f t="shared" si="1"/>
        <v>3</v>
      </c>
    </row>
    <row r="11" spans="1:9" x14ac:dyDescent="0.3">
      <c r="A11" t="s">
        <v>7</v>
      </c>
      <c r="B11" t="s">
        <v>6</v>
      </c>
      <c r="C11" t="s">
        <v>7</v>
      </c>
      <c r="D11" t="s">
        <v>6</v>
      </c>
      <c r="E11" t="s">
        <v>7</v>
      </c>
      <c r="F11" t="s">
        <v>6</v>
      </c>
      <c r="H11">
        <f t="shared" si="0"/>
        <v>3</v>
      </c>
      <c r="I11">
        <f t="shared" si="1"/>
        <v>3</v>
      </c>
    </row>
    <row r="12" spans="1:9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H12">
        <f t="shared" si="0"/>
        <v>3</v>
      </c>
      <c r="I12">
        <f t="shared" si="1"/>
        <v>3</v>
      </c>
    </row>
    <row r="14" spans="1:9" x14ac:dyDescent="0.3">
      <c r="A14">
        <f>COUNTIF(A1:F12,"=AP")</f>
        <v>36</v>
      </c>
      <c r="B14">
        <f>COUNTIF(A1:F12,"=CTL")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3299-520A-4AF0-9CF5-85763E2585F5}">
  <dimension ref="A1:R28"/>
  <sheetViews>
    <sheetView tabSelected="1" workbookViewId="0">
      <selection activeCell="C16" sqref="C16"/>
    </sheetView>
  </sheetViews>
  <sheetFormatPr defaultRowHeight="14.4" x14ac:dyDescent="0.3"/>
  <sheetData>
    <row r="1" spans="1:18" x14ac:dyDescent="0.3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7</v>
      </c>
      <c r="R1" t="s">
        <v>6</v>
      </c>
    </row>
    <row r="3" spans="1:18" x14ac:dyDescent="0.3">
      <c r="A3" t="s">
        <v>20</v>
      </c>
      <c r="C3" t="s">
        <v>8</v>
      </c>
      <c r="D3" t="s">
        <v>38</v>
      </c>
      <c r="E3" t="s">
        <v>10</v>
      </c>
      <c r="F3" t="s">
        <v>14</v>
      </c>
      <c r="G3" t="s">
        <v>39</v>
      </c>
      <c r="H3" t="s">
        <v>16</v>
      </c>
      <c r="J3">
        <f>COUNTIF(C3:H3,"*t1*")</f>
        <v>1</v>
      </c>
      <c r="K3">
        <f>COUNTIF(C3:H3,"*t2*")</f>
        <v>1</v>
      </c>
      <c r="L3">
        <f>COUNTIF(C3:H3,"*t3*")</f>
        <v>1</v>
      </c>
      <c r="M3">
        <f>COUNTIF(C3:H3,"*t4*")</f>
        <v>1</v>
      </c>
      <c r="N3">
        <f>COUNTIF(C3:H3,"*t5*")</f>
        <v>1</v>
      </c>
      <c r="O3">
        <f>COUNTIF(C3:H3,"*t6*")</f>
        <v>1</v>
      </c>
      <c r="Q3">
        <f>COUNTIF(C3:H3,"*AP*")</f>
        <v>3</v>
      </c>
      <c r="R3">
        <f>COUNTIF(C3:H3,"*CTL*")</f>
        <v>3</v>
      </c>
    </row>
    <row r="4" spans="1:18" x14ac:dyDescent="0.3">
      <c r="A4" t="s">
        <v>21</v>
      </c>
      <c r="C4" t="s">
        <v>18</v>
      </c>
      <c r="D4" t="s">
        <v>12</v>
      </c>
      <c r="E4" t="s">
        <v>16</v>
      </c>
      <c r="F4" t="s">
        <v>40</v>
      </c>
      <c r="G4" t="s">
        <v>17</v>
      </c>
      <c r="H4" t="s">
        <v>41</v>
      </c>
      <c r="J4">
        <f t="shared" ref="J4:J14" si="0">COUNTIF(C4:H4,"*t1*")</f>
        <v>1</v>
      </c>
      <c r="K4">
        <f t="shared" ref="K4:K14" si="1">COUNTIF(C4:H4,"*t2*")</f>
        <v>1</v>
      </c>
      <c r="L4">
        <f t="shared" ref="L4:L14" si="2">COUNTIF(C4:H4,"*t3*")</f>
        <v>1</v>
      </c>
      <c r="M4">
        <f t="shared" ref="M4:M14" si="3">COUNTIF(C4:H4,"*t4*")</f>
        <v>1</v>
      </c>
      <c r="N4">
        <f t="shared" ref="N4:N14" si="4">COUNTIF(C4:H4,"*t5*")</f>
        <v>1</v>
      </c>
      <c r="O4">
        <f t="shared" ref="O4:O14" si="5">COUNTIF(C4:H4,"*t6*")</f>
        <v>1</v>
      </c>
      <c r="Q4">
        <f t="shared" ref="Q4:Q14" si="6">COUNTIF(C4:H4,"*AP*")</f>
        <v>3</v>
      </c>
      <c r="R4">
        <f t="shared" ref="R4:R14" si="7">COUNTIF(C4:H4,"*CTL*")</f>
        <v>3</v>
      </c>
    </row>
    <row r="5" spans="1:18" x14ac:dyDescent="0.3">
      <c r="A5" t="s">
        <v>22</v>
      </c>
      <c r="C5" t="s">
        <v>9</v>
      </c>
      <c r="D5" t="s">
        <v>42</v>
      </c>
      <c r="E5" t="s">
        <v>8</v>
      </c>
      <c r="F5" t="s">
        <v>15</v>
      </c>
      <c r="G5" t="s">
        <v>13</v>
      </c>
      <c r="H5" t="s">
        <v>14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Q5">
        <f t="shared" si="6"/>
        <v>3</v>
      </c>
      <c r="R5">
        <f t="shared" si="7"/>
        <v>3</v>
      </c>
    </row>
    <row r="6" spans="1:18" x14ac:dyDescent="0.3">
      <c r="A6" t="s">
        <v>23</v>
      </c>
      <c r="C6" t="s">
        <v>38</v>
      </c>
      <c r="D6" t="s">
        <v>13</v>
      </c>
      <c r="E6" t="s">
        <v>43</v>
      </c>
      <c r="F6" t="s">
        <v>39</v>
      </c>
      <c r="G6" t="s">
        <v>19</v>
      </c>
      <c r="H6" t="s">
        <v>8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O6">
        <f t="shared" si="5"/>
        <v>1</v>
      </c>
      <c r="Q6">
        <f t="shared" si="6"/>
        <v>3</v>
      </c>
      <c r="R6">
        <f t="shared" si="7"/>
        <v>3</v>
      </c>
    </row>
    <row r="7" spans="1:18" x14ac:dyDescent="0.3">
      <c r="A7" t="s">
        <v>24</v>
      </c>
      <c r="C7" t="s">
        <v>10</v>
      </c>
      <c r="D7" t="s">
        <v>18</v>
      </c>
      <c r="E7" t="s">
        <v>9</v>
      </c>
      <c r="F7" t="s">
        <v>16</v>
      </c>
      <c r="G7" t="s">
        <v>40</v>
      </c>
      <c r="H7" t="s">
        <v>15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O7">
        <f t="shared" si="5"/>
        <v>1</v>
      </c>
      <c r="Q7">
        <f t="shared" si="6"/>
        <v>3</v>
      </c>
      <c r="R7">
        <f t="shared" si="7"/>
        <v>3</v>
      </c>
    </row>
    <row r="8" spans="1:18" x14ac:dyDescent="0.3">
      <c r="A8" t="s">
        <v>25</v>
      </c>
      <c r="C8" t="s">
        <v>42</v>
      </c>
      <c r="D8" t="s">
        <v>11</v>
      </c>
      <c r="E8" t="s">
        <v>45</v>
      </c>
      <c r="F8" t="s">
        <v>13</v>
      </c>
      <c r="G8" t="s">
        <v>18</v>
      </c>
      <c r="H8" t="s">
        <v>44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O8">
        <f t="shared" si="5"/>
        <v>1</v>
      </c>
      <c r="Q8">
        <f t="shared" si="6"/>
        <v>3</v>
      </c>
      <c r="R8">
        <f t="shared" si="7"/>
        <v>3</v>
      </c>
    </row>
    <row r="9" spans="1:18" x14ac:dyDescent="0.3">
      <c r="A9" t="s">
        <v>26</v>
      </c>
      <c r="C9" t="s">
        <v>11</v>
      </c>
      <c r="D9" t="s">
        <v>45</v>
      </c>
      <c r="E9" t="s">
        <v>13</v>
      </c>
      <c r="F9" t="s">
        <v>18</v>
      </c>
      <c r="G9" t="s">
        <v>44</v>
      </c>
      <c r="H9" t="s">
        <v>19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Q9">
        <f t="shared" si="6"/>
        <v>3</v>
      </c>
      <c r="R9">
        <f t="shared" si="7"/>
        <v>3</v>
      </c>
    </row>
    <row r="10" spans="1:18" x14ac:dyDescent="0.3">
      <c r="A10" t="s">
        <v>27</v>
      </c>
      <c r="C10" t="s">
        <v>43</v>
      </c>
      <c r="D10" t="s">
        <v>9</v>
      </c>
      <c r="E10" t="s">
        <v>42</v>
      </c>
      <c r="F10" t="s">
        <v>8</v>
      </c>
      <c r="G10" t="s">
        <v>15</v>
      </c>
      <c r="H10" t="s">
        <v>13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O10">
        <f t="shared" si="5"/>
        <v>1</v>
      </c>
      <c r="Q10">
        <f t="shared" si="6"/>
        <v>3</v>
      </c>
      <c r="R10">
        <f t="shared" si="7"/>
        <v>3</v>
      </c>
    </row>
    <row r="11" spans="1:18" x14ac:dyDescent="0.3">
      <c r="A11" t="s">
        <v>28</v>
      </c>
      <c r="C11" t="s">
        <v>12</v>
      </c>
      <c r="D11" t="s">
        <v>16</v>
      </c>
      <c r="E11" t="s">
        <v>11</v>
      </c>
      <c r="F11" t="s">
        <v>17</v>
      </c>
      <c r="G11" t="s">
        <v>41</v>
      </c>
      <c r="H11" t="s">
        <v>18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1</v>
      </c>
      <c r="O11">
        <f t="shared" si="5"/>
        <v>1</v>
      </c>
      <c r="Q11">
        <f t="shared" si="6"/>
        <v>3</v>
      </c>
      <c r="R11">
        <f t="shared" si="7"/>
        <v>3</v>
      </c>
    </row>
    <row r="12" spans="1:18" x14ac:dyDescent="0.3">
      <c r="A12" t="s">
        <v>29</v>
      </c>
      <c r="C12" t="s">
        <v>45</v>
      </c>
      <c r="D12" t="s">
        <v>10</v>
      </c>
      <c r="E12" t="s">
        <v>18</v>
      </c>
      <c r="F12" t="s">
        <v>44</v>
      </c>
      <c r="G12" t="s">
        <v>16</v>
      </c>
      <c r="H12" t="s">
        <v>40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Q12">
        <f t="shared" si="6"/>
        <v>3</v>
      </c>
      <c r="R12">
        <f t="shared" si="7"/>
        <v>3</v>
      </c>
    </row>
    <row r="13" spans="1:18" x14ac:dyDescent="0.3">
      <c r="A13" t="s">
        <v>30</v>
      </c>
      <c r="C13" t="s">
        <v>13</v>
      </c>
      <c r="D13" t="s">
        <v>43</v>
      </c>
      <c r="E13" t="s">
        <v>12</v>
      </c>
      <c r="F13" t="s">
        <v>19</v>
      </c>
      <c r="G13" t="s">
        <v>8</v>
      </c>
      <c r="H13" t="s">
        <v>17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Q13">
        <f t="shared" si="6"/>
        <v>3</v>
      </c>
      <c r="R13">
        <f t="shared" si="7"/>
        <v>3</v>
      </c>
    </row>
    <row r="14" spans="1:18" x14ac:dyDescent="0.3">
      <c r="A14" t="s">
        <v>31</v>
      </c>
      <c r="C14" t="s">
        <v>16</v>
      </c>
      <c r="D14" t="s">
        <v>8</v>
      </c>
      <c r="E14" t="s">
        <v>38</v>
      </c>
      <c r="F14" t="s">
        <v>41</v>
      </c>
      <c r="G14" t="s">
        <v>14</v>
      </c>
      <c r="H14" t="s">
        <v>39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1</v>
      </c>
      <c r="O14">
        <f t="shared" si="5"/>
        <v>1</v>
      </c>
      <c r="Q14">
        <f t="shared" si="6"/>
        <v>3</v>
      </c>
      <c r="R14">
        <f t="shared" si="7"/>
        <v>3</v>
      </c>
    </row>
    <row r="17" spans="1:8" x14ac:dyDescent="0.3">
      <c r="A17" t="s">
        <v>46</v>
      </c>
      <c r="C17">
        <f t="shared" ref="C17:H17" si="8">COUNTIF(C3:C14,"*t1 x AP*")</f>
        <v>1</v>
      </c>
      <c r="D17">
        <f t="shared" si="8"/>
        <v>1</v>
      </c>
      <c r="E17">
        <f t="shared" si="8"/>
        <v>1</v>
      </c>
      <c r="F17">
        <f t="shared" si="8"/>
        <v>1</v>
      </c>
      <c r="G17">
        <f t="shared" si="8"/>
        <v>1</v>
      </c>
      <c r="H17">
        <f t="shared" si="8"/>
        <v>1</v>
      </c>
    </row>
    <row r="18" spans="1:8" x14ac:dyDescent="0.3">
      <c r="A18" t="s">
        <v>44</v>
      </c>
      <c r="C18">
        <f t="shared" ref="C18:H18" si="9">COUNTIF(C3:C14,"*t2 x AP*")</f>
        <v>1</v>
      </c>
      <c r="D18">
        <f t="shared" si="9"/>
        <v>1</v>
      </c>
      <c r="E18">
        <f t="shared" si="9"/>
        <v>1</v>
      </c>
      <c r="F18">
        <f t="shared" si="9"/>
        <v>1</v>
      </c>
      <c r="G18">
        <f t="shared" si="9"/>
        <v>1</v>
      </c>
      <c r="H18">
        <f t="shared" si="9"/>
        <v>1</v>
      </c>
    </row>
    <row r="19" spans="1:8" x14ac:dyDescent="0.3">
      <c r="A19" t="s">
        <v>41</v>
      </c>
      <c r="C19">
        <f t="shared" ref="C19:H19" si="10">COUNTIF(C3:C14,"*t3 x AP*")</f>
        <v>1</v>
      </c>
      <c r="D19">
        <f t="shared" si="10"/>
        <v>1</v>
      </c>
      <c r="E19">
        <f t="shared" si="10"/>
        <v>1</v>
      </c>
      <c r="F19">
        <f t="shared" si="10"/>
        <v>1</v>
      </c>
      <c r="G19">
        <f t="shared" si="10"/>
        <v>1</v>
      </c>
      <c r="H19">
        <f t="shared" si="10"/>
        <v>1</v>
      </c>
    </row>
    <row r="20" spans="1:8" x14ac:dyDescent="0.3">
      <c r="A20" t="s">
        <v>11</v>
      </c>
      <c r="C20">
        <f t="shared" ref="C20:H20" si="11">COUNTIF(C3:C14,"*t4 x AP*")</f>
        <v>1</v>
      </c>
      <c r="D20">
        <f t="shared" si="11"/>
        <v>1</v>
      </c>
      <c r="E20">
        <f t="shared" si="11"/>
        <v>1</v>
      </c>
      <c r="F20">
        <f t="shared" si="11"/>
        <v>1</v>
      </c>
      <c r="G20">
        <f t="shared" si="11"/>
        <v>1</v>
      </c>
      <c r="H20">
        <f t="shared" si="11"/>
        <v>1</v>
      </c>
    </row>
    <row r="21" spans="1:8" x14ac:dyDescent="0.3">
      <c r="A21" t="s">
        <v>12</v>
      </c>
      <c r="C21">
        <f t="shared" ref="C21:H21" si="12">COUNTIF(C3:C14,"*t5 x AP*")</f>
        <v>1</v>
      </c>
      <c r="D21">
        <f t="shared" si="12"/>
        <v>1</v>
      </c>
      <c r="E21">
        <f t="shared" si="12"/>
        <v>1</v>
      </c>
      <c r="F21">
        <f t="shared" si="12"/>
        <v>1</v>
      </c>
      <c r="G21">
        <f t="shared" si="12"/>
        <v>1</v>
      </c>
      <c r="H21">
        <f t="shared" si="12"/>
        <v>1</v>
      </c>
    </row>
    <row r="22" spans="1:8" x14ac:dyDescent="0.3">
      <c r="A22" t="s">
        <v>47</v>
      </c>
      <c r="C22">
        <f t="shared" ref="C22:H22" si="13">COUNTIF(C3:C14,"*t6 x AP*")</f>
        <v>1</v>
      </c>
      <c r="D22">
        <f t="shared" si="13"/>
        <v>1</v>
      </c>
      <c r="E22">
        <f t="shared" si="13"/>
        <v>1</v>
      </c>
      <c r="F22">
        <f t="shared" si="13"/>
        <v>1</v>
      </c>
      <c r="G22">
        <f t="shared" si="13"/>
        <v>1</v>
      </c>
      <c r="H22">
        <f t="shared" si="13"/>
        <v>1</v>
      </c>
    </row>
    <row r="23" spans="1:8" x14ac:dyDescent="0.3">
      <c r="A23" t="s">
        <v>48</v>
      </c>
      <c r="C23">
        <f t="shared" ref="C23:H23" si="14">COUNTIF(C3:C14,"*t1 x CTL*")</f>
        <v>1</v>
      </c>
      <c r="D23">
        <f t="shared" si="14"/>
        <v>1</v>
      </c>
      <c r="E23">
        <f t="shared" si="14"/>
        <v>1</v>
      </c>
      <c r="F23">
        <f t="shared" si="14"/>
        <v>1</v>
      </c>
      <c r="G23">
        <f t="shared" si="14"/>
        <v>1</v>
      </c>
      <c r="H23">
        <f t="shared" si="14"/>
        <v>1</v>
      </c>
    </row>
    <row r="24" spans="1:8" x14ac:dyDescent="0.3">
      <c r="A24" t="s">
        <v>38</v>
      </c>
      <c r="C24">
        <f t="shared" ref="C24:H24" si="15">COUNTIF(C3:C14,"*t2 x CTL*")</f>
        <v>1</v>
      </c>
      <c r="D24">
        <f t="shared" si="15"/>
        <v>1</v>
      </c>
      <c r="E24">
        <f t="shared" si="15"/>
        <v>1</v>
      </c>
      <c r="F24">
        <f t="shared" si="15"/>
        <v>1</v>
      </c>
      <c r="G24">
        <f t="shared" si="15"/>
        <v>1</v>
      </c>
      <c r="H24">
        <f t="shared" si="15"/>
        <v>1</v>
      </c>
    </row>
    <row r="25" spans="1:8" x14ac:dyDescent="0.3">
      <c r="A25" t="s">
        <v>42</v>
      </c>
      <c r="C25">
        <f t="shared" ref="C25:H25" si="16">COUNTIF(C3:C14,"*t3 x CTL*")</f>
        <v>1</v>
      </c>
      <c r="D25">
        <f t="shared" si="16"/>
        <v>1</v>
      </c>
      <c r="E25">
        <f t="shared" si="16"/>
        <v>1</v>
      </c>
      <c r="F25">
        <f t="shared" si="16"/>
        <v>1</v>
      </c>
      <c r="G25">
        <f t="shared" si="16"/>
        <v>1</v>
      </c>
      <c r="H25">
        <f t="shared" si="16"/>
        <v>1</v>
      </c>
    </row>
    <row r="26" spans="1:8" x14ac:dyDescent="0.3">
      <c r="A26" t="s">
        <v>43</v>
      </c>
      <c r="C26">
        <f t="shared" ref="C26:H26" si="17">COUNTIF(C3:C14,"*t4 x CTL*")</f>
        <v>1</v>
      </c>
      <c r="D26">
        <f t="shared" si="17"/>
        <v>1</v>
      </c>
      <c r="E26">
        <f t="shared" si="17"/>
        <v>1</v>
      </c>
      <c r="F26">
        <f t="shared" si="17"/>
        <v>1</v>
      </c>
      <c r="G26">
        <f t="shared" si="17"/>
        <v>1</v>
      </c>
      <c r="H26">
        <f t="shared" si="17"/>
        <v>1</v>
      </c>
    </row>
    <row r="27" spans="1:8" x14ac:dyDescent="0.3">
      <c r="A27" t="s">
        <v>45</v>
      </c>
      <c r="C27">
        <f t="shared" ref="C27:H27" si="18">COUNTIF(C3:C14,"*t5 x CTL*")</f>
        <v>1</v>
      </c>
      <c r="D27">
        <f t="shared" si="18"/>
        <v>1</v>
      </c>
      <c r="E27">
        <f t="shared" si="18"/>
        <v>1</v>
      </c>
      <c r="F27">
        <f t="shared" si="18"/>
        <v>1</v>
      </c>
      <c r="G27">
        <f t="shared" si="18"/>
        <v>1</v>
      </c>
      <c r="H27">
        <f t="shared" si="18"/>
        <v>1</v>
      </c>
    </row>
    <row r="28" spans="1:8" x14ac:dyDescent="0.3">
      <c r="A28" t="s">
        <v>49</v>
      </c>
      <c r="C28">
        <f t="shared" ref="C28:H28" si="19">COUNTIF(C3:C14,"*t6 x CTL*")</f>
        <v>1</v>
      </c>
      <c r="D28">
        <f t="shared" si="19"/>
        <v>1</v>
      </c>
      <c r="E28">
        <f t="shared" si="19"/>
        <v>1</v>
      </c>
      <c r="F28">
        <f t="shared" si="19"/>
        <v>1</v>
      </c>
      <c r="G28">
        <f t="shared" si="19"/>
        <v>1</v>
      </c>
      <c r="H28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scenarios</vt:lpstr>
      <vt:lpstr>Methods</vt:lpstr>
      <vt:lpstr>Task scenarios x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Truong</dc:creator>
  <cp:lastModifiedBy>Eric Lu</cp:lastModifiedBy>
  <dcterms:created xsi:type="dcterms:W3CDTF">2021-07-08T01:26:56Z</dcterms:created>
  <dcterms:modified xsi:type="dcterms:W3CDTF">2021-07-11T01:51:14Z</dcterms:modified>
</cp:coreProperties>
</file>