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GitHub\ESCOM\Instrumentación\"/>
    </mc:Choice>
  </mc:AlternateContent>
  <xr:revisionPtr revIDLastSave="0" documentId="13_ncr:1_{69A95F02-2177-45F2-8351-B4E62F303DC9}" xr6:coauthVersionLast="40" xr6:coauthVersionMax="40" xr10:uidLastSave="{00000000-0000-0000-0000-000000000000}"/>
  <bookViews>
    <workbookView xWindow="-120" yWindow="480" windowWidth="29040" windowHeight="15840" xr2:uid="{B843B26E-F7F5-497C-B053-027F3F582EA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O24" i="1"/>
  <c r="P24" i="1" s="1"/>
  <c r="O23" i="1"/>
  <c r="P23" i="1" s="1"/>
  <c r="O22" i="1"/>
  <c r="P22" i="1" s="1"/>
  <c r="O21" i="1"/>
  <c r="P21" i="1" s="1"/>
  <c r="O20" i="1"/>
  <c r="P20" i="1" s="1"/>
  <c r="O15" i="1"/>
  <c r="P15" i="1" s="1"/>
  <c r="O16" i="1"/>
  <c r="P16" i="1" s="1"/>
  <c r="O17" i="1"/>
  <c r="P17" i="1" s="1"/>
  <c r="O18" i="1"/>
  <c r="P18" i="1" s="1"/>
  <c r="O19" i="1"/>
  <c r="P19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C3" i="1" l="1"/>
  <c r="D3" i="1" s="1"/>
</calcChain>
</file>

<file path=xl/sharedStrings.xml><?xml version="1.0" encoding="utf-8"?>
<sst xmlns="http://schemas.openxmlformats.org/spreadsheetml/2006/main" count="18" uniqueCount="18">
  <si>
    <t>temperatura</t>
  </si>
  <si>
    <t>Columna3</t>
  </si>
  <si>
    <t>Vt teórico</t>
  </si>
  <si>
    <t>Vo teórico</t>
  </si>
  <si>
    <t>Vt práctico</t>
  </si>
  <si>
    <t>Vo práctico</t>
  </si>
  <si>
    <t>Columna1</t>
  </si>
  <si>
    <t>Columna9</t>
  </si>
  <si>
    <t>Columna10</t>
  </si>
  <si>
    <t>Temperatura</t>
  </si>
  <si>
    <t>salida sensor teórico</t>
  </si>
  <si>
    <t>Salida del sensor práctico</t>
  </si>
  <si>
    <t>Salida del CAS teórico</t>
  </si>
  <si>
    <t>Salida del CAS práctico</t>
  </si>
  <si>
    <t>Salida analógica</t>
  </si>
  <si>
    <t>00101010</t>
  </si>
  <si>
    <t>Salida decimal</t>
  </si>
  <si>
    <t>Voltaje analógico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</si>
</sst>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0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8F68D-5A1E-4BD8-87E6-2EC9D881E4A2}" name="Tabla1" displayName="Tabla1" ref="B2:G18" totalsRowShown="0">
  <autoFilter ref="B2:G18" xr:uid="{14D17922-1960-40E4-B1B2-66E1DBE73E78}"/>
  <tableColumns count="6">
    <tableColumn id="1" xr3:uid="{DE45C993-FAA3-47ED-AFE1-D33BCBF02157}" name="temperatura"/>
    <tableColumn id="2" xr3:uid="{7B3891D5-FA97-41AC-BAB0-6892FDD47B2C}" name="Vt teórico"/>
    <tableColumn id="3" xr3:uid="{8A0BFF0C-D6A9-451E-B207-32B295828B06}" name="Vo teórico"/>
    <tableColumn id="4" xr3:uid="{3A925CBB-C046-4747-B2B4-75B0FEFAF48C}" name="Columna1"/>
    <tableColumn id="5" xr3:uid="{3ADDB0E2-E2F6-4E99-9336-40A409355E09}" name="Vt práctico"/>
    <tableColumn id="6" xr3:uid="{E219A8C8-CAD5-47E8-916A-2716F9D3B5D4}" name="Vo práctico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CE42B7-0161-40FB-A3BA-272932E3D1A3}" name="Tabla2" displayName="Tabla2" ref="I2:R24" totalsRowShown="0">
  <autoFilter ref="I2:R24" xr:uid="{5774A1DE-0838-4134-8309-67173EDCC7C8}">
    <filterColumn colId="9">
      <filters blank="1"/>
    </filterColumn>
  </autoFilter>
  <tableColumns count="10">
    <tableColumn id="1" xr3:uid="{DF29576B-19A2-452B-8ED9-FF92941BC85F}" name="Temperatura" dataDxfId="9">
      <calculatedColumnFormula>Tabla2[[#This Row],[Salida del sensor práctico]]/10</calculatedColumnFormula>
    </tableColumn>
    <tableColumn id="2" xr3:uid="{64F180CB-594A-4020-9FD8-C6DD38A410B2}" name="salida sensor teórico" dataDxfId="8"/>
    <tableColumn id="3" xr3:uid="{A44249E6-A3D8-4255-B4EA-3EA15BBBF439}" name="Salida del sensor práctico" dataDxfId="7"/>
    <tableColumn id="4" xr3:uid="{57B07418-B490-4A04-9D2C-38F17A83D331}" name="Salida del CAS teórico" dataDxfId="6"/>
    <tableColumn id="5" xr3:uid="{DEA82A4C-5178-4A8B-B045-939A8E8C1AFD}" name="Salida del CAS práctico" dataDxfId="5"/>
    <tableColumn id="6" xr3:uid="{E88359B3-9CCF-4E5F-B0AE-0873C22A01F4}" name="Salida analógica" dataDxfId="4"/>
    <tableColumn id="7" xr3:uid="{0EE622F9-17E0-4AFA-9D27-C605B2767E34}" name="Salida decimal" dataDxfId="3">
      <calculatedColumnFormula>BIN2DEC(Tabla2[[#This Row],[Salida analógica]])</calculatedColumnFormula>
    </tableColumn>
    <tableColumn id="8" xr3:uid="{B4203E62-9A9F-41BC-8FAC-D1C312E8A2BE}" name="Voltaje analógico" dataDxfId="2">
      <calculatedColumnFormula>Tabla2[[#This Row],[Salida decimal]]*5/255</calculatedColumnFormula>
    </tableColumn>
    <tableColumn id="9" xr3:uid="{86FA4E01-9A63-40A6-9245-D35A2CD4C37A}" name="Columna9" dataDxfId="1"/>
    <tableColumn id="10" xr3:uid="{C00463AC-3DA9-464A-A82A-D506965B4705}" name="Columna10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DC54-4AAA-469A-8106-6E1DDFA87A34}">
  <dimension ref="B2:R24"/>
  <sheetViews>
    <sheetView tabSelected="1" topLeftCell="J1" zoomScale="120" zoomScaleNormal="120" workbookViewId="0">
      <selection activeCell="L3" sqref="L3:L24"/>
    </sheetView>
  </sheetViews>
  <sheetFormatPr baseColWidth="10" defaultRowHeight="15" x14ac:dyDescent="0.25"/>
  <cols>
    <col min="2" max="7" width="20.7109375" customWidth="1"/>
    <col min="9" max="9" width="14.7109375" bestFit="1" customWidth="1"/>
    <col min="10" max="10" width="21.5703125" bestFit="1" customWidth="1"/>
    <col min="11" max="11" width="25.85546875" bestFit="1" customWidth="1"/>
    <col min="12" max="12" width="22.5703125" bestFit="1" customWidth="1"/>
    <col min="13" max="13" width="23.28515625" bestFit="1" customWidth="1"/>
    <col min="14" max="14" width="17.28515625" bestFit="1" customWidth="1"/>
    <col min="15" max="15" width="16" bestFit="1" customWidth="1"/>
    <col min="16" max="16" width="18.7109375" bestFit="1" customWidth="1"/>
    <col min="17" max="17" width="12" customWidth="1"/>
    <col min="18" max="18" width="13" customWidth="1"/>
  </cols>
  <sheetData>
    <row r="2" spans="2:18" x14ac:dyDescent="0.25">
      <c r="B2" t="s">
        <v>0</v>
      </c>
      <c r="C2" t="s">
        <v>2</v>
      </c>
      <c r="D2" t="s">
        <v>3</v>
      </c>
      <c r="E2" t="s">
        <v>6</v>
      </c>
      <c r="F2" t="s">
        <v>4</v>
      </c>
      <c r="G2" t="s">
        <v>5</v>
      </c>
      <c r="H2" t="s">
        <v>1</v>
      </c>
      <c r="I2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16</v>
      </c>
      <c r="P2" s="1" t="s">
        <v>17</v>
      </c>
      <c r="Q2" s="1" t="s">
        <v>7</v>
      </c>
      <c r="R2" s="1" t="s">
        <v>8</v>
      </c>
    </row>
    <row r="3" spans="2:18" x14ac:dyDescent="0.25">
      <c r="B3">
        <v>1</v>
      </c>
      <c r="C3">
        <f>B3*0.001</f>
        <v>1E-3</v>
      </c>
      <c r="D3">
        <f>5/0.75 * C3</f>
        <v>6.6666666666666671E-3</v>
      </c>
      <c r="I3">
        <f>Tabla2[[#This Row],[Salida del sensor práctico]]/10</f>
        <v>12.77</v>
      </c>
      <c r="J3" s="1"/>
      <c r="K3" s="1">
        <v>127.7</v>
      </c>
      <c r="L3" s="1"/>
      <c r="M3" s="1">
        <v>0.86</v>
      </c>
      <c r="N3" s="2" t="s">
        <v>15</v>
      </c>
      <c r="O3" s="1">
        <f>BIN2DEC(Tabla2[[#This Row],[Salida analógica]])</f>
        <v>42</v>
      </c>
      <c r="P3" s="1">
        <f>Tabla2[[#This Row],[Salida decimal]]*5/255</f>
        <v>0.82352941176470584</v>
      </c>
      <c r="Q3" s="1"/>
      <c r="R3" s="1"/>
    </row>
    <row r="4" spans="2:18" x14ac:dyDescent="0.25">
      <c r="I4">
        <f>Tabla2[[#This Row],[Salida del sensor práctico]]/10</f>
        <v>13.84</v>
      </c>
      <c r="J4" s="1"/>
      <c r="K4" s="1">
        <v>138.4</v>
      </c>
      <c r="L4" s="1"/>
      <c r="M4" s="1">
        <v>0.93</v>
      </c>
      <c r="N4" s="2">
        <v>101110</v>
      </c>
      <c r="O4" s="1">
        <f>BIN2DEC(Tabla2[[#This Row],[Salida analógica]])</f>
        <v>46</v>
      </c>
      <c r="P4" s="1">
        <f>Tabla2[[#This Row],[Salida decimal]]*5/255</f>
        <v>0.90196078431372551</v>
      </c>
      <c r="Q4" s="1"/>
      <c r="R4" s="1"/>
    </row>
    <row r="5" spans="2:18" x14ac:dyDescent="0.25">
      <c r="I5">
        <f>Tabla2[[#This Row],[Salida del sensor práctico]]/10</f>
        <v>15.25</v>
      </c>
      <c r="J5" s="1"/>
      <c r="K5" s="1">
        <v>152.5</v>
      </c>
      <c r="L5" s="1"/>
      <c r="M5" s="1">
        <v>1.02</v>
      </c>
      <c r="N5" s="2">
        <v>110010</v>
      </c>
      <c r="O5" s="1">
        <f>BIN2DEC(Tabla2[[#This Row],[Salida analógica]])</f>
        <v>50</v>
      </c>
      <c r="P5" s="1">
        <f>Tabla2[[#This Row],[Salida decimal]]*5/255</f>
        <v>0.98039215686274506</v>
      </c>
      <c r="Q5" s="1"/>
      <c r="R5" s="1"/>
    </row>
    <row r="6" spans="2:18" x14ac:dyDescent="0.25">
      <c r="I6">
        <f>Tabla2[[#This Row],[Salida del sensor práctico]]/10</f>
        <v>4.33</v>
      </c>
      <c r="J6" s="1"/>
      <c r="K6" s="1">
        <v>43.3</v>
      </c>
      <c r="L6" s="1"/>
      <c r="M6" s="1">
        <v>0.3</v>
      </c>
      <c r="N6" s="2">
        <v>1110</v>
      </c>
      <c r="O6" s="1">
        <f>BIN2DEC(Tabla2[[#This Row],[Salida analógica]])</f>
        <v>14</v>
      </c>
      <c r="P6" s="1">
        <f>Tabla2[[#This Row],[Salida decimal]]*5/255</f>
        <v>0.27450980392156865</v>
      </c>
      <c r="Q6" s="1"/>
      <c r="R6" s="1"/>
    </row>
    <row r="7" spans="2:18" x14ac:dyDescent="0.25">
      <c r="I7">
        <f>Tabla2[[#This Row],[Salida del sensor práctico]]/10</f>
        <v>6.5200000000000005</v>
      </c>
      <c r="J7" s="1"/>
      <c r="K7" s="1">
        <v>65.2</v>
      </c>
      <c r="L7" s="1"/>
      <c r="M7" s="1">
        <v>0.44</v>
      </c>
      <c r="N7" s="2">
        <v>10110</v>
      </c>
      <c r="O7" s="1">
        <f>BIN2DEC(Tabla2[[#This Row],[Salida analógica]])</f>
        <v>22</v>
      </c>
      <c r="P7" s="1">
        <f>Tabla2[[#This Row],[Salida decimal]]*5/255</f>
        <v>0.43137254901960786</v>
      </c>
      <c r="Q7" s="1"/>
      <c r="R7" s="1"/>
    </row>
    <row r="8" spans="2:18" x14ac:dyDescent="0.25">
      <c r="I8">
        <f>Tabla2[[#This Row],[Salida del sensor práctico]]/10</f>
        <v>13.4</v>
      </c>
      <c r="J8" s="1"/>
      <c r="K8" s="1">
        <v>134</v>
      </c>
      <c r="L8" s="1"/>
      <c r="M8" s="1">
        <v>0.93</v>
      </c>
      <c r="N8" s="2">
        <v>101110</v>
      </c>
      <c r="O8" s="1">
        <f>BIN2DEC(Tabla2[[#This Row],[Salida analógica]])</f>
        <v>46</v>
      </c>
      <c r="P8" s="1">
        <f>Tabla2[[#This Row],[Salida decimal]]*5/255</f>
        <v>0.90196078431372551</v>
      </c>
      <c r="Q8" s="1"/>
      <c r="R8" s="1"/>
    </row>
    <row r="9" spans="2:18" x14ac:dyDescent="0.25">
      <c r="I9">
        <f>Tabla2[[#This Row],[Salida del sensor práctico]]/10</f>
        <v>14.66</v>
      </c>
      <c r="J9" s="1"/>
      <c r="K9" s="1">
        <v>146.6</v>
      </c>
      <c r="L9" s="1"/>
      <c r="M9" s="1">
        <v>1</v>
      </c>
      <c r="N9" s="2">
        <v>110001</v>
      </c>
      <c r="O9" s="1">
        <f>BIN2DEC(Tabla2[[#This Row],[Salida analógica]])</f>
        <v>49</v>
      </c>
      <c r="P9" s="1">
        <f>Tabla2[[#This Row],[Salida decimal]]*5/255</f>
        <v>0.96078431372549022</v>
      </c>
      <c r="Q9" s="1"/>
      <c r="R9" s="1"/>
    </row>
    <row r="10" spans="2:18" x14ac:dyDescent="0.25">
      <c r="I10">
        <f>Tabla2[[#This Row],[Salida del sensor práctico]]/10</f>
        <v>9.14</v>
      </c>
      <c r="J10" s="1"/>
      <c r="K10" s="1">
        <v>91.4</v>
      </c>
      <c r="L10" s="1"/>
      <c r="M10" s="1">
        <v>0.61</v>
      </c>
      <c r="N10" s="2">
        <v>11111</v>
      </c>
      <c r="O10" s="1">
        <f>BIN2DEC(Tabla2[[#This Row],[Salida analógica]])</f>
        <v>31</v>
      </c>
      <c r="P10" s="1">
        <f>Tabla2[[#This Row],[Salida decimal]]*5/255</f>
        <v>0.60784313725490191</v>
      </c>
      <c r="Q10" s="1"/>
      <c r="R10" s="1"/>
    </row>
    <row r="11" spans="2:18" x14ac:dyDescent="0.25">
      <c r="I11">
        <f>Tabla2[[#This Row],[Salida del sensor práctico]]/10</f>
        <v>7.17</v>
      </c>
      <c r="J11" s="1"/>
      <c r="K11" s="1">
        <v>71.7</v>
      </c>
      <c r="L11" s="1"/>
      <c r="M11" s="1">
        <v>0.49</v>
      </c>
      <c r="N11" s="2">
        <v>11001</v>
      </c>
      <c r="O11" s="1">
        <f>BIN2DEC(Tabla2[[#This Row],[Salida analógica]])</f>
        <v>25</v>
      </c>
      <c r="P11" s="1">
        <f>Tabla2[[#This Row],[Salida decimal]]*5/255</f>
        <v>0.49019607843137253</v>
      </c>
      <c r="Q11" s="1"/>
      <c r="R11" s="1"/>
    </row>
    <row r="12" spans="2:18" x14ac:dyDescent="0.25">
      <c r="I12">
        <f>Tabla2[[#This Row],[Salida del sensor práctico]]/10</f>
        <v>8.75</v>
      </c>
      <c r="J12" s="1"/>
      <c r="K12" s="1">
        <v>87.5</v>
      </c>
      <c r="L12" s="1"/>
      <c r="M12" s="1">
        <v>0.56000000000000005</v>
      </c>
      <c r="N12" s="2">
        <v>11110</v>
      </c>
      <c r="O12" s="1">
        <f>BIN2DEC(Tabla2[[#This Row],[Salida analógica]])</f>
        <v>30</v>
      </c>
      <c r="P12" s="1">
        <f>Tabla2[[#This Row],[Salida decimal]]*5/255</f>
        <v>0.58823529411764708</v>
      </c>
      <c r="Q12" s="1"/>
      <c r="R12" s="1"/>
    </row>
    <row r="13" spans="2:18" x14ac:dyDescent="0.25">
      <c r="I13">
        <f>Tabla2[[#This Row],[Salida del sensor práctico]]/10</f>
        <v>23.86</v>
      </c>
      <c r="J13" s="1"/>
      <c r="K13" s="3">
        <v>238.6</v>
      </c>
      <c r="L13" s="3"/>
      <c r="M13" s="3">
        <v>1.59</v>
      </c>
      <c r="N13" s="3">
        <v>1001110</v>
      </c>
      <c r="O13" s="3">
        <f>BIN2DEC(Tabla2[[#This Row],[Salida analógica]])</f>
        <v>78</v>
      </c>
      <c r="P13" s="3">
        <f>Tabla2[[#This Row],[Salida decimal]]*5/255</f>
        <v>1.5294117647058822</v>
      </c>
      <c r="Q13" s="3"/>
      <c r="R13" s="3"/>
    </row>
    <row r="14" spans="2:18" x14ac:dyDescent="0.25">
      <c r="I14">
        <f>Tabla2[[#This Row],[Salida del sensor práctico]]/10</f>
        <v>33.21</v>
      </c>
      <c r="J14" s="1"/>
      <c r="K14" s="1">
        <v>332.1</v>
      </c>
      <c r="L14" s="1"/>
      <c r="M14" s="1">
        <v>2.1</v>
      </c>
      <c r="N14" s="1">
        <v>1101110</v>
      </c>
      <c r="O14" s="1">
        <f>BIN2DEC(Tabla2[[#This Row],[Salida analógica]])</f>
        <v>110</v>
      </c>
      <c r="P14" s="1">
        <f>Tabla2[[#This Row],[Salida decimal]]*5/255</f>
        <v>2.1568627450980391</v>
      </c>
      <c r="Q14" s="1"/>
      <c r="R14" s="1"/>
    </row>
    <row r="15" spans="2:18" x14ac:dyDescent="0.25">
      <c r="I15">
        <f>Tabla2[[#This Row],[Salida del sensor práctico]]/10</f>
        <v>33.299999999999997</v>
      </c>
      <c r="J15" s="1"/>
      <c r="K15" s="1">
        <v>333</v>
      </c>
      <c r="L15" s="1"/>
      <c r="M15" s="1">
        <v>2.27</v>
      </c>
      <c r="N15" s="1">
        <v>1110101</v>
      </c>
      <c r="O15" s="1">
        <f>BIN2DEC(Tabla2[[#This Row],[Salida analógica]])</f>
        <v>117</v>
      </c>
      <c r="P15" s="1">
        <f>Tabla2[[#This Row],[Salida decimal]]*5/255</f>
        <v>2.2941176470588234</v>
      </c>
      <c r="Q15" s="1"/>
      <c r="R15" s="1"/>
    </row>
    <row r="16" spans="2:18" x14ac:dyDescent="0.25">
      <c r="I16">
        <f>Tabla2[[#This Row],[Salida del sensor práctico]]/10</f>
        <v>42</v>
      </c>
      <c r="J16" s="1"/>
      <c r="K16" s="1">
        <v>420</v>
      </c>
      <c r="L16" s="1"/>
      <c r="M16" s="1">
        <v>2.79</v>
      </c>
      <c r="N16" s="1">
        <v>10001011</v>
      </c>
      <c r="O16" s="1">
        <f>BIN2DEC(Tabla2[[#This Row],[Salida analógica]])</f>
        <v>139</v>
      </c>
      <c r="P16" s="1">
        <f>Tabla2[[#This Row],[Salida decimal]]*5/255</f>
        <v>2.7254901960784315</v>
      </c>
      <c r="Q16" s="1"/>
      <c r="R16" s="1"/>
    </row>
    <row r="17" spans="9:18" x14ac:dyDescent="0.25">
      <c r="I17">
        <f>Tabla2[[#This Row],[Salida del sensor práctico]]/10</f>
        <v>44.8</v>
      </c>
      <c r="J17" s="1"/>
      <c r="K17" s="1">
        <v>448</v>
      </c>
      <c r="L17" s="1"/>
      <c r="M17" s="1">
        <v>2.99</v>
      </c>
      <c r="N17" s="1">
        <v>10010011</v>
      </c>
      <c r="O17" s="1">
        <f>BIN2DEC(Tabla2[[#This Row],[Salida analógica]])</f>
        <v>147</v>
      </c>
      <c r="P17" s="1">
        <f>Tabla2[[#This Row],[Salida decimal]]*5/255</f>
        <v>2.8823529411764706</v>
      </c>
      <c r="Q17" s="1"/>
      <c r="R17" s="1"/>
    </row>
    <row r="18" spans="9:18" x14ac:dyDescent="0.25">
      <c r="I18">
        <f>Tabla2[[#This Row],[Salida del sensor práctico]]/10</f>
        <v>51.3</v>
      </c>
      <c r="J18" s="1"/>
      <c r="K18" s="1">
        <v>513</v>
      </c>
      <c r="L18" s="1"/>
      <c r="M18" s="1">
        <v>3.47</v>
      </c>
      <c r="N18" s="1">
        <v>10101110</v>
      </c>
      <c r="O18" s="1">
        <f>BIN2DEC(Tabla2[[#This Row],[Salida analógica]])</f>
        <v>174</v>
      </c>
      <c r="P18" s="1">
        <f>Tabla2[[#This Row],[Salida decimal]]*5/255</f>
        <v>3.4117647058823528</v>
      </c>
      <c r="Q18" s="1"/>
      <c r="R18" s="1"/>
    </row>
    <row r="19" spans="9:18" x14ac:dyDescent="0.25">
      <c r="I19">
        <f>Tabla2[[#This Row],[Salida del sensor práctico]]/10</f>
        <v>52.7</v>
      </c>
      <c r="J19" s="1"/>
      <c r="K19" s="1">
        <v>527</v>
      </c>
      <c r="L19" s="1"/>
      <c r="M19" s="1">
        <v>3.54</v>
      </c>
      <c r="N19" s="1">
        <v>10110110</v>
      </c>
      <c r="O19" s="1">
        <f>BIN2DEC(Tabla2[[#This Row],[Salida analógica]])</f>
        <v>182</v>
      </c>
      <c r="P19" s="1">
        <f>Tabla2[[#This Row],[Salida decimal]]*5/255</f>
        <v>3.5686274509803924</v>
      </c>
      <c r="Q19" s="1"/>
      <c r="R19" s="1"/>
    </row>
    <row r="20" spans="9:18" x14ac:dyDescent="0.25">
      <c r="I20">
        <f>Tabla2[[#This Row],[Salida del sensor práctico]]/10</f>
        <v>62.4</v>
      </c>
      <c r="J20" s="1"/>
      <c r="K20" s="1">
        <v>624</v>
      </c>
      <c r="L20" s="1"/>
      <c r="M20" s="1">
        <v>4.12</v>
      </c>
      <c r="N20" s="1">
        <v>11011011</v>
      </c>
      <c r="O20" s="1">
        <f>BIN2DEC(Tabla2[[#This Row],[Salida analógica]])</f>
        <v>219</v>
      </c>
      <c r="P20" s="1">
        <f>Tabla2[[#This Row],[Salida decimal]]*5/255</f>
        <v>4.2941176470588234</v>
      </c>
      <c r="Q20" s="1"/>
      <c r="R20" s="1"/>
    </row>
    <row r="21" spans="9:18" x14ac:dyDescent="0.25">
      <c r="I21">
        <f>Tabla2[[#This Row],[Salida del sensor práctico]]/10</f>
        <v>69.5</v>
      </c>
      <c r="J21" s="1"/>
      <c r="K21" s="1">
        <v>695</v>
      </c>
      <c r="L21" s="1"/>
      <c r="M21" s="1">
        <v>4.45</v>
      </c>
      <c r="N21" s="1">
        <v>11110000</v>
      </c>
      <c r="O21" s="1">
        <f>BIN2DEC(Tabla2[[#This Row],[Salida analógica]])</f>
        <v>240</v>
      </c>
      <c r="P21" s="1">
        <f>Tabla2[[#This Row],[Salida decimal]]*5/255</f>
        <v>4.7058823529411766</v>
      </c>
      <c r="Q21" s="1"/>
      <c r="R21" s="1"/>
    </row>
    <row r="22" spans="9:18" x14ac:dyDescent="0.25">
      <c r="I22">
        <f>Tabla2[[#This Row],[Salida del sensor práctico]]/10</f>
        <v>72.900000000000006</v>
      </c>
      <c r="J22" s="1"/>
      <c r="K22" s="1">
        <v>729</v>
      </c>
      <c r="L22" s="1"/>
      <c r="M22" s="1">
        <v>4.7699999999999996</v>
      </c>
      <c r="N22" s="1">
        <v>11111111</v>
      </c>
      <c r="O22" s="1">
        <f>BIN2DEC(Tabla2[[#This Row],[Salida analógica]])</f>
        <v>255</v>
      </c>
      <c r="P22" s="1">
        <f>Tabla2[[#This Row],[Salida decimal]]*5/255</f>
        <v>5</v>
      </c>
      <c r="Q22" s="1"/>
      <c r="R22" s="1"/>
    </row>
    <row r="23" spans="9:18" x14ac:dyDescent="0.25">
      <c r="I23">
        <f>Tabla2[[#This Row],[Salida del sensor práctico]]/10</f>
        <v>66</v>
      </c>
      <c r="J23" s="1"/>
      <c r="K23" s="1">
        <v>660</v>
      </c>
      <c r="L23" s="1"/>
      <c r="M23" s="1">
        <v>4.45</v>
      </c>
      <c r="N23" s="1">
        <v>11101000</v>
      </c>
      <c r="O23" s="1">
        <f>BIN2DEC(Tabla2[[#This Row],[Salida analógica]])</f>
        <v>232</v>
      </c>
      <c r="P23" s="1">
        <f>Tabla2[[#This Row],[Salida decimal]]*5/255</f>
        <v>4.5490196078431371</v>
      </c>
      <c r="Q23" s="1"/>
      <c r="R23" s="1"/>
    </row>
    <row r="24" spans="9:18" x14ac:dyDescent="0.25">
      <c r="I24">
        <f>Tabla2[[#This Row],[Salida del sensor práctico]]/10</f>
        <v>44.1</v>
      </c>
      <c r="J24" s="1"/>
      <c r="K24" s="1">
        <v>441</v>
      </c>
      <c r="L24" s="1"/>
      <c r="M24" s="1">
        <v>2.92</v>
      </c>
      <c r="N24" s="1">
        <v>10001111</v>
      </c>
      <c r="O24" s="1">
        <f>BIN2DEC(Tabla2[[#This Row],[Salida analógica]])</f>
        <v>143</v>
      </c>
      <c r="P24" s="1">
        <f>Tabla2[[#This Row],[Salida decimal]]*5/255</f>
        <v>2.8039215686274508</v>
      </c>
      <c r="Q24" s="1"/>
      <c r="R24" s="1"/>
    </row>
  </sheetData>
  <pageMargins left="0.7" right="0.7" top="0.75" bottom="0.75" header="0.3" footer="0.3"/>
  <pageSetup orientation="portrait" horizontalDpi="4294967292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Efrain Vargas Romero</dc:creator>
  <cp:lastModifiedBy>Erick Efrain Vargas Romero</cp:lastModifiedBy>
  <dcterms:created xsi:type="dcterms:W3CDTF">2019-02-21T04:19:40Z</dcterms:created>
  <dcterms:modified xsi:type="dcterms:W3CDTF">2019-03-02T06:34:50Z</dcterms:modified>
</cp:coreProperties>
</file>