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ESCOM\Instrumentación\"/>
    </mc:Choice>
  </mc:AlternateContent>
  <xr:revisionPtr revIDLastSave="0" documentId="13_ncr:1_{5281E486-4BD3-425F-858A-8BE9C6ABB60A}" xr6:coauthVersionLast="41" xr6:coauthVersionMax="41" xr10:uidLastSave="{00000000-0000-0000-0000-000000000000}"/>
  <bookViews>
    <workbookView xWindow="-120" yWindow="480" windowWidth="29040" windowHeight="15840" xr2:uid="{D2003C42-BE13-448D-BBF8-5AEFF8EC21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J24" i="1"/>
  <c r="J23" i="1"/>
  <c r="G3" i="1"/>
  <c r="H3" i="1"/>
  <c r="I3" i="1"/>
  <c r="G4" i="1"/>
  <c r="H4" i="1" s="1"/>
  <c r="I4" i="1"/>
  <c r="G5" i="1"/>
  <c r="H5" i="1"/>
  <c r="I5" i="1"/>
  <c r="G6" i="1"/>
  <c r="H6" i="1" s="1"/>
  <c r="I6" i="1"/>
  <c r="G7" i="1"/>
  <c r="H7" i="1"/>
  <c r="I7" i="1"/>
  <c r="G8" i="1"/>
  <c r="H8" i="1" s="1"/>
  <c r="I8" i="1"/>
  <c r="G9" i="1"/>
  <c r="H9" i="1"/>
  <c r="I9" i="1"/>
  <c r="G10" i="1"/>
  <c r="H10" i="1" s="1"/>
  <c r="I10" i="1"/>
  <c r="G11" i="1"/>
  <c r="H11" i="1"/>
  <c r="I11" i="1"/>
  <c r="G12" i="1"/>
  <c r="H12" i="1" s="1"/>
  <c r="I12" i="1"/>
  <c r="G13" i="1"/>
  <c r="H13" i="1"/>
  <c r="I13" i="1"/>
  <c r="G14" i="1"/>
  <c r="H14" i="1" s="1"/>
  <c r="I14" i="1"/>
  <c r="G15" i="1"/>
  <c r="H15" i="1"/>
  <c r="I15" i="1"/>
  <c r="G16" i="1"/>
  <c r="H16" i="1" s="1"/>
  <c r="I16" i="1"/>
  <c r="G17" i="1"/>
  <c r="H17" i="1"/>
  <c r="I17" i="1"/>
  <c r="G18" i="1"/>
  <c r="H18" i="1" s="1"/>
  <c r="I18" i="1"/>
  <c r="G19" i="1"/>
  <c r="H19" i="1"/>
  <c r="I19" i="1"/>
  <c r="G20" i="1"/>
  <c r="H20" i="1" s="1"/>
  <c r="I20" i="1"/>
  <c r="G21" i="1"/>
  <c r="H21" i="1"/>
  <c r="I21" i="1"/>
  <c r="G22" i="1"/>
  <c r="H22" i="1" s="1"/>
  <c r="I22" i="1"/>
  <c r="J9" i="1"/>
  <c r="J10" i="1"/>
  <c r="J11" i="1"/>
  <c r="A11" i="1"/>
  <c r="B11" i="1" s="1"/>
  <c r="D11" i="1" s="1"/>
  <c r="A10" i="1"/>
  <c r="B10" i="1"/>
  <c r="D10" i="1" s="1"/>
  <c r="A9" i="1"/>
  <c r="B9" i="1" s="1"/>
  <c r="D9" i="1" s="1"/>
  <c r="J4" i="1"/>
  <c r="D4" i="1"/>
  <c r="B4" i="1"/>
  <c r="A4" i="1"/>
  <c r="J3" i="1"/>
  <c r="D3" i="1"/>
  <c r="A3" i="1"/>
  <c r="B3" i="1" s="1"/>
  <c r="J2" i="1"/>
  <c r="I2" i="1"/>
  <c r="H2" i="1"/>
  <c r="G2" i="1"/>
  <c r="D2" i="1"/>
  <c r="B2" i="1"/>
  <c r="A5" i="1"/>
  <c r="B5" i="1" s="1"/>
  <c r="D5" i="1" s="1"/>
  <c r="J5" i="1" s="1"/>
  <c r="A6" i="1"/>
  <c r="B6" i="1" s="1"/>
  <c r="D6" i="1" s="1"/>
  <c r="J6" i="1" s="1"/>
  <c r="A7" i="1"/>
  <c r="B7" i="1" s="1"/>
  <c r="D7" i="1" s="1"/>
  <c r="J7" i="1" s="1"/>
  <c r="A8" i="1"/>
  <c r="B8" i="1" s="1"/>
  <c r="D8" i="1" s="1"/>
  <c r="A12" i="1"/>
  <c r="B12" i="1" s="1"/>
  <c r="D12" i="1" s="1"/>
  <c r="J12" i="1" s="1"/>
  <c r="A13" i="1"/>
  <c r="B13" i="1" s="1"/>
  <c r="D13" i="1" s="1"/>
  <c r="J13" i="1" s="1"/>
  <c r="A14" i="1"/>
  <c r="B14" i="1" s="1"/>
  <c r="D14" i="1" s="1"/>
  <c r="J14" i="1" s="1"/>
  <c r="A15" i="1"/>
  <c r="B15" i="1" s="1"/>
  <c r="D15" i="1" s="1"/>
  <c r="J15" i="1" s="1"/>
  <c r="A16" i="1"/>
  <c r="B16" i="1" s="1"/>
  <c r="D16" i="1" s="1"/>
  <c r="J16" i="1" s="1"/>
  <c r="A17" i="1"/>
  <c r="B17" i="1" s="1"/>
  <c r="D17" i="1" s="1"/>
  <c r="J17" i="1" s="1"/>
  <c r="A18" i="1"/>
  <c r="B18" i="1" s="1"/>
  <c r="D18" i="1" s="1"/>
  <c r="J18" i="1" s="1"/>
  <c r="A19" i="1"/>
  <c r="B19" i="1" s="1"/>
  <c r="D19" i="1" s="1"/>
  <c r="J19" i="1" s="1"/>
  <c r="A20" i="1"/>
  <c r="B20" i="1" s="1"/>
  <c r="D20" i="1" s="1"/>
  <c r="J20" i="1" s="1"/>
  <c r="A21" i="1"/>
  <c r="B21" i="1" s="1"/>
  <c r="D21" i="1" s="1"/>
  <c r="J21" i="1" s="1"/>
  <c r="A22" i="1"/>
  <c r="B22" i="1" s="1"/>
  <c r="D22" i="1" s="1"/>
  <c r="J22" i="1" s="1"/>
  <c r="A2" i="1"/>
  <c r="J8" i="1" l="1"/>
</calcChain>
</file>

<file path=xl/sharedStrings.xml><?xml version="1.0" encoding="utf-8"?>
<sst xmlns="http://schemas.openxmlformats.org/spreadsheetml/2006/main" count="32" uniqueCount="32">
  <si>
    <t>Temperatura</t>
  </si>
  <si>
    <t>Sensor teórico</t>
  </si>
  <si>
    <t>Sensor práctico</t>
  </si>
  <si>
    <t>CAS teórico</t>
  </si>
  <si>
    <t>CAS práctico</t>
  </si>
  <si>
    <t>Error</t>
  </si>
  <si>
    <t>porcentaje error</t>
  </si>
  <si>
    <t>Binario</t>
  </si>
  <si>
    <t>Decimal</t>
  </si>
  <si>
    <t>Voltaje analógico</t>
  </si>
  <si>
    <t>01111111</t>
  </si>
  <si>
    <t>11001011</t>
  </si>
  <si>
    <t>11101101</t>
  </si>
  <si>
    <t>01000010</t>
  </si>
  <si>
    <t>01010100</t>
  </si>
  <si>
    <t>01011111</t>
  </si>
  <si>
    <t>01110111</t>
  </si>
  <si>
    <t>01100101</t>
  </si>
  <si>
    <t>10101000</t>
  </si>
  <si>
    <t>10110011</t>
  </si>
  <si>
    <t>10111100</t>
  </si>
  <si>
    <t>11001111</t>
  </si>
  <si>
    <t>11010100</t>
  </si>
  <si>
    <t>11100110</t>
  </si>
  <si>
    <t>11111111</t>
  </si>
  <si>
    <t>01010101</t>
  </si>
  <si>
    <t>01110110</t>
  </si>
  <si>
    <t>01111001</t>
  </si>
  <si>
    <t>10000000</t>
  </si>
  <si>
    <t>01011011</t>
  </si>
  <si>
    <t>01100011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</si>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</sst>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2" fontId="1" fillId="2" borderId="0" xfId="2" applyNumberFormat="1"/>
    <xf numFmtId="49" fontId="1" fillId="2" borderId="0" xfId="2" applyNumberFormat="1"/>
    <xf numFmtId="9" fontId="0" fillId="0" borderId="0" xfId="1" applyFont="1"/>
    <xf numFmtId="9" fontId="1" fillId="2" borderId="0" xfId="2" applyNumberFormat="1"/>
    <xf numFmtId="9" fontId="0" fillId="0" borderId="0" xfId="0" applyNumberFormat="1"/>
  </cellXfs>
  <cellStyles count="3">
    <cellStyle name="20% - Énfasis3" xfId="2" builtinId="3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Cicuito</a:t>
            </a:r>
            <a:r>
              <a:rPr lang="es-MX" baseline="0"/>
              <a:t> Acondicionador de Señal (Práctico)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Hoja1!$E$2:$E$22</c:f>
              <c:numCache>
                <c:formatCode>General</c:formatCode>
                <c:ptCount val="21"/>
                <c:pt idx="0" formatCode="0.00">
                  <c:v>1.48</c:v>
                </c:pt>
                <c:pt idx="1">
                  <c:v>1.68</c:v>
                </c:pt>
                <c:pt idx="2">
                  <c:v>1.72</c:v>
                </c:pt>
                <c:pt idx="3" formatCode="0.00">
                  <c:v>1.81</c:v>
                </c:pt>
                <c:pt idx="4" formatCode="0.00">
                  <c:v>1.99</c:v>
                </c:pt>
                <c:pt idx="5" formatCode="0.00">
                  <c:v>2.09</c:v>
                </c:pt>
                <c:pt idx="6" formatCode="0.00">
                  <c:v>2.35</c:v>
                </c:pt>
                <c:pt idx="7" formatCode="0.00">
                  <c:v>2.31</c:v>
                </c:pt>
                <c:pt idx="8" formatCode="0.00">
                  <c:v>2.37</c:v>
                </c:pt>
                <c:pt idx="9" formatCode="0.00">
                  <c:v>2.5</c:v>
                </c:pt>
                <c:pt idx="10" formatCode="0.00">
                  <c:v>2.38</c:v>
                </c:pt>
                <c:pt idx="11" formatCode="0.00">
                  <c:v>2.42</c:v>
                </c:pt>
                <c:pt idx="12" formatCode="0.00">
                  <c:v>3.1</c:v>
                </c:pt>
                <c:pt idx="13" formatCode="0.00">
                  <c:v>3.3</c:v>
                </c:pt>
                <c:pt idx="14" formatCode="0.00">
                  <c:v>3.63</c:v>
                </c:pt>
                <c:pt idx="15" formatCode="0.00">
                  <c:v>3.9</c:v>
                </c:pt>
                <c:pt idx="16" formatCode="0.00">
                  <c:v>4.12</c:v>
                </c:pt>
                <c:pt idx="17" formatCode="0.00">
                  <c:v>4.13</c:v>
                </c:pt>
                <c:pt idx="18" formatCode="0.00">
                  <c:v>4.43</c:v>
                </c:pt>
                <c:pt idx="19" formatCode="0.00">
                  <c:v>4.57</c:v>
                </c:pt>
                <c:pt idx="20" formatCode="0.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5-474D-986D-7079A6D233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sensor LM335 </a:t>
            </a:r>
            <a:r>
              <a:rPr lang="es-MX" baseline="0"/>
              <a:t>(Práctico)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16.000000000000014</c:v>
                </c:pt>
                <c:pt idx="1">
                  <c:v>16.999999999999993</c:v>
                </c:pt>
                <c:pt idx="2">
                  <c:v>18.000000000000014</c:v>
                </c:pt>
                <c:pt idx="3">
                  <c:v>18.999999999999993</c:v>
                </c:pt>
                <c:pt idx="4">
                  <c:v>20.000000000000018</c:v>
                </c:pt>
                <c:pt idx="5">
                  <c:v>20.999999999999996</c:v>
                </c:pt>
                <c:pt idx="6">
                  <c:v>22.000000000000018</c:v>
                </c:pt>
                <c:pt idx="7">
                  <c:v>22.999999999999996</c:v>
                </c:pt>
                <c:pt idx="8">
                  <c:v>24.000000000000021</c:v>
                </c:pt>
                <c:pt idx="9">
                  <c:v>25</c:v>
                </c:pt>
                <c:pt idx="10">
                  <c:v>25</c:v>
                </c:pt>
                <c:pt idx="11">
                  <c:v>26.000000000000021</c:v>
                </c:pt>
                <c:pt idx="12">
                  <c:v>31.999999999999982</c:v>
                </c:pt>
                <c:pt idx="13">
                  <c:v>33.999999999999986</c:v>
                </c:pt>
                <c:pt idx="14">
                  <c:v>37.000000000000007</c:v>
                </c:pt>
                <c:pt idx="15">
                  <c:v>37.999999999999986</c:v>
                </c:pt>
                <c:pt idx="16">
                  <c:v>39.999999999999993</c:v>
                </c:pt>
                <c:pt idx="17">
                  <c:v>41.000000000000014</c:v>
                </c:pt>
                <c:pt idx="18">
                  <c:v>43.999999999999993</c:v>
                </c:pt>
                <c:pt idx="19">
                  <c:v>45.999999999999993</c:v>
                </c:pt>
                <c:pt idx="20">
                  <c:v>50</c:v>
                </c:pt>
              </c:numCache>
            </c:numRef>
          </c:cat>
          <c:val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C-4409-9BA2-C0F0C2394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Cicuito</a:t>
            </a:r>
            <a:r>
              <a:rPr lang="es-MX" baseline="0"/>
              <a:t> Acondicionador de Señal (Teórico)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Hoja1!$D$2:$D$22</c:f>
              <c:numCache>
                <c:formatCode>0.00</c:formatCode>
                <c:ptCount val="21"/>
                <c:pt idx="0">
                  <c:v>1.6000000000000014</c:v>
                </c:pt>
                <c:pt idx="1">
                  <c:v>1.6999999999999993</c:v>
                </c:pt>
                <c:pt idx="2">
                  <c:v>1.8000000000000007</c:v>
                </c:pt>
                <c:pt idx="3">
                  <c:v>1.8999999999999986</c:v>
                </c:pt>
                <c:pt idx="4">
                  <c:v>2</c:v>
                </c:pt>
                <c:pt idx="5">
                  <c:v>2.0999999999999979</c:v>
                </c:pt>
                <c:pt idx="6">
                  <c:v>2.1999999999999993</c:v>
                </c:pt>
                <c:pt idx="7">
                  <c:v>2.3000000000000007</c:v>
                </c:pt>
                <c:pt idx="8">
                  <c:v>2.4000000000000021</c:v>
                </c:pt>
                <c:pt idx="9">
                  <c:v>2.5</c:v>
                </c:pt>
                <c:pt idx="10">
                  <c:v>2.5</c:v>
                </c:pt>
                <c:pt idx="11">
                  <c:v>2.6000000000000014</c:v>
                </c:pt>
                <c:pt idx="12">
                  <c:v>3.1999999999999993</c:v>
                </c:pt>
                <c:pt idx="13">
                  <c:v>3.3999999999999986</c:v>
                </c:pt>
                <c:pt idx="14">
                  <c:v>3.6999999999999993</c:v>
                </c:pt>
                <c:pt idx="15">
                  <c:v>3.7999999999999972</c:v>
                </c:pt>
                <c:pt idx="16">
                  <c:v>3.9999999999999964</c:v>
                </c:pt>
                <c:pt idx="17">
                  <c:v>4.1000000000000014</c:v>
                </c:pt>
                <c:pt idx="18">
                  <c:v>4.3999999999999986</c:v>
                </c:pt>
                <c:pt idx="19">
                  <c:v>4.5999999999999979</c:v>
                </c:pt>
                <c:pt idx="20">
                  <c:v>4.9999999999999964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7-4000-8261-675D0368E4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del sensor LM335 </a:t>
            </a:r>
            <a:r>
              <a:rPr lang="es-MX" baseline="0"/>
              <a:t>(Teórico)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Hoja1!$B$2:$B$22</c:f>
              <c:numCache>
                <c:formatCode>0.00</c:formatCode>
                <c:ptCount val="21"/>
                <c:pt idx="0">
                  <c:v>2.89</c:v>
                </c:pt>
                <c:pt idx="1">
                  <c:v>2.9</c:v>
                </c:pt>
                <c:pt idx="2">
                  <c:v>2.91</c:v>
                </c:pt>
                <c:pt idx="3">
                  <c:v>2.92</c:v>
                </c:pt>
                <c:pt idx="4">
                  <c:v>2.93</c:v>
                </c:pt>
                <c:pt idx="5">
                  <c:v>2.94</c:v>
                </c:pt>
                <c:pt idx="6">
                  <c:v>2.95</c:v>
                </c:pt>
                <c:pt idx="7">
                  <c:v>2.96</c:v>
                </c:pt>
                <c:pt idx="8">
                  <c:v>2.97</c:v>
                </c:pt>
                <c:pt idx="9">
                  <c:v>2.98</c:v>
                </c:pt>
                <c:pt idx="10">
                  <c:v>2.98</c:v>
                </c:pt>
                <c:pt idx="11">
                  <c:v>2.99</c:v>
                </c:pt>
                <c:pt idx="12">
                  <c:v>3.05</c:v>
                </c:pt>
                <c:pt idx="13">
                  <c:v>3.07</c:v>
                </c:pt>
                <c:pt idx="14">
                  <c:v>3.1</c:v>
                </c:pt>
                <c:pt idx="15">
                  <c:v>3.11</c:v>
                </c:pt>
                <c:pt idx="16">
                  <c:v>3.13</c:v>
                </c:pt>
                <c:pt idx="17">
                  <c:v>3.14</c:v>
                </c:pt>
                <c:pt idx="18">
                  <c:v>3.17</c:v>
                </c:pt>
                <c:pt idx="19">
                  <c:v>3.19</c:v>
                </c:pt>
                <c:pt idx="20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85E-8AE2-F6640DBE25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comparativa</a:t>
            </a:r>
            <a:r>
              <a:rPr lang="es-MX" baseline="0"/>
              <a:t> de los voltajes de salida del CAS (teórico y práctico)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 (práctico)</c:v>
          </c:tx>
          <c:marker>
            <c:symbol val="none"/>
          </c:marker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Hoja1!$E$2:$E$22</c:f>
              <c:numCache>
                <c:formatCode>General</c:formatCode>
                <c:ptCount val="21"/>
                <c:pt idx="0" formatCode="0.00">
                  <c:v>1.48</c:v>
                </c:pt>
                <c:pt idx="1">
                  <c:v>1.68</c:v>
                </c:pt>
                <c:pt idx="2">
                  <c:v>1.72</c:v>
                </c:pt>
                <c:pt idx="3" formatCode="0.00">
                  <c:v>1.81</c:v>
                </c:pt>
                <c:pt idx="4" formatCode="0.00">
                  <c:v>1.99</c:v>
                </c:pt>
                <c:pt idx="5" formatCode="0.00">
                  <c:v>2.09</c:v>
                </c:pt>
                <c:pt idx="6" formatCode="0.00">
                  <c:v>2.35</c:v>
                </c:pt>
                <c:pt idx="7" formatCode="0.00">
                  <c:v>2.31</c:v>
                </c:pt>
                <c:pt idx="8" formatCode="0.00">
                  <c:v>2.37</c:v>
                </c:pt>
                <c:pt idx="9" formatCode="0.00">
                  <c:v>2.5</c:v>
                </c:pt>
                <c:pt idx="10" formatCode="0.00">
                  <c:v>2.38</c:v>
                </c:pt>
                <c:pt idx="11" formatCode="0.00">
                  <c:v>2.42</c:v>
                </c:pt>
                <c:pt idx="12" formatCode="0.00">
                  <c:v>3.1</c:v>
                </c:pt>
                <c:pt idx="13" formatCode="0.00">
                  <c:v>3.3</c:v>
                </c:pt>
                <c:pt idx="14" formatCode="0.00">
                  <c:v>3.63</c:v>
                </c:pt>
                <c:pt idx="15" formatCode="0.00">
                  <c:v>3.9</c:v>
                </c:pt>
                <c:pt idx="16" formatCode="0.00">
                  <c:v>4.12</c:v>
                </c:pt>
                <c:pt idx="17" formatCode="0.00">
                  <c:v>4.13</c:v>
                </c:pt>
                <c:pt idx="18" formatCode="0.00">
                  <c:v>4.43</c:v>
                </c:pt>
                <c:pt idx="19" formatCode="0.00">
                  <c:v>4.57</c:v>
                </c:pt>
                <c:pt idx="20" formatCode="0.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4-49BD-B9C2-840CD21EF7E6}"/>
            </c:ext>
          </c:extLst>
        </c:ser>
        <c:ser>
          <c:idx val="0"/>
          <c:order val="1"/>
          <c:tx>
            <c:v>Vo (teórico)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Hoja1!$C$2:$C$22</c:f>
              <c:numCache>
                <c:formatCode>General</c:formatCode>
                <c:ptCount val="21"/>
                <c:pt idx="0" formatCode="0.00">
                  <c:v>2.89</c:v>
                </c:pt>
                <c:pt idx="1">
                  <c:v>2.9</c:v>
                </c:pt>
                <c:pt idx="2">
                  <c:v>2.91</c:v>
                </c:pt>
                <c:pt idx="3" formatCode="0.00">
                  <c:v>2.92</c:v>
                </c:pt>
                <c:pt idx="4" formatCode="0.00">
                  <c:v>2.93</c:v>
                </c:pt>
                <c:pt idx="5" formatCode="0.00">
                  <c:v>2.94</c:v>
                </c:pt>
                <c:pt idx="6" formatCode="0.00">
                  <c:v>2.95</c:v>
                </c:pt>
                <c:pt idx="7" formatCode="0.00">
                  <c:v>2.96</c:v>
                </c:pt>
                <c:pt idx="8" formatCode="0.00">
                  <c:v>2.97</c:v>
                </c:pt>
                <c:pt idx="9" formatCode="0.00">
                  <c:v>2.98</c:v>
                </c:pt>
                <c:pt idx="10" formatCode="0.00">
                  <c:v>2.98</c:v>
                </c:pt>
                <c:pt idx="11" formatCode="0.00">
                  <c:v>2.99</c:v>
                </c:pt>
                <c:pt idx="12" formatCode="0.00">
                  <c:v>3.05</c:v>
                </c:pt>
                <c:pt idx="13" formatCode="0.00">
                  <c:v>3.07</c:v>
                </c:pt>
                <c:pt idx="14" formatCode="0.00">
                  <c:v>3.1</c:v>
                </c:pt>
                <c:pt idx="15" formatCode="0.00">
                  <c:v>3.11</c:v>
                </c:pt>
                <c:pt idx="16" formatCode="0.00">
                  <c:v>3.13</c:v>
                </c:pt>
                <c:pt idx="17" formatCode="0.00">
                  <c:v>3.14</c:v>
                </c:pt>
                <c:pt idx="18" formatCode="0.00">
                  <c:v>3.17</c:v>
                </c:pt>
                <c:pt idx="19" formatCode="0.00">
                  <c:v>3.19</c:v>
                </c:pt>
                <c:pt idx="20" formatCode="0.00">
                  <c:v>3.23</c:v>
                </c:pt>
              </c:numCache>
            </c:numRef>
          </c:cat>
          <c:val>
            <c:numRef>
              <c:f>Hoja1!$D$2:$D$22</c:f>
              <c:numCache>
                <c:formatCode>0.00</c:formatCode>
                <c:ptCount val="21"/>
                <c:pt idx="0">
                  <c:v>1.6000000000000014</c:v>
                </c:pt>
                <c:pt idx="1">
                  <c:v>1.6999999999999993</c:v>
                </c:pt>
                <c:pt idx="2">
                  <c:v>1.8000000000000007</c:v>
                </c:pt>
                <c:pt idx="3">
                  <c:v>1.8999999999999986</c:v>
                </c:pt>
                <c:pt idx="4">
                  <c:v>2</c:v>
                </c:pt>
                <c:pt idx="5">
                  <c:v>2.0999999999999979</c:v>
                </c:pt>
                <c:pt idx="6">
                  <c:v>2.1999999999999993</c:v>
                </c:pt>
                <c:pt idx="7">
                  <c:v>2.3000000000000007</c:v>
                </c:pt>
                <c:pt idx="8">
                  <c:v>2.4000000000000021</c:v>
                </c:pt>
                <c:pt idx="9">
                  <c:v>2.5</c:v>
                </c:pt>
                <c:pt idx="10">
                  <c:v>2.5</c:v>
                </c:pt>
                <c:pt idx="11">
                  <c:v>2.6000000000000014</c:v>
                </c:pt>
                <c:pt idx="12">
                  <c:v>3.1999999999999993</c:v>
                </c:pt>
                <c:pt idx="13">
                  <c:v>3.3999999999999986</c:v>
                </c:pt>
                <c:pt idx="14">
                  <c:v>3.6999999999999993</c:v>
                </c:pt>
                <c:pt idx="15">
                  <c:v>3.7999999999999972</c:v>
                </c:pt>
                <c:pt idx="16">
                  <c:v>3.9999999999999964</c:v>
                </c:pt>
                <c:pt idx="17">
                  <c:v>4.1000000000000014</c:v>
                </c:pt>
                <c:pt idx="18">
                  <c:v>4.3999999999999986</c:v>
                </c:pt>
                <c:pt idx="19">
                  <c:v>4.5999999999999979</c:v>
                </c:pt>
                <c:pt idx="20">
                  <c:v>4.9999999999999964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4-49BD-B9C2-840CD21EF7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6720"/>
        <c:axId val="2140321648"/>
      </c:lineChart>
      <c:catAx>
        <c:axId val="3603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0321648"/>
        <c:crosses val="autoZero"/>
        <c:auto val="1"/>
        <c:lblAlgn val="ctr"/>
        <c:lblOffset val="100"/>
        <c:noMultiLvlLbl val="0"/>
      </c:catAx>
      <c:valAx>
        <c:axId val="2140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</a:t>
                </a:r>
                <a:r>
                  <a:rPr lang="es-MX" baseline="0"/>
                  <a:t> (Volts)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31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733423</xdr:colOff>
      <xdr:row>0</xdr:row>
      <xdr:rowOff>190499</xdr:rowOff>
    </xdr:from>
    <xdr:to>
      <xdr:col>22</xdr:col>
      <xdr:colOff>752474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E637A-E22B-4C9E-843C-7DE7F0FB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19051</xdr:colOff>
      <xdr:row>50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DD5CA-F3AA-42EF-9F88-63105A575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36</xdr:col>
      <xdr:colOff>19051</xdr:colOff>
      <xdr:row>25</xdr:row>
      <xdr:rowOff>9526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1BAFFE-87EB-4106-BF70-552BB7D9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36</xdr:col>
      <xdr:colOff>19051</xdr:colOff>
      <xdr:row>50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E0035F-B501-41E0-A72D-9B89307AD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23</xdr:col>
      <xdr:colOff>19051</xdr:colOff>
      <xdr:row>76</xdr:row>
      <xdr:rowOff>9526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B7AD56-ACE5-42A4-B8F0-5950E3E9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B484-1991-4D23-A009-EE91FD1094E3}">
  <dimension ref="A1:P30"/>
  <sheetViews>
    <sheetView tabSelected="1" topLeftCell="K1" workbookViewId="0">
      <selection activeCell="Y62" sqref="Y62"/>
    </sheetView>
  </sheetViews>
  <sheetFormatPr baseColWidth="10" defaultRowHeight="15" x14ac:dyDescent="0.25"/>
  <cols>
    <col min="1" max="1" width="12.42578125" bestFit="1" customWidth="1"/>
    <col min="2" max="2" width="13.7109375" bestFit="1" customWidth="1"/>
    <col min="3" max="3" width="14.42578125" bestFit="1" customWidth="1"/>
    <col min="4" max="4" width="11.140625" bestFit="1" customWidth="1"/>
    <col min="5" max="5" width="11.85546875" bestFit="1" customWidth="1"/>
    <col min="6" max="6" width="9" bestFit="1" customWidth="1"/>
    <col min="7" max="7" width="8.140625" bestFit="1" customWidth="1"/>
    <col min="8" max="8" width="16.42578125" bestFit="1" customWidth="1"/>
    <col min="9" max="9" width="7.7109375" customWidth="1"/>
    <col min="10" max="10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5</v>
      </c>
      <c r="J1" t="s">
        <v>6</v>
      </c>
    </row>
    <row r="2" spans="1:16" x14ac:dyDescent="0.25">
      <c r="A2" s="2">
        <f t="shared" ref="A2:A22" si="0">(C2-2.73)/0.01</f>
        <v>16.000000000000014</v>
      </c>
      <c r="B2" s="2">
        <f t="shared" ref="B2:B22" si="1">(0.01 * A2) + 2.73</f>
        <v>2.89</v>
      </c>
      <c r="C2" s="2">
        <v>2.89</v>
      </c>
      <c r="D2" s="2">
        <f t="shared" ref="D2:D22" si="2">(10*B2)-27.3</f>
        <v>1.6000000000000014</v>
      </c>
      <c r="E2" s="2">
        <v>1.48</v>
      </c>
      <c r="F2" s="1" t="s">
        <v>13</v>
      </c>
      <c r="G2" s="2">
        <f>BIN2DEC(F2)</f>
        <v>66</v>
      </c>
      <c r="H2" s="2">
        <f>(G2/50)</f>
        <v>1.32</v>
      </c>
      <c r="I2" s="2">
        <f>ABS((D2-E2)/D2)</f>
        <v>7.500000000000083E-2</v>
      </c>
      <c r="J2" s="5">
        <f t="shared" ref="J2:J22" si="3">I2</f>
        <v>7.500000000000083E-2</v>
      </c>
    </row>
    <row r="3" spans="1:16" x14ac:dyDescent="0.25">
      <c r="A3" s="2">
        <f t="shared" si="0"/>
        <v>16.999999999999993</v>
      </c>
      <c r="B3" s="2">
        <f t="shared" si="1"/>
        <v>2.9</v>
      </c>
      <c r="C3">
        <v>2.9</v>
      </c>
      <c r="D3" s="2">
        <f t="shared" si="2"/>
        <v>1.6999999999999993</v>
      </c>
      <c r="E3">
        <v>1.68</v>
      </c>
      <c r="F3" s="1" t="s">
        <v>25</v>
      </c>
      <c r="G3" s="2">
        <f t="shared" ref="G3:G22" si="4">BIN2DEC(F3)</f>
        <v>85</v>
      </c>
      <c r="H3" s="2">
        <f t="shared" ref="H3:H22" si="5">(G3/50)</f>
        <v>1.7</v>
      </c>
      <c r="I3" s="2">
        <f t="shared" ref="I3:I22" si="6">ABS((D3-E3)/D3)</f>
        <v>1.1764705882352565E-2</v>
      </c>
      <c r="J3" s="5">
        <f t="shared" si="3"/>
        <v>1.1764705882352565E-2</v>
      </c>
    </row>
    <row r="4" spans="1:16" x14ac:dyDescent="0.25">
      <c r="A4" s="2">
        <f t="shared" si="0"/>
        <v>18.000000000000014</v>
      </c>
      <c r="B4" s="2">
        <f t="shared" si="1"/>
        <v>2.91</v>
      </c>
      <c r="C4">
        <v>2.91</v>
      </c>
      <c r="D4" s="2">
        <f t="shared" si="2"/>
        <v>1.8000000000000007</v>
      </c>
      <c r="E4">
        <v>1.72</v>
      </c>
      <c r="F4" s="1" t="s">
        <v>29</v>
      </c>
      <c r="G4" s="2">
        <f t="shared" si="4"/>
        <v>91</v>
      </c>
      <c r="H4" s="2">
        <f t="shared" si="5"/>
        <v>1.82</v>
      </c>
      <c r="I4" s="2">
        <f t="shared" si="6"/>
        <v>4.4444444444444835E-2</v>
      </c>
      <c r="J4" s="5">
        <f t="shared" si="3"/>
        <v>4.4444444444444835E-2</v>
      </c>
      <c r="K4" s="2"/>
      <c r="L4" s="2"/>
      <c r="M4" s="2"/>
      <c r="N4" s="2"/>
      <c r="O4" s="2"/>
      <c r="P4" s="2"/>
    </row>
    <row r="5" spans="1:16" x14ac:dyDescent="0.25">
      <c r="A5" s="2">
        <f t="shared" si="0"/>
        <v>18.999999999999993</v>
      </c>
      <c r="B5" s="2">
        <f t="shared" si="1"/>
        <v>2.92</v>
      </c>
      <c r="C5" s="2">
        <v>2.92</v>
      </c>
      <c r="D5" s="2">
        <f t="shared" si="2"/>
        <v>1.8999999999999986</v>
      </c>
      <c r="E5" s="2">
        <v>1.81</v>
      </c>
      <c r="F5" s="1" t="s">
        <v>14</v>
      </c>
      <c r="G5" s="2">
        <f t="shared" si="4"/>
        <v>84</v>
      </c>
      <c r="H5" s="2">
        <f t="shared" si="5"/>
        <v>1.68</v>
      </c>
      <c r="I5" s="2">
        <f t="shared" si="6"/>
        <v>4.7368421052630838E-2</v>
      </c>
      <c r="J5" s="5">
        <f t="shared" si="3"/>
        <v>4.7368421052630838E-2</v>
      </c>
      <c r="K5" s="2"/>
      <c r="L5" s="2"/>
      <c r="M5" s="2"/>
      <c r="N5" s="2"/>
      <c r="O5" s="2"/>
      <c r="P5" s="2"/>
    </row>
    <row r="6" spans="1:16" x14ac:dyDescent="0.25">
      <c r="A6" s="2">
        <f t="shared" si="0"/>
        <v>20.000000000000018</v>
      </c>
      <c r="B6" s="2">
        <f t="shared" si="1"/>
        <v>2.93</v>
      </c>
      <c r="C6" s="2">
        <v>2.93</v>
      </c>
      <c r="D6" s="2">
        <f t="shared" si="2"/>
        <v>2</v>
      </c>
      <c r="E6" s="2">
        <v>1.99</v>
      </c>
      <c r="F6" s="1" t="s">
        <v>30</v>
      </c>
      <c r="G6" s="2">
        <f t="shared" si="4"/>
        <v>99</v>
      </c>
      <c r="H6" s="2">
        <f t="shared" si="5"/>
        <v>1.98</v>
      </c>
      <c r="I6" s="2">
        <f t="shared" si="6"/>
        <v>5.0000000000000044E-3</v>
      </c>
      <c r="J6" s="5">
        <f t="shared" si="3"/>
        <v>5.0000000000000044E-3</v>
      </c>
      <c r="K6" s="2"/>
      <c r="L6" s="2"/>
      <c r="N6" s="2"/>
      <c r="O6" s="2"/>
      <c r="P6" s="2"/>
    </row>
    <row r="7" spans="1:16" x14ac:dyDescent="0.25">
      <c r="A7" s="2">
        <f t="shared" si="0"/>
        <v>20.999999999999996</v>
      </c>
      <c r="B7" s="2">
        <f t="shared" si="1"/>
        <v>2.94</v>
      </c>
      <c r="C7" s="2">
        <v>2.94</v>
      </c>
      <c r="D7" s="2">
        <f t="shared" si="2"/>
        <v>2.0999999999999979</v>
      </c>
      <c r="E7" s="2">
        <v>2.09</v>
      </c>
      <c r="F7" s="1" t="s">
        <v>15</v>
      </c>
      <c r="G7" s="2">
        <f t="shared" si="4"/>
        <v>95</v>
      </c>
      <c r="H7" s="2">
        <f t="shared" si="5"/>
        <v>1.9</v>
      </c>
      <c r="I7" s="2">
        <f t="shared" si="6"/>
        <v>4.7619047619038195E-3</v>
      </c>
      <c r="J7" s="5">
        <f t="shared" si="3"/>
        <v>4.7619047619038195E-3</v>
      </c>
      <c r="K7" s="2"/>
      <c r="L7" s="2"/>
      <c r="M7" s="2"/>
      <c r="N7" s="2"/>
      <c r="O7" s="2"/>
      <c r="P7" s="2"/>
    </row>
    <row r="8" spans="1:16" x14ac:dyDescent="0.25">
      <c r="A8" s="2">
        <f t="shared" si="0"/>
        <v>22.000000000000018</v>
      </c>
      <c r="B8" s="2">
        <f t="shared" si="1"/>
        <v>2.95</v>
      </c>
      <c r="C8" s="2">
        <v>2.95</v>
      </c>
      <c r="D8" s="2">
        <f t="shared" si="2"/>
        <v>2.1999999999999993</v>
      </c>
      <c r="E8" s="2">
        <v>2.35</v>
      </c>
      <c r="F8" s="1" t="s">
        <v>26</v>
      </c>
      <c r="G8" s="2">
        <f t="shared" si="4"/>
        <v>118</v>
      </c>
      <c r="H8" s="2">
        <f t="shared" si="5"/>
        <v>2.36</v>
      </c>
      <c r="I8" s="2">
        <f t="shared" si="6"/>
        <v>6.8181818181818565E-2</v>
      </c>
      <c r="J8" s="5">
        <f t="shared" si="3"/>
        <v>6.8181818181818565E-2</v>
      </c>
      <c r="K8" s="2"/>
      <c r="L8" s="2"/>
      <c r="M8" s="2"/>
      <c r="N8" s="2"/>
      <c r="O8" s="2"/>
      <c r="P8" s="2"/>
    </row>
    <row r="9" spans="1:16" x14ac:dyDescent="0.25">
      <c r="A9" s="2">
        <f t="shared" si="0"/>
        <v>22.999999999999996</v>
      </c>
      <c r="B9" s="2">
        <f t="shared" si="1"/>
        <v>2.96</v>
      </c>
      <c r="C9" s="2">
        <v>2.96</v>
      </c>
      <c r="D9" s="2">
        <f t="shared" si="2"/>
        <v>2.3000000000000007</v>
      </c>
      <c r="E9" s="2">
        <v>2.31</v>
      </c>
      <c r="F9" s="1" t="s">
        <v>16</v>
      </c>
      <c r="G9" s="2">
        <f t="shared" si="4"/>
        <v>119</v>
      </c>
      <c r="H9" s="2">
        <f t="shared" si="5"/>
        <v>2.38</v>
      </c>
      <c r="I9" s="2">
        <f t="shared" si="6"/>
        <v>4.3478260869562347E-3</v>
      </c>
      <c r="J9" s="5">
        <f t="shared" si="3"/>
        <v>4.3478260869562347E-3</v>
      </c>
      <c r="K9" s="2"/>
      <c r="L9" s="2"/>
      <c r="M9" s="2"/>
      <c r="N9" s="2"/>
      <c r="O9" s="2"/>
      <c r="P9" s="2"/>
    </row>
    <row r="10" spans="1:16" x14ac:dyDescent="0.25">
      <c r="A10" s="2">
        <f t="shared" si="0"/>
        <v>24.000000000000021</v>
      </c>
      <c r="B10" s="2">
        <f t="shared" si="1"/>
        <v>2.97</v>
      </c>
      <c r="C10" s="2">
        <v>2.97</v>
      </c>
      <c r="D10" s="2">
        <f t="shared" si="2"/>
        <v>2.4000000000000021</v>
      </c>
      <c r="E10" s="2">
        <v>2.37</v>
      </c>
      <c r="F10" s="1" t="s">
        <v>27</v>
      </c>
      <c r="G10" s="2">
        <f t="shared" si="4"/>
        <v>121</v>
      </c>
      <c r="H10" s="2">
        <f t="shared" si="5"/>
        <v>2.42</v>
      </c>
      <c r="I10" s="2">
        <f t="shared" si="6"/>
        <v>1.2500000000000833E-2</v>
      </c>
      <c r="J10" s="5">
        <f t="shared" si="3"/>
        <v>1.2500000000000833E-2</v>
      </c>
      <c r="K10" s="2"/>
      <c r="L10" s="2"/>
      <c r="M10" s="2"/>
      <c r="N10" s="2"/>
      <c r="O10" s="2"/>
      <c r="P10" s="2"/>
    </row>
    <row r="11" spans="1:16" x14ac:dyDescent="0.25">
      <c r="A11" s="2">
        <f t="shared" si="0"/>
        <v>25</v>
      </c>
      <c r="B11" s="2">
        <f t="shared" si="1"/>
        <v>2.98</v>
      </c>
      <c r="C11" s="2">
        <v>2.98</v>
      </c>
      <c r="D11" s="2">
        <f t="shared" si="2"/>
        <v>2.5</v>
      </c>
      <c r="E11" s="2">
        <v>2.5</v>
      </c>
      <c r="F11" s="1" t="s">
        <v>28</v>
      </c>
      <c r="G11" s="2">
        <f t="shared" si="4"/>
        <v>128</v>
      </c>
      <c r="H11" s="2">
        <f t="shared" si="5"/>
        <v>2.56</v>
      </c>
      <c r="I11" s="2">
        <f t="shared" si="6"/>
        <v>0</v>
      </c>
      <c r="J11" s="5">
        <f t="shared" si="3"/>
        <v>0</v>
      </c>
      <c r="K11" s="2"/>
      <c r="L11" s="2"/>
      <c r="M11" s="2"/>
      <c r="N11" s="2"/>
      <c r="O11" s="2"/>
      <c r="P11" s="2"/>
    </row>
    <row r="12" spans="1:16" x14ac:dyDescent="0.25">
      <c r="A12" s="3">
        <f t="shared" si="0"/>
        <v>25</v>
      </c>
      <c r="B12" s="3">
        <f t="shared" si="1"/>
        <v>2.98</v>
      </c>
      <c r="C12" s="3">
        <v>2.98</v>
      </c>
      <c r="D12" s="3">
        <f t="shared" si="2"/>
        <v>2.5</v>
      </c>
      <c r="E12" s="3">
        <v>2.38</v>
      </c>
      <c r="F12" s="4" t="s">
        <v>17</v>
      </c>
      <c r="G12" s="2">
        <f t="shared" si="4"/>
        <v>101</v>
      </c>
      <c r="H12" s="2">
        <f t="shared" si="5"/>
        <v>2.02</v>
      </c>
      <c r="I12" s="2">
        <f t="shared" si="6"/>
        <v>4.8000000000000043E-2</v>
      </c>
      <c r="J12" s="6">
        <f t="shared" si="3"/>
        <v>4.8000000000000043E-2</v>
      </c>
      <c r="K12" s="2"/>
      <c r="L12" s="2"/>
      <c r="M12" s="2"/>
      <c r="N12" s="2"/>
      <c r="O12" s="2"/>
      <c r="P12" s="2"/>
    </row>
    <row r="13" spans="1:16" x14ac:dyDescent="0.25">
      <c r="A13" s="2">
        <f t="shared" si="0"/>
        <v>26.000000000000021</v>
      </c>
      <c r="B13" s="2">
        <f t="shared" si="1"/>
        <v>2.99</v>
      </c>
      <c r="C13" s="2">
        <v>2.99</v>
      </c>
      <c r="D13" s="2">
        <f t="shared" si="2"/>
        <v>2.6000000000000014</v>
      </c>
      <c r="E13" s="2">
        <v>2.42</v>
      </c>
      <c r="F13" s="1" t="s">
        <v>10</v>
      </c>
      <c r="G13" s="2">
        <f t="shared" si="4"/>
        <v>127</v>
      </c>
      <c r="H13" s="2">
        <f t="shared" si="5"/>
        <v>2.54</v>
      </c>
      <c r="I13" s="2">
        <f t="shared" si="6"/>
        <v>6.9230769230769762E-2</v>
      </c>
      <c r="J13" s="5">
        <f t="shared" si="3"/>
        <v>6.9230769230769762E-2</v>
      </c>
      <c r="K13" s="2"/>
      <c r="L13" s="2"/>
      <c r="M13" s="2"/>
      <c r="N13" s="2"/>
      <c r="O13" s="2"/>
      <c r="P13" s="2"/>
    </row>
    <row r="14" spans="1:16" x14ac:dyDescent="0.25">
      <c r="A14" s="2">
        <f t="shared" si="0"/>
        <v>31.999999999999982</v>
      </c>
      <c r="B14" s="2">
        <f t="shared" si="1"/>
        <v>3.05</v>
      </c>
      <c r="C14" s="2">
        <v>3.05</v>
      </c>
      <c r="D14" s="2">
        <f t="shared" si="2"/>
        <v>3.1999999999999993</v>
      </c>
      <c r="E14" s="2">
        <v>3.1</v>
      </c>
      <c r="F14" s="1" t="s">
        <v>18</v>
      </c>
      <c r="G14" s="2">
        <f t="shared" si="4"/>
        <v>168</v>
      </c>
      <c r="H14" s="2">
        <f t="shared" si="5"/>
        <v>3.36</v>
      </c>
      <c r="I14" s="2">
        <f t="shared" si="6"/>
        <v>3.1249999999999757E-2</v>
      </c>
      <c r="J14" s="5">
        <f t="shared" si="3"/>
        <v>3.1249999999999757E-2</v>
      </c>
      <c r="K14" s="2"/>
      <c r="L14" s="2"/>
      <c r="M14" s="2"/>
      <c r="N14" s="2"/>
      <c r="O14" s="2"/>
      <c r="P14" s="2"/>
    </row>
    <row r="15" spans="1:16" x14ac:dyDescent="0.25">
      <c r="A15" s="2">
        <f t="shared" si="0"/>
        <v>33.999999999999986</v>
      </c>
      <c r="B15" s="2">
        <f t="shared" si="1"/>
        <v>3.07</v>
      </c>
      <c r="C15" s="2">
        <v>3.07</v>
      </c>
      <c r="D15" s="2">
        <f t="shared" si="2"/>
        <v>3.3999999999999986</v>
      </c>
      <c r="E15" s="2">
        <v>3.3</v>
      </c>
      <c r="F15" s="1" t="s">
        <v>19</v>
      </c>
      <c r="G15" s="2">
        <f t="shared" si="4"/>
        <v>179</v>
      </c>
      <c r="H15" s="2">
        <f t="shared" si="5"/>
        <v>3.58</v>
      </c>
      <c r="I15" s="2">
        <f t="shared" si="6"/>
        <v>2.9411764705881999E-2</v>
      </c>
      <c r="J15" s="5">
        <f t="shared" si="3"/>
        <v>2.9411764705881999E-2</v>
      </c>
      <c r="K15" s="2"/>
      <c r="L15" s="2"/>
      <c r="M15" s="2"/>
      <c r="N15" s="2"/>
      <c r="O15" s="2"/>
      <c r="P15" s="2"/>
    </row>
    <row r="16" spans="1:16" x14ac:dyDescent="0.25">
      <c r="A16" s="2">
        <f t="shared" si="0"/>
        <v>37.000000000000007</v>
      </c>
      <c r="B16" s="2">
        <f t="shared" si="1"/>
        <v>3.1</v>
      </c>
      <c r="C16" s="2">
        <v>3.1</v>
      </c>
      <c r="D16" s="2">
        <f t="shared" si="2"/>
        <v>3.6999999999999993</v>
      </c>
      <c r="E16" s="2">
        <v>3.63</v>
      </c>
      <c r="F16" s="1" t="s">
        <v>20</v>
      </c>
      <c r="G16" s="2">
        <f t="shared" si="4"/>
        <v>188</v>
      </c>
      <c r="H16" s="2">
        <f t="shared" si="5"/>
        <v>3.76</v>
      </c>
      <c r="I16" s="2">
        <f t="shared" si="6"/>
        <v>1.891891891891876E-2</v>
      </c>
      <c r="J16" s="5">
        <f t="shared" si="3"/>
        <v>1.891891891891876E-2</v>
      </c>
      <c r="K16" s="2"/>
      <c r="L16" s="2"/>
      <c r="M16" s="2"/>
      <c r="N16" s="2"/>
      <c r="O16" s="2"/>
      <c r="P16" s="2"/>
    </row>
    <row r="17" spans="1:16" x14ac:dyDescent="0.25">
      <c r="A17" s="2">
        <f t="shared" si="0"/>
        <v>37.999999999999986</v>
      </c>
      <c r="B17" s="2">
        <f t="shared" si="1"/>
        <v>3.11</v>
      </c>
      <c r="C17" s="2">
        <v>3.11</v>
      </c>
      <c r="D17" s="2">
        <f t="shared" si="2"/>
        <v>3.7999999999999972</v>
      </c>
      <c r="E17" s="2">
        <v>3.9</v>
      </c>
      <c r="F17" s="1" t="s">
        <v>21</v>
      </c>
      <c r="G17" s="2">
        <f t="shared" si="4"/>
        <v>207</v>
      </c>
      <c r="H17" s="2">
        <f t="shared" si="5"/>
        <v>4.1399999999999997</v>
      </c>
      <c r="I17" s="2">
        <f t="shared" si="6"/>
        <v>2.6315789473684955E-2</v>
      </c>
      <c r="J17" s="5">
        <f t="shared" si="3"/>
        <v>2.6315789473684955E-2</v>
      </c>
      <c r="K17" s="2"/>
      <c r="L17" s="2"/>
      <c r="M17" s="2"/>
      <c r="N17" s="2"/>
      <c r="O17" s="2"/>
      <c r="P17" s="2"/>
    </row>
    <row r="18" spans="1:16" x14ac:dyDescent="0.25">
      <c r="A18" s="2">
        <f t="shared" si="0"/>
        <v>39.999999999999993</v>
      </c>
      <c r="B18" s="2">
        <f t="shared" si="1"/>
        <v>3.13</v>
      </c>
      <c r="C18" s="2">
        <v>3.13</v>
      </c>
      <c r="D18" s="2">
        <f t="shared" si="2"/>
        <v>3.9999999999999964</v>
      </c>
      <c r="E18" s="2">
        <v>4.12</v>
      </c>
      <c r="F18" s="1" t="s">
        <v>22</v>
      </c>
      <c r="G18" s="2">
        <f t="shared" si="4"/>
        <v>212</v>
      </c>
      <c r="H18" s="2">
        <f t="shared" si="5"/>
        <v>4.24</v>
      </c>
      <c r="I18" s="2">
        <f t="shared" si="6"/>
        <v>3.0000000000000943E-2</v>
      </c>
      <c r="J18" s="5">
        <f t="shared" si="3"/>
        <v>3.0000000000000943E-2</v>
      </c>
      <c r="K18" s="2"/>
      <c r="L18" s="2"/>
      <c r="M18" s="2"/>
      <c r="N18" s="2"/>
      <c r="O18" s="2"/>
      <c r="P18" s="2"/>
    </row>
    <row r="19" spans="1:16" x14ac:dyDescent="0.25">
      <c r="A19" s="2">
        <f t="shared" si="0"/>
        <v>41.000000000000014</v>
      </c>
      <c r="B19" s="2">
        <f t="shared" si="1"/>
        <v>3.14</v>
      </c>
      <c r="C19" s="2">
        <v>3.14</v>
      </c>
      <c r="D19" s="2">
        <f t="shared" si="2"/>
        <v>4.1000000000000014</v>
      </c>
      <c r="E19" s="2">
        <v>4.13</v>
      </c>
      <c r="F19" s="1" t="s">
        <v>11</v>
      </c>
      <c r="G19" s="2">
        <f t="shared" si="4"/>
        <v>203</v>
      </c>
      <c r="H19" s="2">
        <f t="shared" si="5"/>
        <v>4.0599999999999996</v>
      </c>
      <c r="I19" s="2">
        <f t="shared" si="6"/>
        <v>7.3170731707313322E-3</v>
      </c>
      <c r="J19" s="5">
        <f t="shared" si="3"/>
        <v>7.3170731707313322E-3</v>
      </c>
      <c r="K19" s="2"/>
      <c r="L19" s="2"/>
      <c r="M19" s="2"/>
      <c r="N19" s="2"/>
      <c r="O19" s="2"/>
      <c r="P19" s="2"/>
    </row>
    <row r="20" spans="1:16" x14ac:dyDescent="0.25">
      <c r="A20" s="2">
        <f t="shared" si="0"/>
        <v>43.999999999999993</v>
      </c>
      <c r="B20" s="2">
        <f t="shared" si="1"/>
        <v>3.17</v>
      </c>
      <c r="C20" s="2">
        <v>3.17</v>
      </c>
      <c r="D20" s="2">
        <f t="shared" si="2"/>
        <v>4.3999999999999986</v>
      </c>
      <c r="E20" s="2">
        <v>4.43</v>
      </c>
      <c r="F20" s="1" t="s">
        <v>23</v>
      </c>
      <c r="G20" s="2">
        <f t="shared" si="4"/>
        <v>230</v>
      </c>
      <c r="H20" s="2">
        <f t="shared" si="5"/>
        <v>4.5999999999999996</v>
      </c>
      <c r="I20" s="2">
        <f t="shared" si="6"/>
        <v>6.8181818181820789E-3</v>
      </c>
      <c r="J20" s="5">
        <f t="shared" si="3"/>
        <v>6.8181818181820789E-3</v>
      </c>
      <c r="K20" s="2"/>
      <c r="L20" s="2"/>
      <c r="M20" s="2"/>
      <c r="N20" s="2"/>
      <c r="O20" s="2"/>
      <c r="P20" s="2"/>
    </row>
    <row r="21" spans="1:16" x14ac:dyDescent="0.25">
      <c r="A21" s="2">
        <f t="shared" si="0"/>
        <v>45.999999999999993</v>
      </c>
      <c r="B21" s="2">
        <f t="shared" si="1"/>
        <v>3.19</v>
      </c>
      <c r="C21" s="2">
        <v>3.19</v>
      </c>
      <c r="D21" s="2">
        <f t="shared" si="2"/>
        <v>4.5999999999999979</v>
      </c>
      <c r="E21" s="2">
        <v>4.57</v>
      </c>
      <c r="F21" s="1" t="s">
        <v>12</v>
      </c>
      <c r="G21" s="2">
        <f t="shared" si="4"/>
        <v>237</v>
      </c>
      <c r="H21" s="2">
        <f t="shared" si="5"/>
        <v>4.74</v>
      </c>
      <c r="I21" s="2">
        <f t="shared" si="6"/>
        <v>6.5217391304342601E-3</v>
      </c>
      <c r="J21" s="5">
        <f t="shared" si="3"/>
        <v>6.5217391304342601E-3</v>
      </c>
      <c r="K21" s="2"/>
      <c r="L21" s="2"/>
      <c r="M21" s="2"/>
      <c r="N21" s="2"/>
      <c r="O21" s="2"/>
      <c r="P21" s="2"/>
    </row>
    <row r="22" spans="1:16" x14ac:dyDescent="0.25">
      <c r="A22" s="2">
        <f t="shared" si="0"/>
        <v>50</v>
      </c>
      <c r="B22" s="2">
        <f t="shared" si="1"/>
        <v>3.23</v>
      </c>
      <c r="C22" s="2">
        <v>3.23</v>
      </c>
      <c r="D22" s="2">
        <f t="shared" si="2"/>
        <v>4.9999999999999964</v>
      </c>
      <c r="E22" s="2">
        <v>5</v>
      </c>
      <c r="F22" s="1" t="s">
        <v>24</v>
      </c>
      <c r="G22" s="2">
        <f t="shared" si="4"/>
        <v>255</v>
      </c>
      <c r="H22" s="2">
        <f t="shared" si="5"/>
        <v>5.0999999999999996</v>
      </c>
      <c r="I22" s="2">
        <f t="shared" si="6"/>
        <v>7.1054273576010072E-16</v>
      </c>
      <c r="J22" s="5">
        <f t="shared" si="3"/>
        <v>7.1054273576010072E-16</v>
      </c>
    </row>
    <row r="23" spans="1:16" x14ac:dyDescent="0.25">
      <c r="I23" s="2">
        <f>SUM(I2:I22)</f>
        <v>0.54715335685871325</v>
      </c>
      <c r="J23" s="7">
        <f>SUM(J2:J22)</f>
        <v>0.54715335685871325</v>
      </c>
    </row>
    <row r="24" spans="1:16" x14ac:dyDescent="0.25">
      <c r="I24" s="2">
        <f>I23/20</f>
        <v>2.7357667842935661E-2</v>
      </c>
      <c r="J24" s="7">
        <f>J23/20</f>
        <v>2.7357667842935661E-2</v>
      </c>
    </row>
    <row r="30" spans="1:16" x14ac:dyDescent="0.25">
      <c r="J30" t="s">
        <v>31</v>
      </c>
    </row>
  </sheetData>
  <sortState ref="E2:E21">
    <sortCondition ref="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Efrain Vargas Romero</dc:creator>
  <cp:lastModifiedBy>Erick Efrain Vargas Romero</cp:lastModifiedBy>
  <dcterms:created xsi:type="dcterms:W3CDTF">2019-03-24T04:45:17Z</dcterms:created>
  <dcterms:modified xsi:type="dcterms:W3CDTF">2019-03-31T21:54:26Z</dcterms:modified>
</cp:coreProperties>
</file>