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/Documents/UCN Research/Transport Simulation/UCN-Transport-Simulations/Simulations/20180621 - Final Runs/"/>
    </mc:Choice>
  </mc:AlternateContent>
  <xr:revisionPtr revIDLastSave="0" documentId="13_ncr:1_{A202261A-7968-FD4C-B6C8-CDDA37460835}" xr6:coauthVersionLast="34" xr6:coauthVersionMax="34" xr10:uidLastSave="{00000000-0000-0000-0000-000000000000}"/>
  <bookViews>
    <workbookView xWindow="0" yWindow="0" windowWidth="28800" windowHeight="18000" activeTab="2" xr2:uid="{372035D4-2623-024B-8829-47629117BE9E}"/>
  </bookViews>
  <sheets>
    <sheet name="Fig. 18 - Transmission" sheetId="1" r:id="rId1"/>
    <sheet name="Fig. 19 - MFP" sheetId="2" r:id="rId2"/>
    <sheet name="Fig. 20 - Spectra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1" l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I34" i="1"/>
  <c r="J34" i="1"/>
  <c r="J35" i="1"/>
  <c r="J36" i="1"/>
  <c r="J37" i="1"/>
  <c r="J38" i="1"/>
  <c r="J39" i="1"/>
  <c r="J40" i="1"/>
  <c r="J41" i="1"/>
  <c r="J42" i="1"/>
  <c r="I35" i="1"/>
  <c r="I36" i="1"/>
  <c r="I37" i="1"/>
  <c r="I38" i="1"/>
  <c r="I39" i="1"/>
  <c r="I40" i="1"/>
  <c r="I41" i="1"/>
  <c r="I42" i="1"/>
  <c r="J6" i="1" l="1"/>
  <c r="J7" i="1"/>
  <c r="J8" i="1"/>
  <c r="J9" i="1"/>
  <c r="J10" i="1"/>
  <c r="J11" i="1"/>
  <c r="J12" i="1"/>
  <c r="J13" i="1"/>
  <c r="J14" i="1"/>
  <c r="E5" i="3"/>
  <c r="E6" i="3"/>
  <c r="E7" i="3"/>
  <c r="E8" i="3"/>
  <c r="E9" i="3"/>
  <c r="E4" i="3"/>
  <c r="O40" i="2" l="1"/>
  <c r="N40" i="2"/>
  <c r="O39" i="2"/>
  <c r="N39" i="2"/>
  <c r="O38" i="2"/>
  <c r="N38" i="2"/>
  <c r="O37" i="2"/>
  <c r="N37" i="2"/>
  <c r="O36" i="2"/>
  <c r="N36" i="2"/>
  <c r="O30" i="2"/>
  <c r="N30" i="2"/>
  <c r="O29" i="2"/>
  <c r="N29" i="2"/>
  <c r="O28" i="2"/>
  <c r="N28" i="2"/>
  <c r="O27" i="2"/>
  <c r="N27" i="2"/>
  <c r="O26" i="2"/>
  <c r="N26" i="2"/>
  <c r="J40" i="2"/>
  <c r="I40" i="2"/>
  <c r="J39" i="2"/>
  <c r="I39" i="2"/>
  <c r="J38" i="2"/>
  <c r="I38" i="2"/>
  <c r="J37" i="2"/>
  <c r="I37" i="2"/>
  <c r="J36" i="2"/>
  <c r="I36" i="2"/>
  <c r="J30" i="2"/>
  <c r="I30" i="2"/>
  <c r="J29" i="2"/>
  <c r="I29" i="2"/>
  <c r="J28" i="2"/>
  <c r="I28" i="2"/>
  <c r="J27" i="2"/>
  <c r="I27" i="2"/>
  <c r="J26" i="2"/>
  <c r="I26" i="2"/>
  <c r="E40" i="2"/>
  <c r="D40" i="2"/>
  <c r="E39" i="2"/>
  <c r="D39" i="2"/>
  <c r="E38" i="2"/>
  <c r="D38" i="2"/>
  <c r="E37" i="2"/>
  <c r="D37" i="2"/>
  <c r="E36" i="2"/>
  <c r="D36" i="2"/>
  <c r="E26" i="2"/>
  <c r="E27" i="2"/>
  <c r="E28" i="2"/>
  <c r="E29" i="2"/>
  <c r="E30" i="2"/>
  <c r="D27" i="2"/>
  <c r="D28" i="2"/>
  <c r="D29" i="2"/>
  <c r="D30" i="2"/>
  <c r="D26" i="2"/>
  <c r="J21" i="1"/>
  <c r="J20" i="1"/>
  <c r="J22" i="1"/>
  <c r="J23" i="1"/>
  <c r="J24" i="1"/>
  <c r="J25" i="1"/>
  <c r="J26" i="1"/>
  <c r="J27" i="1"/>
  <c r="J28" i="1"/>
  <c r="I21" i="1"/>
  <c r="I22" i="1"/>
  <c r="I23" i="1"/>
  <c r="I24" i="1"/>
  <c r="I25" i="1"/>
  <c r="I26" i="1"/>
  <c r="I27" i="1"/>
  <c r="I28" i="1"/>
  <c r="I20" i="1"/>
  <c r="I7" i="1"/>
  <c r="I8" i="1"/>
  <c r="I9" i="1"/>
  <c r="I10" i="1"/>
  <c r="I11" i="1"/>
  <c r="I12" i="1"/>
  <c r="I13" i="1"/>
  <c r="I14" i="1"/>
  <c r="I6" i="1"/>
</calcChain>
</file>

<file path=xl/sharedStrings.xml><?xml version="1.0" encoding="utf-8"?>
<sst xmlns="http://schemas.openxmlformats.org/spreadsheetml/2006/main" count="93" uniqueCount="38">
  <si>
    <t>Straight</t>
  </si>
  <si>
    <t>Bent</t>
  </si>
  <si>
    <t>Configuration</t>
  </si>
  <si>
    <t>Layers</t>
  </si>
  <si>
    <t>Standard Deviation</t>
  </si>
  <si>
    <t>Transmission</t>
  </si>
  <si>
    <t>Relative Transmission</t>
  </si>
  <si>
    <t>Relative Standard Deviation</t>
  </si>
  <si>
    <t>Lifetime</t>
  </si>
  <si>
    <t>MFP</t>
  </si>
  <si>
    <t>Transmission - 0 Layers</t>
  </si>
  <si>
    <t>Standard Deviation - 0 Layers</t>
  </si>
  <si>
    <t>Transmission - 1 Layers</t>
  </si>
  <si>
    <t>Standard Deviation - 1 Layers</t>
  </si>
  <si>
    <t>Transmission - 4 Layers</t>
  </si>
  <si>
    <t>Standard Deviation - 4 Layers</t>
  </si>
  <si>
    <t>Relative Transmission - 0 Layers</t>
  </si>
  <si>
    <t>Relative Standard Deviation - 0 Layers</t>
  </si>
  <si>
    <t>Relative Transmission - 1 Layers</t>
  </si>
  <si>
    <t>Relative Standard Deviation - 1 Layers</t>
  </si>
  <si>
    <t>Relative Transmission - 4 Layers</t>
  </si>
  <si>
    <t>Relative Standard Deviation - 4 Layers</t>
  </si>
  <si>
    <t>Statistics</t>
  </si>
  <si>
    <t>Baseline</t>
  </si>
  <si>
    <t>Single Interface</t>
  </si>
  <si>
    <t>5 Layers</t>
  </si>
  <si>
    <t>10 Layers</t>
  </si>
  <si>
    <t>15 Layers</t>
  </si>
  <si>
    <t>20 Layers</t>
  </si>
  <si>
    <t>Run</t>
  </si>
  <si>
    <t>Survival Fraction</t>
  </si>
  <si>
    <t xml:space="preserve">Estimated Remaining </t>
  </si>
  <si>
    <t>Percent Transmission</t>
  </si>
  <si>
    <t>Percent Standard Deviation</t>
  </si>
  <si>
    <t>Old Geometry, Old Simulator
Percent Transmission</t>
  </si>
  <si>
    <t>Old Geometry, New Simulator 
Percent Transmission</t>
  </si>
  <si>
    <t>New Geometry, Old Simulator
Percent Transmission</t>
  </si>
  <si>
    <t>New Geometry, New Simulator
Percent 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</si>
</sst>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E7E6E6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1" fontId="0" fillId="0" borderId="0" xfId="0" applyNumberFormat="1"/>
    <xf numFmtId="1" fontId="0" fillId="2" borderId="1" xfId="0" applyNumberFormat="1" applyFill="1" applyBorder="1"/>
    <xf numFmtId="1" fontId="0" fillId="2" borderId="2" xfId="0" applyNumberFormat="1" applyFill="1" applyBorder="1"/>
    <xf numFmtId="0" fontId="0" fillId="5" borderId="1" xfId="0" applyFill="1" applyBorder="1"/>
    <xf numFmtId="0" fontId="0" fillId="5" borderId="3" xfId="0" applyFill="1" applyBorder="1"/>
    <xf numFmtId="0" fontId="0" fillId="5" borderId="2" xfId="0" applyFill="1" applyBorder="1"/>
    <xf numFmtId="0" fontId="0" fillId="4" borderId="3" xfId="0" applyFill="1" applyBorder="1"/>
    <xf numFmtId="0" fontId="0" fillId="4" borderId="7" xfId="0" applyFill="1" applyBorder="1"/>
    <xf numFmtId="0" fontId="0" fillId="4" borderId="9" xfId="0" applyFill="1" applyBorder="1"/>
    <xf numFmtId="0" fontId="0" fillId="5" borderId="8" xfId="0" applyFill="1" applyBorder="1"/>
    <xf numFmtId="1" fontId="0" fillId="2" borderId="8" xfId="0" applyNumberFormat="1" applyFill="1" applyBorder="1"/>
    <xf numFmtId="1" fontId="0" fillId="2" borderId="10" xfId="0" applyNumberFormat="1" applyFill="1" applyBorder="1"/>
    <xf numFmtId="0" fontId="0" fillId="5" borderId="12" xfId="0" applyFill="1" applyBorder="1"/>
    <xf numFmtId="1" fontId="0" fillId="2" borderId="12" xfId="0" applyNumberFormat="1" applyFill="1" applyBorder="1"/>
    <xf numFmtId="1" fontId="0" fillId="2" borderId="13" xfId="0" applyNumberFormat="1" applyFill="1" applyBorder="1"/>
    <xf numFmtId="0" fontId="0" fillId="0" borderId="0" xfId="0" applyAlignment="1">
      <alignment horizontal="center" vertical="center"/>
    </xf>
    <xf numFmtId="0" fontId="4" fillId="0" borderId="0" xfId="0" applyFont="1"/>
    <xf numFmtId="0" fontId="4" fillId="7" borderId="7" xfId="0" applyFont="1" applyFill="1" applyBorder="1"/>
    <xf numFmtId="0" fontId="4" fillId="7" borderId="3" xfId="0" applyFont="1" applyFill="1" applyBorder="1"/>
    <xf numFmtId="0" fontId="4" fillId="7" borderId="9" xfId="0" applyFont="1" applyFill="1" applyBorder="1"/>
    <xf numFmtId="0" fontId="4" fillId="8" borderId="1" xfId="0" applyFont="1" applyFill="1" applyBorder="1"/>
    <xf numFmtId="0" fontId="4" fillId="8" borderId="3" xfId="0" applyFont="1" applyFill="1" applyBorder="1"/>
    <xf numFmtId="0" fontId="4" fillId="8" borderId="8" xfId="0" applyFont="1" applyFill="1" applyBorder="1"/>
    <xf numFmtId="0" fontId="4" fillId="8" borderId="2" xfId="0" applyFont="1" applyFill="1" applyBorder="1"/>
    <xf numFmtId="1" fontId="4" fillId="9" borderId="1" xfId="0" applyNumberFormat="1" applyFont="1" applyFill="1" applyBorder="1"/>
    <xf numFmtId="1" fontId="4" fillId="9" borderId="8" xfId="0" applyNumberFormat="1" applyFont="1" applyFill="1" applyBorder="1"/>
    <xf numFmtId="1" fontId="4" fillId="9" borderId="2" xfId="0" applyNumberFormat="1" applyFont="1" applyFill="1" applyBorder="1"/>
    <xf numFmtId="1" fontId="4" fillId="9" borderId="10" xfId="0" applyNumberFormat="1" applyFont="1" applyFill="1" applyBorder="1"/>
    <xf numFmtId="0" fontId="4" fillId="8" borderId="12" xfId="0" applyFont="1" applyFill="1" applyBorder="1"/>
    <xf numFmtId="1" fontId="4" fillId="9" borderId="12" xfId="0" applyNumberFormat="1" applyFont="1" applyFill="1" applyBorder="1"/>
    <xf numFmtId="1" fontId="4" fillId="9" borderId="13" xfId="0" applyNumberFormat="1" applyFont="1" applyFill="1" applyBorder="1"/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12" xfId="0" applyNumberFormat="1" applyFill="1" applyBorder="1"/>
    <xf numFmtId="164" fontId="0" fillId="2" borderId="8" xfId="0" applyNumberFormat="1" applyFill="1" applyBorder="1"/>
    <xf numFmtId="164" fontId="0" fillId="2" borderId="10" xfId="0" applyNumberFormat="1" applyFill="1" applyBorder="1"/>
    <xf numFmtId="164" fontId="0" fillId="2" borderId="13" xfId="0" applyNumberFormat="1" applyFill="1" applyBorder="1"/>
    <xf numFmtId="1" fontId="4" fillId="0" borderId="0" xfId="0" applyNumberFormat="1" applyFont="1"/>
    <xf numFmtId="1" fontId="4" fillId="2" borderId="8" xfId="0" applyNumberFormat="1" applyFont="1" applyFill="1" applyBorder="1"/>
    <xf numFmtId="1" fontId="4" fillId="2" borderId="10" xfId="0" applyNumberFormat="1" applyFont="1" applyFill="1" applyBorder="1"/>
    <xf numFmtId="1" fontId="4" fillId="2" borderId="13" xfId="0" applyNumberFormat="1" applyFont="1" applyFill="1" applyBorder="1"/>
    <xf numFmtId="0" fontId="4" fillId="0" borderId="0" xfId="0" applyFont="1" applyAlignment="1">
      <alignment horizontal="center" vertical="center"/>
    </xf>
    <xf numFmtId="164" fontId="4" fillId="2" borderId="8" xfId="0" applyNumberFormat="1" applyFont="1" applyFill="1" applyBorder="1"/>
    <xf numFmtId="164" fontId="4" fillId="2" borderId="10" xfId="0" applyNumberFormat="1" applyFont="1" applyFill="1" applyBorder="1"/>
    <xf numFmtId="164" fontId="4" fillId="2" borderId="13" xfId="0" applyNumberFormat="1" applyFont="1" applyFill="1" applyBorder="1"/>
    <xf numFmtId="0" fontId="0" fillId="2" borderId="7" xfId="0" applyFill="1" applyBorder="1"/>
    <xf numFmtId="165" fontId="0" fillId="2" borderId="8" xfId="1" applyNumberFormat="1" applyFont="1" applyFill="1" applyBorder="1"/>
    <xf numFmtId="0" fontId="0" fillId="2" borderId="9" xfId="0" applyFill="1" applyBorder="1"/>
    <xf numFmtId="165" fontId="0" fillId="2" borderId="10" xfId="1" applyNumberFormat="1" applyFont="1" applyFill="1" applyBorder="1"/>
    <xf numFmtId="0" fontId="0" fillId="2" borderId="11" xfId="0" applyFill="1" applyBorder="1"/>
    <xf numFmtId="165" fontId="0" fillId="2" borderId="13" xfId="1" applyNumberFormat="1" applyFont="1" applyFill="1" applyBorder="1"/>
    <xf numFmtId="165" fontId="0" fillId="2" borderId="0" xfId="1" applyNumberFormat="1" applyFont="1" applyFill="1" applyBorder="1"/>
    <xf numFmtId="165" fontId="0" fillId="2" borderId="3" xfId="1" applyNumberFormat="1" applyFont="1" applyFill="1" applyBorder="1"/>
    <xf numFmtId="165" fontId="0" fillId="2" borderId="21" xfId="1" applyNumberFormat="1" applyFont="1" applyFill="1" applyBorder="1"/>
    <xf numFmtId="9" fontId="0" fillId="2" borderId="3" xfId="0" applyNumberFormat="1" applyFill="1" applyBorder="1"/>
    <xf numFmtId="9" fontId="0" fillId="2" borderId="0" xfId="0" applyNumberFormat="1" applyFill="1" applyBorder="1"/>
    <xf numFmtId="9" fontId="0" fillId="2" borderId="21" xfId="0" applyNumberFormat="1" applyFill="1" applyBorder="1"/>
    <xf numFmtId="0" fontId="0" fillId="5" borderId="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10" fontId="4" fillId="9" borderId="1" xfId="2" applyNumberFormat="1" applyFont="1" applyFill="1" applyBorder="1"/>
    <xf numFmtId="10" fontId="4" fillId="9" borderId="8" xfId="2" applyNumberFormat="1" applyFont="1" applyFill="1" applyBorder="1"/>
    <xf numFmtId="10" fontId="4" fillId="9" borderId="2" xfId="2" applyNumberFormat="1" applyFont="1" applyFill="1" applyBorder="1"/>
    <xf numFmtId="10" fontId="4" fillId="9" borderId="10" xfId="2" applyNumberFormat="1" applyFont="1" applyFill="1" applyBorder="1"/>
    <xf numFmtId="10" fontId="4" fillId="9" borderId="12" xfId="2" applyNumberFormat="1" applyFont="1" applyFill="1" applyBorder="1"/>
    <xf numFmtId="10" fontId="4" fillId="9" borderId="13" xfId="2" applyNumberFormat="1" applyFont="1" applyFill="1" applyBorder="1"/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10" fontId="4" fillId="9" borderId="22" xfId="2" applyNumberFormat="1" applyFont="1" applyFill="1" applyBorder="1"/>
    <xf numFmtId="10" fontId="4" fillId="9" borderId="23" xfId="2" applyNumberFormat="1" applyFont="1" applyFill="1" applyBorder="1"/>
    <xf numFmtId="0" fontId="4" fillId="7" borderId="24" xfId="0" applyFont="1" applyFill="1" applyBorder="1" applyAlignment="1">
      <alignment horizontal="center" vertical="center"/>
    </xf>
    <xf numFmtId="10" fontId="4" fillId="9" borderId="25" xfId="2" applyNumberFormat="1" applyFont="1" applyFill="1" applyBorder="1"/>
    <xf numFmtId="0" fontId="3" fillId="6" borderId="26" xfId="0" applyFont="1" applyFill="1" applyBorder="1" applyAlignment="1">
      <alignment horizontal="center"/>
    </xf>
    <xf numFmtId="0" fontId="3" fillId="6" borderId="26" xfId="0" applyFont="1" applyFill="1" applyBorder="1" applyAlignment="1">
      <alignment horizontal="center" wrapText="1"/>
    </xf>
    <xf numFmtId="0" fontId="3" fillId="6" borderId="4" xfId="0" applyFont="1" applyFill="1" applyBorder="1" applyAlignment="1">
      <alignment horizontal="center" wrapText="1"/>
    </xf>
    <xf numFmtId="0" fontId="3" fillId="6" borderId="5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  <xf numFmtId="0" fontId="3" fillId="6" borderId="27" xfId="0" applyFont="1" applyFill="1" applyBorder="1" applyAlignment="1">
      <alignment horizontal="center" wrapText="1"/>
    </xf>
    <xf numFmtId="0" fontId="3" fillId="6" borderId="28" xfId="0" applyFont="1" applyFill="1" applyBorder="1" applyAlignment="1">
      <alignment horizontal="center" wrapText="1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27" xfId="0" applyFont="1" applyFill="1" applyBorder="1" applyAlignment="1">
      <alignment horizontal="center"/>
    </xf>
    <xf numFmtId="0" fontId="3" fillId="6" borderId="28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Transmission</a:t>
            </a:r>
            <a:r>
              <a:rPr lang="en-US" baseline="0"/>
              <a:t> vs. Number of Layers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Straight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'Fig. 18 - Transmission'!$C$6:$C$14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xVal>
          <c:yVal>
            <c:numRef>
              <c:f>'Fig. 18 - Transmission'!$I$6:$I$14</c:f>
              <c:numCache>
                <c:formatCode>0.000</c:formatCode>
                <c:ptCount val="9"/>
                <c:pt idx="0">
                  <c:v>1</c:v>
                </c:pt>
                <c:pt idx="1">
                  <c:v>0.77598687385387521</c:v>
                </c:pt>
                <c:pt idx="2">
                  <c:v>0.64897210693948459</c:v>
                </c:pt>
                <c:pt idx="3">
                  <c:v>0.54579673776662485</c:v>
                </c:pt>
                <c:pt idx="4">
                  <c:v>0.55781295241772044</c:v>
                </c:pt>
                <c:pt idx="5">
                  <c:v>0.48479876459801186</c:v>
                </c:pt>
                <c:pt idx="6">
                  <c:v>0.30344561335778403</c:v>
                </c:pt>
                <c:pt idx="7">
                  <c:v>0.21551973747707753</c:v>
                </c:pt>
                <c:pt idx="8">
                  <c:v>0.16904738924814208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0-9446-8B9A-195E77AFA045}"/>
            </c:ext>
          </c:extLst>
        </c:ser>
        <c:ser>
          <c:idx val="1"/>
          <c:order val="1"/>
          <c:tx>
            <c:v>Bent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'Fig. 18 - Transmission'!$C$6:$C$14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xVal>
          <c:yVal>
            <c:numRef>
              <c:f>'Fig. 18 - Transmission'!$J$6:$J$14</c:f>
              <c:numCache>
                <c:formatCode>0.000</c:formatCode>
                <c:ptCount val="9"/>
                <c:pt idx="0">
                  <c:v>1</c:v>
                </c:pt>
                <c:pt idx="1">
                  <c:v>0.77599049983806545</c:v>
                </c:pt>
                <c:pt idx="2">
                  <c:v>0.64919572492712951</c:v>
                </c:pt>
                <c:pt idx="3">
                  <c:v>0.56299255100939227</c:v>
                </c:pt>
                <c:pt idx="4">
                  <c:v>0.55862031739177376</c:v>
                </c:pt>
                <c:pt idx="5">
                  <c:v>0.49233509662096514</c:v>
                </c:pt>
                <c:pt idx="6">
                  <c:v>0.31415308215480947</c:v>
                </c:pt>
                <c:pt idx="7">
                  <c:v>0.22303789269135268</c:v>
                </c:pt>
                <c:pt idx="8">
                  <c:v>0.1772104069955738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0-9446-8B9A-195E77AFA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75951"/>
        <c:axId val="114504415"/>
      </c:scatterChart>
      <c:valAx>
        <c:axId val="19517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04415"/>
        <c:crosses val="autoZero"/>
        <c:crossBetween val="midCat"/>
      </c:valAx>
      <c:valAx>
        <c:axId val="1145044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Transmission (Fraction of Baseline)</a:t>
                </a:r>
              </a:p>
            </c:rich>
          </c:tx>
          <c:layout>
            <c:manualLayout>
              <c:xMode val="edge"/>
              <c:yMode val="edge"/>
              <c:x val="1.2917115177610334E-2"/>
              <c:y val="0.26707810829201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75951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Old Geometry, Old Simulator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'Fig. 18 - Transmission'!$M$39:$M$42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'Fig. 18 - Transmission'!$N$39:$N$42</c:f>
              <c:numCache>
                <c:formatCode>0.00%</c:formatCode>
                <c:ptCount val="4"/>
                <c:pt idx="0">
                  <c:v>0.16561000000000001</c:v>
                </c:pt>
                <c:pt idx="1">
                  <c:v>6.9010000000000002E-2</c:v>
                </c:pt>
                <c:pt idx="2">
                  <c:v>3.175E-2</c:v>
                </c:pt>
                <c:pt idx="3">
                  <c:v>1.5010000000000001E-2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3-0048-8C09-437B4051D28E}"/>
            </c:ext>
          </c:extLst>
        </c:ser>
        <c:ser>
          <c:idx val="1"/>
          <c:order val="1"/>
          <c:tx>
            <c:v>Old Geometry, New Simulator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'Fig. 18 - Transmission'!$Q$39:$Q$42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'Fig. 18 - Transmission'!$R$39:$R$42</c:f>
              <c:numCache>
                <c:formatCode>0.00%</c:formatCode>
                <c:ptCount val="4"/>
                <c:pt idx="0">
                  <c:v>0.21540000000000001</c:v>
                </c:pt>
                <c:pt idx="1">
                  <c:v>0.13600000000000001</c:v>
                </c:pt>
                <c:pt idx="2">
                  <c:v>9.4049999999999995E-2</c:v>
                </c:pt>
                <c:pt idx="3">
                  <c:v>7.2300000000000003E-2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3-0048-8C09-437B4051D28E}"/>
            </c:ext>
          </c:extLst>
        </c:ser>
        <c:ser>
          <c:idx val="2"/>
          <c:order val="2"/>
          <c:tx>
            <c:v>New Geometry, Old Simulator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'Fig. 18 - Transmission'!$M$49:$M$52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'Fig. 18 - Transmission'!$N$49:$N$52</c:f>
              <c:numCache>
                <c:formatCode>0.00%</c:formatCode>
                <c:ptCount val="4"/>
                <c:pt idx="0">
                  <c:v>0.1492</c:v>
                </c:pt>
                <c:pt idx="1">
                  <c:v>5.5969999999999999E-2</c:v>
                </c:pt>
                <c:pt idx="2">
                  <c:v>2.324E-2</c:v>
                </c:pt>
                <c:pt idx="3">
                  <c:v>9.8399999999999998E-3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43-0048-8C09-437B4051D28E}"/>
            </c:ext>
          </c:extLst>
        </c:ser>
        <c:ser>
          <c:idx val="3"/>
          <c:order val="3"/>
          <c:tx>
            <c:v>New Geometry, New Simulator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'Fig. 18 - Transmission'!$Q$49:$Q$52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'Fig. 18 - Transmission'!$R$49:$R$52</c:f>
              <c:numCache>
                <c:formatCode>0.00%</c:formatCode>
                <c:ptCount val="4"/>
                <c:pt idx="0">
                  <c:v>0.20092000000000002</c:v>
                </c:pt>
                <c:pt idx="1">
                  <c:v>0.12575999999999998</c:v>
                </c:pt>
                <c:pt idx="2">
                  <c:v>8.932000000000001E-2</c:v>
                </c:pt>
                <c:pt idx="3">
                  <c:v>7.0059999999999997E-2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43-0048-8C09-437B4051D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471839"/>
        <c:axId val="1615473519"/>
      </c:scatterChart>
      <c:valAx>
        <c:axId val="161547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473519"/>
        <c:crosses val="autoZero"/>
        <c:crossBetween val="midCat"/>
      </c:valAx>
      <c:valAx>
        <c:axId val="16154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47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2</xdr:row>
      <xdr:rowOff>0</xdr:rowOff>
    </xdr:from>
    <xdr:to>
      <xdr:col>18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BC6F9-231D-4840-9DFE-D9D4F5EFD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819150</xdr:colOff>
      <xdr:row>34</xdr:row>
      <xdr:rowOff>0</xdr:rowOff>
    </xdr:from>
    <xdr:to>
      <xdr:col>26</xdr:col>
      <xdr:colOff>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E11E06-CF69-6346-A035-ECEF48923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BA4CC-004A-BB4B-A448-DB99511C2B78}">
  <dimension ref="B2:R56"/>
  <sheetViews>
    <sheetView topLeftCell="M32" workbookViewId="0">
      <selection activeCell="N52" sqref="N52"/>
    </sheetView>
  </sheetViews>
  <sheetFormatPr baseColWidth="10" defaultRowHeight="16"/>
  <sheetData>
    <row r="2" spans="2:10" ht="17" thickBot="1"/>
    <row r="3" spans="2:10">
      <c r="B3" s="61" t="s">
        <v>5</v>
      </c>
      <c r="C3" s="62"/>
      <c r="D3" s="62"/>
      <c r="E3" s="63"/>
      <c r="G3" s="61" t="s">
        <v>6</v>
      </c>
      <c r="H3" s="62"/>
      <c r="I3" s="62"/>
      <c r="J3" s="63"/>
    </row>
    <row r="4" spans="2:10">
      <c r="B4" s="8"/>
      <c r="C4" s="7"/>
      <c r="D4" s="64" t="s">
        <v>2</v>
      </c>
      <c r="E4" s="65"/>
      <c r="G4" s="8"/>
      <c r="H4" s="7"/>
      <c r="I4" s="64" t="s">
        <v>2</v>
      </c>
      <c r="J4" s="65"/>
    </row>
    <row r="5" spans="2:10">
      <c r="B5" s="9"/>
      <c r="C5" s="4"/>
      <c r="D5" s="5" t="s">
        <v>0</v>
      </c>
      <c r="E5" s="10" t="s">
        <v>1</v>
      </c>
      <c r="G5" s="9"/>
      <c r="H5" s="4"/>
      <c r="I5" s="5" t="s">
        <v>0</v>
      </c>
      <c r="J5" s="10" t="s">
        <v>1</v>
      </c>
    </row>
    <row r="6" spans="2:10">
      <c r="B6" s="66" t="s">
        <v>3</v>
      </c>
      <c r="C6" s="6">
        <v>0</v>
      </c>
      <c r="D6" s="2">
        <v>4144.3999999999996</v>
      </c>
      <c r="E6" s="11">
        <v>3705.2</v>
      </c>
      <c r="G6" s="66" t="s">
        <v>3</v>
      </c>
      <c r="H6" s="6">
        <v>0</v>
      </c>
      <c r="I6" s="32">
        <f>D6/$D$6</f>
        <v>1</v>
      </c>
      <c r="J6" s="35">
        <f>E6/$E$6</f>
        <v>1</v>
      </c>
    </row>
    <row r="7" spans="2:10">
      <c r="B7" s="66"/>
      <c r="C7" s="6">
        <v>1</v>
      </c>
      <c r="D7" s="3">
        <v>3216</v>
      </c>
      <c r="E7" s="12">
        <v>2875.2</v>
      </c>
      <c r="G7" s="66"/>
      <c r="H7" s="6">
        <v>1</v>
      </c>
      <c r="I7" s="33">
        <f t="shared" ref="I7:I14" si="0">D7/$D$6</f>
        <v>0.77598687385387521</v>
      </c>
      <c r="J7" s="36">
        <f>E7/$E$6</f>
        <v>0.77599049983806545</v>
      </c>
    </row>
    <row r="8" spans="2:10">
      <c r="B8" s="66"/>
      <c r="C8" s="6">
        <v>2</v>
      </c>
      <c r="D8" s="3">
        <v>2689.6</v>
      </c>
      <c r="E8" s="12">
        <v>2405.4</v>
      </c>
      <c r="G8" s="66"/>
      <c r="H8" s="6">
        <v>2</v>
      </c>
      <c r="I8" s="33">
        <f t="shared" si="0"/>
        <v>0.64897210693948459</v>
      </c>
      <c r="J8" s="36">
        <f t="shared" ref="J8:J14" si="1">E8/$E$6</f>
        <v>0.64919572492712951</v>
      </c>
    </row>
    <row r="9" spans="2:10">
      <c r="B9" s="66"/>
      <c r="C9" s="6">
        <v>3</v>
      </c>
      <c r="D9" s="3">
        <v>2262</v>
      </c>
      <c r="E9" s="12">
        <v>2086</v>
      </c>
      <c r="G9" s="66"/>
      <c r="H9" s="6">
        <v>3</v>
      </c>
      <c r="I9" s="33">
        <f t="shared" si="0"/>
        <v>0.54579673776662485</v>
      </c>
      <c r="J9" s="36">
        <f t="shared" si="1"/>
        <v>0.56299255100939227</v>
      </c>
    </row>
    <row r="10" spans="2:10">
      <c r="B10" s="66"/>
      <c r="C10" s="6">
        <v>4</v>
      </c>
      <c r="D10" s="3">
        <v>2311.8000000000002</v>
      </c>
      <c r="E10" s="12">
        <v>2069.8000000000002</v>
      </c>
      <c r="G10" s="66"/>
      <c r="H10" s="6">
        <v>4</v>
      </c>
      <c r="I10" s="33">
        <f t="shared" si="0"/>
        <v>0.55781295241772044</v>
      </c>
      <c r="J10" s="36">
        <f t="shared" si="1"/>
        <v>0.55862031739177376</v>
      </c>
    </row>
    <row r="11" spans="2:10">
      <c r="B11" s="66"/>
      <c r="C11" s="6">
        <v>5</v>
      </c>
      <c r="D11" s="3">
        <v>2009.2</v>
      </c>
      <c r="E11" s="12">
        <v>1824.2</v>
      </c>
      <c r="G11" s="66"/>
      <c r="H11" s="6">
        <v>5</v>
      </c>
      <c r="I11" s="33">
        <f t="shared" si="0"/>
        <v>0.48479876459801186</v>
      </c>
      <c r="J11" s="36">
        <f t="shared" si="1"/>
        <v>0.49233509662096514</v>
      </c>
    </row>
    <row r="12" spans="2:10">
      <c r="B12" s="66"/>
      <c r="C12" s="6">
        <v>10</v>
      </c>
      <c r="D12" s="3">
        <v>1257.5999999999999</v>
      </c>
      <c r="E12" s="12">
        <v>1164</v>
      </c>
      <c r="G12" s="66"/>
      <c r="H12" s="6">
        <v>10</v>
      </c>
      <c r="I12" s="33">
        <f t="shared" si="0"/>
        <v>0.30344561335778403</v>
      </c>
      <c r="J12" s="36">
        <f t="shared" si="1"/>
        <v>0.31415308215480947</v>
      </c>
    </row>
    <row r="13" spans="2:10">
      <c r="B13" s="66"/>
      <c r="C13" s="6">
        <v>15</v>
      </c>
      <c r="D13" s="3">
        <v>893.2</v>
      </c>
      <c r="E13" s="12">
        <v>826.4</v>
      </c>
      <c r="G13" s="66"/>
      <c r="H13" s="6">
        <v>15</v>
      </c>
      <c r="I13" s="33">
        <f t="shared" si="0"/>
        <v>0.21551973747707753</v>
      </c>
      <c r="J13" s="36">
        <f t="shared" si="1"/>
        <v>0.22303789269135268</v>
      </c>
    </row>
    <row r="14" spans="2:10" ht="17" thickBot="1">
      <c r="B14" s="67"/>
      <c r="C14" s="13">
        <v>20</v>
      </c>
      <c r="D14" s="14">
        <v>700.6</v>
      </c>
      <c r="E14" s="15">
        <v>656.6</v>
      </c>
      <c r="G14" s="67"/>
      <c r="H14" s="13">
        <v>20</v>
      </c>
      <c r="I14" s="34">
        <f t="shared" si="0"/>
        <v>0.16904738924814208</v>
      </c>
      <c r="J14" s="37">
        <f t="shared" si="1"/>
        <v>0.1772104069955738</v>
      </c>
    </row>
    <row r="16" spans="2:10" ht="17" thickBot="1"/>
    <row r="17" spans="2:10">
      <c r="B17" s="61" t="s">
        <v>4</v>
      </c>
      <c r="C17" s="62"/>
      <c r="D17" s="62"/>
      <c r="E17" s="63"/>
      <c r="G17" s="61" t="s">
        <v>7</v>
      </c>
      <c r="H17" s="62"/>
      <c r="I17" s="62"/>
      <c r="J17" s="63"/>
    </row>
    <row r="18" spans="2:10">
      <c r="B18" s="8"/>
      <c r="C18" s="7"/>
      <c r="D18" s="64" t="s">
        <v>2</v>
      </c>
      <c r="E18" s="65"/>
      <c r="G18" s="8"/>
      <c r="H18" s="7"/>
      <c r="I18" s="64" t="s">
        <v>2</v>
      </c>
      <c r="J18" s="65"/>
    </row>
    <row r="19" spans="2:10">
      <c r="B19" s="9"/>
      <c r="C19" s="4"/>
      <c r="D19" s="5" t="s">
        <v>0</v>
      </c>
      <c r="E19" s="10" t="s">
        <v>1</v>
      </c>
      <c r="G19" s="9"/>
      <c r="H19" s="4"/>
      <c r="I19" s="5" t="s">
        <v>0</v>
      </c>
      <c r="J19" s="10" t="s">
        <v>1</v>
      </c>
    </row>
    <row r="20" spans="2:10">
      <c r="B20" s="66" t="s">
        <v>3</v>
      </c>
      <c r="C20" s="6">
        <v>0</v>
      </c>
      <c r="D20" s="2">
        <v>64.446101999999996</v>
      </c>
      <c r="E20" s="11">
        <v>46.954233000000002</v>
      </c>
      <c r="G20" s="66" t="s">
        <v>3</v>
      </c>
      <c r="H20" s="6">
        <v>0</v>
      </c>
      <c r="I20" s="32">
        <f>D20/$D$6</f>
        <v>1.5550164559405463E-2</v>
      </c>
      <c r="J20" s="35">
        <f>E20/$D$6</f>
        <v>1.132956109448895E-2</v>
      </c>
    </row>
    <row r="21" spans="2:10">
      <c r="B21" s="66"/>
      <c r="C21" s="6">
        <v>1</v>
      </c>
      <c r="D21" s="3">
        <v>40.211939000000001</v>
      </c>
      <c r="E21" s="12">
        <v>54.228220999999998</v>
      </c>
      <c r="G21" s="66"/>
      <c r="H21" s="6">
        <v>1</v>
      </c>
      <c r="I21" s="33">
        <f t="shared" ref="I21:J28" si="2">D21/$D$6</f>
        <v>9.7027166779268415E-3</v>
      </c>
      <c r="J21" s="36">
        <f>E21/$D$6</f>
        <v>1.3084697664318117E-2</v>
      </c>
    </row>
    <row r="22" spans="2:10">
      <c r="B22" s="66"/>
      <c r="C22" s="6">
        <v>2</v>
      </c>
      <c r="D22" s="3">
        <v>19.629059999999999</v>
      </c>
      <c r="E22" s="12">
        <v>56.906063000000003</v>
      </c>
      <c r="G22" s="66"/>
      <c r="H22" s="6">
        <v>2</v>
      </c>
      <c r="I22" s="33">
        <f t="shared" si="2"/>
        <v>4.7362851076150955E-3</v>
      </c>
      <c r="J22" s="36">
        <f t="shared" si="2"/>
        <v>1.3730832689894799E-2</v>
      </c>
    </row>
    <row r="23" spans="2:10">
      <c r="B23" s="66"/>
      <c r="C23" s="6">
        <v>3</v>
      </c>
      <c r="D23" s="3">
        <v>50.234450000000002</v>
      </c>
      <c r="E23" s="12">
        <v>54.055526999999998</v>
      </c>
      <c r="G23" s="66"/>
      <c r="H23" s="6">
        <v>3</v>
      </c>
      <c r="I23" s="33">
        <f t="shared" si="2"/>
        <v>1.2121042853006468E-2</v>
      </c>
      <c r="J23" s="36">
        <f t="shared" si="2"/>
        <v>1.3043028423897308E-2</v>
      </c>
    </row>
    <row r="24" spans="2:10">
      <c r="B24" s="66"/>
      <c r="C24" s="6">
        <v>4</v>
      </c>
      <c r="D24" s="3">
        <v>18.322118</v>
      </c>
      <c r="E24" s="12">
        <v>52.121972</v>
      </c>
      <c r="G24" s="66"/>
      <c r="H24" s="6">
        <v>4</v>
      </c>
      <c r="I24" s="33">
        <f t="shared" si="2"/>
        <v>4.4209337901746941E-3</v>
      </c>
      <c r="J24" s="36">
        <f t="shared" si="2"/>
        <v>1.2576481999806969E-2</v>
      </c>
    </row>
    <row r="25" spans="2:10">
      <c r="B25" s="66"/>
      <c r="C25" s="6">
        <v>5</v>
      </c>
      <c r="D25" s="3">
        <v>27.197426</v>
      </c>
      <c r="E25" s="12">
        <v>58.341237999999997</v>
      </c>
      <c r="G25" s="66"/>
      <c r="H25" s="6">
        <v>5</v>
      </c>
      <c r="I25" s="33">
        <f t="shared" si="2"/>
        <v>6.562451983399286E-3</v>
      </c>
      <c r="J25" s="36">
        <f t="shared" si="2"/>
        <v>1.4077125277482869E-2</v>
      </c>
    </row>
    <row r="26" spans="2:10">
      <c r="B26" s="66"/>
      <c r="C26" s="6">
        <v>10</v>
      </c>
      <c r="D26" s="3">
        <v>37.898549000000003</v>
      </c>
      <c r="E26" s="12">
        <v>28.521920999999999</v>
      </c>
      <c r="G26" s="66"/>
      <c r="H26" s="6">
        <v>10</v>
      </c>
      <c r="I26" s="33">
        <f t="shared" si="2"/>
        <v>9.1445200752823096E-3</v>
      </c>
      <c r="J26" s="36">
        <f t="shared" si="2"/>
        <v>6.8820386545700224E-3</v>
      </c>
    </row>
    <row r="27" spans="2:10">
      <c r="B27" s="66"/>
      <c r="C27" s="6">
        <v>15</v>
      </c>
      <c r="D27" s="3">
        <v>17.253985</v>
      </c>
      <c r="E27" s="12">
        <v>24.244586999999999</v>
      </c>
      <c r="G27" s="66"/>
      <c r="H27" s="6">
        <v>15</v>
      </c>
      <c r="I27" s="33">
        <f t="shared" si="2"/>
        <v>4.1632045651964098E-3</v>
      </c>
      <c r="J27" s="36">
        <f t="shared" si="2"/>
        <v>5.8499630827140237E-3</v>
      </c>
    </row>
    <row r="28" spans="2:10" ht="17" thickBot="1">
      <c r="B28" s="67"/>
      <c r="C28" s="13">
        <v>20</v>
      </c>
      <c r="D28" s="14">
        <v>28.324901000000001</v>
      </c>
      <c r="E28" s="15">
        <v>21.314314</v>
      </c>
      <c r="G28" s="67"/>
      <c r="H28" s="13">
        <v>20</v>
      </c>
      <c r="I28" s="34">
        <f t="shared" si="2"/>
        <v>6.8344998069684399E-3</v>
      </c>
      <c r="J28" s="37">
        <f t="shared" si="2"/>
        <v>5.1429191197760842E-3</v>
      </c>
    </row>
    <row r="30" spans="2:10" ht="17" thickBot="1"/>
    <row r="31" spans="2:10">
      <c r="G31" s="72" t="s">
        <v>32</v>
      </c>
      <c r="H31" s="73"/>
      <c r="I31" s="73"/>
      <c r="J31" s="74"/>
    </row>
    <row r="32" spans="2:10">
      <c r="G32" s="18"/>
      <c r="H32" s="19"/>
      <c r="I32" s="68" t="s">
        <v>2</v>
      </c>
      <c r="J32" s="69"/>
    </row>
    <row r="33" spans="7:18">
      <c r="G33" s="20"/>
      <c r="H33" s="21"/>
      <c r="I33" s="22" t="s">
        <v>0</v>
      </c>
      <c r="J33" s="23" t="s">
        <v>1</v>
      </c>
    </row>
    <row r="34" spans="7:18" ht="17" thickBot="1">
      <c r="G34" s="70" t="s">
        <v>3</v>
      </c>
      <c r="H34" s="24">
        <v>0</v>
      </c>
      <c r="I34" s="76">
        <f>D6/10000</f>
        <v>0.41443999999999998</v>
      </c>
      <c r="J34" s="77">
        <f>E6/10000</f>
        <v>0.37051999999999996</v>
      </c>
    </row>
    <row r="35" spans="7:18">
      <c r="G35" s="70"/>
      <c r="H35" s="24">
        <v>1</v>
      </c>
      <c r="I35" s="78">
        <f t="shared" ref="I35:J42" si="3">D7/10000</f>
        <v>0.3216</v>
      </c>
      <c r="J35" s="79">
        <f t="shared" si="3"/>
        <v>0.28752</v>
      </c>
      <c r="L35" s="90" t="s">
        <v>34</v>
      </c>
      <c r="M35" s="91"/>
      <c r="N35" s="92"/>
      <c r="P35" s="90" t="s">
        <v>35</v>
      </c>
      <c r="Q35" s="95"/>
      <c r="R35" s="96"/>
    </row>
    <row r="36" spans="7:18">
      <c r="G36" s="70"/>
      <c r="H36" s="24">
        <v>2</v>
      </c>
      <c r="I36" s="78">
        <f t="shared" si="3"/>
        <v>0.26895999999999998</v>
      </c>
      <c r="J36" s="79">
        <f t="shared" si="3"/>
        <v>0.24054</v>
      </c>
      <c r="L36" s="93"/>
      <c r="M36" s="89"/>
      <c r="N36" s="94"/>
      <c r="P36" s="97"/>
      <c r="Q36" s="88"/>
      <c r="R36" s="98"/>
    </row>
    <row r="37" spans="7:18">
      <c r="G37" s="70"/>
      <c r="H37" s="24">
        <v>3</v>
      </c>
      <c r="I37" s="78">
        <f t="shared" si="3"/>
        <v>0.22620000000000001</v>
      </c>
      <c r="J37" s="79">
        <f t="shared" si="3"/>
        <v>0.20860000000000001</v>
      </c>
      <c r="L37" s="82" t="s">
        <v>2</v>
      </c>
      <c r="M37" s="75"/>
      <c r="N37" s="83"/>
      <c r="P37" s="82" t="s">
        <v>2</v>
      </c>
      <c r="Q37" s="75"/>
      <c r="R37" s="83"/>
    </row>
    <row r="38" spans="7:18">
      <c r="G38" s="70"/>
      <c r="H38" s="24">
        <v>4</v>
      </c>
      <c r="I38" s="78">
        <f t="shared" si="3"/>
        <v>0.23118000000000002</v>
      </c>
      <c r="J38" s="79">
        <f t="shared" si="3"/>
        <v>0.20698000000000003</v>
      </c>
      <c r="L38" s="70" t="s">
        <v>3</v>
      </c>
      <c r="M38" s="21"/>
      <c r="N38" s="23" t="s">
        <v>0</v>
      </c>
      <c r="P38" s="70" t="s">
        <v>3</v>
      </c>
      <c r="Q38" s="21"/>
      <c r="R38" s="23" t="s">
        <v>0</v>
      </c>
    </row>
    <row r="39" spans="7:18">
      <c r="G39" s="70"/>
      <c r="H39" s="24">
        <v>5</v>
      </c>
      <c r="I39" s="78">
        <f t="shared" si="3"/>
        <v>0.20092000000000002</v>
      </c>
      <c r="J39" s="79">
        <f t="shared" si="3"/>
        <v>0.18242</v>
      </c>
      <c r="L39" s="70"/>
      <c r="M39" s="24">
        <v>5</v>
      </c>
      <c r="N39" s="84">
        <v>0.16561000000000001</v>
      </c>
      <c r="P39" s="70"/>
      <c r="Q39" s="24">
        <v>5</v>
      </c>
      <c r="R39" s="84">
        <v>0.21540000000000001</v>
      </c>
    </row>
    <row r="40" spans="7:18">
      <c r="G40" s="70"/>
      <c r="H40" s="24">
        <v>10</v>
      </c>
      <c r="I40" s="78">
        <f t="shared" si="3"/>
        <v>0.12575999999999998</v>
      </c>
      <c r="J40" s="79">
        <f t="shared" si="3"/>
        <v>0.1164</v>
      </c>
      <c r="L40" s="70"/>
      <c r="M40" s="24">
        <v>10</v>
      </c>
      <c r="N40" s="85">
        <v>6.9010000000000002E-2</v>
      </c>
      <c r="P40" s="70"/>
      <c r="Q40" s="24">
        <v>10</v>
      </c>
      <c r="R40" s="85">
        <v>0.13600000000000001</v>
      </c>
    </row>
    <row r="41" spans="7:18">
      <c r="G41" s="70"/>
      <c r="H41" s="24">
        <v>15</v>
      </c>
      <c r="I41" s="78">
        <f t="shared" si="3"/>
        <v>8.932000000000001E-2</v>
      </c>
      <c r="J41" s="79">
        <f t="shared" si="3"/>
        <v>8.2639999999999991E-2</v>
      </c>
      <c r="L41" s="70"/>
      <c r="M41" s="24">
        <v>15</v>
      </c>
      <c r="N41" s="85">
        <v>3.175E-2</v>
      </c>
      <c r="P41" s="70"/>
      <c r="Q41" s="24">
        <v>15</v>
      </c>
      <c r="R41" s="85">
        <v>9.4049999999999995E-2</v>
      </c>
    </row>
    <row r="42" spans="7:18" ht="17" thickBot="1">
      <c r="G42" s="71"/>
      <c r="H42" s="29">
        <v>20</v>
      </c>
      <c r="I42" s="80">
        <f t="shared" si="3"/>
        <v>7.0059999999999997E-2</v>
      </c>
      <c r="J42" s="81">
        <f t="shared" si="3"/>
        <v>6.5659999999999996E-2</v>
      </c>
      <c r="L42" s="86"/>
      <c r="M42" s="29">
        <v>20</v>
      </c>
      <c r="N42" s="87">
        <v>1.5010000000000001E-2</v>
      </c>
      <c r="P42" s="86"/>
      <c r="Q42" s="29">
        <v>20</v>
      </c>
      <c r="R42" s="87">
        <v>7.2300000000000003E-2</v>
      </c>
    </row>
    <row r="43" spans="7:18">
      <c r="G43" s="17"/>
      <c r="H43" s="17"/>
      <c r="I43" s="17"/>
      <c r="J43" s="17"/>
    </row>
    <row r="44" spans="7:18" ht="17" thickBot="1">
      <c r="G44" s="17"/>
      <c r="H44" s="17"/>
      <c r="I44" s="17"/>
      <c r="J44" s="17"/>
    </row>
    <row r="45" spans="7:18">
      <c r="G45" s="72" t="s">
        <v>33</v>
      </c>
      <c r="H45" s="73"/>
      <c r="I45" s="73"/>
      <c r="J45" s="74"/>
      <c r="L45" s="90" t="s">
        <v>36</v>
      </c>
      <c r="M45" s="91"/>
      <c r="N45" s="92"/>
      <c r="P45" s="90" t="s">
        <v>37</v>
      </c>
      <c r="Q45" s="91"/>
      <c r="R45" s="92"/>
    </row>
    <row r="46" spans="7:18">
      <c r="G46" s="18"/>
      <c r="H46" s="19"/>
      <c r="I46" s="68" t="s">
        <v>2</v>
      </c>
      <c r="J46" s="69"/>
      <c r="L46" s="93"/>
      <c r="M46" s="89"/>
      <c r="N46" s="94"/>
      <c r="P46" s="93"/>
      <c r="Q46" s="89"/>
      <c r="R46" s="94"/>
    </row>
    <row r="47" spans="7:18">
      <c r="G47" s="20"/>
      <c r="H47" s="21"/>
      <c r="I47" s="22" t="s">
        <v>0</v>
      </c>
      <c r="J47" s="23" t="s">
        <v>1</v>
      </c>
      <c r="L47" s="82" t="s">
        <v>2</v>
      </c>
      <c r="M47" s="75"/>
      <c r="N47" s="83"/>
      <c r="P47" s="82" t="s">
        <v>2</v>
      </c>
      <c r="Q47" s="75"/>
      <c r="R47" s="83"/>
    </row>
    <row r="48" spans="7:18">
      <c r="G48" s="70" t="s">
        <v>3</v>
      </c>
      <c r="H48" s="24">
        <v>0</v>
      </c>
      <c r="I48" s="76">
        <f>D20/10000</f>
        <v>6.4446102E-3</v>
      </c>
      <c r="J48" s="77">
        <f>E20/10000</f>
        <v>4.6954233000000003E-3</v>
      </c>
      <c r="L48" s="70" t="s">
        <v>3</v>
      </c>
      <c r="M48" s="21"/>
      <c r="N48" s="23" t="s">
        <v>0</v>
      </c>
      <c r="P48" s="70" t="s">
        <v>3</v>
      </c>
      <c r="Q48" s="21"/>
      <c r="R48" s="23" t="s">
        <v>0</v>
      </c>
    </row>
    <row r="49" spans="7:18">
      <c r="G49" s="70"/>
      <c r="H49" s="24">
        <v>1</v>
      </c>
      <c r="I49" s="78">
        <f t="shared" ref="I49:I56" si="4">D21/10000</f>
        <v>4.0211939E-3</v>
      </c>
      <c r="J49" s="79">
        <f t="shared" ref="J49:J56" si="5">E21/10000</f>
        <v>5.4228220999999995E-3</v>
      </c>
      <c r="L49" s="70"/>
      <c r="M49" s="24">
        <v>5</v>
      </c>
      <c r="N49" s="84">
        <v>0.1492</v>
      </c>
      <c r="P49" s="70"/>
      <c r="Q49" s="24">
        <v>5</v>
      </c>
      <c r="R49" s="84">
        <v>0.20092000000000002</v>
      </c>
    </row>
    <row r="50" spans="7:18">
      <c r="G50" s="70"/>
      <c r="H50" s="24">
        <v>2</v>
      </c>
      <c r="I50" s="78">
        <f t="shared" si="4"/>
        <v>1.9629059999999999E-3</v>
      </c>
      <c r="J50" s="79">
        <f t="shared" si="5"/>
        <v>5.6906063000000005E-3</v>
      </c>
      <c r="L50" s="70"/>
      <c r="M50" s="24">
        <v>10</v>
      </c>
      <c r="N50" s="85">
        <v>5.5969999999999999E-2</v>
      </c>
      <c r="P50" s="70"/>
      <c r="Q50" s="24">
        <v>10</v>
      </c>
      <c r="R50" s="85">
        <v>0.12575999999999998</v>
      </c>
    </row>
    <row r="51" spans="7:18">
      <c r="G51" s="70"/>
      <c r="H51" s="24">
        <v>3</v>
      </c>
      <c r="I51" s="78">
        <f t="shared" si="4"/>
        <v>5.0234450000000005E-3</v>
      </c>
      <c r="J51" s="79">
        <f t="shared" si="5"/>
        <v>5.4055526999999999E-3</v>
      </c>
      <c r="L51" s="70"/>
      <c r="M51" s="24">
        <v>15</v>
      </c>
      <c r="N51" s="85">
        <v>2.324E-2</v>
      </c>
      <c r="P51" s="70"/>
      <c r="Q51" s="24">
        <v>15</v>
      </c>
      <c r="R51" s="85">
        <v>8.932000000000001E-2</v>
      </c>
    </row>
    <row r="52" spans="7:18" ht="17" thickBot="1">
      <c r="G52" s="70"/>
      <c r="H52" s="24">
        <v>4</v>
      </c>
      <c r="I52" s="78">
        <f t="shared" si="4"/>
        <v>1.8322117999999999E-3</v>
      </c>
      <c r="J52" s="79">
        <f t="shared" si="5"/>
        <v>5.2121972000000001E-3</v>
      </c>
      <c r="L52" s="86"/>
      <c r="M52" s="29">
        <v>20</v>
      </c>
      <c r="N52" s="87">
        <v>9.8399999999999998E-3</v>
      </c>
      <c r="P52" s="86"/>
      <c r="Q52" s="29">
        <v>20</v>
      </c>
      <c r="R52" s="87">
        <v>7.0059999999999997E-2</v>
      </c>
    </row>
    <row r="53" spans="7:18">
      <c r="G53" s="70"/>
      <c r="H53" s="24">
        <v>5</v>
      </c>
      <c r="I53" s="78">
        <f t="shared" si="4"/>
        <v>2.7197426E-3</v>
      </c>
      <c r="J53" s="79">
        <f t="shared" si="5"/>
        <v>5.8341237999999995E-3</v>
      </c>
    </row>
    <row r="54" spans="7:18">
      <c r="G54" s="70"/>
      <c r="H54" s="24">
        <v>10</v>
      </c>
      <c r="I54" s="78">
        <f t="shared" si="4"/>
        <v>3.7898549000000004E-3</v>
      </c>
      <c r="J54" s="79">
        <f t="shared" si="5"/>
        <v>2.8521921E-3</v>
      </c>
    </row>
    <row r="55" spans="7:18">
      <c r="G55" s="70"/>
      <c r="H55" s="24">
        <v>15</v>
      </c>
      <c r="I55" s="78">
        <f t="shared" si="4"/>
        <v>1.7253985000000001E-3</v>
      </c>
      <c r="J55" s="79">
        <f t="shared" si="5"/>
        <v>2.4244586999999998E-3</v>
      </c>
    </row>
    <row r="56" spans="7:18" ht="17" thickBot="1">
      <c r="G56" s="71"/>
      <c r="H56" s="29">
        <v>20</v>
      </c>
      <c r="I56" s="80">
        <f t="shared" si="4"/>
        <v>2.8324901E-3</v>
      </c>
      <c r="J56" s="81">
        <f t="shared" si="5"/>
        <v>2.1314313999999997E-3</v>
      </c>
    </row>
  </sheetData>
  <mergeCells count="30">
    <mergeCell ref="P45:R46"/>
    <mergeCell ref="P47:R47"/>
    <mergeCell ref="P48:P52"/>
    <mergeCell ref="P37:R37"/>
    <mergeCell ref="P38:P42"/>
    <mergeCell ref="L35:N36"/>
    <mergeCell ref="P35:R36"/>
    <mergeCell ref="I46:J46"/>
    <mergeCell ref="G48:G56"/>
    <mergeCell ref="L37:N37"/>
    <mergeCell ref="L38:L42"/>
    <mergeCell ref="L45:N46"/>
    <mergeCell ref="L47:N47"/>
    <mergeCell ref="L48:L52"/>
    <mergeCell ref="B3:E3"/>
    <mergeCell ref="G31:J31"/>
    <mergeCell ref="I32:J32"/>
    <mergeCell ref="G34:G42"/>
    <mergeCell ref="G45:J45"/>
    <mergeCell ref="G20:G28"/>
    <mergeCell ref="D4:E4"/>
    <mergeCell ref="B6:B14"/>
    <mergeCell ref="D18:E18"/>
    <mergeCell ref="B20:B28"/>
    <mergeCell ref="B17:E17"/>
    <mergeCell ref="G3:J3"/>
    <mergeCell ref="I4:J4"/>
    <mergeCell ref="G6:G14"/>
    <mergeCell ref="G17:J17"/>
    <mergeCell ref="I18:J18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20DF2-5EB5-304D-B478-88EBCD77441C}">
  <dimension ref="B2:O40"/>
  <sheetViews>
    <sheetView workbookViewId="0">
      <selection activeCell="Q21" sqref="Q21"/>
    </sheetView>
  </sheetViews>
  <sheetFormatPr baseColWidth="10" defaultRowHeight="16"/>
  <sheetData>
    <row r="2" spans="2:15" ht="17" thickBot="1"/>
    <row r="3" spans="2:15">
      <c r="B3" s="61" t="s">
        <v>10</v>
      </c>
      <c r="C3" s="62"/>
      <c r="D3" s="62"/>
      <c r="E3" s="63"/>
      <c r="G3" s="72" t="s">
        <v>12</v>
      </c>
      <c r="H3" s="73"/>
      <c r="I3" s="73"/>
      <c r="J3" s="74"/>
      <c r="L3" s="72" t="s">
        <v>14</v>
      </c>
      <c r="M3" s="73"/>
      <c r="N3" s="73"/>
      <c r="O3" s="74"/>
    </row>
    <row r="4" spans="2:15">
      <c r="B4" s="8"/>
      <c r="C4" s="7"/>
      <c r="D4" s="64" t="s">
        <v>8</v>
      </c>
      <c r="E4" s="65"/>
      <c r="G4" s="18"/>
      <c r="H4" s="19"/>
      <c r="I4" s="68" t="s">
        <v>8</v>
      </c>
      <c r="J4" s="69"/>
      <c r="L4" s="18"/>
      <c r="M4" s="19"/>
      <c r="N4" s="68" t="s">
        <v>8</v>
      </c>
      <c r="O4" s="69"/>
    </row>
    <row r="5" spans="2:15">
      <c r="B5" s="9"/>
      <c r="C5" s="4"/>
      <c r="D5" s="5">
        <v>20</v>
      </c>
      <c r="E5" s="10">
        <v>100</v>
      </c>
      <c r="G5" s="20"/>
      <c r="H5" s="21"/>
      <c r="I5" s="22">
        <v>20</v>
      </c>
      <c r="J5" s="23">
        <v>100</v>
      </c>
      <c r="L5" s="20"/>
      <c r="M5" s="21"/>
      <c r="N5" s="22">
        <v>20</v>
      </c>
      <c r="O5" s="23">
        <v>100</v>
      </c>
    </row>
    <row r="6" spans="2:15">
      <c r="B6" s="66" t="s">
        <v>9</v>
      </c>
      <c r="C6" s="6">
        <v>0.01</v>
      </c>
      <c r="D6" s="2">
        <v>1325.6</v>
      </c>
      <c r="E6" s="39">
        <v>3435</v>
      </c>
      <c r="G6" s="70" t="s">
        <v>9</v>
      </c>
      <c r="H6" s="24">
        <v>0.01</v>
      </c>
      <c r="I6" s="25">
        <v>989.4</v>
      </c>
      <c r="J6" s="26">
        <v>2793.6</v>
      </c>
      <c r="L6" s="70" t="s">
        <v>9</v>
      </c>
      <c r="M6" s="24">
        <v>0.01</v>
      </c>
      <c r="N6" s="25">
        <v>657</v>
      </c>
      <c r="O6" s="26">
        <v>2081</v>
      </c>
    </row>
    <row r="7" spans="2:15">
      <c r="B7" s="66"/>
      <c r="C7" s="6">
        <v>0.02</v>
      </c>
      <c r="D7" s="3">
        <v>2048.8000000000002</v>
      </c>
      <c r="E7" s="40">
        <v>4986.8</v>
      </c>
      <c r="G7" s="70"/>
      <c r="H7" s="24">
        <v>0.02</v>
      </c>
      <c r="I7" s="27">
        <v>1523.2</v>
      </c>
      <c r="J7" s="28">
        <v>4115</v>
      </c>
      <c r="L7" s="70"/>
      <c r="M7" s="24">
        <v>0.02</v>
      </c>
      <c r="N7" s="27">
        <v>1016</v>
      </c>
      <c r="O7" s="28">
        <v>3078</v>
      </c>
    </row>
    <row r="8" spans="2:15">
      <c r="B8" s="66"/>
      <c r="C8" s="6">
        <v>0.03</v>
      </c>
      <c r="D8" s="3">
        <v>2547</v>
      </c>
      <c r="E8" s="40">
        <v>5806.6</v>
      </c>
      <c r="G8" s="70"/>
      <c r="H8" s="24">
        <v>0.03</v>
      </c>
      <c r="I8" s="27">
        <v>1853</v>
      </c>
      <c r="J8" s="28">
        <v>4752.6000000000004</v>
      </c>
      <c r="L8" s="70"/>
      <c r="M8" s="24">
        <v>0.03</v>
      </c>
      <c r="N8" s="27">
        <v>1233</v>
      </c>
      <c r="O8" s="28">
        <v>3652</v>
      </c>
    </row>
    <row r="9" spans="2:15">
      <c r="B9" s="66"/>
      <c r="C9" s="6">
        <v>0.04</v>
      </c>
      <c r="D9" s="3">
        <v>2817.8</v>
      </c>
      <c r="E9" s="40">
        <v>6126.6</v>
      </c>
      <c r="G9" s="70"/>
      <c r="H9" s="24">
        <v>0.04</v>
      </c>
      <c r="I9" s="27">
        <v>2045.8</v>
      </c>
      <c r="J9" s="28">
        <v>5096.8</v>
      </c>
      <c r="L9" s="70"/>
      <c r="M9" s="24">
        <v>0.04</v>
      </c>
      <c r="N9" s="27">
        <v>1399</v>
      </c>
      <c r="O9" s="28">
        <v>3961</v>
      </c>
    </row>
    <row r="10" spans="2:15" ht="17" thickBot="1">
      <c r="B10" s="67"/>
      <c r="C10" s="13">
        <v>0.08</v>
      </c>
      <c r="D10" s="14">
        <v>3353.4</v>
      </c>
      <c r="E10" s="41">
        <v>6798</v>
      </c>
      <c r="G10" s="71"/>
      <c r="H10" s="29">
        <v>0.08</v>
      </c>
      <c r="I10" s="30">
        <v>2513.4</v>
      </c>
      <c r="J10" s="31">
        <v>5715</v>
      </c>
      <c r="L10" s="71"/>
      <c r="M10" s="29">
        <v>0.08</v>
      </c>
      <c r="N10" s="30">
        <v>1690</v>
      </c>
      <c r="O10" s="31">
        <v>4476</v>
      </c>
    </row>
    <row r="11" spans="2:15">
      <c r="B11" s="16"/>
      <c r="D11" s="1"/>
      <c r="E11" s="38"/>
      <c r="G11" s="42"/>
      <c r="H11" s="17"/>
      <c r="I11" s="38"/>
      <c r="J11" s="38"/>
      <c r="L11" s="42"/>
      <c r="M11" s="17"/>
      <c r="N11" s="38"/>
      <c r="O11" s="38"/>
    </row>
    <row r="12" spans="2:15" ht="17" thickBot="1">
      <c r="G12" s="17"/>
      <c r="H12" s="17"/>
      <c r="I12" s="17"/>
      <c r="J12" s="17"/>
      <c r="L12" s="17"/>
      <c r="M12" s="17"/>
      <c r="N12" s="17"/>
      <c r="O12" s="17"/>
    </row>
    <row r="13" spans="2:15">
      <c r="B13" s="61" t="s">
        <v>11</v>
      </c>
      <c r="C13" s="62"/>
      <c r="D13" s="62"/>
      <c r="E13" s="63"/>
      <c r="G13" s="72" t="s">
        <v>13</v>
      </c>
      <c r="H13" s="73"/>
      <c r="I13" s="73"/>
      <c r="J13" s="74"/>
      <c r="L13" s="72" t="s">
        <v>15</v>
      </c>
      <c r="M13" s="73"/>
      <c r="N13" s="73"/>
      <c r="O13" s="74"/>
    </row>
    <row r="14" spans="2:15">
      <c r="B14" s="8"/>
      <c r="C14" s="7"/>
      <c r="D14" s="64" t="s">
        <v>8</v>
      </c>
      <c r="E14" s="65"/>
      <c r="G14" s="18"/>
      <c r="H14" s="19"/>
      <c r="I14" s="68" t="s">
        <v>8</v>
      </c>
      <c r="J14" s="69"/>
      <c r="L14" s="18"/>
      <c r="M14" s="19"/>
      <c r="N14" s="68" t="s">
        <v>8</v>
      </c>
      <c r="O14" s="69"/>
    </row>
    <row r="15" spans="2:15">
      <c r="B15" s="9"/>
      <c r="C15" s="4"/>
      <c r="D15" s="5">
        <v>20</v>
      </c>
      <c r="E15" s="10">
        <v>100</v>
      </c>
      <c r="G15" s="20"/>
      <c r="H15" s="21"/>
      <c r="I15" s="22">
        <v>20</v>
      </c>
      <c r="J15" s="23">
        <v>100</v>
      </c>
      <c r="L15" s="20"/>
      <c r="M15" s="21"/>
      <c r="N15" s="22">
        <v>20</v>
      </c>
      <c r="O15" s="23">
        <v>100</v>
      </c>
    </row>
    <row r="16" spans="2:15">
      <c r="B16" s="66" t="s">
        <v>9</v>
      </c>
      <c r="C16" s="6">
        <v>0.01</v>
      </c>
      <c r="D16" s="2">
        <v>33.448467999999998</v>
      </c>
      <c r="E16" s="39">
        <v>33.346663999999997</v>
      </c>
      <c r="G16" s="70" t="s">
        <v>9</v>
      </c>
      <c r="H16" s="24">
        <v>0.01</v>
      </c>
      <c r="I16" s="25">
        <v>24.915858</v>
      </c>
      <c r="J16" s="26">
        <v>50.698126000000002</v>
      </c>
      <c r="L16" s="70" t="s">
        <v>9</v>
      </c>
      <c r="M16" s="24">
        <v>0.01</v>
      </c>
      <c r="N16" s="25">
        <v>45</v>
      </c>
      <c r="O16" s="26">
        <v>26</v>
      </c>
    </row>
    <row r="17" spans="2:15">
      <c r="B17" s="66"/>
      <c r="C17" s="6">
        <v>0.02</v>
      </c>
      <c r="D17" s="3">
        <v>19.070920000000001</v>
      </c>
      <c r="E17" s="40">
        <v>61.702511999999999</v>
      </c>
      <c r="G17" s="70"/>
      <c r="H17" s="24">
        <v>0.02</v>
      </c>
      <c r="I17" s="27">
        <v>42.186490999999997</v>
      </c>
      <c r="J17" s="28">
        <v>34.756293999999997</v>
      </c>
      <c r="L17" s="70"/>
      <c r="M17" s="24">
        <v>0.02</v>
      </c>
      <c r="N17" s="27">
        <v>37</v>
      </c>
      <c r="O17" s="28">
        <v>31</v>
      </c>
    </row>
    <row r="18" spans="2:15">
      <c r="B18" s="66"/>
      <c r="C18" s="6">
        <v>0.03</v>
      </c>
      <c r="D18" s="3">
        <v>66.955208999999996</v>
      </c>
      <c r="E18" s="40">
        <v>59.935799000000003</v>
      </c>
      <c r="G18" s="70"/>
      <c r="H18" s="24">
        <v>0.03</v>
      </c>
      <c r="I18" s="27">
        <v>31.488092999999999</v>
      </c>
      <c r="J18" s="28">
        <v>22.456624999999999</v>
      </c>
      <c r="L18" s="70"/>
      <c r="M18" s="24">
        <v>0.03</v>
      </c>
      <c r="N18" s="27">
        <v>23</v>
      </c>
      <c r="O18" s="28">
        <v>33</v>
      </c>
    </row>
    <row r="19" spans="2:15">
      <c r="B19" s="66"/>
      <c r="C19" s="6">
        <v>0.04</v>
      </c>
      <c r="D19" s="3">
        <v>43.722991999999998</v>
      </c>
      <c r="E19" s="40">
        <v>28.684491000000001</v>
      </c>
      <c r="G19" s="70"/>
      <c r="H19" s="24">
        <v>0.04</v>
      </c>
      <c r="I19" s="27">
        <v>42.798363999999999</v>
      </c>
      <c r="J19" s="28">
        <v>15.205261999999999</v>
      </c>
      <c r="L19" s="70"/>
      <c r="M19" s="24">
        <v>0.04</v>
      </c>
      <c r="N19" s="27">
        <v>29</v>
      </c>
      <c r="O19" s="28">
        <v>18</v>
      </c>
    </row>
    <row r="20" spans="2:15" ht="17" thickBot="1">
      <c r="B20" s="67"/>
      <c r="C20" s="13">
        <v>0.08</v>
      </c>
      <c r="D20" s="14">
        <v>47.14658</v>
      </c>
      <c r="E20" s="41">
        <v>45.918405999999997</v>
      </c>
      <c r="G20" s="71"/>
      <c r="H20" s="29">
        <v>0.08</v>
      </c>
      <c r="I20" s="30">
        <v>72.658792000000005</v>
      </c>
      <c r="J20" s="31">
        <v>52.225473000000001</v>
      </c>
      <c r="L20" s="71"/>
      <c r="M20" s="29">
        <v>0.08</v>
      </c>
      <c r="N20" s="30">
        <v>21</v>
      </c>
      <c r="O20" s="31">
        <v>66</v>
      </c>
    </row>
    <row r="22" spans="2:15" ht="17" thickBot="1"/>
    <row r="23" spans="2:15">
      <c r="B23" s="61" t="s">
        <v>16</v>
      </c>
      <c r="C23" s="62"/>
      <c r="D23" s="62"/>
      <c r="E23" s="63"/>
      <c r="G23" s="72" t="s">
        <v>18</v>
      </c>
      <c r="H23" s="73"/>
      <c r="I23" s="73"/>
      <c r="J23" s="74"/>
      <c r="L23" s="72" t="s">
        <v>20</v>
      </c>
      <c r="M23" s="73"/>
      <c r="N23" s="73"/>
      <c r="O23" s="74"/>
    </row>
    <row r="24" spans="2:15">
      <c r="B24" s="8"/>
      <c r="C24" s="7"/>
      <c r="D24" s="64" t="s">
        <v>8</v>
      </c>
      <c r="E24" s="65"/>
      <c r="G24" s="18"/>
      <c r="H24" s="19"/>
      <c r="I24" s="68" t="s">
        <v>8</v>
      </c>
      <c r="J24" s="69"/>
      <c r="L24" s="18"/>
      <c r="M24" s="19"/>
      <c r="N24" s="68" t="s">
        <v>8</v>
      </c>
      <c r="O24" s="69"/>
    </row>
    <row r="25" spans="2:15">
      <c r="B25" s="9"/>
      <c r="C25" s="4"/>
      <c r="D25" s="5">
        <v>20</v>
      </c>
      <c r="E25" s="10">
        <v>100</v>
      </c>
      <c r="G25" s="20"/>
      <c r="H25" s="21"/>
      <c r="I25" s="22">
        <v>20</v>
      </c>
      <c r="J25" s="23">
        <v>100</v>
      </c>
      <c r="L25" s="20"/>
      <c r="M25" s="21"/>
      <c r="N25" s="22">
        <v>20</v>
      </c>
      <c r="O25" s="23">
        <v>100</v>
      </c>
    </row>
    <row r="26" spans="2:15">
      <c r="B26" s="66" t="s">
        <v>9</v>
      </c>
      <c r="C26" s="6">
        <v>0.01</v>
      </c>
      <c r="D26" s="32">
        <f>D6/$E$10</f>
        <v>0.19499852897911149</v>
      </c>
      <c r="E26" s="43">
        <f>E6/$E$10</f>
        <v>0.50529567519858787</v>
      </c>
      <c r="G26" s="70" t="s">
        <v>9</v>
      </c>
      <c r="H26" s="24">
        <v>0.01</v>
      </c>
      <c r="I26" s="32">
        <f>I6/$E$10</f>
        <v>0.14554280670785524</v>
      </c>
      <c r="J26" s="43">
        <f>J6/$E$10</f>
        <v>0.41094439541041483</v>
      </c>
      <c r="L26" s="70" t="s">
        <v>9</v>
      </c>
      <c r="M26" s="24">
        <v>0.01</v>
      </c>
      <c r="N26" s="32">
        <f>N6/$E$10</f>
        <v>9.6646072374227718E-2</v>
      </c>
      <c r="O26" s="43">
        <f>O6/$E$10</f>
        <v>0.30611944689614595</v>
      </c>
    </row>
    <row r="27" spans="2:15">
      <c r="B27" s="66"/>
      <c r="C27" s="6">
        <v>0.02</v>
      </c>
      <c r="D27" s="33">
        <f t="shared" ref="D27:D30" si="0">D7/$E$10</f>
        <v>0.30138275963518685</v>
      </c>
      <c r="E27" s="44">
        <f t="shared" ref="E27" si="1">E7/$E$10</f>
        <v>0.73356869667549285</v>
      </c>
      <c r="G27" s="70"/>
      <c r="H27" s="24">
        <v>0.02</v>
      </c>
      <c r="I27" s="33">
        <f t="shared" ref="I27:J30" si="2">I7/$E$10</f>
        <v>0.22406590173580465</v>
      </c>
      <c r="J27" s="44">
        <f t="shared" si="2"/>
        <v>0.60532509561635772</v>
      </c>
      <c r="L27" s="70"/>
      <c r="M27" s="24">
        <v>0.02</v>
      </c>
      <c r="N27" s="33">
        <f t="shared" ref="N27:O30" si="3">N7/$E$10</f>
        <v>0.14945572227125625</v>
      </c>
      <c r="O27" s="44">
        <f t="shared" si="3"/>
        <v>0.45278022947925861</v>
      </c>
    </row>
    <row r="28" spans="2:15">
      <c r="B28" s="66"/>
      <c r="C28" s="6">
        <v>0.03</v>
      </c>
      <c r="D28" s="33">
        <f t="shared" si="0"/>
        <v>0.37466902030008825</v>
      </c>
      <c r="E28" s="44">
        <f t="shared" ref="E28" si="4">E8/$E$10</f>
        <v>0.85416298911444544</v>
      </c>
      <c r="G28" s="70"/>
      <c r="H28" s="24">
        <v>0.03</v>
      </c>
      <c r="I28" s="33">
        <f t="shared" ref="I28" si="5">I8/$E$10</f>
        <v>0.27258017063842305</v>
      </c>
      <c r="J28" s="44">
        <f t="shared" si="2"/>
        <v>0.69911738746690211</v>
      </c>
      <c r="L28" s="70"/>
      <c r="M28" s="24">
        <v>0.03</v>
      </c>
      <c r="N28" s="33">
        <f t="shared" ref="N28" si="6">N8/$E$10</f>
        <v>0.18137687555163284</v>
      </c>
      <c r="O28" s="44">
        <f t="shared" si="3"/>
        <v>0.53721682847896435</v>
      </c>
    </row>
    <row r="29" spans="2:15">
      <c r="B29" s="66"/>
      <c r="C29" s="6">
        <v>0.04</v>
      </c>
      <c r="D29" s="33">
        <f t="shared" si="0"/>
        <v>0.41450426596057666</v>
      </c>
      <c r="E29" s="44">
        <f t="shared" ref="E29" si="7">E9/$E$10</f>
        <v>0.90123565754633717</v>
      </c>
      <c r="G29" s="70"/>
      <c r="H29" s="24">
        <v>0.04</v>
      </c>
      <c r="I29" s="33">
        <f t="shared" ref="I29" si="8">I9/$E$10</f>
        <v>0.30094145336863781</v>
      </c>
      <c r="J29" s="44">
        <f t="shared" si="2"/>
        <v>0.74974992644895555</v>
      </c>
      <c r="L29" s="70"/>
      <c r="M29" s="24">
        <v>0.04</v>
      </c>
      <c r="N29" s="33">
        <f t="shared" ref="N29" si="9">N9/$E$10</f>
        <v>0.20579582230067667</v>
      </c>
      <c r="O29" s="44">
        <f t="shared" si="3"/>
        <v>0.58267137393350987</v>
      </c>
    </row>
    <row r="30" spans="2:15" ht="17" thickBot="1">
      <c r="B30" s="67"/>
      <c r="C30" s="13">
        <v>0.08</v>
      </c>
      <c r="D30" s="34">
        <f t="shared" si="0"/>
        <v>0.49329214474845545</v>
      </c>
      <c r="E30" s="45">
        <f t="shared" ref="E30" si="10">E10/$E$10</f>
        <v>1</v>
      </c>
      <c r="G30" s="71"/>
      <c r="H30" s="29">
        <v>0.08</v>
      </c>
      <c r="I30" s="34">
        <f t="shared" ref="I30" si="11">I10/$E$10</f>
        <v>0.36972639011473962</v>
      </c>
      <c r="J30" s="45">
        <f t="shared" si="2"/>
        <v>0.84068843777581637</v>
      </c>
      <c r="L30" s="71"/>
      <c r="M30" s="29">
        <v>0.08</v>
      </c>
      <c r="N30" s="34">
        <f t="shared" ref="N30" si="12">N10/$E$10</f>
        <v>0.2486025301559282</v>
      </c>
      <c r="O30" s="45">
        <f t="shared" si="3"/>
        <v>0.65842894969108556</v>
      </c>
    </row>
    <row r="31" spans="2:15">
      <c r="B31" s="16"/>
      <c r="D31" s="1"/>
      <c r="E31" s="38"/>
      <c r="G31" s="42"/>
      <c r="H31" s="17"/>
      <c r="I31" s="38"/>
      <c r="J31" s="38"/>
      <c r="L31" s="42"/>
      <c r="M31" s="17"/>
      <c r="N31" s="38"/>
      <c r="O31" s="38"/>
    </row>
    <row r="32" spans="2:15" ht="17" thickBot="1">
      <c r="G32" s="17"/>
      <c r="H32" s="17"/>
      <c r="I32" s="17"/>
      <c r="J32" s="17"/>
      <c r="L32" s="17"/>
      <c r="M32" s="17"/>
      <c r="N32" s="17"/>
      <c r="O32" s="17"/>
    </row>
    <row r="33" spans="2:15">
      <c r="B33" s="61" t="s">
        <v>17</v>
      </c>
      <c r="C33" s="62"/>
      <c r="D33" s="62"/>
      <c r="E33" s="63"/>
      <c r="G33" s="72" t="s">
        <v>19</v>
      </c>
      <c r="H33" s="73"/>
      <c r="I33" s="73"/>
      <c r="J33" s="74"/>
      <c r="L33" s="72" t="s">
        <v>21</v>
      </c>
      <c r="M33" s="73"/>
      <c r="N33" s="73"/>
      <c r="O33" s="74"/>
    </row>
    <row r="34" spans="2:15">
      <c r="B34" s="8"/>
      <c r="C34" s="7"/>
      <c r="D34" s="64" t="s">
        <v>8</v>
      </c>
      <c r="E34" s="65"/>
      <c r="G34" s="18"/>
      <c r="H34" s="19"/>
      <c r="I34" s="68" t="s">
        <v>8</v>
      </c>
      <c r="J34" s="69"/>
      <c r="L34" s="18"/>
      <c r="M34" s="19"/>
      <c r="N34" s="68" t="s">
        <v>8</v>
      </c>
      <c r="O34" s="69"/>
    </row>
    <row r="35" spans="2:15">
      <c r="B35" s="9"/>
      <c r="C35" s="4"/>
      <c r="D35" s="5">
        <v>20</v>
      </c>
      <c r="E35" s="10">
        <v>100</v>
      </c>
      <c r="G35" s="20"/>
      <c r="H35" s="21"/>
      <c r="I35" s="22">
        <v>20</v>
      </c>
      <c r="J35" s="23">
        <v>100</v>
      </c>
      <c r="L35" s="20"/>
      <c r="M35" s="21"/>
      <c r="N35" s="22">
        <v>20</v>
      </c>
      <c r="O35" s="23">
        <v>100</v>
      </c>
    </row>
    <row r="36" spans="2:15">
      <c r="B36" s="66" t="s">
        <v>9</v>
      </c>
      <c r="C36" s="6">
        <v>0.01</v>
      </c>
      <c r="D36" s="32">
        <f>D16/$E$10</f>
        <v>4.9203395116210651E-3</v>
      </c>
      <c r="E36" s="43">
        <f>E16/$E$10</f>
        <v>4.905363930567814E-3</v>
      </c>
      <c r="G36" s="70" t="s">
        <v>9</v>
      </c>
      <c r="H36" s="24">
        <v>0.01</v>
      </c>
      <c r="I36" s="32">
        <f>I16/$E$10</f>
        <v>3.6651747572815532E-3</v>
      </c>
      <c r="J36" s="43">
        <f>J16/$E$10</f>
        <v>7.4578002353633422E-3</v>
      </c>
      <c r="L36" s="70" t="s">
        <v>9</v>
      </c>
      <c r="M36" s="24">
        <v>0.01</v>
      </c>
      <c r="N36" s="32">
        <f>N16/$E$10</f>
        <v>6.6195939982347752E-3</v>
      </c>
      <c r="O36" s="43">
        <f>O16/$E$10</f>
        <v>3.8246543100912034E-3</v>
      </c>
    </row>
    <row r="37" spans="2:15">
      <c r="B37" s="66"/>
      <c r="C37" s="6">
        <v>0.02</v>
      </c>
      <c r="D37" s="33">
        <f t="shared" ref="D37:E40" si="13">D17/$E$10</f>
        <v>2.8053721682847897E-3</v>
      </c>
      <c r="E37" s="44">
        <f t="shared" si="13"/>
        <v>9.0765684024713151E-3</v>
      </c>
      <c r="G37" s="70"/>
      <c r="H37" s="24">
        <v>0.02</v>
      </c>
      <c r="I37" s="33">
        <f t="shared" ref="I37:J40" si="14">I17/$E$10</f>
        <v>6.205720947337452E-3</v>
      </c>
      <c r="J37" s="44">
        <f t="shared" si="14"/>
        <v>5.112723448072962E-3</v>
      </c>
      <c r="L37" s="70"/>
      <c r="M37" s="24">
        <v>0.02</v>
      </c>
      <c r="N37" s="33">
        <f t="shared" ref="N37:O40" si="15">N17/$E$10</f>
        <v>5.442777287437482E-3</v>
      </c>
      <c r="O37" s="44">
        <f t="shared" si="15"/>
        <v>4.5601647543395112E-3</v>
      </c>
    </row>
    <row r="38" spans="2:15">
      <c r="B38" s="66"/>
      <c r="C38" s="6">
        <v>0.03</v>
      </c>
      <c r="D38" s="33">
        <f t="shared" ref="D38" si="16">D18/$E$10</f>
        <v>9.8492511032656667E-3</v>
      </c>
      <c r="E38" s="44">
        <f t="shared" si="13"/>
        <v>8.816681229773464E-3</v>
      </c>
      <c r="G38" s="70"/>
      <c r="H38" s="24">
        <v>0.03</v>
      </c>
      <c r="I38" s="33">
        <f t="shared" ref="I38" si="17">I18/$E$10</f>
        <v>4.631964254192409E-3</v>
      </c>
      <c r="J38" s="44">
        <f t="shared" si="14"/>
        <v>3.3034164460135334E-3</v>
      </c>
      <c r="L38" s="70"/>
      <c r="M38" s="24">
        <v>0.03</v>
      </c>
      <c r="N38" s="33">
        <f t="shared" ref="N38" si="18">N18/$E$10</f>
        <v>3.3833480435422184E-3</v>
      </c>
      <c r="O38" s="44">
        <f t="shared" si="15"/>
        <v>4.8543689320388345E-3</v>
      </c>
    </row>
    <row r="39" spans="2:15">
      <c r="B39" s="66"/>
      <c r="C39" s="6">
        <v>0.04</v>
      </c>
      <c r="D39" s="33">
        <f t="shared" ref="D39" si="19">D19/$E$10</f>
        <v>6.4317434539570457E-3</v>
      </c>
      <c r="E39" s="44">
        <f t="shared" si="13"/>
        <v>4.2195485436893202E-3</v>
      </c>
      <c r="G39" s="70"/>
      <c r="H39" s="24">
        <v>0.04</v>
      </c>
      <c r="I39" s="33">
        <f t="shared" ref="I39" si="20">I19/$E$10</f>
        <v>6.2957287437481607E-3</v>
      </c>
      <c r="J39" s="44">
        <f t="shared" si="14"/>
        <v>2.2367258017063842E-3</v>
      </c>
      <c r="L39" s="70"/>
      <c r="M39" s="24">
        <v>0.04</v>
      </c>
      <c r="N39" s="33">
        <f t="shared" ref="N39" si="21">N19/$E$10</f>
        <v>4.2659605766401879E-3</v>
      </c>
      <c r="O39" s="44">
        <f t="shared" si="15"/>
        <v>2.6478375992939102E-3</v>
      </c>
    </row>
    <row r="40" spans="2:15" ht="17" thickBot="1">
      <c r="B40" s="67"/>
      <c r="C40" s="13">
        <v>0.08</v>
      </c>
      <c r="D40" s="34">
        <f t="shared" ref="D40" si="22">D20/$E$10</f>
        <v>6.9353604001176818E-3</v>
      </c>
      <c r="E40" s="45">
        <f t="shared" si="13"/>
        <v>6.7546934392468368E-3</v>
      </c>
      <c r="G40" s="71"/>
      <c r="H40" s="29">
        <v>0.08</v>
      </c>
      <c r="I40" s="34">
        <f t="shared" ref="I40" si="23">I20/$E$10</f>
        <v>1.0688260076493088E-2</v>
      </c>
      <c r="J40" s="45">
        <f t="shared" si="14"/>
        <v>7.6824761694616068E-3</v>
      </c>
      <c r="L40" s="71"/>
      <c r="M40" s="29">
        <v>0.08</v>
      </c>
      <c r="N40" s="34">
        <f t="shared" ref="N40" si="24">N20/$E$10</f>
        <v>3.0891438658428951E-3</v>
      </c>
      <c r="O40" s="45">
        <f t="shared" si="15"/>
        <v>9.7087378640776691E-3</v>
      </c>
    </row>
  </sheetData>
  <mergeCells count="36">
    <mergeCell ref="B3:E3"/>
    <mergeCell ref="D4:E4"/>
    <mergeCell ref="B6:B10"/>
    <mergeCell ref="D14:E14"/>
    <mergeCell ref="B16:B20"/>
    <mergeCell ref="B13:E13"/>
    <mergeCell ref="L16:L20"/>
    <mergeCell ref="G3:J3"/>
    <mergeCell ref="I4:J4"/>
    <mergeCell ref="G6:G10"/>
    <mergeCell ref="G13:J13"/>
    <mergeCell ref="I14:J14"/>
    <mergeCell ref="G16:G20"/>
    <mergeCell ref="L3:O3"/>
    <mergeCell ref="N4:O4"/>
    <mergeCell ref="L6:L10"/>
    <mergeCell ref="L13:O13"/>
    <mergeCell ref="N14:O14"/>
    <mergeCell ref="B23:E23"/>
    <mergeCell ref="G23:J23"/>
    <mergeCell ref="L23:O23"/>
    <mergeCell ref="D24:E24"/>
    <mergeCell ref="I24:J24"/>
    <mergeCell ref="N24:O24"/>
    <mergeCell ref="B26:B30"/>
    <mergeCell ref="G26:G30"/>
    <mergeCell ref="L26:L30"/>
    <mergeCell ref="B33:E33"/>
    <mergeCell ref="G33:J33"/>
    <mergeCell ref="L33:O33"/>
    <mergeCell ref="D34:E34"/>
    <mergeCell ref="I34:J34"/>
    <mergeCell ref="N34:O34"/>
    <mergeCell ref="B36:B40"/>
    <mergeCell ref="G36:G40"/>
    <mergeCell ref="L36:L40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D89D5-2C56-E145-8C10-07162655C3F7}">
  <dimension ref="B1:E9"/>
  <sheetViews>
    <sheetView tabSelected="1" workbookViewId="0">
      <selection activeCell="E30" sqref="E30"/>
    </sheetView>
  </sheetViews>
  <sheetFormatPr baseColWidth="10" defaultRowHeight="16"/>
  <cols>
    <col min="2" max="2" width="14" bestFit="1" customWidth="1"/>
    <col min="3" max="3" width="14.5" customWidth="1"/>
    <col min="4" max="4" width="17.83203125" customWidth="1"/>
    <col min="5" max="5" width="22.5" customWidth="1"/>
  </cols>
  <sheetData>
    <row r="1" spans="2:5" ht="17" thickBot="1"/>
    <row r="2" spans="2:5">
      <c r="B2" s="61" t="s">
        <v>22</v>
      </c>
      <c r="C2" s="62"/>
      <c r="D2" s="62"/>
      <c r="E2" s="63"/>
    </row>
    <row r="3" spans="2:5">
      <c r="B3" s="58" t="s">
        <v>29</v>
      </c>
      <c r="C3" s="59" t="s">
        <v>22</v>
      </c>
      <c r="D3" s="59" t="s">
        <v>30</v>
      </c>
      <c r="E3" s="60" t="s">
        <v>31</v>
      </c>
    </row>
    <row r="4" spans="2:5">
      <c r="B4" s="46" t="s">
        <v>23</v>
      </c>
      <c r="C4" s="53">
        <v>250000</v>
      </c>
      <c r="D4" s="55">
        <v>0.41443999999999998</v>
      </c>
      <c r="E4" s="47">
        <f>C4*D4</f>
        <v>103610</v>
      </c>
    </row>
    <row r="5" spans="2:5">
      <c r="B5" s="48" t="s">
        <v>24</v>
      </c>
      <c r="C5" s="52">
        <v>250000</v>
      </c>
      <c r="D5" s="56">
        <v>0.41443999999999998</v>
      </c>
      <c r="E5" s="49">
        <f t="shared" ref="E5:E9" si="0">C5*D5</f>
        <v>103610</v>
      </c>
    </row>
    <row r="6" spans="2:5">
      <c r="B6" s="48" t="s">
        <v>25</v>
      </c>
      <c r="C6" s="52">
        <v>600000</v>
      </c>
      <c r="D6" s="56">
        <v>0.20092000000000002</v>
      </c>
      <c r="E6" s="49">
        <f t="shared" si="0"/>
        <v>120552.00000000001</v>
      </c>
    </row>
    <row r="7" spans="2:5">
      <c r="B7" s="48" t="s">
        <v>26</v>
      </c>
      <c r="C7" s="52">
        <v>800000</v>
      </c>
      <c r="D7" s="56">
        <v>0.12575999999999998</v>
      </c>
      <c r="E7" s="49">
        <f t="shared" si="0"/>
        <v>100607.99999999999</v>
      </c>
    </row>
    <row r="8" spans="2:5">
      <c r="B8" s="48" t="s">
        <v>27</v>
      </c>
      <c r="C8" s="52">
        <v>1200000</v>
      </c>
      <c r="D8" s="56">
        <v>8.932000000000001E-2</v>
      </c>
      <c r="E8" s="49">
        <f t="shared" si="0"/>
        <v>107184.00000000001</v>
      </c>
    </row>
    <row r="9" spans="2:5" ht="17" thickBot="1">
      <c r="B9" s="50" t="s">
        <v>28</v>
      </c>
      <c r="C9" s="54">
        <v>1500000</v>
      </c>
      <c r="D9" s="57">
        <v>7.0059999999999997E-2</v>
      </c>
      <c r="E9" s="51">
        <f t="shared" si="0"/>
        <v>105090</v>
      </c>
    </row>
  </sheetData>
  <mergeCells count="1">
    <mergeCell ref="B2:E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Fig. 18 - Transmission</vt:lpstr>
      <vt:lpstr>Fig. 19 - MFP</vt:lpstr>
      <vt:lpstr>Fig. 20 - Spectra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Lutz</dc:creator>
  <cp:lastModifiedBy>Erik Lutz</cp:lastModifiedBy>
  <dcterms:created xsi:type="dcterms:W3CDTF">2018-06-21T14:41:08Z</dcterms:created>
  <dcterms:modified xsi:type="dcterms:W3CDTF">2018-06-23T19:33:23Z</dcterms:modified>
</cp:coreProperties>
</file>