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 Morales\Documents\CUOTA DE PROCESAMIENTO\"/>
    </mc:Choice>
  </mc:AlternateContent>
  <xr:revisionPtr revIDLastSave="0" documentId="13_ncr:1_{3483F558-4D63-4424-AAD6-E547B3391A32}" xr6:coauthVersionLast="47" xr6:coauthVersionMax="47" xr10:uidLastSave="{00000000-0000-0000-0000-000000000000}"/>
  <bookViews>
    <workbookView xWindow="-120" yWindow="-120" windowWidth="20730" windowHeight="11160" xr2:uid="{855F0FF4-5F29-460A-98EC-29D85B73E5D2}"/>
  </bookViews>
  <sheets>
    <sheet name="Cuota Proces Junio" sheetId="1" r:id="rId1"/>
    <sheet name="Cuota Proces Julio" sheetId="2" r:id="rId2"/>
  </sheets>
  <definedNames>
    <definedName name="_xlnm._FilterDatabase" localSheetId="0" hidden="1">'Cuota Proces Junio'!$A$2:$N$110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" i="2" l="1"/>
  <c r="J70" i="2" s="1"/>
  <c r="J69" i="2"/>
  <c r="I69" i="2"/>
  <c r="I68" i="2"/>
  <c r="J68" i="2" s="1"/>
  <c r="J67" i="2"/>
  <c r="I67" i="2"/>
  <c r="I66" i="2"/>
  <c r="J66" i="2" s="1"/>
  <c r="J65" i="2"/>
  <c r="I65" i="2"/>
  <c r="I64" i="2"/>
  <c r="J64" i="2" s="1"/>
  <c r="J63" i="2"/>
  <c r="I63" i="2"/>
  <c r="I62" i="2"/>
  <c r="J62" i="2" s="1"/>
  <c r="J61" i="2"/>
  <c r="I61" i="2"/>
  <c r="I60" i="2"/>
  <c r="J60" i="2" s="1"/>
  <c r="J59" i="2"/>
  <c r="I59" i="2"/>
  <c r="I58" i="2"/>
  <c r="J58" i="2" s="1"/>
  <c r="J57" i="2"/>
  <c r="I57" i="2"/>
  <c r="I56" i="2"/>
  <c r="J56" i="2" s="1"/>
  <c r="J55" i="2"/>
  <c r="I55" i="2"/>
  <c r="I54" i="2"/>
  <c r="J54" i="2" s="1"/>
  <c r="J53" i="2"/>
  <c r="I53" i="2"/>
  <c r="I52" i="2"/>
  <c r="J52" i="2" s="1"/>
  <c r="J51" i="2"/>
  <c r="I51" i="2"/>
  <c r="I50" i="2"/>
  <c r="J50" i="2" s="1"/>
  <c r="J49" i="2"/>
  <c r="I49" i="2"/>
  <c r="I48" i="2"/>
  <c r="J48" i="2" s="1"/>
  <c r="J47" i="2"/>
  <c r="I47" i="2"/>
  <c r="I46" i="2"/>
  <c r="J46" i="2" s="1"/>
  <c r="J45" i="2"/>
  <c r="I45" i="2"/>
  <c r="I44" i="2"/>
  <c r="J44" i="2" s="1"/>
  <c r="J43" i="2"/>
  <c r="I43" i="2"/>
  <c r="I42" i="2"/>
  <c r="J42" i="2" s="1"/>
  <c r="J41" i="2"/>
  <c r="I41" i="2"/>
  <c r="I40" i="2"/>
  <c r="J40" i="2" s="1"/>
  <c r="J39" i="2"/>
  <c r="I39" i="2"/>
  <c r="I38" i="2"/>
  <c r="J38" i="2" s="1"/>
  <c r="J37" i="2"/>
  <c r="I37" i="2"/>
  <c r="I36" i="2"/>
  <c r="J36" i="2" s="1"/>
  <c r="J35" i="2"/>
  <c r="I35" i="2"/>
  <c r="I34" i="2"/>
  <c r="J34" i="2" s="1"/>
  <c r="J33" i="2"/>
  <c r="I33" i="2"/>
  <c r="I32" i="2"/>
  <c r="J32" i="2" s="1"/>
  <c r="J31" i="2"/>
  <c r="I31" i="2"/>
  <c r="I30" i="2"/>
  <c r="J30" i="2" s="1"/>
  <c r="J29" i="2"/>
  <c r="I29" i="2"/>
  <c r="I28" i="2"/>
  <c r="J28" i="2" s="1"/>
  <c r="J27" i="2"/>
  <c r="I27" i="2"/>
  <c r="I26" i="2"/>
  <c r="J26" i="2" s="1"/>
  <c r="J25" i="2"/>
  <c r="I25" i="2"/>
  <c r="I24" i="2"/>
  <c r="J24" i="2" s="1"/>
  <c r="J23" i="2"/>
  <c r="I23" i="2"/>
  <c r="I22" i="2"/>
  <c r="J22" i="2" s="1"/>
  <c r="J21" i="2"/>
  <c r="I21" i="2"/>
  <c r="I20" i="2"/>
  <c r="J20" i="2" s="1"/>
  <c r="J19" i="2"/>
  <c r="I19" i="2"/>
  <c r="I18" i="2"/>
  <c r="J18" i="2" s="1"/>
  <c r="J17" i="2"/>
  <c r="I17" i="2"/>
  <c r="I16" i="2"/>
  <c r="J16" i="2" s="1"/>
  <c r="J15" i="2"/>
  <c r="I15" i="2"/>
  <c r="I14" i="2"/>
  <c r="J14" i="2" s="1"/>
  <c r="J13" i="2"/>
  <c r="I13" i="2"/>
  <c r="I12" i="2"/>
  <c r="J12" i="2" s="1"/>
  <c r="J11" i="2"/>
  <c r="I11" i="2"/>
  <c r="I10" i="2"/>
  <c r="J10" i="2" s="1"/>
  <c r="J9" i="2"/>
  <c r="I9" i="2"/>
  <c r="I8" i="2"/>
  <c r="J8" i="2" s="1"/>
  <c r="J7" i="2"/>
  <c r="I7" i="2"/>
  <c r="I6" i="2"/>
  <c r="J6" i="2" s="1"/>
  <c r="J5" i="2"/>
  <c r="I5" i="2"/>
  <c r="I4" i="2"/>
  <c r="J4" i="2" s="1"/>
  <c r="J3" i="2"/>
  <c r="I3" i="2"/>
  <c r="I2" i="2"/>
  <c r="J2" i="2" s="1"/>
  <c r="L110" i="1"/>
  <c r="I110" i="1"/>
  <c r="J110" i="1" s="1"/>
  <c r="K110" i="1" s="1"/>
  <c r="I109" i="1"/>
  <c r="J109" i="1" s="1"/>
  <c r="I108" i="1"/>
  <c r="J108" i="1" s="1"/>
  <c r="K108" i="1" s="1"/>
  <c r="I107" i="1"/>
  <c r="J107" i="1" s="1"/>
  <c r="I106" i="1"/>
  <c r="J106" i="1" s="1"/>
  <c r="K106" i="1" s="1"/>
  <c r="I105" i="1"/>
  <c r="J105" i="1" s="1"/>
  <c r="I104" i="1"/>
  <c r="J104" i="1" s="1"/>
  <c r="K104" i="1" s="1"/>
  <c r="L104" i="1" s="1"/>
  <c r="I103" i="1"/>
  <c r="J103" i="1" s="1"/>
  <c r="I102" i="1"/>
  <c r="J102" i="1" s="1"/>
  <c r="K102" i="1" s="1"/>
  <c r="I101" i="1"/>
  <c r="J101" i="1" s="1"/>
  <c r="I100" i="1"/>
  <c r="J100" i="1" s="1"/>
  <c r="K100" i="1" s="1"/>
  <c r="I99" i="1"/>
  <c r="J99" i="1" s="1"/>
  <c r="I98" i="1"/>
  <c r="J98" i="1" s="1"/>
  <c r="K98" i="1" s="1"/>
  <c r="L98" i="1" s="1"/>
  <c r="I97" i="1"/>
  <c r="J97" i="1" s="1"/>
  <c r="I96" i="1"/>
  <c r="J96" i="1" s="1"/>
  <c r="K96" i="1" s="1"/>
  <c r="I95" i="1"/>
  <c r="J95" i="1" s="1"/>
  <c r="I94" i="1"/>
  <c r="J94" i="1" s="1"/>
  <c r="K94" i="1" s="1"/>
  <c r="I93" i="1"/>
  <c r="J93" i="1" s="1"/>
  <c r="I92" i="1"/>
  <c r="J92" i="1" s="1"/>
  <c r="K92" i="1" s="1"/>
  <c r="I91" i="1"/>
  <c r="J91" i="1" s="1"/>
  <c r="I90" i="1"/>
  <c r="J90" i="1" s="1"/>
  <c r="K90" i="1" s="1"/>
  <c r="I89" i="1"/>
  <c r="J89" i="1" s="1"/>
  <c r="I88" i="1"/>
  <c r="J88" i="1" s="1"/>
  <c r="K88" i="1" s="1"/>
  <c r="I87" i="1"/>
  <c r="J87" i="1" s="1"/>
  <c r="I86" i="1"/>
  <c r="J86" i="1" s="1"/>
  <c r="K86" i="1" s="1"/>
  <c r="I85" i="1"/>
  <c r="J85" i="1" s="1"/>
  <c r="I84" i="1"/>
  <c r="J84" i="1" s="1"/>
  <c r="K84" i="1" s="1"/>
  <c r="I83" i="1"/>
  <c r="J83" i="1" s="1"/>
  <c r="I82" i="1"/>
  <c r="J82" i="1" s="1"/>
  <c r="K82" i="1" s="1"/>
  <c r="L82" i="1" s="1"/>
  <c r="I81" i="1"/>
  <c r="J81" i="1" s="1"/>
  <c r="L80" i="1"/>
  <c r="I80" i="1"/>
  <c r="J80" i="1" s="1"/>
  <c r="K80" i="1" s="1"/>
  <c r="I79" i="1"/>
  <c r="J79" i="1" s="1"/>
  <c r="I78" i="1"/>
  <c r="J78" i="1" s="1"/>
  <c r="K78" i="1" s="1"/>
  <c r="I77" i="1"/>
  <c r="J77" i="1" s="1"/>
  <c r="I76" i="1"/>
  <c r="J76" i="1" s="1"/>
  <c r="K76" i="1" s="1"/>
  <c r="I75" i="1"/>
  <c r="J75" i="1" s="1"/>
  <c r="I74" i="1"/>
  <c r="J74" i="1" s="1"/>
  <c r="K74" i="1" s="1"/>
  <c r="I73" i="1"/>
  <c r="J73" i="1" s="1"/>
  <c r="I72" i="1"/>
  <c r="J72" i="1" s="1"/>
  <c r="K72" i="1" s="1"/>
  <c r="I71" i="1"/>
  <c r="J71" i="1" s="1"/>
  <c r="I70" i="1"/>
  <c r="J70" i="1" s="1"/>
  <c r="K70" i="1" s="1"/>
  <c r="I69" i="1"/>
  <c r="J69" i="1" s="1"/>
  <c r="I68" i="1"/>
  <c r="J68" i="1" s="1"/>
  <c r="K68" i="1" s="1"/>
  <c r="I67" i="1"/>
  <c r="J67" i="1" s="1"/>
  <c r="I66" i="1"/>
  <c r="J66" i="1" s="1"/>
  <c r="K66" i="1" s="1"/>
  <c r="I65" i="1"/>
  <c r="J65" i="1" s="1"/>
  <c r="I64" i="1"/>
  <c r="J64" i="1" s="1"/>
  <c r="K64" i="1" s="1"/>
  <c r="L64" i="1" s="1"/>
  <c r="I63" i="1"/>
  <c r="J63" i="1" s="1"/>
  <c r="I62" i="1"/>
  <c r="J62" i="1" s="1"/>
  <c r="K62" i="1" s="1"/>
  <c r="I61" i="1"/>
  <c r="J61" i="1" s="1"/>
  <c r="I60" i="1"/>
  <c r="J60" i="1" s="1"/>
  <c r="K60" i="1" s="1"/>
  <c r="I59" i="1"/>
  <c r="J59" i="1" s="1"/>
  <c r="I58" i="1"/>
  <c r="J58" i="1" s="1"/>
  <c r="K58" i="1" s="1"/>
  <c r="L58" i="1" s="1"/>
  <c r="I57" i="1"/>
  <c r="J57" i="1" s="1"/>
  <c r="I56" i="1"/>
  <c r="J56" i="1" s="1"/>
  <c r="K56" i="1" s="1"/>
  <c r="I55" i="1"/>
  <c r="J55" i="1" s="1"/>
  <c r="I54" i="1"/>
  <c r="J54" i="1" s="1"/>
  <c r="K54" i="1" s="1"/>
  <c r="I53" i="1"/>
  <c r="J53" i="1" s="1"/>
  <c r="I52" i="1"/>
  <c r="J52" i="1" s="1"/>
  <c r="K52" i="1" s="1"/>
  <c r="I51" i="1"/>
  <c r="J51" i="1" s="1"/>
  <c r="I50" i="1"/>
  <c r="J50" i="1" s="1"/>
  <c r="K50" i="1" s="1"/>
  <c r="L50" i="1" s="1"/>
  <c r="I49" i="1"/>
  <c r="J49" i="1" s="1"/>
  <c r="I48" i="1"/>
  <c r="J48" i="1" s="1"/>
  <c r="K48" i="1" s="1"/>
  <c r="I47" i="1"/>
  <c r="J47" i="1" s="1"/>
  <c r="I46" i="1"/>
  <c r="J46" i="1" s="1"/>
  <c r="K46" i="1" s="1"/>
  <c r="I45" i="1"/>
  <c r="J45" i="1" s="1"/>
  <c r="I44" i="1"/>
  <c r="J44" i="1" s="1"/>
  <c r="K44" i="1" s="1"/>
  <c r="I43" i="1"/>
  <c r="J43" i="1" s="1"/>
  <c r="I42" i="1"/>
  <c r="J42" i="1" s="1"/>
  <c r="K42" i="1" s="1"/>
  <c r="I41" i="1"/>
  <c r="J41" i="1" s="1"/>
  <c r="I40" i="1"/>
  <c r="J40" i="1" s="1"/>
  <c r="K40" i="1" s="1"/>
  <c r="I39" i="1"/>
  <c r="J39" i="1" s="1"/>
  <c r="I38" i="1"/>
  <c r="J38" i="1" s="1"/>
  <c r="K38" i="1" s="1"/>
  <c r="I37" i="1"/>
  <c r="J37" i="1" s="1"/>
  <c r="I36" i="1"/>
  <c r="J36" i="1" s="1"/>
  <c r="K36" i="1" s="1"/>
  <c r="I35" i="1"/>
  <c r="J35" i="1" s="1"/>
  <c r="I34" i="1"/>
  <c r="J34" i="1" s="1"/>
  <c r="K34" i="1" s="1"/>
  <c r="I33" i="1"/>
  <c r="J33" i="1" s="1"/>
  <c r="I32" i="1"/>
  <c r="J32" i="1" s="1"/>
  <c r="K32" i="1" s="1"/>
  <c r="I31" i="1"/>
  <c r="J31" i="1" s="1"/>
  <c r="I30" i="1"/>
  <c r="J30" i="1" s="1"/>
  <c r="K30" i="1" s="1"/>
  <c r="I29" i="1"/>
  <c r="J29" i="1" s="1"/>
  <c r="I28" i="1"/>
  <c r="J28" i="1" s="1"/>
  <c r="K28" i="1" s="1"/>
  <c r="L28" i="1" s="1"/>
  <c r="I27" i="1"/>
  <c r="J27" i="1" s="1"/>
  <c r="I26" i="1"/>
  <c r="J26" i="1" s="1"/>
  <c r="K26" i="1" s="1"/>
  <c r="I25" i="1"/>
  <c r="J25" i="1" s="1"/>
  <c r="I24" i="1"/>
  <c r="J24" i="1" s="1"/>
  <c r="K24" i="1" s="1"/>
  <c r="I23" i="1"/>
  <c r="J23" i="1" s="1"/>
  <c r="I22" i="1"/>
  <c r="J22" i="1" s="1"/>
  <c r="K22" i="1" s="1"/>
  <c r="I21" i="1"/>
  <c r="J21" i="1" s="1"/>
  <c r="I20" i="1"/>
  <c r="J20" i="1" s="1"/>
  <c r="K20" i="1" s="1"/>
  <c r="I19" i="1"/>
  <c r="J19" i="1" s="1"/>
  <c r="I18" i="1"/>
  <c r="J18" i="1" s="1"/>
  <c r="K18" i="1" s="1"/>
  <c r="I17" i="1"/>
  <c r="J17" i="1" s="1"/>
  <c r="I16" i="1"/>
  <c r="J16" i="1" s="1"/>
  <c r="K16" i="1" s="1"/>
  <c r="L16" i="1" s="1"/>
  <c r="I15" i="1"/>
  <c r="J15" i="1" s="1"/>
  <c r="I14" i="1"/>
  <c r="J14" i="1" s="1"/>
  <c r="K14" i="1" s="1"/>
  <c r="I13" i="1"/>
  <c r="J13" i="1" s="1"/>
  <c r="I12" i="1"/>
  <c r="J12" i="1" s="1"/>
  <c r="K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L40" i="1" l="1"/>
  <c r="L54" i="1"/>
  <c r="L62" i="1"/>
  <c r="L46" i="1"/>
  <c r="L14" i="1"/>
  <c r="L56" i="1"/>
  <c r="L78" i="1"/>
  <c r="L22" i="1"/>
  <c r="L30" i="1"/>
  <c r="L94" i="1"/>
  <c r="J112" i="1"/>
  <c r="J181" i="1" s="1"/>
  <c r="L3" i="1"/>
  <c r="K3" i="1"/>
  <c r="K10" i="1"/>
  <c r="L10" i="1" s="1"/>
  <c r="K4" i="1"/>
  <c r="L4" i="1" s="1"/>
  <c r="K6" i="1"/>
  <c r="L6" i="1" s="1"/>
  <c r="K7" i="1"/>
  <c r="L7" i="1" s="1"/>
  <c r="K8" i="1"/>
  <c r="L8" i="1" s="1"/>
  <c r="K9" i="1"/>
  <c r="L9" i="1" s="1"/>
  <c r="K57" i="1"/>
  <c r="L57" i="1" s="1"/>
  <c r="K65" i="2"/>
  <c r="L65" i="2" s="1"/>
  <c r="K15" i="1"/>
  <c r="L15" i="1" s="1"/>
  <c r="L20" i="1"/>
  <c r="K31" i="1"/>
  <c r="L31" i="1" s="1"/>
  <c r="L36" i="1"/>
  <c r="K47" i="1"/>
  <c r="L47" i="1" s="1"/>
  <c r="L52" i="1"/>
  <c r="K63" i="1"/>
  <c r="L63" i="1" s="1"/>
  <c r="L68" i="1"/>
  <c r="L79" i="1"/>
  <c r="K79" i="1"/>
  <c r="L84" i="1"/>
  <c r="K95" i="1"/>
  <c r="L95" i="1" s="1"/>
  <c r="L100" i="1"/>
  <c r="L2" i="2"/>
  <c r="K2" i="2"/>
  <c r="L7" i="2"/>
  <c r="K7" i="2"/>
  <c r="K18" i="2"/>
  <c r="L18" i="2" s="1"/>
  <c r="L23" i="2"/>
  <c r="K23" i="2"/>
  <c r="L34" i="2"/>
  <c r="K34" i="2"/>
  <c r="L39" i="2"/>
  <c r="K39" i="2"/>
  <c r="K50" i="2"/>
  <c r="L50" i="2" s="1"/>
  <c r="L55" i="2"/>
  <c r="K55" i="2"/>
  <c r="L66" i="2"/>
  <c r="K66" i="2"/>
  <c r="L44" i="2"/>
  <c r="K44" i="2"/>
  <c r="K21" i="1"/>
  <c r="L21" i="1" s="1"/>
  <c r="L26" i="1"/>
  <c r="K37" i="1"/>
  <c r="L37" i="1" s="1"/>
  <c r="L42" i="1"/>
  <c r="L53" i="1"/>
  <c r="K53" i="1"/>
  <c r="K69" i="1"/>
  <c r="L69" i="1" s="1"/>
  <c r="L74" i="1"/>
  <c r="K85" i="1"/>
  <c r="L85" i="1" s="1"/>
  <c r="L90" i="1"/>
  <c r="K101" i="1"/>
  <c r="L101" i="1" s="1"/>
  <c r="L106" i="1"/>
  <c r="K8" i="2"/>
  <c r="L8" i="2" s="1"/>
  <c r="K13" i="2"/>
  <c r="L13" i="2" s="1"/>
  <c r="L24" i="2"/>
  <c r="K24" i="2"/>
  <c r="L29" i="2"/>
  <c r="K29" i="2"/>
  <c r="K40" i="2"/>
  <c r="L40" i="2" s="1"/>
  <c r="K45" i="2"/>
  <c r="L45" i="2" s="1"/>
  <c r="K56" i="2"/>
  <c r="L56" i="2" s="1"/>
  <c r="L61" i="2"/>
  <c r="K61" i="2"/>
  <c r="K11" i="1"/>
  <c r="L11" i="1" s="1"/>
  <c r="K27" i="1"/>
  <c r="L27" i="1" s="1"/>
  <c r="L32" i="1"/>
  <c r="L43" i="1"/>
  <c r="K43" i="1"/>
  <c r="L48" i="1"/>
  <c r="K59" i="1"/>
  <c r="L59" i="1" s="1"/>
  <c r="K75" i="1"/>
  <c r="L75" i="1" s="1"/>
  <c r="K91" i="1"/>
  <c r="L91" i="1" s="1"/>
  <c r="L96" i="1"/>
  <c r="K107" i="1"/>
  <c r="L107" i="1" s="1"/>
  <c r="L3" i="2"/>
  <c r="K3" i="2"/>
  <c r="L14" i="2"/>
  <c r="K14" i="2"/>
  <c r="L19" i="2"/>
  <c r="K19" i="2"/>
  <c r="K30" i="2"/>
  <c r="L30" i="2" s="1"/>
  <c r="L35" i="2"/>
  <c r="K35" i="2"/>
  <c r="L46" i="2"/>
  <c r="K46" i="2"/>
  <c r="L51" i="2"/>
  <c r="K51" i="2"/>
  <c r="K62" i="2"/>
  <c r="L62" i="2" s="1"/>
  <c r="L67" i="2"/>
  <c r="K67" i="2"/>
  <c r="L25" i="1"/>
  <c r="K25" i="1"/>
  <c r="L73" i="1"/>
  <c r="K73" i="1"/>
  <c r="K17" i="2"/>
  <c r="L17" i="2" s="1"/>
  <c r="L28" i="2"/>
  <c r="K28" i="2"/>
  <c r="L49" i="2"/>
  <c r="K49" i="2"/>
  <c r="K17" i="1"/>
  <c r="L17" i="1" s="1"/>
  <c r="K33" i="1"/>
  <c r="L33" i="1" s="1"/>
  <c r="L38" i="1"/>
  <c r="K49" i="1"/>
  <c r="L49" i="1" s="1"/>
  <c r="K65" i="1"/>
  <c r="L65" i="1" s="1"/>
  <c r="L70" i="1"/>
  <c r="K81" i="1"/>
  <c r="L81" i="1" s="1"/>
  <c r="L86" i="1"/>
  <c r="K97" i="1"/>
  <c r="L97" i="1" s="1"/>
  <c r="L102" i="1"/>
  <c r="L4" i="2"/>
  <c r="K4" i="2"/>
  <c r="K9" i="2"/>
  <c r="L9" i="2" s="1"/>
  <c r="L20" i="2"/>
  <c r="K20" i="2"/>
  <c r="L25" i="2"/>
  <c r="K25" i="2"/>
  <c r="L36" i="2"/>
  <c r="K36" i="2"/>
  <c r="K41" i="2"/>
  <c r="L41" i="2" s="1"/>
  <c r="L52" i="2"/>
  <c r="K52" i="2"/>
  <c r="L57" i="2"/>
  <c r="K57" i="2"/>
  <c r="L68" i="2"/>
  <c r="K68" i="2"/>
  <c r="L12" i="1"/>
  <c r="K23" i="1"/>
  <c r="L23" i="1" s="1"/>
  <c r="K39" i="1"/>
  <c r="L39" i="1" s="1"/>
  <c r="L44" i="1"/>
  <c r="L55" i="1"/>
  <c r="K55" i="1"/>
  <c r="L60" i="1"/>
  <c r="K71" i="1"/>
  <c r="L71" i="1" s="1"/>
  <c r="L76" i="1"/>
  <c r="L87" i="1"/>
  <c r="K87" i="1"/>
  <c r="L92" i="1"/>
  <c r="L103" i="1"/>
  <c r="K103" i="1"/>
  <c r="L108" i="1"/>
  <c r="L10" i="2"/>
  <c r="K10" i="2"/>
  <c r="L15" i="2"/>
  <c r="K15" i="2"/>
  <c r="L26" i="2"/>
  <c r="K26" i="2"/>
  <c r="K31" i="2"/>
  <c r="L31" i="2" s="1"/>
  <c r="L42" i="2"/>
  <c r="K42" i="2"/>
  <c r="L47" i="2"/>
  <c r="K47" i="2"/>
  <c r="L58" i="2"/>
  <c r="K58" i="2"/>
  <c r="K63" i="2"/>
  <c r="L63" i="2" s="1"/>
  <c r="K41" i="1"/>
  <c r="L41" i="1" s="1"/>
  <c r="K105" i="1"/>
  <c r="L105" i="1" s="1"/>
  <c r="L33" i="2"/>
  <c r="K33" i="2"/>
  <c r="K5" i="1"/>
  <c r="L5" i="1" s="1"/>
  <c r="K13" i="1"/>
  <c r="L13" i="1" s="1"/>
  <c r="L18" i="1"/>
  <c r="L29" i="1"/>
  <c r="K29" i="1"/>
  <c r="L34" i="1"/>
  <c r="L45" i="1"/>
  <c r="K45" i="1"/>
  <c r="K61" i="1"/>
  <c r="L61" i="1" s="1"/>
  <c r="L66" i="1"/>
  <c r="K77" i="1"/>
  <c r="L77" i="1" s="1"/>
  <c r="L93" i="1"/>
  <c r="K93" i="1"/>
  <c r="K109" i="1"/>
  <c r="L109" i="1" s="1"/>
  <c r="L5" i="2"/>
  <c r="K5" i="2"/>
  <c r="L16" i="2"/>
  <c r="K16" i="2"/>
  <c r="L21" i="2"/>
  <c r="K21" i="2"/>
  <c r="K32" i="2"/>
  <c r="L32" i="2" s="1"/>
  <c r="L37" i="2"/>
  <c r="K37" i="2"/>
  <c r="L48" i="2"/>
  <c r="K48" i="2"/>
  <c r="L53" i="2"/>
  <c r="K53" i="2"/>
  <c r="K64" i="2"/>
  <c r="L64" i="2" s="1"/>
  <c r="L69" i="2"/>
  <c r="K69" i="2"/>
  <c r="K89" i="1"/>
  <c r="L89" i="1" s="1"/>
  <c r="L12" i="2"/>
  <c r="K12" i="2"/>
  <c r="K60" i="2"/>
  <c r="L60" i="2" s="1"/>
  <c r="K19" i="1"/>
  <c r="L19" i="1" s="1"/>
  <c r="L24" i="1"/>
  <c r="K35" i="1"/>
  <c r="L35" i="1" s="1"/>
  <c r="L51" i="1"/>
  <c r="K51" i="1"/>
  <c r="K67" i="1"/>
  <c r="L67" i="1" s="1"/>
  <c r="L72" i="1"/>
  <c r="L83" i="1"/>
  <c r="K83" i="1"/>
  <c r="L88" i="1"/>
  <c r="K99" i="1"/>
  <c r="L99" i="1" s="1"/>
  <c r="K6" i="2"/>
  <c r="L6" i="2" s="1"/>
  <c r="K11" i="2"/>
  <c r="L11" i="2" s="1"/>
  <c r="K22" i="2"/>
  <c r="L22" i="2" s="1"/>
  <c r="L27" i="2"/>
  <c r="K27" i="2"/>
  <c r="K38" i="2"/>
  <c r="L38" i="2" s="1"/>
  <c r="K43" i="2"/>
  <c r="L43" i="2" s="1"/>
  <c r="K54" i="2"/>
  <c r="L54" i="2" s="1"/>
  <c r="L59" i="2"/>
  <c r="K59" i="2"/>
  <c r="K70" i="2"/>
  <c r="L70" i="2" s="1"/>
  <c r="L72" i="2" l="1"/>
</calcChain>
</file>

<file path=xl/sharedStrings.xml><?xml version="1.0" encoding="utf-8"?>
<sst xmlns="http://schemas.openxmlformats.org/spreadsheetml/2006/main" count="1144" uniqueCount="472">
  <si>
    <t>ClaveRastreo</t>
  </si>
  <si>
    <t>Empresa</t>
  </si>
  <si>
    <t>FechaOperacion</t>
  </si>
  <si>
    <t>Monto</t>
  </si>
  <si>
    <t>UltimoEstatus</t>
  </si>
  <si>
    <t>Estado</t>
  </si>
  <si>
    <t>UltimoCambioEstado</t>
  </si>
  <si>
    <t>4.5%+IVA</t>
  </si>
  <si>
    <t>Resta del monto - 1ra comisión</t>
  </si>
  <si>
    <t>2%</t>
  </si>
  <si>
    <t>IVA</t>
  </si>
  <si>
    <t xml:space="preserve">Total 2da comisión </t>
  </si>
  <si>
    <t xml:space="preserve">Decremento en tarjeta </t>
  </si>
  <si>
    <t>Ref</t>
  </si>
  <si>
    <t>2021060140044B36L0000086982745</t>
  </si>
  <si>
    <t>PRIME TIME</t>
  </si>
  <si>
    <t>2021-06-01 00:00:00.000</t>
  </si>
  <si>
    <t>Liquidada</t>
  </si>
  <si>
    <t>2021-06-01 18:40:03.597</t>
  </si>
  <si>
    <t>OK</t>
  </si>
  <si>
    <t>085900765644315314</t>
  </si>
  <si>
    <t>2021-06-02 00:00:00.000</t>
  </si>
  <si>
    <t>2021-06-02 10:33:48.557</t>
  </si>
  <si>
    <t>085904483440315318</t>
  </si>
  <si>
    <t>2021-06-02 15:12:57.333</t>
  </si>
  <si>
    <t>085904283334315315</t>
  </si>
  <si>
    <t>2021-06-02 22:28:34.303</t>
  </si>
  <si>
    <t>MBAN01002106030097098492</t>
  </si>
  <si>
    <t>2021-06-03 00:00:00.000</t>
  </si>
  <si>
    <t>2021-06-03 09:34:27.307</t>
  </si>
  <si>
    <t>085901140244315419</t>
  </si>
  <si>
    <t>2021-06-03 11:37:57.470</t>
  </si>
  <si>
    <t>085901153654315416</t>
  </si>
  <si>
    <t>2021-06-03 11:39:57.150</t>
  </si>
  <si>
    <t>2021060340014 BET0000462863580</t>
  </si>
  <si>
    <t>2021-06-03 14:47:59.417</t>
  </si>
  <si>
    <t>MBAN01002106030097532642</t>
  </si>
  <si>
    <t>2021-06-03 14:50:05.310</t>
  </si>
  <si>
    <t>2021060440014 BET0000481059990</t>
  </si>
  <si>
    <t>2021-06-04 00:00:00.000</t>
  </si>
  <si>
    <t>2021-06-04 16:31:45.063</t>
  </si>
  <si>
    <t>7875APR2202106041314128135</t>
  </si>
  <si>
    <t>2021-06-04 13:28:16.970</t>
  </si>
  <si>
    <t>2021060440044B36L0000087505328</t>
  </si>
  <si>
    <t>2021-06-04 14:35:14.870</t>
  </si>
  <si>
    <t>2021060440014 BET0000481059920</t>
  </si>
  <si>
    <t>2021-06-04 16:31:45.707</t>
  </si>
  <si>
    <t>2021060440014 BET0000481059910</t>
  </si>
  <si>
    <t>2021-06-04 16:31:46.360</t>
  </si>
  <si>
    <t>7279CP02202106041314767500</t>
  </si>
  <si>
    <t>2021-06-04 19:15:14.880</t>
  </si>
  <si>
    <t>2021060440014 BET0000481059900</t>
  </si>
  <si>
    <t>2021-06-04 16:31:16.737</t>
  </si>
  <si>
    <t>2021060440014 BET0000481059930</t>
  </si>
  <si>
    <t>2021-06-04 16:31:47.610</t>
  </si>
  <si>
    <t>7875APR1202106041314125687</t>
  </si>
  <si>
    <t>2021-06-04 13:27:15.187</t>
  </si>
  <si>
    <t>2021060440014 BET0000481060000</t>
  </si>
  <si>
    <t>2021-06-04 16:31:47.017</t>
  </si>
  <si>
    <t>2021060440014 BET0000481059960</t>
  </si>
  <si>
    <t>2021-06-04 16:31:17.440</t>
  </si>
  <si>
    <t>058-04/06/2021/04-061DMR6214</t>
  </si>
  <si>
    <t>2021-06-04 15:57:50.813</t>
  </si>
  <si>
    <t>2021060440014 BET0000481059980</t>
  </si>
  <si>
    <t>2021-06-04 16:31:48.300</t>
  </si>
  <si>
    <t>7279CP02202106041314770186</t>
  </si>
  <si>
    <t>2021-06-04 19:17:45.143</t>
  </si>
  <si>
    <t>MBAN01002106070050200311</t>
  </si>
  <si>
    <t>2021-06-05 00:00:00.000</t>
  </si>
  <si>
    <t>2021-06-05 16:03:45.170</t>
  </si>
  <si>
    <t>085903245794315719</t>
  </si>
  <si>
    <t>2021-06-06 00:00:00.000</t>
  </si>
  <si>
    <t>2021-06-06 11:59:17.897</t>
  </si>
  <si>
    <t>085904434670315814</t>
  </si>
  <si>
    <t>2021-06-07 00:00:00.000</t>
  </si>
  <si>
    <t>2021-06-07 16:22:20.270</t>
  </si>
  <si>
    <t>MBAN01002106070051705698</t>
  </si>
  <si>
    <t>2021-06-07 13:16:46.650</t>
  </si>
  <si>
    <t>MBAN01002106070052062879</t>
  </si>
  <si>
    <t>2021-06-07 17:43:16.813</t>
  </si>
  <si>
    <t>2021060840014 BET0000425977750</t>
  </si>
  <si>
    <t>2021-06-08 00:00:00.000</t>
  </si>
  <si>
    <t>2021-06-08 13:32:44.797</t>
  </si>
  <si>
    <t>2021060840014 BET0000425977820</t>
  </si>
  <si>
    <t>2021-06-08 13:32:45.470</t>
  </si>
  <si>
    <t>2021060840014 BET0000426226640</t>
  </si>
  <si>
    <t>2021-06-08 13:49:14.843</t>
  </si>
  <si>
    <t>7279CP02202106081317037766</t>
  </si>
  <si>
    <t>2021-06-08 11:00:08.857</t>
  </si>
  <si>
    <t>HSBC088598</t>
  </si>
  <si>
    <t>2021-06-08 10:50:27.577</t>
  </si>
  <si>
    <t>2021060940014 BET0000438864040</t>
  </si>
  <si>
    <t>2021-06-09 00:00:00.000</t>
  </si>
  <si>
    <t>2021-06-09 15:32:20.987</t>
  </si>
  <si>
    <t>2021060940014 BET0000438148400</t>
  </si>
  <si>
    <t>2021-06-09 14:47:53.580</t>
  </si>
  <si>
    <t>2021061140044B36L0000088619784</t>
  </si>
  <si>
    <t>2021-06-11 00:00:00.000</t>
  </si>
  <si>
    <t>2021-06-11 14:47:08.940</t>
  </si>
  <si>
    <t>058-11/06/2021/11-061DQW5459</t>
  </si>
  <si>
    <t>2021-06-11 16:25:39.140</t>
  </si>
  <si>
    <t>7279CP03202106111320658267</t>
  </si>
  <si>
    <t>2021-06-11 17:27:50.597</t>
  </si>
  <si>
    <t>7279CP06202106111320642901</t>
  </si>
  <si>
    <t>2021-06-11 17:19:41.953</t>
  </si>
  <si>
    <t>7875APR2202106111320710802</t>
  </si>
  <si>
    <t>2021-06-11 18:13:08.960</t>
  </si>
  <si>
    <t>7875APR2202106111320712130</t>
  </si>
  <si>
    <t>2021-06-11 18:14:38.950</t>
  </si>
  <si>
    <t>MBAN01002106140057135949</t>
  </si>
  <si>
    <t>2021-06-12 00:00:00.000</t>
  </si>
  <si>
    <t>2021-06-12 04:02:21.350</t>
  </si>
  <si>
    <t>2021061440014TRAP0000482867800</t>
  </si>
  <si>
    <t>2021-06-13 00:00:00.000</t>
  </si>
  <si>
    <t>2021-06-13 19:34:57.720</t>
  </si>
  <si>
    <t>2021061440014TRAP0000482854800</t>
  </si>
  <si>
    <t>2021-06-13 19:32:26.200</t>
  </si>
  <si>
    <t>058-15/06/2021/15-061DSU1194</t>
  </si>
  <si>
    <t>2021-06-15 00:00:00.000</t>
  </si>
  <si>
    <t>2815431</t>
  </si>
  <si>
    <t>2021-06-15 11:21:51.943</t>
  </si>
  <si>
    <t>058-15/06/2021/15-061DSU1202</t>
  </si>
  <si>
    <t>2815409</t>
  </si>
  <si>
    <t>2021-06-15 11:21:07.910</t>
  </si>
  <si>
    <t>058-15/06/2021/15-061DSU1215</t>
  </si>
  <si>
    <t>2815426</t>
  </si>
  <si>
    <t>2021-06-15 11:21:38.270</t>
  </si>
  <si>
    <t>058-15/06/2021/15-061DSU1228</t>
  </si>
  <si>
    <t>2815418</t>
  </si>
  <si>
    <t>2021-06-15 11:21:25.787</t>
  </si>
  <si>
    <t>058-15/06/2021/15-061DSU2080</t>
  </si>
  <si>
    <t>2815953</t>
  </si>
  <si>
    <t>2021-06-15 11:40:56.977</t>
  </si>
  <si>
    <t>058-15/06/2021/15-061DSU2825</t>
  </si>
  <si>
    <t>2815951</t>
  </si>
  <si>
    <t>2021-06-15 11:40:54.070</t>
  </si>
  <si>
    <t>085905567300316610</t>
  </si>
  <si>
    <t>2817318</t>
  </si>
  <si>
    <t>2021-06-15 13:14:46.150</t>
  </si>
  <si>
    <t>085905702794316610</t>
  </si>
  <si>
    <t>2823138</t>
  </si>
  <si>
    <t>2021-06-15 19:39:42.290</t>
  </si>
  <si>
    <t>2021061540014TRAP0000432248670</t>
  </si>
  <si>
    <t>2821681</t>
  </si>
  <si>
    <t>2021-06-15 17:41:50.343</t>
  </si>
  <si>
    <t>2021061640014TRAP0000432272760</t>
  </si>
  <si>
    <t>2823899</t>
  </si>
  <si>
    <t>2021-06-15 20:54:48.817</t>
  </si>
  <si>
    <t>MBAN01002106150061175053</t>
  </si>
  <si>
    <t>2818036</t>
  </si>
  <si>
    <t>2021-06-15 14:06:15.207</t>
  </si>
  <si>
    <t>2021061640014 BET0000447595860</t>
  </si>
  <si>
    <t>2021-06-16 00:00:00.000</t>
  </si>
  <si>
    <t>2021-06-16 15:35:51.517</t>
  </si>
  <si>
    <t>2021061640044B36L0000089516411</t>
  </si>
  <si>
    <t>2021-06-16 13:29:46.100</t>
  </si>
  <si>
    <t>7279CP02202106161325532436</t>
  </si>
  <si>
    <t>2021-06-16 12:56:50.093</t>
  </si>
  <si>
    <t>2021061640014 BET0000447595850</t>
  </si>
  <si>
    <t>2021-06-16 15:35:47.687</t>
  </si>
  <si>
    <t>2021061640014 BET0000447595880</t>
  </si>
  <si>
    <t>2021-06-16 15:35:49.923</t>
  </si>
  <si>
    <t>2021061640014 BET0000447595830</t>
  </si>
  <si>
    <t>2021-06-16 15:35:50.703</t>
  </si>
  <si>
    <t>2021061640044B36L0000089516766</t>
  </si>
  <si>
    <t>2021-06-16 13:30:49.103</t>
  </si>
  <si>
    <t>2021061640014 BET0000447595890</t>
  </si>
  <si>
    <t>2021-06-16 15:35:47.030</t>
  </si>
  <si>
    <t>2021061640014 BET0000447595820</t>
  </si>
  <si>
    <t>2021-06-16 15:35:49.250</t>
  </si>
  <si>
    <t>085903680234316716</t>
  </si>
  <si>
    <t>2021-06-16 17:45:16.573</t>
  </si>
  <si>
    <t>HSBC184672</t>
  </si>
  <si>
    <t>2021-06-16 12:41:54.327</t>
  </si>
  <si>
    <t>2021061640014 BET0000447449690</t>
  </si>
  <si>
    <t>2021-06-16 15:28:14.413</t>
  </si>
  <si>
    <t>2021061640014 BET0000447595870</t>
  </si>
  <si>
    <t>2021-06-16 15:35:48.470</t>
  </si>
  <si>
    <t>2021061740014 BET0000461701880</t>
  </si>
  <si>
    <t>2021-06-17 00:00:00.000</t>
  </si>
  <si>
    <t>2021-06-17 14:26:40.110</t>
  </si>
  <si>
    <t>058-21/06/2021/21-078DVY3072</t>
  </si>
  <si>
    <t>2021-06-18 00:00:00.000</t>
  </si>
  <si>
    <t>2021-06-18 18:41:10.297</t>
  </si>
  <si>
    <t>085904486784316919</t>
  </si>
  <si>
    <t>2021-06-18 18:42:19.143</t>
  </si>
  <si>
    <t>2021061840014 BET0000481089070</t>
  </si>
  <si>
    <t>2021-06-18 17:57:42.747</t>
  </si>
  <si>
    <t>7875APR1202106181329365136</t>
  </si>
  <si>
    <t>2021-06-18 19:02:45.437</t>
  </si>
  <si>
    <t>085902513844316911</t>
  </si>
  <si>
    <t>2021-06-18 13:54:39.387</t>
  </si>
  <si>
    <t>058-18/06/2021/18-061DVO6579</t>
  </si>
  <si>
    <t>2021-06-18 14:49:39.640</t>
  </si>
  <si>
    <t>7875APR2202106181329366564</t>
  </si>
  <si>
    <t>2021-06-18 19:04:11.380</t>
  </si>
  <si>
    <t>036INBU1806202171215798</t>
  </si>
  <si>
    <t>2021-06-18 17:55:26.270</t>
  </si>
  <si>
    <t>2021061940044B36L0000090155395</t>
  </si>
  <si>
    <t>2021-06-19 00:00:00.000</t>
  </si>
  <si>
    <t>2021-06-19 19:03:43.530</t>
  </si>
  <si>
    <t>2021061940044B36L0000090105568</t>
  </si>
  <si>
    <t>2021-06-19 13:45:41.983</t>
  </si>
  <si>
    <t>7279CP06202106211331353242</t>
  </si>
  <si>
    <t>2021-06-21 00:00:00.000</t>
  </si>
  <si>
    <t>2900458</t>
  </si>
  <si>
    <t>2021-06-21 17:37:31.050</t>
  </si>
  <si>
    <t>085901150884317315</t>
  </si>
  <si>
    <t>2021-06-22 00:00:00.000</t>
  </si>
  <si>
    <t>2021-06-22 11:59:31.507</t>
  </si>
  <si>
    <t>21174093183914</t>
  </si>
  <si>
    <t>2021-06-23 00:00:00.000</t>
  </si>
  <si>
    <t>2924852</t>
  </si>
  <si>
    <t>2021-06-23 12:43:38.193</t>
  </si>
  <si>
    <t>2021062340044B36L0000090665316</t>
  </si>
  <si>
    <t>2925324</t>
  </si>
  <si>
    <t>2021-06-23 13:15:39.210</t>
  </si>
  <si>
    <t>2021062440014 BET0000450567950</t>
  </si>
  <si>
    <t>2021-06-24 00:00:00.000</t>
  </si>
  <si>
    <t>2940881</t>
  </si>
  <si>
    <t>2021-06-24 15:28:05.013</t>
  </si>
  <si>
    <t>7875APR2202106251334863093</t>
  </si>
  <si>
    <t>2021-06-25 00:00:00.000</t>
  </si>
  <si>
    <t>2954243</t>
  </si>
  <si>
    <t>2021-06-25 13:51:57.563</t>
  </si>
  <si>
    <t>7875APR2202106251335205575</t>
  </si>
  <si>
    <t>2957527</t>
  </si>
  <si>
    <t>2021-06-25 17:13:49.433</t>
  </si>
  <si>
    <t>058-25/06/2021/25-061DZO1512</t>
  </si>
  <si>
    <t>2953694</t>
  </si>
  <si>
    <t>2021-06-25 13:14:31.263</t>
  </si>
  <si>
    <t>085901852104317615</t>
  </si>
  <si>
    <t>2953271</t>
  </si>
  <si>
    <t>2021-06-25 12:45:31.400</t>
  </si>
  <si>
    <t>2021062540014 BET0000465673450</t>
  </si>
  <si>
    <t>2955480</t>
  </si>
  <si>
    <t>2021-06-25 15:19:03.520</t>
  </si>
  <si>
    <t>2021062540014 BET0000465673410</t>
  </si>
  <si>
    <t>2955478</t>
  </si>
  <si>
    <t>2021-06-25 15:19:01.533</t>
  </si>
  <si>
    <t>2021062540014 BET0000465673420</t>
  </si>
  <si>
    <t>2955482</t>
  </si>
  <si>
    <t>2021-06-25 15:19:27.927</t>
  </si>
  <si>
    <t>7875APR2202106251335209042</t>
  </si>
  <si>
    <t>2957622</t>
  </si>
  <si>
    <t>2021-06-25 17:17:14.723</t>
  </si>
  <si>
    <t>085902332864317614</t>
  </si>
  <si>
    <t>2954094</t>
  </si>
  <si>
    <t>2021-06-25 13:39:57.940</t>
  </si>
  <si>
    <t>MBAN01002106280074577756</t>
  </si>
  <si>
    <t>2021-06-26 00:00:00.000</t>
  </si>
  <si>
    <t>2970268</t>
  </si>
  <si>
    <t>2021-06-26 15:52:04.733</t>
  </si>
  <si>
    <t>MBAN01002106280074428033</t>
  </si>
  <si>
    <t>2969159</t>
  </si>
  <si>
    <t>2021-06-26 14:02:32.373</t>
  </si>
  <si>
    <t>MBAN01002106280074480015</t>
  </si>
  <si>
    <t>2969530</t>
  </si>
  <si>
    <t>2021-06-26 14:38:04.403</t>
  </si>
  <si>
    <t>7279CP05202106281336918552</t>
  </si>
  <si>
    <t>2021-06-28 00:00:00.000</t>
  </si>
  <si>
    <t>2990307</t>
  </si>
  <si>
    <t>2021-06-28 11:10:47.350</t>
  </si>
  <si>
    <t>7279CP01202106281336928048</t>
  </si>
  <si>
    <t>2990419</t>
  </si>
  <si>
    <t>2021-06-28 11:17:46.203</t>
  </si>
  <si>
    <t>058-28/06/2021/28-014EAZ5043</t>
  </si>
  <si>
    <t>2991347</t>
  </si>
  <si>
    <t>2021-06-28 12:23:57.107</t>
  </si>
  <si>
    <t>2021062840014 BET0000489267470</t>
  </si>
  <si>
    <t>2990971</t>
  </si>
  <si>
    <t>2021-06-28 11:57:19.377</t>
  </si>
  <si>
    <t>MBAN01002106280076540870</t>
  </si>
  <si>
    <t>2997095</t>
  </si>
  <si>
    <t>2021-06-28 17:41:17.790</t>
  </si>
  <si>
    <t>7279CP02202106281336915736</t>
  </si>
  <si>
    <t>2990272</t>
  </si>
  <si>
    <t>2021-06-28 11:08:16.213</t>
  </si>
  <si>
    <t>7279CP03202106291337852698</t>
  </si>
  <si>
    <t>2021-06-29 00:00:00.000</t>
  </si>
  <si>
    <t>3003375</t>
  </si>
  <si>
    <t>2021-06-29 07:30:49.447</t>
  </si>
  <si>
    <t>058-29/06/2021/29-061ECF5284</t>
  </si>
  <si>
    <t>2021-06-29 17:46:11.953</t>
  </si>
  <si>
    <t>HSBC093959</t>
  </si>
  <si>
    <t>2021-06-30 00:00:00.000</t>
  </si>
  <si>
    <t>2021-06-30 06:59:43.127</t>
  </si>
  <si>
    <t>MBAN01002106300078345323</t>
  </si>
  <si>
    <t>2021-06-30 03:01:42.380</t>
  </si>
  <si>
    <t>085901437294318117</t>
  </si>
  <si>
    <t>2021-06-30 11:03:43.737</t>
  </si>
  <si>
    <t>HSBC086629</t>
  </si>
  <si>
    <t>2021-06-30 22:57:27.497</t>
  </si>
  <si>
    <t>MBAN01002107010080293691</t>
  </si>
  <si>
    <t>2021-07-01 00:00:00.000</t>
  </si>
  <si>
    <t>2021-07-01 08:29:17.810</t>
  </si>
  <si>
    <t>MBAN01002107010080232445</t>
  </si>
  <si>
    <t>2021-07-01 06:48:45.733</t>
  </si>
  <si>
    <t>2021070140044B36L0000092095757</t>
  </si>
  <si>
    <t>2021-07-01 11:23:54.713</t>
  </si>
  <si>
    <t>085904822644318211</t>
  </si>
  <si>
    <t>2021-07-01 18:56:56.287</t>
  </si>
  <si>
    <t>058-02/07/2021/02-061EEU1065</t>
  </si>
  <si>
    <t>2021-07-02 00:00:00.000</t>
  </si>
  <si>
    <t>3057410</t>
  </si>
  <si>
    <t>2021-07-02 13:10:53.003</t>
  </si>
  <si>
    <t>2021070240014 BET0000483506100</t>
  </si>
  <si>
    <t>3058202</t>
  </si>
  <si>
    <t>2021-07-02 14:10:19.597</t>
  </si>
  <si>
    <t>2021070540014TRAP0000490133530</t>
  </si>
  <si>
    <t>3063811</t>
  </si>
  <si>
    <t>2021-07-02 19:30:46.720</t>
  </si>
  <si>
    <t>210705073108008536I</t>
  </si>
  <si>
    <t>3063742</t>
  </si>
  <si>
    <t>2021-07-02 19:23:46.863</t>
  </si>
  <si>
    <t>7875APR1202107021343627790</t>
  </si>
  <si>
    <t>3056673</t>
  </si>
  <si>
    <t>2021-07-02 12:31:00.193</t>
  </si>
  <si>
    <t>7875APR1202107021343630763</t>
  </si>
  <si>
    <t>3056695</t>
  </si>
  <si>
    <t>2021-07-02 12:32:26.697</t>
  </si>
  <si>
    <t>BNET01002107050034882203</t>
  </si>
  <si>
    <t>3062798</t>
  </si>
  <si>
    <t>2021-07-02 18:24:19.100</t>
  </si>
  <si>
    <t>085902146254318413</t>
  </si>
  <si>
    <t>2021-07-03 00:00:00.000</t>
  </si>
  <si>
    <t>3075152</t>
  </si>
  <si>
    <t>2021-07-03 16:39:37.940</t>
  </si>
  <si>
    <t>MBAN01002107050085731180</t>
  </si>
  <si>
    <t>2021-07-05 00:00:00.000</t>
  </si>
  <si>
    <t>2021-07-05 10:55:42.543</t>
  </si>
  <si>
    <t>7279CP03202107061346872649</t>
  </si>
  <si>
    <t>2021-07-06 00:00:00.000</t>
  </si>
  <si>
    <t>2021-07-06 07:55:22.937</t>
  </si>
  <si>
    <t>085905229840318712</t>
  </si>
  <si>
    <t>3116120</t>
  </si>
  <si>
    <t>2021-07-06 15:42:16.217</t>
  </si>
  <si>
    <t>2021070640014 BET0000435075490</t>
  </si>
  <si>
    <t>3114005</t>
  </si>
  <si>
    <t>2021-07-06 12:52:14.483</t>
  </si>
  <si>
    <t>2021070640014 BET0000435075510</t>
  </si>
  <si>
    <t>3114006</t>
  </si>
  <si>
    <t>2021-07-06 12:52:15.233</t>
  </si>
  <si>
    <t>2021070640014 BET0000435075520</t>
  </si>
  <si>
    <t>3114004</t>
  </si>
  <si>
    <t>2021-07-06 12:52:13.607</t>
  </si>
  <si>
    <t>2021070640014 BET0000435075530</t>
  </si>
  <si>
    <t>3114007</t>
  </si>
  <si>
    <t>2021-07-06 12:52:15.937</t>
  </si>
  <si>
    <t>2021070640014 BET0000435075540</t>
  </si>
  <si>
    <t>3114009</t>
  </si>
  <si>
    <t>2021-07-06 12:52:17.530</t>
  </si>
  <si>
    <t>2021070640014 BET0000435075550</t>
  </si>
  <si>
    <t>3114008</t>
  </si>
  <si>
    <t>2021-07-06 12:52:16.733</t>
  </si>
  <si>
    <t>2021070640014 BET0000435075570</t>
  </si>
  <si>
    <t>3114010</t>
  </si>
  <si>
    <t>2021-07-06 12:52:18.250</t>
  </si>
  <si>
    <t>2021070640014 BET0000435075580</t>
  </si>
  <si>
    <t>3114011</t>
  </si>
  <si>
    <t>2021-07-06 12:52:19.077</t>
  </si>
  <si>
    <t>2021070640014 BET0000436837190</t>
  </si>
  <si>
    <t>3115418</t>
  </si>
  <si>
    <t>2021-07-06 14:42:16.867</t>
  </si>
  <si>
    <t>7279CP06202107061347041494</t>
  </si>
  <si>
    <t>3112892</t>
  </si>
  <si>
    <t>2021-07-06 11:21:00.507</t>
  </si>
  <si>
    <t>7279CP05202107071348259155</t>
  </si>
  <si>
    <t>2021-07-07 00:00:00.000</t>
  </si>
  <si>
    <t>2021-07-07 13:18:11.170</t>
  </si>
  <si>
    <t>MBAN01002107090090200701</t>
  </si>
  <si>
    <t>2021-07-08 00:00:00.000</t>
  </si>
  <si>
    <t>2021-07-08 19:43:56.270</t>
  </si>
  <si>
    <t>058-09/07/2021/09-061EJD7502</t>
  </si>
  <si>
    <t>2021-07-09 00:00:00.000</t>
  </si>
  <si>
    <t>2021-07-09 13:19:13.923</t>
  </si>
  <si>
    <t>MBAN01002107090091056539</t>
  </si>
  <si>
    <t>2021-07-09 14:56:11.367</t>
  </si>
  <si>
    <t>7875APR2202107091350459219</t>
  </si>
  <si>
    <t>2021-07-09 14:40:11.270</t>
  </si>
  <si>
    <t>7875APR2202107091350455221</t>
  </si>
  <si>
    <t>2021-07-09 14:38:11.357</t>
  </si>
  <si>
    <t>2021071240014 BET0000418374500</t>
  </si>
  <si>
    <t>2021-07-12 00:00:00.000</t>
  </si>
  <si>
    <t>2021-07-12 13:47:11.057</t>
  </si>
  <si>
    <t>2021071240044B36L0000094032881</t>
  </si>
  <si>
    <t>2021-07-12 17:53:03.460</t>
  </si>
  <si>
    <t>7279CP04202107121352914942</t>
  </si>
  <si>
    <t>2021-07-12 15:47:10.987</t>
  </si>
  <si>
    <t>7279CP06202107121352456788</t>
  </si>
  <si>
    <t>2021-07-12 10:15:43.530</t>
  </si>
  <si>
    <t>BNET01002107120036036103</t>
  </si>
  <si>
    <t>2021-07-12 11:12:41.080</t>
  </si>
  <si>
    <t>HSBC455903</t>
  </si>
  <si>
    <t>2021-07-12 11:27:43.583</t>
  </si>
  <si>
    <t>2021071340014 BET0000437382710</t>
  </si>
  <si>
    <t>2021-07-13 00:00:00.000</t>
  </si>
  <si>
    <t>3216589</t>
  </si>
  <si>
    <t>2021-07-13 14:51:48.687</t>
  </si>
  <si>
    <t>058-14/07/2021/14-061EMC0394</t>
  </si>
  <si>
    <t>2021-07-14 00:00:00.000</t>
  </si>
  <si>
    <t>2021-07-14 13:19:14.210</t>
  </si>
  <si>
    <t>058-14/07/2021/14-061EMC0401</t>
  </si>
  <si>
    <t>2021-07-14 13:19:15.040</t>
  </si>
  <si>
    <t>058-14/07/2021/14-061EMC0404</t>
  </si>
  <si>
    <t>2021-07-14 13:19:15.820</t>
  </si>
  <si>
    <t>058-14/07/2021/14-061EMC0409</t>
  </si>
  <si>
    <t>2021-07-14 13:18:46.977</t>
  </si>
  <si>
    <t>2021071440014 BET0000448995990</t>
  </si>
  <si>
    <t>2021-07-14 10:55:16.290</t>
  </si>
  <si>
    <t>2021071440014 BET0000452653510</t>
  </si>
  <si>
    <t>2021-07-14 13:20:49.857</t>
  </si>
  <si>
    <t>MBAN01002107150097426042</t>
  </si>
  <si>
    <t>2021-07-15 00:00:00.000</t>
  </si>
  <si>
    <t>2021-07-15 03:05:44.640</t>
  </si>
  <si>
    <t>058-15/07/2021/15-061EMZ3795</t>
  </si>
  <si>
    <t>2021-07-15 13:30:18.063</t>
  </si>
  <si>
    <t>058-15/07/2021/15-061EMZ8723</t>
  </si>
  <si>
    <t>2021-07-15 13:35:48.103</t>
  </si>
  <si>
    <t>085902999424319616</t>
  </si>
  <si>
    <t>2021-07-15 13:38:48.580</t>
  </si>
  <si>
    <t>MBAN01002107150098260655</t>
  </si>
  <si>
    <t>2021-07-15 14:41:48.823</t>
  </si>
  <si>
    <t>2021072140014 BET0000457507230</t>
  </si>
  <si>
    <t>2021-07-21 00:00:00.000</t>
  </si>
  <si>
    <t>2021-07-21 12:03:48.700</t>
  </si>
  <si>
    <t>2021072140014 BET0000460900530</t>
  </si>
  <si>
    <t>2021-07-21 15:41:12.520</t>
  </si>
  <si>
    <t>2021072240014 BET0000469227880</t>
  </si>
  <si>
    <t>2021-07-22 00:00:00.000</t>
  </si>
  <si>
    <t>2021-07-22 12:40:15.653</t>
  </si>
  <si>
    <t>2021072340014 BET0000482687340</t>
  </si>
  <si>
    <t>2021-07-23 00:00:00.000</t>
  </si>
  <si>
    <t>2021-07-23 11:51:53.430</t>
  </si>
  <si>
    <t>7875APR2202107231364961451</t>
  </si>
  <si>
    <t>2021-07-23 16:51:36.720</t>
  </si>
  <si>
    <t>7875APR2202107231364957844</t>
  </si>
  <si>
    <t>2021-07-23 16:49:54.480</t>
  </si>
  <si>
    <t>MBAN01002107270062023730</t>
  </si>
  <si>
    <t>2021-07-26 00:00:00.000</t>
  </si>
  <si>
    <t>2021-07-26 21:13:15.417</t>
  </si>
  <si>
    <t>2021072740014 BET0000435325220</t>
  </si>
  <si>
    <t>2021-07-27 00:00:00.000</t>
  </si>
  <si>
    <t>2021-07-27 15:01:24.500</t>
  </si>
  <si>
    <t>2021072740014 BET0000435325240</t>
  </si>
  <si>
    <t>2021-07-27 15:01:39.390</t>
  </si>
  <si>
    <t>2021072840044B36L0000096732790</t>
  </si>
  <si>
    <t>2021-07-28 00:00:00.000</t>
  </si>
  <si>
    <t>2021-07-28 13:02:55.037</t>
  </si>
  <si>
    <t>058-30/07/2021/30-061EVZ5439</t>
  </si>
  <si>
    <t>2021-07-30 00:00:00.000</t>
  </si>
  <si>
    <t>2021-07-30 17:06:23.990</t>
  </si>
  <si>
    <t>2021073040014 BET0000484173800</t>
  </si>
  <si>
    <t>2021-07-30 12:17:51.693</t>
  </si>
  <si>
    <t>7875APR1202107301373190021</t>
  </si>
  <si>
    <t>2021-07-30 18:36:29.247</t>
  </si>
  <si>
    <t>7875APR2202107301373177021</t>
  </si>
  <si>
    <t>2021-07-30 18:32:40.143</t>
  </si>
  <si>
    <t>HSBC158874</t>
  </si>
  <si>
    <t>2021-07-30 10:28:53.010</t>
  </si>
  <si>
    <t>MBAN01002107300065662267</t>
  </si>
  <si>
    <t>2021-07-30 01:54:36.050</t>
  </si>
  <si>
    <t>MBAN01002108020067874447</t>
  </si>
  <si>
    <t>2021-07-31 00:00:00.000</t>
  </si>
  <si>
    <t>2021-07-31 10:19:40.120</t>
  </si>
  <si>
    <t>MBAN01002108020070253743</t>
  </si>
  <si>
    <t>2021-08-02 00:00:00.000</t>
  </si>
  <si>
    <t>2021-08-02 13:16:57.313</t>
  </si>
  <si>
    <t>HSBC029437</t>
  </si>
  <si>
    <t>2021-08-02 19:48:13.317</t>
  </si>
  <si>
    <t>2021080240014 BET0000436718830</t>
  </si>
  <si>
    <t>2021-08-02 13:20:42.963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</si>
</sst>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44" fontId="0" fillId="0" borderId="0" xfId="1" applyFont="1"/>
    <xf numFmtId="44" fontId="0" fillId="2" borderId="1" xfId="1" applyFont="1" applyFill="1" applyBorder="1"/>
    <xf numFmtId="44" fontId="0" fillId="0" borderId="2" xfId="1" applyFont="1" applyBorder="1"/>
    <xf numFmtId="44" fontId="0" fillId="3" borderId="2" xfId="1" applyFont="1" applyFill="1" applyBorder="1"/>
    <xf numFmtId="44" fontId="0" fillId="0" borderId="2" xfId="1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0" borderId="2" xfId="0" applyNumberFormat="1" applyFont="1" applyBorder="1"/>
    <xf numFmtId="0" fontId="0" fillId="0" borderId="2" xfId="0" applyFont="1" applyBorder="1"/>
    <xf numFmtId="44" fontId="0" fillId="3" borderId="2" xfId="0" applyNumberFormat="1" applyFont="1" applyFill="1" applyBorder="1" applyAlignment="1">
      <alignment horizontal="left"/>
    </xf>
    <xf numFmtId="44" fontId="0" fillId="0" borderId="2" xfId="0" applyNumberFormat="1" applyFont="1" applyBorder="1" applyAlignment="1">
      <alignment horizontal="left"/>
    </xf>
    <xf numFmtId="44" fontId="0" fillId="0" borderId="2" xfId="0" applyNumberFormat="1" applyFont="1" applyBorder="1"/>
    <xf numFmtId="0" fontId="0" fillId="0" borderId="2" xfId="0" applyFont="1" applyBorder="1" applyAlignment="1">
      <alignment horizontal="center" vertical="center" wrapText="1"/>
    </xf>
    <xf numFmtId="44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right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EABC-3B74-461D-BEB9-4C6547BD4A22}">
  <dimension ref="A1:R181"/>
  <sheetViews>
    <sheetView showGridLines="0" tabSelected="1" topLeftCell="D1" zoomScaleNormal="100" zoomScaleSheetLayoutView="70" workbookViewId="0">
      <selection activeCell="G15" sqref="G15"/>
    </sheetView>
  </sheetViews>
  <sheetFormatPr baseColWidth="10" defaultRowHeight="15" x14ac:dyDescent="0.25"/>
  <cols>
    <col min="1" max="1" width="32.140625" style="6" bestFit="1" customWidth="1"/>
    <col min="2" max="2" width="11.28515625" style="6" bestFit="1" customWidth="1"/>
    <col min="3" max="3" width="15.28515625" style="6" customWidth="1"/>
    <col min="4" max="4" width="15.42578125" style="6" customWidth="1"/>
    <col min="5" max="5" width="14.5703125" style="21" customWidth="1"/>
    <col min="6" max="6" width="10.7109375" style="6" customWidth="1"/>
    <col min="7" max="7" width="22" style="6" bestFit="1" customWidth="1"/>
    <col min="8" max="8" width="14.5703125" style="6" bestFit="1" customWidth="1"/>
    <col min="9" max="9" width="17.140625" style="6" bestFit="1" customWidth="1"/>
    <col min="10" max="10" width="13.42578125" style="6" customWidth="1"/>
    <col min="11" max="11" width="13.140625" style="6" customWidth="1"/>
    <col min="12" max="12" width="20.140625" style="1" bestFit="1" customWidth="1"/>
    <col min="13" max="13" width="16.85546875" style="17" customWidth="1"/>
    <col min="14" max="14" width="8.7109375" style="6" bestFit="1" customWidth="1"/>
    <col min="15" max="16384" width="11.42578125" style="6"/>
  </cols>
  <sheetData>
    <row r="1" spans="1:14" x14ac:dyDescent="0.25">
      <c r="A1" s="18"/>
      <c r="D1" s="1"/>
      <c r="H1" s="7"/>
      <c r="L1" s="6"/>
      <c r="M1" s="6"/>
    </row>
    <row r="2" spans="1:14" ht="30" x14ac:dyDescent="0.25">
      <c r="A2" s="8" t="s">
        <v>0</v>
      </c>
      <c r="B2" s="9" t="s">
        <v>1</v>
      </c>
      <c r="C2" s="8" t="s">
        <v>2</v>
      </c>
      <c r="D2" s="2" t="s">
        <v>3</v>
      </c>
      <c r="E2" s="22" t="s">
        <v>4</v>
      </c>
      <c r="F2" s="9" t="s">
        <v>5</v>
      </c>
      <c r="G2" s="8" t="s">
        <v>6</v>
      </c>
      <c r="H2" s="19" t="s">
        <v>7</v>
      </c>
      <c r="I2" s="20" t="s">
        <v>8</v>
      </c>
      <c r="J2" s="19" t="s">
        <v>9</v>
      </c>
      <c r="K2" s="19" t="s">
        <v>10</v>
      </c>
      <c r="L2" s="20" t="s">
        <v>11</v>
      </c>
      <c r="M2" s="20" t="s">
        <v>12</v>
      </c>
      <c r="N2" s="19" t="s">
        <v>13</v>
      </c>
    </row>
    <row r="3" spans="1:14" x14ac:dyDescent="0.25">
      <c r="A3" s="10" t="s">
        <v>14</v>
      </c>
      <c r="B3" s="10" t="s">
        <v>15</v>
      </c>
      <c r="C3" s="10" t="s">
        <v>16</v>
      </c>
      <c r="D3" s="3">
        <v>5000</v>
      </c>
      <c r="E3" s="23">
        <v>2648970</v>
      </c>
      <c r="F3" s="10" t="s">
        <v>17</v>
      </c>
      <c r="G3" s="10" t="s">
        <v>18</v>
      </c>
      <c r="H3" s="12">
        <v>5.22</v>
      </c>
      <c r="I3" s="13">
        <f>D3-H3</f>
        <v>4994.78</v>
      </c>
      <c r="J3" s="14">
        <f>I3*2%</f>
        <v>99.895600000000002</v>
      </c>
      <c r="K3" s="14">
        <f>J3*16%</f>
        <v>15.983296000000001</v>
      </c>
      <c r="L3" s="4">
        <f>J3+K3</f>
        <v>115.878896</v>
      </c>
      <c r="M3" s="15" t="s">
        <v>19</v>
      </c>
      <c r="N3" s="11">
        <v>106</v>
      </c>
    </row>
    <row r="4" spans="1:14" x14ac:dyDescent="0.25">
      <c r="A4" s="10" t="s">
        <v>20</v>
      </c>
      <c r="B4" s="10" t="s">
        <v>15</v>
      </c>
      <c r="C4" s="10" t="s">
        <v>21</v>
      </c>
      <c r="D4" s="3">
        <v>2666</v>
      </c>
      <c r="E4" s="23">
        <v>2656818</v>
      </c>
      <c r="F4" s="10" t="s">
        <v>17</v>
      </c>
      <c r="G4" s="10" t="s">
        <v>22</v>
      </c>
      <c r="H4" s="12">
        <v>5.22</v>
      </c>
      <c r="I4" s="13">
        <f>D4-H4</f>
        <v>2660.78</v>
      </c>
      <c r="J4" s="14">
        <f>I4*2%</f>
        <v>53.215600000000002</v>
      </c>
      <c r="K4" s="14">
        <f>J4*16%</f>
        <v>8.5144960000000012</v>
      </c>
      <c r="L4" s="4">
        <f>J4+K4</f>
        <v>61.730096000000003</v>
      </c>
      <c r="M4" s="15" t="s">
        <v>19</v>
      </c>
      <c r="N4" s="11">
        <v>206</v>
      </c>
    </row>
    <row r="5" spans="1:14" x14ac:dyDescent="0.25">
      <c r="A5" s="10" t="s">
        <v>23</v>
      </c>
      <c r="B5" s="10" t="s">
        <v>15</v>
      </c>
      <c r="C5" s="10" t="s">
        <v>21</v>
      </c>
      <c r="D5" s="3">
        <v>38700</v>
      </c>
      <c r="E5" s="23">
        <v>2659879</v>
      </c>
      <c r="F5" s="10" t="s">
        <v>17</v>
      </c>
      <c r="G5" s="10" t="s">
        <v>24</v>
      </c>
      <c r="H5" s="12">
        <v>5.22</v>
      </c>
      <c r="I5" s="13">
        <f>D5-H5</f>
        <v>38694.78</v>
      </c>
      <c r="J5" s="14">
        <f>I5*2%</f>
        <v>773.89559999999994</v>
      </c>
      <c r="K5" s="14">
        <f>J5*16%</f>
        <v>123.823296</v>
      </c>
      <c r="L5" s="4">
        <f>J5+K5</f>
        <v>897.71889599999997</v>
      </c>
      <c r="M5" s="15" t="s">
        <v>19</v>
      </c>
      <c r="N5" s="11">
        <v>206</v>
      </c>
    </row>
    <row r="6" spans="1:14" x14ac:dyDescent="0.25">
      <c r="A6" s="10" t="s">
        <v>25</v>
      </c>
      <c r="B6" s="10" t="s">
        <v>15</v>
      </c>
      <c r="C6" s="10" t="s">
        <v>21</v>
      </c>
      <c r="D6" s="3">
        <v>666</v>
      </c>
      <c r="E6" s="23">
        <v>2665892</v>
      </c>
      <c r="F6" s="10" t="s">
        <v>17</v>
      </c>
      <c r="G6" s="10" t="s">
        <v>26</v>
      </c>
      <c r="H6" s="12">
        <v>5.22</v>
      </c>
      <c r="I6" s="13">
        <f>D6-H6</f>
        <v>660.78</v>
      </c>
      <c r="J6" s="14">
        <f>I6*2%</f>
        <v>13.2156</v>
      </c>
      <c r="K6" s="14">
        <f>J6*16%</f>
        <v>2.1144959999999999</v>
      </c>
      <c r="L6" s="4">
        <f>J6+K6</f>
        <v>15.330096000000001</v>
      </c>
      <c r="M6" s="15" t="s">
        <v>19</v>
      </c>
      <c r="N6" s="11">
        <v>206</v>
      </c>
    </row>
    <row r="7" spans="1:14" x14ac:dyDescent="0.25">
      <c r="A7" s="10" t="s">
        <v>27</v>
      </c>
      <c r="B7" s="10" t="s">
        <v>15</v>
      </c>
      <c r="C7" s="10" t="s">
        <v>28</v>
      </c>
      <c r="D7" s="3">
        <v>50000</v>
      </c>
      <c r="E7" s="23">
        <v>2667817</v>
      </c>
      <c r="F7" s="10" t="s">
        <v>17</v>
      </c>
      <c r="G7" s="10" t="s">
        <v>29</v>
      </c>
      <c r="H7" s="12">
        <v>5.22</v>
      </c>
      <c r="I7" s="13">
        <f>D7-H7</f>
        <v>49994.78</v>
      </c>
      <c r="J7" s="14">
        <f>I7*2%</f>
        <v>999.89559999999994</v>
      </c>
      <c r="K7" s="14">
        <f>J7*16%</f>
        <v>159.983296</v>
      </c>
      <c r="L7" s="4">
        <f>J7+K7</f>
        <v>1159.8788959999999</v>
      </c>
      <c r="M7" s="15" t="s">
        <v>19</v>
      </c>
      <c r="N7" s="11">
        <v>306</v>
      </c>
    </row>
    <row r="8" spans="1:14" x14ac:dyDescent="0.25">
      <c r="A8" s="10" t="s">
        <v>30</v>
      </c>
      <c r="B8" s="10" t="s">
        <v>15</v>
      </c>
      <c r="C8" s="10" t="s">
        <v>28</v>
      </c>
      <c r="D8" s="3">
        <v>3383</v>
      </c>
      <c r="E8" s="23">
        <v>2670118</v>
      </c>
      <c r="F8" s="10" t="s">
        <v>17</v>
      </c>
      <c r="G8" s="10" t="s">
        <v>31</v>
      </c>
      <c r="H8" s="12">
        <v>5.22</v>
      </c>
      <c r="I8" s="13">
        <f>D8-H8</f>
        <v>3377.78</v>
      </c>
      <c r="J8" s="14">
        <f>I8*2%</f>
        <v>67.555599999999998</v>
      </c>
      <c r="K8" s="14">
        <f>J8*16%</f>
        <v>10.808896000000001</v>
      </c>
      <c r="L8" s="4">
        <f>J8+K8</f>
        <v>78.364496000000003</v>
      </c>
      <c r="M8" s="15" t="s">
        <v>19</v>
      </c>
      <c r="N8" s="11">
        <v>306</v>
      </c>
    </row>
    <row r="9" spans="1:14" x14ac:dyDescent="0.25">
      <c r="A9" s="10" t="s">
        <v>32</v>
      </c>
      <c r="B9" s="10" t="s">
        <v>15</v>
      </c>
      <c r="C9" s="10" t="s">
        <v>28</v>
      </c>
      <c r="D9" s="3">
        <v>6786</v>
      </c>
      <c r="E9" s="23">
        <v>2670129</v>
      </c>
      <c r="F9" s="10" t="s">
        <v>17</v>
      </c>
      <c r="G9" s="10" t="s">
        <v>33</v>
      </c>
      <c r="H9" s="12">
        <v>5.22</v>
      </c>
      <c r="I9" s="13">
        <f>D9-H9</f>
        <v>6780.78</v>
      </c>
      <c r="J9" s="14">
        <f>I9*2%</f>
        <v>135.6156</v>
      </c>
      <c r="K9" s="14">
        <f>J9*16%</f>
        <v>21.698496000000002</v>
      </c>
      <c r="L9" s="4">
        <f>J9+K9</f>
        <v>157.31409600000001</v>
      </c>
      <c r="M9" s="15" t="s">
        <v>19</v>
      </c>
      <c r="N9" s="11">
        <v>306</v>
      </c>
    </row>
    <row r="10" spans="1:14" x14ac:dyDescent="0.25">
      <c r="A10" s="10" t="s">
        <v>34</v>
      </c>
      <c r="B10" s="10" t="s">
        <v>15</v>
      </c>
      <c r="C10" s="10" t="s">
        <v>28</v>
      </c>
      <c r="D10" s="3">
        <v>10385</v>
      </c>
      <c r="E10" s="23">
        <v>2672104</v>
      </c>
      <c r="F10" s="10" t="s">
        <v>17</v>
      </c>
      <c r="G10" s="10" t="s">
        <v>35</v>
      </c>
      <c r="H10" s="12">
        <v>5.22</v>
      </c>
      <c r="I10" s="13">
        <f>D10-H10</f>
        <v>10379.780000000001</v>
      </c>
      <c r="J10" s="14">
        <f>I10*2%</f>
        <v>207.59560000000002</v>
      </c>
      <c r="K10" s="14">
        <f>J10*16%</f>
        <v>33.215296000000002</v>
      </c>
      <c r="L10" s="4">
        <f>J10+K10</f>
        <v>240.81089600000001</v>
      </c>
      <c r="M10" s="15" t="s">
        <v>19</v>
      </c>
      <c r="N10" s="11">
        <v>306</v>
      </c>
    </row>
    <row r="11" spans="1:14" x14ac:dyDescent="0.25">
      <c r="A11" s="10" t="s">
        <v>36</v>
      </c>
      <c r="B11" s="10" t="s">
        <v>15</v>
      </c>
      <c r="C11" s="10" t="s">
        <v>28</v>
      </c>
      <c r="D11" s="3">
        <v>6000</v>
      </c>
      <c r="E11" s="23">
        <v>2672121</v>
      </c>
      <c r="F11" s="10" t="s">
        <v>17</v>
      </c>
      <c r="G11" s="10" t="s">
        <v>37</v>
      </c>
      <c r="H11" s="12">
        <v>5.22</v>
      </c>
      <c r="I11" s="13">
        <f>D11-H11</f>
        <v>5994.78</v>
      </c>
      <c r="J11" s="14">
        <f>I11*2%</f>
        <v>119.8956</v>
      </c>
      <c r="K11" s="14">
        <f>J11*16%</f>
        <v>19.183296000000002</v>
      </c>
      <c r="L11" s="4">
        <f>J11+K11</f>
        <v>139.07889600000001</v>
      </c>
      <c r="M11" s="15" t="s">
        <v>19</v>
      </c>
      <c r="N11" s="11">
        <v>306</v>
      </c>
    </row>
    <row r="12" spans="1:14" x14ac:dyDescent="0.25">
      <c r="A12" s="10" t="s">
        <v>38</v>
      </c>
      <c r="B12" s="10" t="s">
        <v>15</v>
      </c>
      <c r="C12" s="10" t="s">
        <v>39</v>
      </c>
      <c r="D12" s="3">
        <v>20000</v>
      </c>
      <c r="E12" s="23">
        <v>2688368</v>
      </c>
      <c r="F12" s="10" t="s">
        <v>17</v>
      </c>
      <c r="G12" s="10" t="s">
        <v>40</v>
      </c>
      <c r="H12" s="12">
        <v>5.22</v>
      </c>
      <c r="I12" s="13">
        <f>D12-H12</f>
        <v>19994.78</v>
      </c>
      <c r="J12" s="14">
        <f>I12*2%</f>
        <v>399.8956</v>
      </c>
      <c r="K12" s="14">
        <f>J12*16%</f>
        <v>63.983296000000003</v>
      </c>
      <c r="L12" s="4">
        <f>J12+K12</f>
        <v>463.878896</v>
      </c>
      <c r="M12" s="15" t="s">
        <v>19</v>
      </c>
      <c r="N12" s="11">
        <v>406</v>
      </c>
    </row>
    <row r="13" spans="1:14" x14ac:dyDescent="0.25">
      <c r="A13" s="10" t="s">
        <v>41</v>
      </c>
      <c r="B13" s="10" t="s">
        <v>15</v>
      </c>
      <c r="C13" s="10" t="s">
        <v>39</v>
      </c>
      <c r="D13" s="3">
        <v>6643.8</v>
      </c>
      <c r="E13" s="23">
        <v>2686118</v>
      </c>
      <c r="F13" s="10" t="s">
        <v>17</v>
      </c>
      <c r="G13" s="10" t="s">
        <v>42</v>
      </c>
      <c r="H13" s="12">
        <v>5.22</v>
      </c>
      <c r="I13" s="13">
        <f>D13-H13</f>
        <v>6638.58</v>
      </c>
      <c r="J13" s="14">
        <f>I13*2%</f>
        <v>132.77160000000001</v>
      </c>
      <c r="K13" s="14">
        <f>J13*16%</f>
        <v>21.243456000000002</v>
      </c>
      <c r="L13" s="4">
        <f>J13+K13</f>
        <v>154.01505600000002</v>
      </c>
      <c r="M13" s="15" t="s">
        <v>19</v>
      </c>
      <c r="N13" s="11">
        <v>406</v>
      </c>
    </row>
    <row r="14" spans="1:14" x14ac:dyDescent="0.25">
      <c r="A14" s="10" t="s">
        <v>43</v>
      </c>
      <c r="B14" s="10" t="s">
        <v>15</v>
      </c>
      <c r="C14" s="10" t="s">
        <v>39</v>
      </c>
      <c r="D14" s="3">
        <v>5000</v>
      </c>
      <c r="E14" s="23">
        <v>2686954</v>
      </c>
      <c r="F14" s="10" t="s">
        <v>17</v>
      </c>
      <c r="G14" s="10" t="s">
        <v>44</v>
      </c>
      <c r="H14" s="12">
        <v>5.22</v>
      </c>
      <c r="I14" s="13">
        <f>D14-H14</f>
        <v>4994.78</v>
      </c>
      <c r="J14" s="14">
        <f>I14*2%</f>
        <v>99.895600000000002</v>
      </c>
      <c r="K14" s="14">
        <f>J14*16%</f>
        <v>15.983296000000001</v>
      </c>
      <c r="L14" s="4">
        <f>J14+K14</f>
        <v>115.878896</v>
      </c>
      <c r="M14" s="15" t="s">
        <v>19</v>
      </c>
      <c r="N14" s="11">
        <v>406</v>
      </c>
    </row>
    <row r="15" spans="1:14" x14ac:dyDescent="0.25">
      <c r="A15" s="10" t="s">
        <v>45</v>
      </c>
      <c r="B15" s="10" t="s">
        <v>15</v>
      </c>
      <c r="C15" s="10" t="s">
        <v>39</v>
      </c>
      <c r="D15" s="3">
        <v>5000</v>
      </c>
      <c r="E15" s="23">
        <v>2688369</v>
      </c>
      <c r="F15" s="10" t="s">
        <v>17</v>
      </c>
      <c r="G15" s="10" t="s">
        <v>46</v>
      </c>
      <c r="H15" s="12">
        <v>5.22</v>
      </c>
      <c r="I15" s="13">
        <f>D15-H15</f>
        <v>4994.78</v>
      </c>
      <c r="J15" s="14">
        <f>I15*2%</f>
        <v>99.895600000000002</v>
      </c>
      <c r="K15" s="14">
        <f>J15*16%</f>
        <v>15.983296000000001</v>
      </c>
      <c r="L15" s="4">
        <f>J15+K15</f>
        <v>115.878896</v>
      </c>
      <c r="M15" s="15" t="s">
        <v>19</v>
      </c>
      <c r="N15" s="11">
        <v>406</v>
      </c>
    </row>
    <row r="16" spans="1:14" x14ac:dyDescent="0.25">
      <c r="A16" s="10" t="s">
        <v>47</v>
      </c>
      <c r="B16" s="10" t="s">
        <v>15</v>
      </c>
      <c r="C16" s="10" t="s">
        <v>39</v>
      </c>
      <c r="D16" s="3">
        <v>5000</v>
      </c>
      <c r="E16" s="23">
        <v>2688370</v>
      </c>
      <c r="F16" s="10" t="s">
        <v>17</v>
      </c>
      <c r="G16" s="10" t="s">
        <v>48</v>
      </c>
      <c r="H16" s="12">
        <v>5.22</v>
      </c>
      <c r="I16" s="13">
        <f>D16-H16</f>
        <v>4994.78</v>
      </c>
      <c r="J16" s="14">
        <f>I16*2%</f>
        <v>99.895600000000002</v>
      </c>
      <c r="K16" s="14">
        <f>J16*16%</f>
        <v>15.983296000000001</v>
      </c>
      <c r="L16" s="4">
        <f>J16+K16</f>
        <v>115.878896</v>
      </c>
      <c r="M16" s="15" t="s">
        <v>19</v>
      </c>
      <c r="N16" s="11">
        <v>406</v>
      </c>
    </row>
    <row r="17" spans="1:14" x14ac:dyDescent="0.25">
      <c r="A17" s="10" t="s">
        <v>49</v>
      </c>
      <c r="B17" s="10" t="s">
        <v>15</v>
      </c>
      <c r="C17" s="10" t="s">
        <v>39</v>
      </c>
      <c r="D17" s="3">
        <v>215</v>
      </c>
      <c r="E17" s="23">
        <v>2690017</v>
      </c>
      <c r="F17" s="10" t="s">
        <v>17</v>
      </c>
      <c r="G17" s="10" t="s">
        <v>50</v>
      </c>
      <c r="H17" s="12">
        <v>5.22</v>
      </c>
      <c r="I17" s="13">
        <f>D17-H17</f>
        <v>209.78</v>
      </c>
      <c r="J17" s="14">
        <f>I17*2%</f>
        <v>4.1955999999999998</v>
      </c>
      <c r="K17" s="14">
        <f>J17*16%</f>
        <v>0.671296</v>
      </c>
      <c r="L17" s="4">
        <f>J17+K17</f>
        <v>4.8668959999999997</v>
      </c>
      <c r="M17" s="15" t="s">
        <v>19</v>
      </c>
      <c r="N17" s="11">
        <v>406</v>
      </c>
    </row>
    <row r="18" spans="1:14" x14ac:dyDescent="0.25">
      <c r="A18" s="10" t="s">
        <v>51</v>
      </c>
      <c r="B18" s="10" t="s">
        <v>15</v>
      </c>
      <c r="C18" s="10" t="s">
        <v>39</v>
      </c>
      <c r="D18" s="3">
        <v>4500</v>
      </c>
      <c r="E18" s="23">
        <v>2688362</v>
      </c>
      <c r="F18" s="10" t="s">
        <v>17</v>
      </c>
      <c r="G18" s="10" t="s">
        <v>52</v>
      </c>
      <c r="H18" s="12">
        <v>5.22</v>
      </c>
      <c r="I18" s="13">
        <f>D18-H18</f>
        <v>4494.78</v>
      </c>
      <c r="J18" s="14">
        <f>I18*2%</f>
        <v>89.895600000000002</v>
      </c>
      <c r="K18" s="14">
        <f>J18*16%</f>
        <v>14.383296000000001</v>
      </c>
      <c r="L18" s="4">
        <f>J18+K18</f>
        <v>104.278896</v>
      </c>
      <c r="M18" s="15" t="s">
        <v>19</v>
      </c>
      <c r="N18" s="11">
        <v>406</v>
      </c>
    </row>
    <row r="19" spans="1:14" x14ac:dyDescent="0.25">
      <c r="A19" s="10" t="s">
        <v>53</v>
      </c>
      <c r="B19" s="10" t="s">
        <v>15</v>
      </c>
      <c r="C19" s="10" t="s">
        <v>39</v>
      </c>
      <c r="D19" s="3">
        <v>45000</v>
      </c>
      <c r="E19" s="23">
        <v>2688372</v>
      </c>
      <c r="F19" s="10" t="s">
        <v>17</v>
      </c>
      <c r="G19" s="10" t="s">
        <v>54</v>
      </c>
      <c r="H19" s="12">
        <v>5.22</v>
      </c>
      <c r="I19" s="13">
        <f>D19-H19</f>
        <v>44994.78</v>
      </c>
      <c r="J19" s="14">
        <f>I19*2%</f>
        <v>899.89559999999994</v>
      </c>
      <c r="K19" s="14">
        <f>J19*16%</f>
        <v>143.983296</v>
      </c>
      <c r="L19" s="4">
        <f>J19+K19</f>
        <v>1043.8788959999999</v>
      </c>
      <c r="M19" s="15" t="s">
        <v>19</v>
      </c>
      <c r="N19" s="11">
        <v>406</v>
      </c>
    </row>
    <row r="20" spans="1:14" x14ac:dyDescent="0.25">
      <c r="A20" s="10" t="s">
        <v>55</v>
      </c>
      <c r="B20" s="10" t="s">
        <v>15</v>
      </c>
      <c r="C20" s="10" t="s">
        <v>39</v>
      </c>
      <c r="D20" s="3">
        <v>1287</v>
      </c>
      <c r="E20" s="23">
        <v>2686106</v>
      </c>
      <c r="F20" s="10" t="s">
        <v>17</v>
      </c>
      <c r="G20" s="10" t="s">
        <v>56</v>
      </c>
      <c r="H20" s="12">
        <v>5.22</v>
      </c>
      <c r="I20" s="13">
        <f>D20-H20</f>
        <v>1281.78</v>
      </c>
      <c r="J20" s="14">
        <f>I20*2%</f>
        <v>25.6356</v>
      </c>
      <c r="K20" s="14">
        <f>J20*16%</f>
        <v>4.1016960000000005</v>
      </c>
      <c r="L20" s="4">
        <f>J20+K20</f>
        <v>29.737296000000001</v>
      </c>
      <c r="M20" s="15" t="s">
        <v>19</v>
      </c>
      <c r="N20" s="11">
        <v>406</v>
      </c>
    </row>
    <row r="21" spans="1:14" x14ac:dyDescent="0.25">
      <c r="A21" s="10" t="s">
        <v>57</v>
      </c>
      <c r="B21" s="10" t="s">
        <v>15</v>
      </c>
      <c r="C21" s="10" t="s">
        <v>39</v>
      </c>
      <c r="D21" s="3">
        <v>15000</v>
      </c>
      <c r="E21" s="23">
        <v>2688371</v>
      </c>
      <c r="F21" s="10" t="s">
        <v>17</v>
      </c>
      <c r="G21" s="10" t="s">
        <v>58</v>
      </c>
      <c r="H21" s="12">
        <v>5.22</v>
      </c>
      <c r="I21" s="13">
        <f>D21-H21</f>
        <v>14994.78</v>
      </c>
      <c r="J21" s="14">
        <f>I21*2%</f>
        <v>299.8956</v>
      </c>
      <c r="K21" s="14">
        <f>J21*16%</f>
        <v>47.983296000000003</v>
      </c>
      <c r="L21" s="4">
        <f>J21+K21</f>
        <v>347.878896</v>
      </c>
      <c r="M21" s="15" t="s">
        <v>19</v>
      </c>
      <c r="N21" s="11">
        <v>406</v>
      </c>
    </row>
    <row r="22" spans="1:14" x14ac:dyDescent="0.25">
      <c r="A22" s="10" t="s">
        <v>59</v>
      </c>
      <c r="B22" s="10" t="s">
        <v>15</v>
      </c>
      <c r="C22" s="10" t="s">
        <v>39</v>
      </c>
      <c r="D22" s="3">
        <v>24000</v>
      </c>
      <c r="E22" s="23">
        <v>2688363</v>
      </c>
      <c r="F22" s="10" t="s">
        <v>17</v>
      </c>
      <c r="G22" s="10" t="s">
        <v>60</v>
      </c>
      <c r="H22" s="12">
        <v>5.22</v>
      </c>
      <c r="I22" s="13">
        <f>D22-H22</f>
        <v>23994.78</v>
      </c>
      <c r="J22" s="14">
        <f>I22*2%</f>
        <v>479.8956</v>
      </c>
      <c r="K22" s="14">
        <f>J22*16%</f>
        <v>76.783296000000007</v>
      </c>
      <c r="L22" s="4">
        <f>J22+K22</f>
        <v>556.67889600000001</v>
      </c>
      <c r="M22" s="15" t="s">
        <v>19</v>
      </c>
      <c r="N22" s="11">
        <v>406</v>
      </c>
    </row>
    <row r="23" spans="1:14" x14ac:dyDescent="0.25">
      <c r="A23" s="10" t="s">
        <v>61</v>
      </c>
      <c r="B23" s="10" t="s">
        <v>15</v>
      </c>
      <c r="C23" s="10" t="s">
        <v>39</v>
      </c>
      <c r="D23" s="3">
        <v>10000</v>
      </c>
      <c r="E23" s="23">
        <v>2687938</v>
      </c>
      <c r="F23" s="10" t="s">
        <v>17</v>
      </c>
      <c r="G23" s="10" t="s">
        <v>62</v>
      </c>
      <c r="H23" s="12">
        <v>5.22</v>
      </c>
      <c r="I23" s="13">
        <f>D23-H23</f>
        <v>9994.7800000000007</v>
      </c>
      <c r="J23" s="14">
        <f>I23*2%</f>
        <v>199.89560000000003</v>
      </c>
      <c r="K23" s="14">
        <f>J23*16%</f>
        <v>31.983296000000006</v>
      </c>
      <c r="L23" s="4">
        <f>J23+K23</f>
        <v>231.87889600000003</v>
      </c>
      <c r="M23" s="15" t="s">
        <v>19</v>
      </c>
      <c r="N23" s="11">
        <v>406</v>
      </c>
    </row>
    <row r="24" spans="1:14" x14ac:dyDescent="0.25">
      <c r="A24" s="10" t="s">
        <v>63</v>
      </c>
      <c r="B24" s="10" t="s">
        <v>15</v>
      </c>
      <c r="C24" s="10" t="s">
        <v>39</v>
      </c>
      <c r="D24" s="3">
        <v>7000</v>
      </c>
      <c r="E24" s="23">
        <v>2688373</v>
      </c>
      <c r="F24" s="10" t="s">
        <v>17</v>
      </c>
      <c r="G24" s="10" t="s">
        <v>64</v>
      </c>
      <c r="H24" s="12">
        <v>5.22</v>
      </c>
      <c r="I24" s="13">
        <f>D24-H24</f>
        <v>6994.78</v>
      </c>
      <c r="J24" s="14">
        <f>I24*2%</f>
        <v>139.8956</v>
      </c>
      <c r="K24" s="14">
        <f>J24*16%</f>
        <v>22.383296000000001</v>
      </c>
      <c r="L24" s="4">
        <f>J24+K24</f>
        <v>162.278896</v>
      </c>
      <c r="M24" s="15" t="s">
        <v>19</v>
      </c>
      <c r="N24" s="11">
        <v>406</v>
      </c>
    </row>
    <row r="25" spans="1:14" x14ac:dyDescent="0.25">
      <c r="A25" s="10" t="s">
        <v>65</v>
      </c>
      <c r="B25" s="10" t="s">
        <v>15</v>
      </c>
      <c r="C25" s="10" t="s">
        <v>39</v>
      </c>
      <c r="D25" s="3">
        <v>250</v>
      </c>
      <c r="E25" s="23">
        <v>2690045</v>
      </c>
      <c r="F25" s="10" t="s">
        <v>17</v>
      </c>
      <c r="G25" s="10" t="s">
        <v>66</v>
      </c>
      <c r="H25" s="12">
        <v>5.22</v>
      </c>
      <c r="I25" s="13">
        <f>D25-H25</f>
        <v>244.78</v>
      </c>
      <c r="J25" s="14">
        <f>I25*2%</f>
        <v>4.8956</v>
      </c>
      <c r="K25" s="14">
        <f>J25*16%</f>
        <v>0.78329599999999999</v>
      </c>
      <c r="L25" s="4">
        <f>J25+K25</f>
        <v>5.6788959999999999</v>
      </c>
      <c r="M25" s="15" t="s">
        <v>19</v>
      </c>
      <c r="N25" s="11">
        <v>406</v>
      </c>
    </row>
    <row r="26" spans="1:14" x14ac:dyDescent="0.25">
      <c r="A26" s="10" t="s">
        <v>67</v>
      </c>
      <c r="B26" s="10" t="s">
        <v>15</v>
      </c>
      <c r="C26" s="10" t="s">
        <v>68</v>
      </c>
      <c r="D26" s="3">
        <v>25076</v>
      </c>
      <c r="E26" s="23">
        <v>2699877</v>
      </c>
      <c r="F26" s="10" t="s">
        <v>17</v>
      </c>
      <c r="G26" s="10" t="s">
        <v>69</v>
      </c>
      <c r="H26" s="12">
        <v>5.22</v>
      </c>
      <c r="I26" s="13">
        <f>D26-H26</f>
        <v>25070.78</v>
      </c>
      <c r="J26" s="14">
        <f>I26*2%</f>
        <v>501.41559999999998</v>
      </c>
      <c r="K26" s="14">
        <f>J26*16%</f>
        <v>80.226495999999997</v>
      </c>
      <c r="L26" s="4">
        <f>J26+K26</f>
        <v>581.64209600000004</v>
      </c>
      <c r="M26" s="15" t="s">
        <v>19</v>
      </c>
      <c r="N26" s="11">
        <v>506</v>
      </c>
    </row>
    <row r="27" spans="1:14" x14ac:dyDescent="0.25">
      <c r="A27" s="10" t="s">
        <v>70</v>
      </c>
      <c r="B27" s="10" t="s">
        <v>15</v>
      </c>
      <c r="C27" s="10" t="s">
        <v>71</v>
      </c>
      <c r="D27" s="3">
        <v>1166</v>
      </c>
      <c r="E27" s="23">
        <v>2708081</v>
      </c>
      <c r="F27" s="10" t="s">
        <v>17</v>
      </c>
      <c r="G27" s="10" t="s">
        <v>72</v>
      </c>
      <c r="H27" s="12">
        <v>5.22</v>
      </c>
      <c r="I27" s="13">
        <f>D27-H27</f>
        <v>1160.78</v>
      </c>
      <c r="J27" s="14">
        <f>I27*2%</f>
        <v>23.215599999999998</v>
      </c>
      <c r="K27" s="14">
        <f>J27*16%</f>
        <v>3.714496</v>
      </c>
      <c r="L27" s="4">
        <f>J27+K27</f>
        <v>26.930095999999999</v>
      </c>
      <c r="M27" s="15" t="s">
        <v>19</v>
      </c>
      <c r="N27" s="11">
        <v>606</v>
      </c>
    </row>
    <row r="28" spans="1:14" x14ac:dyDescent="0.25">
      <c r="A28" s="10" t="s">
        <v>73</v>
      </c>
      <c r="B28" s="10" t="s">
        <v>15</v>
      </c>
      <c r="C28" s="10" t="s">
        <v>74</v>
      </c>
      <c r="D28" s="3">
        <v>900</v>
      </c>
      <c r="E28" s="23">
        <v>2720568</v>
      </c>
      <c r="F28" s="10" t="s">
        <v>17</v>
      </c>
      <c r="G28" s="10" t="s">
        <v>75</v>
      </c>
      <c r="H28" s="12">
        <v>5.22</v>
      </c>
      <c r="I28" s="13">
        <f>D28-H28</f>
        <v>894.78</v>
      </c>
      <c r="J28" s="14">
        <f>I28*2%</f>
        <v>17.895599999999998</v>
      </c>
      <c r="K28" s="14">
        <f>J28*16%</f>
        <v>2.8632959999999996</v>
      </c>
      <c r="L28" s="4">
        <f>J28+K28</f>
        <v>20.758895999999996</v>
      </c>
      <c r="M28" s="15" t="s">
        <v>19</v>
      </c>
      <c r="N28" s="11">
        <v>706</v>
      </c>
    </row>
    <row r="29" spans="1:14" x14ac:dyDescent="0.25">
      <c r="A29" s="10" t="s">
        <v>76</v>
      </c>
      <c r="B29" s="10" t="s">
        <v>15</v>
      </c>
      <c r="C29" s="10" t="s">
        <v>74</v>
      </c>
      <c r="D29" s="3">
        <v>5500</v>
      </c>
      <c r="E29" s="23">
        <v>2718275</v>
      </c>
      <c r="F29" s="10" t="s">
        <v>17</v>
      </c>
      <c r="G29" s="10" t="s">
        <v>77</v>
      </c>
      <c r="H29" s="12">
        <v>5.22</v>
      </c>
      <c r="I29" s="13">
        <f>D29-H29</f>
        <v>5494.78</v>
      </c>
      <c r="J29" s="14">
        <f>I29*2%</f>
        <v>109.8956</v>
      </c>
      <c r="K29" s="14">
        <f>J29*16%</f>
        <v>17.583296000000001</v>
      </c>
      <c r="L29" s="4">
        <f>J29+K29</f>
        <v>127.47889600000001</v>
      </c>
      <c r="M29" s="15" t="s">
        <v>19</v>
      </c>
      <c r="N29" s="11">
        <v>706</v>
      </c>
    </row>
    <row r="30" spans="1:14" x14ac:dyDescent="0.25">
      <c r="A30" s="10" t="s">
        <v>78</v>
      </c>
      <c r="B30" s="10" t="s">
        <v>15</v>
      </c>
      <c r="C30" s="10" t="s">
        <v>74</v>
      </c>
      <c r="D30" s="3">
        <v>14500</v>
      </c>
      <c r="E30" s="23">
        <v>2722177</v>
      </c>
      <c r="F30" s="10" t="s">
        <v>17</v>
      </c>
      <c r="G30" s="10" t="s">
        <v>79</v>
      </c>
      <c r="H30" s="12">
        <v>5.22</v>
      </c>
      <c r="I30" s="13">
        <f>D30-H30</f>
        <v>14494.78</v>
      </c>
      <c r="J30" s="14">
        <f>I30*2%</f>
        <v>289.8956</v>
      </c>
      <c r="K30" s="14">
        <f>J30*16%</f>
        <v>46.383296000000001</v>
      </c>
      <c r="L30" s="4">
        <f>J30+K30</f>
        <v>336.27889600000003</v>
      </c>
      <c r="M30" s="15" t="s">
        <v>19</v>
      </c>
      <c r="N30" s="11">
        <v>706</v>
      </c>
    </row>
    <row r="31" spans="1:14" x14ac:dyDescent="0.25">
      <c r="A31" s="10" t="s">
        <v>80</v>
      </c>
      <c r="B31" s="10" t="s">
        <v>15</v>
      </c>
      <c r="C31" s="10" t="s">
        <v>81</v>
      </c>
      <c r="D31" s="3">
        <v>33466.519999999997</v>
      </c>
      <c r="E31" s="23">
        <v>2731574</v>
      </c>
      <c r="F31" s="10" t="s">
        <v>17</v>
      </c>
      <c r="G31" s="10" t="s">
        <v>82</v>
      </c>
      <c r="H31" s="12">
        <v>5.22</v>
      </c>
      <c r="I31" s="13">
        <f>D31-H31</f>
        <v>33461.299999999996</v>
      </c>
      <c r="J31" s="14">
        <f>I31*2%</f>
        <v>669.22599999999989</v>
      </c>
      <c r="K31" s="14">
        <f>J31*16%</f>
        <v>107.07615999999999</v>
      </c>
      <c r="L31" s="4">
        <f>J31+K31</f>
        <v>776.30215999999984</v>
      </c>
      <c r="M31" s="15" t="s">
        <v>19</v>
      </c>
      <c r="N31" s="11">
        <v>806</v>
      </c>
    </row>
    <row r="32" spans="1:14" x14ac:dyDescent="0.25">
      <c r="A32" s="10" t="s">
        <v>83</v>
      </c>
      <c r="B32" s="10" t="s">
        <v>15</v>
      </c>
      <c r="C32" s="10" t="s">
        <v>81</v>
      </c>
      <c r="D32" s="3">
        <v>30905.78</v>
      </c>
      <c r="E32" s="23">
        <v>2731575</v>
      </c>
      <c r="F32" s="10" t="s">
        <v>17</v>
      </c>
      <c r="G32" s="10" t="s">
        <v>84</v>
      </c>
      <c r="H32" s="12">
        <v>5.22</v>
      </c>
      <c r="I32" s="13">
        <f>D32-H32</f>
        <v>30900.559999999998</v>
      </c>
      <c r="J32" s="14">
        <f>I32*2%</f>
        <v>618.01119999999992</v>
      </c>
      <c r="K32" s="14">
        <f>J32*16%</f>
        <v>98.88179199999999</v>
      </c>
      <c r="L32" s="4">
        <f>J32+K32</f>
        <v>716.89299199999994</v>
      </c>
      <c r="M32" s="15" t="s">
        <v>19</v>
      </c>
      <c r="N32" s="11">
        <v>806</v>
      </c>
    </row>
    <row r="33" spans="1:14" x14ac:dyDescent="0.25">
      <c r="A33" s="10" t="s">
        <v>85</v>
      </c>
      <c r="B33" s="10" t="s">
        <v>15</v>
      </c>
      <c r="C33" s="10" t="s">
        <v>81</v>
      </c>
      <c r="D33" s="3">
        <v>6205.48</v>
      </c>
      <c r="E33" s="23">
        <v>2731732</v>
      </c>
      <c r="F33" s="10" t="s">
        <v>17</v>
      </c>
      <c r="G33" s="10" t="s">
        <v>86</v>
      </c>
      <c r="H33" s="12">
        <v>5.22</v>
      </c>
      <c r="I33" s="13">
        <f>D33-H33</f>
        <v>6200.2599999999993</v>
      </c>
      <c r="J33" s="14">
        <f>I33*2%</f>
        <v>124.00519999999999</v>
      </c>
      <c r="K33" s="14">
        <f>J33*16%</f>
        <v>19.840831999999999</v>
      </c>
      <c r="L33" s="4">
        <f>J33+K33</f>
        <v>143.84603199999998</v>
      </c>
      <c r="M33" s="15" t="s">
        <v>19</v>
      </c>
      <c r="N33" s="11">
        <v>806</v>
      </c>
    </row>
    <row r="34" spans="1:14" x14ac:dyDescent="0.25">
      <c r="A34" s="10" t="s">
        <v>87</v>
      </c>
      <c r="B34" s="10" t="s">
        <v>15</v>
      </c>
      <c r="C34" s="10" t="s">
        <v>81</v>
      </c>
      <c r="D34" s="3">
        <v>900</v>
      </c>
      <c r="E34" s="23">
        <v>2729549</v>
      </c>
      <c r="F34" s="10" t="s">
        <v>17</v>
      </c>
      <c r="G34" s="10" t="s">
        <v>88</v>
      </c>
      <c r="H34" s="12">
        <v>5.22</v>
      </c>
      <c r="I34" s="13">
        <f>D34-H34</f>
        <v>894.78</v>
      </c>
      <c r="J34" s="14">
        <f>I34*2%</f>
        <v>17.895599999999998</v>
      </c>
      <c r="K34" s="14">
        <f>J34*16%</f>
        <v>2.8632959999999996</v>
      </c>
      <c r="L34" s="4">
        <f>J34+K34</f>
        <v>20.758895999999996</v>
      </c>
      <c r="M34" s="15" t="s">
        <v>19</v>
      </c>
      <c r="N34" s="11">
        <v>806</v>
      </c>
    </row>
    <row r="35" spans="1:14" x14ac:dyDescent="0.25">
      <c r="A35" s="10" t="s">
        <v>89</v>
      </c>
      <c r="B35" s="10" t="s">
        <v>15</v>
      </c>
      <c r="C35" s="10" t="s">
        <v>81</v>
      </c>
      <c r="D35" s="3">
        <v>1300</v>
      </c>
      <c r="E35" s="23">
        <v>2729291</v>
      </c>
      <c r="F35" s="10" t="s">
        <v>17</v>
      </c>
      <c r="G35" s="10" t="s">
        <v>90</v>
      </c>
      <c r="H35" s="12">
        <v>5.22</v>
      </c>
      <c r="I35" s="13">
        <f>D35-H35</f>
        <v>1294.78</v>
      </c>
      <c r="J35" s="14">
        <f>I35*2%</f>
        <v>25.895600000000002</v>
      </c>
      <c r="K35" s="14">
        <f>J35*16%</f>
        <v>4.1432960000000003</v>
      </c>
      <c r="L35" s="4">
        <f>J35+K35</f>
        <v>30.038896000000001</v>
      </c>
      <c r="M35" s="15" t="s">
        <v>19</v>
      </c>
      <c r="N35" s="11">
        <v>806</v>
      </c>
    </row>
    <row r="36" spans="1:14" x14ac:dyDescent="0.25">
      <c r="A36" s="10" t="s">
        <v>91</v>
      </c>
      <c r="B36" s="10" t="s">
        <v>15</v>
      </c>
      <c r="C36" s="10" t="s">
        <v>92</v>
      </c>
      <c r="D36" s="3">
        <v>37986.21</v>
      </c>
      <c r="E36" s="23">
        <v>2744556</v>
      </c>
      <c r="F36" s="10" t="s">
        <v>17</v>
      </c>
      <c r="G36" s="10" t="s">
        <v>93</v>
      </c>
      <c r="H36" s="12">
        <v>5.22</v>
      </c>
      <c r="I36" s="13">
        <f>D36-H36</f>
        <v>37980.99</v>
      </c>
      <c r="J36" s="14">
        <f>I36*2%</f>
        <v>759.61979999999994</v>
      </c>
      <c r="K36" s="14">
        <f>J36*16%</f>
        <v>121.53916799999999</v>
      </c>
      <c r="L36" s="4">
        <f>J36+K36</f>
        <v>881.15896799999996</v>
      </c>
      <c r="M36" s="15" t="s">
        <v>19</v>
      </c>
      <c r="N36" s="11">
        <v>906</v>
      </c>
    </row>
    <row r="37" spans="1:14" x14ac:dyDescent="0.25">
      <c r="A37" s="10" t="s">
        <v>94</v>
      </c>
      <c r="B37" s="10" t="s">
        <v>15</v>
      </c>
      <c r="C37" s="10" t="s">
        <v>92</v>
      </c>
      <c r="D37" s="3">
        <v>5000</v>
      </c>
      <c r="E37" s="23">
        <v>2744096</v>
      </c>
      <c r="F37" s="10" t="s">
        <v>17</v>
      </c>
      <c r="G37" s="10" t="s">
        <v>95</v>
      </c>
      <c r="H37" s="12">
        <v>5.22</v>
      </c>
      <c r="I37" s="13">
        <f>D37-H37</f>
        <v>4994.78</v>
      </c>
      <c r="J37" s="14">
        <f>I37*2%</f>
        <v>99.895600000000002</v>
      </c>
      <c r="K37" s="14">
        <f>J37*16%</f>
        <v>15.983296000000001</v>
      </c>
      <c r="L37" s="4">
        <f>J37+K37</f>
        <v>115.878896</v>
      </c>
      <c r="M37" s="15" t="s">
        <v>19</v>
      </c>
      <c r="N37" s="11">
        <v>906</v>
      </c>
    </row>
    <row r="38" spans="1:14" x14ac:dyDescent="0.25">
      <c r="A38" s="10" t="s">
        <v>96</v>
      </c>
      <c r="B38" s="10" t="s">
        <v>15</v>
      </c>
      <c r="C38" s="10" t="s">
        <v>97</v>
      </c>
      <c r="D38" s="3">
        <v>4000</v>
      </c>
      <c r="E38" s="23">
        <v>2769928</v>
      </c>
      <c r="F38" s="10" t="s">
        <v>17</v>
      </c>
      <c r="G38" s="10" t="s">
        <v>98</v>
      </c>
      <c r="H38" s="12">
        <v>5.22</v>
      </c>
      <c r="I38" s="13">
        <f>D38-H38</f>
        <v>3994.78</v>
      </c>
      <c r="J38" s="14">
        <f>I38*2%</f>
        <v>79.895600000000002</v>
      </c>
      <c r="K38" s="14">
        <f>J38*16%</f>
        <v>12.783296</v>
      </c>
      <c r="L38" s="4">
        <f>J38+K38</f>
        <v>92.678896000000009</v>
      </c>
      <c r="M38" s="15" t="s">
        <v>19</v>
      </c>
      <c r="N38" s="11">
        <v>1106</v>
      </c>
    </row>
    <row r="39" spans="1:14" x14ac:dyDescent="0.25">
      <c r="A39" s="10" t="s">
        <v>99</v>
      </c>
      <c r="B39" s="10" t="s">
        <v>15</v>
      </c>
      <c r="C39" s="10" t="s">
        <v>97</v>
      </c>
      <c r="D39" s="3">
        <v>10000</v>
      </c>
      <c r="E39" s="23">
        <v>2770964</v>
      </c>
      <c r="F39" s="10" t="s">
        <v>17</v>
      </c>
      <c r="G39" s="10" t="s">
        <v>100</v>
      </c>
      <c r="H39" s="12">
        <v>5.22</v>
      </c>
      <c r="I39" s="13">
        <f>D39-H39</f>
        <v>9994.7800000000007</v>
      </c>
      <c r="J39" s="14">
        <f>I39*2%</f>
        <v>199.89560000000003</v>
      </c>
      <c r="K39" s="14">
        <f>J39*16%</f>
        <v>31.983296000000006</v>
      </c>
      <c r="L39" s="4">
        <f>J39+K39</f>
        <v>231.87889600000003</v>
      </c>
      <c r="M39" s="15" t="s">
        <v>19</v>
      </c>
      <c r="N39" s="11">
        <v>1106</v>
      </c>
    </row>
    <row r="40" spans="1:14" x14ac:dyDescent="0.25">
      <c r="A40" s="10" t="s">
        <v>101</v>
      </c>
      <c r="B40" s="10" t="s">
        <v>15</v>
      </c>
      <c r="C40" s="10" t="s">
        <v>97</v>
      </c>
      <c r="D40" s="3">
        <v>20000</v>
      </c>
      <c r="E40" s="23">
        <v>2772457</v>
      </c>
      <c r="F40" s="10" t="s">
        <v>17</v>
      </c>
      <c r="G40" s="10" t="s">
        <v>102</v>
      </c>
      <c r="H40" s="12">
        <v>5.22</v>
      </c>
      <c r="I40" s="13">
        <f>D40-H40</f>
        <v>19994.78</v>
      </c>
      <c r="J40" s="14">
        <f>I40*2%</f>
        <v>399.8956</v>
      </c>
      <c r="K40" s="14">
        <f>J40*16%</f>
        <v>63.983296000000003</v>
      </c>
      <c r="L40" s="4">
        <f>J40+K40</f>
        <v>463.878896</v>
      </c>
      <c r="M40" s="15" t="s">
        <v>19</v>
      </c>
      <c r="N40" s="11">
        <v>1106</v>
      </c>
    </row>
    <row r="41" spans="1:14" x14ac:dyDescent="0.25">
      <c r="A41" s="10" t="s">
        <v>103</v>
      </c>
      <c r="B41" s="10" t="s">
        <v>15</v>
      </c>
      <c r="C41" s="10" t="s">
        <v>97</v>
      </c>
      <c r="D41" s="3">
        <v>10000</v>
      </c>
      <c r="E41" s="23">
        <v>2772373</v>
      </c>
      <c r="F41" s="10" t="s">
        <v>17</v>
      </c>
      <c r="G41" s="10" t="s">
        <v>104</v>
      </c>
      <c r="H41" s="12">
        <v>5.22</v>
      </c>
      <c r="I41" s="13">
        <f>D41-H41</f>
        <v>9994.7800000000007</v>
      </c>
      <c r="J41" s="14">
        <f>I41*2%</f>
        <v>199.89560000000003</v>
      </c>
      <c r="K41" s="14">
        <f>J41*16%</f>
        <v>31.983296000000006</v>
      </c>
      <c r="L41" s="4">
        <f>J41+K41</f>
        <v>231.87889600000003</v>
      </c>
      <c r="M41" s="15" t="s">
        <v>19</v>
      </c>
      <c r="N41" s="11">
        <v>1106</v>
      </c>
    </row>
    <row r="42" spans="1:14" x14ac:dyDescent="0.25">
      <c r="A42" s="10" t="s">
        <v>105</v>
      </c>
      <c r="B42" s="10" t="s">
        <v>15</v>
      </c>
      <c r="C42" s="10" t="s">
        <v>97</v>
      </c>
      <c r="D42" s="3">
        <v>1286.8</v>
      </c>
      <c r="E42" s="23">
        <v>2772789</v>
      </c>
      <c r="F42" s="10" t="s">
        <v>17</v>
      </c>
      <c r="G42" s="10" t="s">
        <v>106</v>
      </c>
      <c r="H42" s="12">
        <v>5.22</v>
      </c>
      <c r="I42" s="13">
        <f>D42-H42</f>
        <v>1281.58</v>
      </c>
      <c r="J42" s="14">
        <f>I42*2%</f>
        <v>25.631599999999999</v>
      </c>
      <c r="K42" s="14">
        <f>J42*16%</f>
        <v>4.1010559999999998</v>
      </c>
      <c r="L42" s="4">
        <f>J42+K42</f>
        <v>29.732655999999999</v>
      </c>
      <c r="M42" s="15" t="s">
        <v>19</v>
      </c>
      <c r="N42" s="11">
        <v>1106</v>
      </c>
    </row>
    <row r="43" spans="1:14" x14ac:dyDescent="0.25">
      <c r="A43" s="10" t="s">
        <v>107</v>
      </c>
      <c r="B43" s="10" t="s">
        <v>15</v>
      </c>
      <c r="C43" s="10" t="s">
        <v>97</v>
      </c>
      <c r="D43" s="3">
        <v>6644</v>
      </c>
      <c r="E43" s="23">
        <v>2772796</v>
      </c>
      <c r="F43" s="10" t="s">
        <v>17</v>
      </c>
      <c r="G43" s="10" t="s">
        <v>108</v>
      </c>
      <c r="H43" s="12">
        <v>5.22</v>
      </c>
      <c r="I43" s="13">
        <f>D43-H43</f>
        <v>6638.78</v>
      </c>
      <c r="J43" s="14">
        <f>I43*2%</f>
        <v>132.7756</v>
      </c>
      <c r="K43" s="14">
        <f>J43*16%</f>
        <v>21.244095999999999</v>
      </c>
      <c r="L43" s="4">
        <f>J43+K43</f>
        <v>154.01969600000001</v>
      </c>
      <c r="M43" s="15" t="s">
        <v>19</v>
      </c>
      <c r="N43" s="11">
        <v>1106</v>
      </c>
    </row>
    <row r="44" spans="1:14" x14ac:dyDescent="0.25">
      <c r="A44" s="10" t="s">
        <v>109</v>
      </c>
      <c r="B44" s="10" t="s">
        <v>15</v>
      </c>
      <c r="C44" s="10" t="s">
        <v>110</v>
      </c>
      <c r="D44" s="3">
        <v>10760</v>
      </c>
      <c r="E44" s="23">
        <v>2777396</v>
      </c>
      <c r="F44" s="10" t="s">
        <v>17</v>
      </c>
      <c r="G44" s="10" t="s">
        <v>111</v>
      </c>
      <c r="H44" s="12">
        <v>5.22</v>
      </c>
      <c r="I44" s="13">
        <f>D44-H44</f>
        <v>10754.78</v>
      </c>
      <c r="J44" s="14">
        <f>I44*2%</f>
        <v>215.09560000000002</v>
      </c>
      <c r="K44" s="14">
        <f>J44*16%</f>
        <v>34.415296000000005</v>
      </c>
      <c r="L44" s="4">
        <f>J44+K44</f>
        <v>249.51089600000003</v>
      </c>
      <c r="M44" s="15" t="s">
        <v>19</v>
      </c>
      <c r="N44" s="11">
        <v>1206</v>
      </c>
    </row>
    <row r="45" spans="1:14" x14ac:dyDescent="0.25">
      <c r="A45" s="10" t="s">
        <v>112</v>
      </c>
      <c r="B45" s="10" t="s">
        <v>15</v>
      </c>
      <c r="C45" s="10" t="s">
        <v>113</v>
      </c>
      <c r="D45" s="3">
        <v>1500</v>
      </c>
      <c r="E45" s="23">
        <v>2795349</v>
      </c>
      <c r="F45" s="10" t="s">
        <v>17</v>
      </c>
      <c r="G45" s="10" t="s">
        <v>114</v>
      </c>
      <c r="H45" s="12">
        <v>5.22</v>
      </c>
      <c r="I45" s="13">
        <f>D45-H45</f>
        <v>1494.78</v>
      </c>
      <c r="J45" s="14">
        <f>I45*2%</f>
        <v>29.895600000000002</v>
      </c>
      <c r="K45" s="14">
        <f>J45*16%</f>
        <v>4.783296</v>
      </c>
      <c r="L45" s="4">
        <f>J45+K45</f>
        <v>34.678896000000002</v>
      </c>
      <c r="M45" s="15" t="s">
        <v>19</v>
      </c>
      <c r="N45" s="11">
        <v>1306</v>
      </c>
    </row>
    <row r="46" spans="1:14" x14ac:dyDescent="0.25">
      <c r="A46" s="10" t="s">
        <v>115</v>
      </c>
      <c r="B46" s="10" t="s">
        <v>15</v>
      </c>
      <c r="C46" s="10" t="s">
        <v>113</v>
      </c>
      <c r="D46" s="3">
        <v>4000</v>
      </c>
      <c r="E46" s="23">
        <v>2795338</v>
      </c>
      <c r="F46" s="10" t="s">
        <v>17</v>
      </c>
      <c r="G46" s="10" t="s">
        <v>116</v>
      </c>
      <c r="H46" s="12">
        <v>5.22</v>
      </c>
      <c r="I46" s="13">
        <f>D46-H46</f>
        <v>3994.78</v>
      </c>
      <c r="J46" s="14">
        <f>I46*2%</f>
        <v>79.895600000000002</v>
      </c>
      <c r="K46" s="14">
        <f>J46*16%</f>
        <v>12.783296</v>
      </c>
      <c r="L46" s="4">
        <f>J46+K46</f>
        <v>92.678896000000009</v>
      </c>
      <c r="M46" s="15" t="s">
        <v>19</v>
      </c>
      <c r="N46" s="11">
        <v>1306</v>
      </c>
    </row>
    <row r="47" spans="1:14" x14ac:dyDescent="0.25">
      <c r="A47" s="10" t="s">
        <v>117</v>
      </c>
      <c r="B47" s="10" t="s">
        <v>15</v>
      </c>
      <c r="C47" s="10" t="s">
        <v>118</v>
      </c>
      <c r="D47" s="3">
        <v>4914.47</v>
      </c>
      <c r="E47" s="23" t="s">
        <v>119</v>
      </c>
      <c r="F47" s="10" t="s">
        <v>17</v>
      </c>
      <c r="G47" s="10" t="s">
        <v>120</v>
      </c>
      <c r="H47" s="12">
        <v>5.22</v>
      </c>
      <c r="I47" s="13">
        <f>D47-H47</f>
        <v>4909.25</v>
      </c>
      <c r="J47" s="14">
        <f>I47*2%</f>
        <v>98.185000000000002</v>
      </c>
      <c r="K47" s="14">
        <f>J47*16%</f>
        <v>15.7096</v>
      </c>
      <c r="L47" s="4">
        <f>J47+K47</f>
        <v>113.8946</v>
      </c>
      <c r="M47" s="15" t="s">
        <v>19</v>
      </c>
      <c r="N47" s="11">
        <v>1506</v>
      </c>
    </row>
    <row r="48" spans="1:14" x14ac:dyDescent="0.25">
      <c r="A48" s="10" t="s">
        <v>121</v>
      </c>
      <c r="B48" s="10" t="s">
        <v>15</v>
      </c>
      <c r="C48" s="10" t="s">
        <v>118</v>
      </c>
      <c r="D48" s="3">
        <v>4949.97</v>
      </c>
      <c r="E48" s="23" t="s">
        <v>122</v>
      </c>
      <c r="F48" s="10" t="s">
        <v>17</v>
      </c>
      <c r="G48" s="10" t="s">
        <v>123</v>
      </c>
      <c r="H48" s="12">
        <v>5.22</v>
      </c>
      <c r="I48" s="13">
        <f>D48-H48</f>
        <v>4944.75</v>
      </c>
      <c r="J48" s="14">
        <f>I48*2%</f>
        <v>98.894999999999996</v>
      </c>
      <c r="K48" s="14">
        <f>J48*16%</f>
        <v>15.8232</v>
      </c>
      <c r="L48" s="4">
        <f>J48+K48</f>
        <v>114.7182</v>
      </c>
      <c r="M48" s="15" t="s">
        <v>19</v>
      </c>
      <c r="N48" s="11">
        <v>1506</v>
      </c>
    </row>
    <row r="49" spans="1:14" x14ac:dyDescent="0.25">
      <c r="A49" s="10" t="s">
        <v>124</v>
      </c>
      <c r="B49" s="10" t="s">
        <v>15</v>
      </c>
      <c r="C49" s="10" t="s">
        <v>118</v>
      </c>
      <c r="D49" s="3">
        <v>50000</v>
      </c>
      <c r="E49" s="23" t="s">
        <v>125</v>
      </c>
      <c r="F49" s="10" t="s">
        <v>17</v>
      </c>
      <c r="G49" s="10" t="s">
        <v>126</v>
      </c>
      <c r="H49" s="12">
        <v>5.22</v>
      </c>
      <c r="I49" s="13">
        <f>D49-H49</f>
        <v>49994.78</v>
      </c>
      <c r="J49" s="14">
        <f>I49*2%</f>
        <v>999.89559999999994</v>
      </c>
      <c r="K49" s="14">
        <f>J49*16%</f>
        <v>159.983296</v>
      </c>
      <c r="L49" s="4">
        <f>J49+K49</f>
        <v>1159.8788959999999</v>
      </c>
      <c r="M49" s="15" t="s">
        <v>19</v>
      </c>
      <c r="N49" s="11">
        <v>1506</v>
      </c>
    </row>
    <row r="50" spans="1:14" x14ac:dyDescent="0.25">
      <c r="A50" s="10" t="s">
        <v>127</v>
      </c>
      <c r="B50" s="10" t="s">
        <v>15</v>
      </c>
      <c r="C50" s="10" t="s">
        <v>118</v>
      </c>
      <c r="D50" s="3">
        <v>10000</v>
      </c>
      <c r="E50" s="23" t="s">
        <v>128</v>
      </c>
      <c r="F50" s="10" t="s">
        <v>17</v>
      </c>
      <c r="G50" s="10" t="s">
        <v>129</v>
      </c>
      <c r="H50" s="12">
        <v>5.22</v>
      </c>
      <c r="I50" s="13">
        <f>D50-H50</f>
        <v>9994.7800000000007</v>
      </c>
      <c r="J50" s="14">
        <f>I50*2%</f>
        <v>199.89560000000003</v>
      </c>
      <c r="K50" s="14">
        <f>J50*16%</f>
        <v>31.983296000000006</v>
      </c>
      <c r="L50" s="4">
        <f>J50+K50</f>
        <v>231.87889600000003</v>
      </c>
      <c r="M50" s="15" t="s">
        <v>19</v>
      </c>
      <c r="N50" s="11">
        <v>1506</v>
      </c>
    </row>
    <row r="51" spans="1:14" x14ac:dyDescent="0.25">
      <c r="A51" s="10" t="s">
        <v>130</v>
      </c>
      <c r="B51" s="10" t="s">
        <v>15</v>
      </c>
      <c r="C51" s="10" t="s">
        <v>118</v>
      </c>
      <c r="D51" s="3">
        <v>10000</v>
      </c>
      <c r="E51" s="23" t="s">
        <v>131</v>
      </c>
      <c r="F51" s="10" t="s">
        <v>17</v>
      </c>
      <c r="G51" s="10" t="s">
        <v>132</v>
      </c>
      <c r="H51" s="12">
        <v>5.22</v>
      </c>
      <c r="I51" s="13">
        <f>D51-H51</f>
        <v>9994.7800000000007</v>
      </c>
      <c r="J51" s="14">
        <f>I51*2%</f>
        <v>199.89560000000003</v>
      </c>
      <c r="K51" s="14">
        <f>J51*16%</f>
        <v>31.983296000000006</v>
      </c>
      <c r="L51" s="4">
        <f>J51+K51</f>
        <v>231.87889600000003</v>
      </c>
      <c r="M51" s="15" t="s">
        <v>19</v>
      </c>
      <c r="N51" s="11">
        <v>1506</v>
      </c>
    </row>
    <row r="52" spans="1:14" x14ac:dyDescent="0.25">
      <c r="A52" s="10" t="s">
        <v>133</v>
      </c>
      <c r="B52" s="10" t="s">
        <v>15</v>
      </c>
      <c r="C52" s="10" t="s">
        <v>118</v>
      </c>
      <c r="D52" s="3">
        <v>9000</v>
      </c>
      <c r="E52" s="23" t="s">
        <v>134</v>
      </c>
      <c r="F52" s="10" t="s">
        <v>17</v>
      </c>
      <c r="G52" s="10" t="s">
        <v>135</v>
      </c>
      <c r="H52" s="12">
        <v>5.22</v>
      </c>
      <c r="I52" s="13">
        <f>D52-H52</f>
        <v>8994.7800000000007</v>
      </c>
      <c r="J52" s="14">
        <f>I52*2%</f>
        <v>179.89560000000003</v>
      </c>
      <c r="K52" s="14">
        <f>J52*16%</f>
        <v>28.783296000000007</v>
      </c>
      <c r="L52" s="4">
        <f>J52+K52</f>
        <v>208.67889600000004</v>
      </c>
      <c r="M52" s="15" t="s">
        <v>19</v>
      </c>
      <c r="N52" s="11">
        <v>1506</v>
      </c>
    </row>
    <row r="53" spans="1:14" x14ac:dyDescent="0.25">
      <c r="A53" s="10" t="s">
        <v>136</v>
      </c>
      <c r="B53" s="10" t="s">
        <v>15</v>
      </c>
      <c r="C53" s="10" t="s">
        <v>118</v>
      </c>
      <c r="D53" s="3">
        <v>25616</v>
      </c>
      <c r="E53" s="23" t="s">
        <v>137</v>
      </c>
      <c r="F53" s="10" t="s">
        <v>17</v>
      </c>
      <c r="G53" s="10" t="s">
        <v>138</v>
      </c>
      <c r="H53" s="12">
        <v>5.22</v>
      </c>
      <c r="I53" s="13">
        <f>D53-H53</f>
        <v>25610.78</v>
      </c>
      <c r="J53" s="14">
        <f>I53*2%</f>
        <v>512.21559999999999</v>
      </c>
      <c r="K53" s="14">
        <f>J53*16%</f>
        <v>81.954496000000006</v>
      </c>
      <c r="L53" s="4">
        <f>J53+K53</f>
        <v>594.17009600000006</v>
      </c>
      <c r="M53" s="15" t="s">
        <v>19</v>
      </c>
      <c r="N53" s="11">
        <v>1506</v>
      </c>
    </row>
    <row r="54" spans="1:14" x14ac:dyDescent="0.25">
      <c r="A54" s="10" t="s">
        <v>139</v>
      </c>
      <c r="B54" s="10" t="s">
        <v>15</v>
      </c>
      <c r="C54" s="10" t="s">
        <v>118</v>
      </c>
      <c r="D54" s="3">
        <v>666</v>
      </c>
      <c r="E54" s="23" t="s">
        <v>140</v>
      </c>
      <c r="F54" s="10" t="s">
        <v>17</v>
      </c>
      <c r="G54" s="10" t="s">
        <v>141</v>
      </c>
      <c r="H54" s="12">
        <v>5.22</v>
      </c>
      <c r="I54" s="13">
        <f>D54-H54</f>
        <v>660.78</v>
      </c>
      <c r="J54" s="14">
        <f>I54*2%</f>
        <v>13.2156</v>
      </c>
      <c r="K54" s="14">
        <f>J54*16%</f>
        <v>2.1144959999999999</v>
      </c>
      <c r="L54" s="4">
        <f>J54+K54</f>
        <v>15.330096000000001</v>
      </c>
      <c r="M54" s="15" t="s">
        <v>19</v>
      </c>
      <c r="N54" s="11">
        <v>1506</v>
      </c>
    </row>
    <row r="55" spans="1:14" x14ac:dyDescent="0.25">
      <c r="A55" s="10" t="s">
        <v>142</v>
      </c>
      <c r="B55" s="10" t="s">
        <v>15</v>
      </c>
      <c r="C55" s="10" t="s">
        <v>118</v>
      </c>
      <c r="D55" s="3">
        <v>4000</v>
      </c>
      <c r="E55" s="23" t="s">
        <v>143</v>
      </c>
      <c r="F55" s="10" t="s">
        <v>17</v>
      </c>
      <c r="G55" s="10" t="s">
        <v>144</v>
      </c>
      <c r="H55" s="12">
        <v>5.22</v>
      </c>
      <c r="I55" s="13">
        <f>D55-H55</f>
        <v>3994.78</v>
      </c>
      <c r="J55" s="14">
        <f>I55*2%</f>
        <v>79.895600000000002</v>
      </c>
      <c r="K55" s="14">
        <f>J55*16%</f>
        <v>12.783296</v>
      </c>
      <c r="L55" s="4">
        <f>J55+K55</f>
        <v>92.678896000000009</v>
      </c>
      <c r="M55" s="15" t="s">
        <v>19</v>
      </c>
      <c r="N55" s="11">
        <v>1506</v>
      </c>
    </row>
    <row r="56" spans="1:14" x14ac:dyDescent="0.25">
      <c r="A56" s="10" t="s">
        <v>145</v>
      </c>
      <c r="B56" s="10" t="s">
        <v>15</v>
      </c>
      <c r="C56" s="10" t="s">
        <v>118</v>
      </c>
      <c r="D56" s="3">
        <v>2500</v>
      </c>
      <c r="E56" s="23" t="s">
        <v>146</v>
      </c>
      <c r="F56" s="10" t="s">
        <v>17</v>
      </c>
      <c r="G56" s="10" t="s">
        <v>147</v>
      </c>
      <c r="H56" s="12">
        <v>5.22</v>
      </c>
      <c r="I56" s="13">
        <f>D56-H56</f>
        <v>2494.7800000000002</v>
      </c>
      <c r="J56" s="14">
        <f>I56*2%</f>
        <v>49.895600000000002</v>
      </c>
      <c r="K56" s="14">
        <f>J56*16%</f>
        <v>7.9832960000000002</v>
      </c>
      <c r="L56" s="4">
        <f>J56+K56</f>
        <v>57.878896000000005</v>
      </c>
      <c r="M56" s="15" t="s">
        <v>19</v>
      </c>
      <c r="N56" s="11">
        <v>1506</v>
      </c>
    </row>
    <row r="57" spans="1:14" x14ac:dyDescent="0.25">
      <c r="A57" s="10" t="s">
        <v>148</v>
      </c>
      <c r="B57" s="10" t="s">
        <v>15</v>
      </c>
      <c r="C57" s="10" t="s">
        <v>118</v>
      </c>
      <c r="D57" s="3">
        <v>4500</v>
      </c>
      <c r="E57" s="23" t="s">
        <v>149</v>
      </c>
      <c r="F57" s="10" t="s">
        <v>17</v>
      </c>
      <c r="G57" s="10" t="s">
        <v>150</v>
      </c>
      <c r="H57" s="12">
        <v>5.22</v>
      </c>
      <c r="I57" s="13">
        <f>D57-H57</f>
        <v>4494.78</v>
      </c>
      <c r="J57" s="14">
        <f>I57*2%</f>
        <v>89.895600000000002</v>
      </c>
      <c r="K57" s="14">
        <f>J57*16%</f>
        <v>14.383296000000001</v>
      </c>
      <c r="L57" s="4">
        <f>J57+K57</f>
        <v>104.278896</v>
      </c>
      <c r="M57" s="15" t="s">
        <v>19</v>
      </c>
      <c r="N57" s="11">
        <v>1506</v>
      </c>
    </row>
    <row r="58" spans="1:14" x14ac:dyDescent="0.25">
      <c r="A58" s="10" t="s">
        <v>151</v>
      </c>
      <c r="B58" s="10" t="s">
        <v>15</v>
      </c>
      <c r="C58" s="10" t="s">
        <v>152</v>
      </c>
      <c r="D58" s="3">
        <v>5000</v>
      </c>
      <c r="E58" s="23">
        <v>2833789</v>
      </c>
      <c r="F58" s="10" t="s">
        <v>17</v>
      </c>
      <c r="G58" s="10" t="s">
        <v>153</v>
      </c>
      <c r="H58" s="12">
        <v>5.22</v>
      </c>
      <c r="I58" s="13">
        <f>D58-H58</f>
        <v>4994.78</v>
      </c>
      <c r="J58" s="14">
        <f>I58*2%</f>
        <v>99.895600000000002</v>
      </c>
      <c r="K58" s="14">
        <f>J58*16%</f>
        <v>15.983296000000001</v>
      </c>
      <c r="L58" s="4">
        <f>J58+K58</f>
        <v>115.878896</v>
      </c>
      <c r="M58" s="15" t="s">
        <v>19</v>
      </c>
      <c r="N58" s="11">
        <v>1606</v>
      </c>
    </row>
    <row r="59" spans="1:14" x14ac:dyDescent="0.25">
      <c r="A59" s="10" t="s">
        <v>154</v>
      </c>
      <c r="B59" s="10" t="s">
        <v>15</v>
      </c>
      <c r="C59" s="10" t="s">
        <v>152</v>
      </c>
      <c r="D59" s="3">
        <v>4000</v>
      </c>
      <c r="E59" s="23">
        <v>2832231</v>
      </c>
      <c r="F59" s="10" t="s">
        <v>17</v>
      </c>
      <c r="G59" s="10" t="s">
        <v>155</v>
      </c>
      <c r="H59" s="12">
        <v>5.22</v>
      </c>
      <c r="I59" s="13">
        <f>D59-H59</f>
        <v>3994.78</v>
      </c>
      <c r="J59" s="14">
        <f>I59*2%</f>
        <v>79.895600000000002</v>
      </c>
      <c r="K59" s="14">
        <f>J59*16%</f>
        <v>12.783296</v>
      </c>
      <c r="L59" s="4">
        <f>J59+K59</f>
        <v>92.678896000000009</v>
      </c>
      <c r="M59" s="15" t="s">
        <v>19</v>
      </c>
      <c r="N59" s="11">
        <v>1606</v>
      </c>
    </row>
    <row r="60" spans="1:14" x14ac:dyDescent="0.25">
      <c r="A60" s="10" t="s">
        <v>156</v>
      </c>
      <c r="B60" s="10" t="s">
        <v>15</v>
      </c>
      <c r="C60" s="10" t="s">
        <v>152</v>
      </c>
      <c r="D60" s="3">
        <v>1100</v>
      </c>
      <c r="E60" s="23">
        <v>2831825</v>
      </c>
      <c r="F60" s="10" t="s">
        <v>17</v>
      </c>
      <c r="G60" s="10" t="s">
        <v>157</v>
      </c>
      <c r="H60" s="12">
        <v>5.22</v>
      </c>
      <c r="I60" s="13">
        <f>D60-H60</f>
        <v>1094.78</v>
      </c>
      <c r="J60" s="14">
        <f>I60*2%</f>
        <v>21.895599999999998</v>
      </c>
      <c r="K60" s="14">
        <f>J60*16%</f>
        <v>3.5032959999999997</v>
      </c>
      <c r="L60" s="4">
        <f>J60+K60</f>
        <v>25.398895999999997</v>
      </c>
      <c r="M60" s="15" t="s">
        <v>19</v>
      </c>
      <c r="N60" s="11">
        <v>1606</v>
      </c>
    </row>
    <row r="61" spans="1:14" x14ac:dyDescent="0.25">
      <c r="A61" s="10" t="s">
        <v>158</v>
      </c>
      <c r="B61" s="10" t="s">
        <v>15</v>
      </c>
      <c r="C61" s="10" t="s">
        <v>152</v>
      </c>
      <c r="D61" s="3">
        <v>5000</v>
      </c>
      <c r="E61" s="23">
        <v>2833784</v>
      </c>
      <c r="F61" s="10" t="s">
        <v>17</v>
      </c>
      <c r="G61" s="10" t="s">
        <v>159</v>
      </c>
      <c r="H61" s="12">
        <v>5.22</v>
      </c>
      <c r="I61" s="13">
        <f>D61-H61</f>
        <v>4994.78</v>
      </c>
      <c r="J61" s="14">
        <f>I61*2%</f>
        <v>99.895600000000002</v>
      </c>
      <c r="K61" s="14">
        <f>J61*16%</f>
        <v>15.983296000000001</v>
      </c>
      <c r="L61" s="4">
        <f>J61+K61</f>
        <v>115.878896</v>
      </c>
      <c r="M61" s="15" t="s">
        <v>19</v>
      </c>
      <c r="N61" s="11">
        <v>1606</v>
      </c>
    </row>
    <row r="62" spans="1:14" x14ac:dyDescent="0.25">
      <c r="A62" s="10" t="s">
        <v>160</v>
      </c>
      <c r="B62" s="10" t="s">
        <v>15</v>
      </c>
      <c r="C62" s="10" t="s">
        <v>152</v>
      </c>
      <c r="D62" s="3">
        <v>57000</v>
      </c>
      <c r="E62" s="23">
        <v>2833787</v>
      </c>
      <c r="F62" s="10" t="s">
        <v>17</v>
      </c>
      <c r="G62" s="10" t="s">
        <v>161</v>
      </c>
      <c r="H62" s="12">
        <v>5.22</v>
      </c>
      <c r="I62" s="13">
        <f>D62-H62</f>
        <v>56994.78</v>
      </c>
      <c r="J62" s="14">
        <f>I62*2%</f>
        <v>1139.8956000000001</v>
      </c>
      <c r="K62" s="14">
        <f>J62*16%</f>
        <v>182.383296</v>
      </c>
      <c r="L62" s="4">
        <f>J62+K62</f>
        <v>1322.278896</v>
      </c>
      <c r="M62" s="15" t="s">
        <v>19</v>
      </c>
      <c r="N62" s="11">
        <v>1606</v>
      </c>
    </row>
    <row r="63" spans="1:14" x14ac:dyDescent="0.25">
      <c r="A63" s="10" t="s">
        <v>162</v>
      </c>
      <c r="B63" s="10" t="s">
        <v>15</v>
      </c>
      <c r="C63" s="10" t="s">
        <v>152</v>
      </c>
      <c r="D63" s="3">
        <v>12300</v>
      </c>
      <c r="E63" s="23">
        <v>2833788</v>
      </c>
      <c r="F63" s="10" t="s">
        <v>17</v>
      </c>
      <c r="G63" s="10" t="s">
        <v>163</v>
      </c>
      <c r="H63" s="12">
        <v>5.22</v>
      </c>
      <c r="I63" s="13">
        <f>D63-H63</f>
        <v>12294.78</v>
      </c>
      <c r="J63" s="14">
        <f>I63*2%</f>
        <v>245.89560000000003</v>
      </c>
      <c r="K63" s="14">
        <f>J63*16%</f>
        <v>39.343296000000002</v>
      </c>
      <c r="L63" s="4">
        <f>J63+K63</f>
        <v>285.23889600000001</v>
      </c>
      <c r="M63" s="15" t="s">
        <v>19</v>
      </c>
      <c r="N63" s="11">
        <v>1606</v>
      </c>
    </row>
    <row r="64" spans="1:14" x14ac:dyDescent="0.25">
      <c r="A64" s="10" t="s">
        <v>164</v>
      </c>
      <c r="B64" s="10" t="s">
        <v>15</v>
      </c>
      <c r="C64" s="10" t="s">
        <v>152</v>
      </c>
      <c r="D64" s="3">
        <v>2000</v>
      </c>
      <c r="E64" s="23">
        <v>2832247</v>
      </c>
      <c r="F64" s="10" t="s">
        <v>17</v>
      </c>
      <c r="G64" s="10" t="s">
        <v>165</v>
      </c>
      <c r="H64" s="12">
        <v>5.22</v>
      </c>
      <c r="I64" s="13">
        <f>D64-H64</f>
        <v>1994.78</v>
      </c>
      <c r="J64" s="14">
        <f>I64*2%</f>
        <v>39.895600000000002</v>
      </c>
      <c r="K64" s="14">
        <f>J64*16%</f>
        <v>6.3832960000000005</v>
      </c>
      <c r="L64" s="4">
        <f>J64+K64</f>
        <v>46.278896000000003</v>
      </c>
      <c r="M64" s="15" t="s">
        <v>19</v>
      </c>
      <c r="N64" s="11">
        <v>1606</v>
      </c>
    </row>
    <row r="65" spans="1:14" x14ac:dyDescent="0.25">
      <c r="A65" s="10" t="s">
        <v>166</v>
      </c>
      <c r="B65" s="10" t="s">
        <v>15</v>
      </c>
      <c r="C65" s="10" t="s">
        <v>152</v>
      </c>
      <c r="D65" s="3">
        <v>15000</v>
      </c>
      <c r="E65" s="23">
        <v>2833783</v>
      </c>
      <c r="F65" s="10" t="s">
        <v>17</v>
      </c>
      <c r="G65" s="10" t="s">
        <v>167</v>
      </c>
      <c r="H65" s="12">
        <v>5.22</v>
      </c>
      <c r="I65" s="13">
        <f>D65-H65</f>
        <v>14994.78</v>
      </c>
      <c r="J65" s="14">
        <f>I65*2%</f>
        <v>299.8956</v>
      </c>
      <c r="K65" s="14">
        <f>J65*16%</f>
        <v>47.983296000000003</v>
      </c>
      <c r="L65" s="4">
        <f>J65+K65</f>
        <v>347.878896</v>
      </c>
      <c r="M65" s="15" t="s">
        <v>19</v>
      </c>
      <c r="N65" s="11">
        <v>1606</v>
      </c>
    </row>
    <row r="66" spans="1:14" x14ac:dyDescent="0.25">
      <c r="A66" s="10" t="s">
        <v>168</v>
      </c>
      <c r="B66" s="10" t="s">
        <v>15</v>
      </c>
      <c r="C66" s="10" t="s">
        <v>152</v>
      </c>
      <c r="D66" s="3">
        <v>10000</v>
      </c>
      <c r="E66" s="23">
        <v>2833786</v>
      </c>
      <c r="F66" s="10" t="s">
        <v>17</v>
      </c>
      <c r="G66" s="10" t="s">
        <v>169</v>
      </c>
      <c r="H66" s="12">
        <v>5.22</v>
      </c>
      <c r="I66" s="13">
        <f>D66-H66</f>
        <v>9994.7800000000007</v>
      </c>
      <c r="J66" s="14">
        <f>I66*2%</f>
        <v>199.89560000000003</v>
      </c>
      <c r="K66" s="14">
        <f>J66*16%</f>
        <v>31.983296000000006</v>
      </c>
      <c r="L66" s="4">
        <f>J66+K66</f>
        <v>231.87889600000003</v>
      </c>
      <c r="M66" s="15" t="s">
        <v>19</v>
      </c>
      <c r="N66" s="11">
        <v>1606</v>
      </c>
    </row>
    <row r="67" spans="1:14" x14ac:dyDescent="0.25">
      <c r="A67" s="10" t="s">
        <v>170</v>
      </c>
      <c r="B67" s="10" t="s">
        <v>15</v>
      </c>
      <c r="C67" s="10" t="s">
        <v>152</v>
      </c>
      <c r="D67" s="3">
        <v>666</v>
      </c>
      <c r="E67" s="23">
        <v>2836065</v>
      </c>
      <c r="F67" s="10" t="s">
        <v>17</v>
      </c>
      <c r="G67" s="10" t="s">
        <v>171</v>
      </c>
      <c r="H67" s="12">
        <v>5.22</v>
      </c>
      <c r="I67" s="13">
        <f>D67-H67</f>
        <v>660.78</v>
      </c>
      <c r="J67" s="14">
        <f>I67*2%</f>
        <v>13.2156</v>
      </c>
      <c r="K67" s="14">
        <f>J67*16%</f>
        <v>2.1144959999999999</v>
      </c>
      <c r="L67" s="4">
        <f>J67+K67</f>
        <v>15.330096000000001</v>
      </c>
      <c r="M67" s="15" t="s">
        <v>19</v>
      </c>
      <c r="N67" s="11">
        <v>1606</v>
      </c>
    </row>
    <row r="68" spans="1:14" x14ac:dyDescent="0.25">
      <c r="A68" s="10" t="s">
        <v>172</v>
      </c>
      <c r="B68" s="10" t="s">
        <v>15</v>
      </c>
      <c r="C68" s="10" t="s">
        <v>152</v>
      </c>
      <c r="D68" s="3">
        <v>130</v>
      </c>
      <c r="E68" s="23">
        <v>2831633</v>
      </c>
      <c r="F68" s="10" t="s">
        <v>17</v>
      </c>
      <c r="G68" s="10" t="s">
        <v>173</v>
      </c>
      <c r="H68" s="12">
        <v>5.22</v>
      </c>
      <c r="I68" s="13">
        <f>D68-H68</f>
        <v>124.78</v>
      </c>
      <c r="J68" s="14">
        <f>I68*2%</f>
        <v>2.4956</v>
      </c>
      <c r="K68" s="14">
        <f>J68*16%</f>
        <v>0.39929600000000004</v>
      </c>
      <c r="L68" s="4">
        <f>J68+K68</f>
        <v>2.8948960000000001</v>
      </c>
      <c r="M68" s="15" t="s">
        <v>19</v>
      </c>
      <c r="N68" s="11">
        <v>1606</v>
      </c>
    </row>
    <row r="69" spans="1:14" x14ac:dyDescent="0.25">
      <c r="A69" s="10" t="s">
        <v>174</v>
      </c>
      <c r="B69" s="10" t="s">
        <v>15</v>
      </c>
      <c r="C69" s="10" t="s">
        <v>152</v>
      </c>
      <c r="D69" s="3">
        <v>20000</v>
      </c>
      <c r="E69" s="23">
        <v>2833683</v>
      </c>
      <c r="F69" s="10" t="s">
        <v>17</v>
      </c>
      <c r="G69" s="10" t="s">
        <v>175</v>
      </c>
      <c r="H69" s="12">
        <v>5.22</v>
      </c>
      <c r="I69" s="13">
        <f>D69-H69</f>
        <v>19994.78</v>
      </c>
      <c r="J69" s="14">
        <f>I69*2%</f>
        <v>399.8956</v>
      </c>
      <c r="K69" s="14">
        <f>J69*16%</f>
        <v>63.983296000000003</v>
      </c>
      <c r="L69" s="4">
        <f>J69+K69</f>
        <v>463.878896</v>
      </c>
      <c r="M69" s="15" t="s">
        <v>19</v>
      </c>
      <c r="N69" s="11">
        <v>1606</v>
      </c>
    </row>
    <row r="70" spans="1:14" x14ac:dyDescent="0.25">
      <c r="A70" s="10" t="s">
        <v>176</v>
      </c>
      <c r="B70" s="10" t="s">
        <v>15</v>
      </c>
      <c r="C70" s="10" t="s">
        <v>152</v>
      </c>
      <c r="D70" s="3">
        <v>15000</v>
      </c>
      <c r="E70" s="23">
        <v>2833785</v>
      </c>
      <c r="F70" s="10" t="s">
        <v>17</v>
      </c>
      <c r="G70" s="10" t="s">
        <v>177</v>
      </c>
      <c r="H70" s="12">
        <v>5.22</v>
      </c>
      <c r="I70" s="13">
        <f>D70-H70</f>
        <v>14994.78</v>
      </c>
      <c r="J70" s="14">
        <f>I70*2%</f>
        <v>299.8956</v>
      </c>
      <c r="K70" s="14">
        <f>J70*16%</f>
        <v>47.983296000000003</v>
      </c>
      <c r="L70" s="4">
        <f>J70+K70</f>
        <v>347.878896</v>
      </c>
      <c r="M70" s="15" t="s">
        <v>19</v>
      </c>
      <c r="N70" s="11">
        <v>1606</v>
      </c>
    </row>
    <row r="71" spans="1:14" x14ac:dyDescent="0.25">
      <c r="A71" s="10" t="s">
        <v>178</v>
      </c>
      <c r="B71" s="10" t="s">
        <v>15</v>
      </c>
      <c r="C71" s="10" t="s">
        <v>179</v>
      </c>
      <c r="D71" s="3">
        <v>17345.169999999998</v>
      </c>
      <c r="E71" s="23">
        <v>2847014</v>
      </c>
      <c r="F71" s="10" t="s">
        <v>17</v>
      </c>
      <c r="G71" s="10" t="s">
        <v>180</v>
      </c>
      <c r="H71" s="12">
        <v>5.22</v>
      </c>
      <c r="I71" s="13">
        <f>D71-H71</f>
        <v>17339.949999999997</v>
      </c>
      <c r="J71" s="14">
        <f>I71*2%</f>
        <v>346.79899999999992</v>
      </c>
      <c r="K71" s="14">
        <f>J71*16%</f>
        <v>55.487839999999991</v>
      </c>
      <c r="L71" s="4">
        <f>J71+K71</f>
        <v>402.28683999999993</v>
      </c>
      <c r="M71" s="15" t="s">
        <v>19</v>
      </c>
      <c r="N71" s="11">
        <v>1706</v>
      </c>
    </row>
    <row r="72" spans="1:14" x14ac:dyDescent="0.25">
      <c r="A72" s="10" t="s">
        <v>181</v>
      </c>
      <c r="B72" s="10" t="s">
        <v>15</v>
      </c>
      <c r="C72" s="10" t="s">
        <v>182</v>
      </c>
      <c r="D72" s="3">
        <v>380.04</v>
      </c>
      <c r="E72" s="23">
        <v>2864848</v>
      </c>
      <c r="F72" s="10" t="s">
        <v>17</v>
      </c>
      <c r="G72" s="10" t="s">
        <v>183</v>
      </c>
      <c r="H72" s="12">
        <v>5.22</v>
      </c>
      <c r="I72" s="13">
        <f>D72-H72</f>
        <v>374.82</v>
      </c>
      <c r="J72" s="14">
        <f>I72*2%</f>
        <v>7.4964000000000004</v>
      </c>
      <c r="K72" s="14">
        <f>J72*16%</f>
        <v>1.199424</v>
      </c>
      <c r="L72" s="4">
        <f>J72+K72</f>
        <v>8.695824</v>
      </c>
      <c r="M72" s="15" t="s">
        <v>19</v>
      </c>
      <c r="N72" s="11">
        <v>1806</v>
      </c>
    </row>
    <row r="73" spans="1:14" x14ac:dyDescent="0.25">
      <c r="A73" s="10" t="s">
        <v>184</v>
      </c>
      <c r="B73" s="10" t="s">
        <v>15</v>
      </c>
      <c r="C73" s="10" t="s">
        <v>182</v>
      </c>
      <c r="D73" s="3">
        <v>3193.01</v>
      </c>
      <c r="E73" s="23">
        <v>2864862</v>
      </c>
      <c r="F73" s="10" t="s">
        <v>17</v>
      </c>
      <c r="G73" s="10" t="s">
        <v>185</v>
      </c>
      <c r="H73" s="12">
        <v>5.22</v>
      </c>
      <c r="I73" s="13">
        <f>D73-H73</f>
        <v>3187.7900000000004</v>
      </c>
      <c r="J73" s="14">
        <f>I73*2%</f>
        <v>63.755800000000008</v>
      </c>
      <c r="K73" s="14">
        <f>J73*16%</f>
        <v>10.200928000000001</v>
      </c>
      <c r="L73" s="4">
        <f>J73+K73</f>
        <v>73.956728000000012</v>
      </c>
      <c r="M73" s="15" t="s">
        <v>19</v>
      </c>
      <c r="N73" s="11">
        <v>1806</v>
      </c>
    </row>
    <row r="74" spans="1:14" x14ac:dyDescent="0.25">
      <c r="A74" s="10" t="s">
        <v>186</v>
      </c>
      <c r="B74" s="10" t="s">
        <v>15</v>
      </c>
      <c r="C74" s="10" t="s">
        <v>182</v>
      </c>
      <c r="D74" s="3">
        <v>3000</v>
      </c>
      <c r="E74" s="23">
        <v>2864158</v>
      </c>
      <c r="F74" s="10" t="s">
        <v>17</v>
      </c>
      <c r="G74" s="10" t="s">
        <v>187</v>
      </c>
      <c r="H74" s="12">
        <v>5.22</v>
      </c>
      <c r="I74" s="13">
        <f>D74-H74</f>
        <v>2994.78</v>
      </c>
      <c r="J74" s="14">
        <f>I74*2%</f>
        <v>59.895600000000002</v>
      </c>
      <c r="K74" s="14">
        <f>J74*16%</f>
        <v>9.5832960000000007</v>
      </c>
      <c r="L74" s="4">
        <f>J74+K74</f>
        <v>69.478896000000006</v>
      </c>
      <c r="M74" s="15" t="s">
        <v>19</v>
      </c>
      <c r="N74" s="11">
        <v>1806</v>
      </c>
    </row>
    <row r="75" spans="1:14" x14ac:dyDescent="0.25">
      <c r="A75" s="10" t="s">
        <v>188</v>
      </c>
      <c r="B75" s="10" t="s">
        <v>15</v>
      </c>
      <c r="C75" s="10" t="s">
        <v>182</v>
      </c>
      <c r="D75" s="3">
        <v>1287</v>
      </c>
      <c r="E75" s="23">
        <v>2865210</v>
      </c>
      <c r="F75" s="10" t="s">
        <v>17</v>
      </c>
      <c r="G75" s="10" t="s">
        <v>189</v>
      </c>
      <c r="H75" s="12">
        <v>5.22</v>
      </c>
      <c r="I75" s="13">
        <f>D75-H75</f>
        <v>1281.78</v>
      </c>
      <c r="J75" s="14">
        <f>I75*2%</f>
        <v>25.6356</v>
      </c>
      <c r="K75" s="14">
        <f>J75*16%</f>
        <v>4.1016960000000005</v>
      </c>
      <c r="L75" s="4">
        <f>J75+K75</f>
        <v>29.737296000000001</v>
      </c>
      <c r="M75" s="15" t="s">
        <v>19</v>
      </c>
      <c r="N75" s="11">
        <v>1806</v>
      </c>
    </row>
    <row r="76" spans="1:14" x14ac:dyDescent="0.25">
      <c r="A76" s="10" t="s">
        <v>190</v>
      </c>
      <c r="B76" s="10" t="s">
        <v>15</v>
      </c>
      <c r="C76" s="10" t="s">
        <v>182</v>
      </c>
      <c r="D76" s="3">
        <v>1000</v>
      </c>
      <c r="E76" s="23">
        <v>2860526</v>
      </c>
      <c r="F76" s="10" t="s">
        <v>17</v>
      </c>
      <c r="G76" s="10" t="s">
        <v>191</v>
      </c>
      <c r="H76" s="12">
        <v>5.22</v>
      </c>
      <c r="I76" s="13">
        <f>D76-H76</f>
        <v>994.78</v>
      </c>
      <c r="J76" s="14">
        <f>I76*2%</f>
        <v>19.895599999999998</v>
      </c>
      <c r="K76" s="14">
        <f>J76*16%</f>
        <v>3.1832959999999999</v>
      </c>
      <c r="L76" s="4">
        <f>J76+K76</f>
        <v>23.078895999999997</v>
      </c>
      <c r="M76" s="15" t="s">
        <v>19</v>
      </c>
      <c r="N76" s="11">
        <v>1806</v>
      </c>
    </row>
    <row r="77" spans="1:14" x14ac:dyDescent="0.25">
      <c r="A77" s="10" t="s">
        <v>192</v>
      </c>
      <c r="B77" s="10" t="s">
        <v>15</v>
      </c>
      <c r="C77" s="10" t="s">
        <v>182</v>
      </c>
      <c r="D77" s="3">
        <v>10000</v>
      </c>
      <c r="E77" s="23">
        <v>2861212</v>
      </c>
      <c r="F77" s="10" t="s">
        <v>17</v>
      </c>
      <c r="G77" s="10" t="s">
        <v>193</v>
      </c>
      <c r="H77" s="12">
        <v>5.22</v>
      </c>
      <c r="I77" s="13">
        <f>D77-H77</f>
        <v>9994.7800000000007</v>
      </c>
      <c r="J77" s="14">
        <f>I77*2%</f>
        <v>199.89560000000003</v>
      </c>
      <c r="K77" s="14">
        <f>J77*16%</f>
        <v>31.983296000000006</v>
      </c>
      <c r="L77" s="4">
        <f>J77+K77</f>
        <v>231.87889600000003</v>
      </c>
      <c r="M77" s="15" t="s">
        <v>19</v>
      </c>
      <c r="N77" s="11">
        <v>1806</v>
      </c>
    </row>
    <row r="78" spans="1:14" x14ac:dyDescent="0.25">
      <c r="A78" s="10" t="s">
        <v>194</v>
      </c>
      <c r="B78" s="10" t="s">
        <v>15</v>
      </c>
      <c r="C78" s="10" t="s">
        <v>182</v>
      </c>
      <c r="D78" s="3">
        <v>6643.8</v>
      </c>
      <c r="E78" s="23">
        <v>2865222</v>
      </c>
      <c r="F78" s="10" t="s">
        <v>17</v>
      </c>
      <c r="G78" s="10" t="s">
        <v>195</v>
      </c>
      <c r="H78" s="12">
        <v>5.22</v>
      </c>
      <c r="I78" s="13">
        <f>D78-H78</f>
        <v>6638.58</v>
      </c>
      <c r="J78" s="14">
        <f>I78*2%</f>
        <v>132.77160000000001</v>
      </c>
      <c r="K78" s="14">
        <f>J78*16%</f>
        <v>21.243456000000002</v>
      </c>
      <c r="L78" s="4">
        <f>J78+K78</f>
        <v>154.01505600000002</v>
      </c>
      <c r="M78" s="15" t="s">
        <v>19</v>
      </c>
      <c r="N78" s="11">
        <v>1806</v>
      </c>
    </row>
    <row r="79" spans="1:14" x14ac:dyDescent="0.25">
      <c r="A79" s="10" t="s">
        <v>196</v>
      </c>
      <c r="B79" s="10" t="s">
        <v>15</v>
      </c>
      <c r="C79" s="10" t="s">
        <v>182</v>
      </c>
      <c r="D79" s="3">
        <v>80000</v>
      </c>
      <c r="E79" s="23">
        <v>2864121</v>
      </c>
      <c r="F79" s="10" t="s">
        <v>17</v>
      </c>
      <c r="G79" s="10" t="s">
        <v>197</v>
      </c>
      <c r="H79" s="12">
        <v>5.22</v>
      </c>
      <c r="I79" s="13">
        <f>D79-H79</f>
        <v>79994.78</v>
      </c>
      <c r="J79" s="14">
        <f>I79*2%</f>
        <v>1599.8956000000001</v>
      </c>
      <c r="K79" s="14">
        <f>J79*16%</f>
        <v>255.98329600000002</v>
      </c>
      <c r="L79" s="4">
        <f>J79+K79</f>
        <v>1855.8788960000002</v>
      </c>
      <c r="M79" s="15" t="s">
        <v>19</v>
      </c>
      <c r="N79" s="11">
        <v>1806</v>
      </c>
    </row>
    <row r="80" spans="1:14" x14ac:dyDescent="0.25">
      <c r="A80" s="10" t="s">
        <v>198</v>
      </c>
      <c r="B80" s="10" t="s">
        <v>15</v>
      </c>
      <c r="C80" s="10" t="s">
        <v>199</v>
      </c>
      <c r="D80" s="3">
        <v>4000</v>
      </c>
      <c r="E80" s="23">
        <v>2877928</v>
      </c>
      <c r="F80" s="10" t="s">
        <v>17</v>
      </c>
      <c r="G80" s="10" t="s">
        <v>200</v>
      </c>
      <c r="H80" s="12">
        <v>5.22</v>
      </c>
      <c r="I80" s="13">
        <f>D80-H80</f>
        <v>3994.78</v>
      </c>
      <c r="J80" s="14">
        <f>I80*2%</f>
        <v>79.895600000000002</v>
      </c>
      <c r="K80" s="14">
        <f>J80*16%</f>
        <v>12.783296</v>
      </c>
      <c r="L80" s="4">
        <f>J80+K80</f>
        <v>92.678896000000009</v>
      </c>
      <c r="M80" s="15" t="s">
        <v>19</v>
      </c>
      <c r="N80" s="11">
        <v>1906</v>
      </c>
    </row>
    <row r="81" spans="1:14" x14ac:dyDescent="0.25">
      <c r="A81" s="10" t="s">
        <v>201</v>
      </c>
      <c r="B81" s="10" t="s">
        <v>15</v>
      </c>
      <c r="C81" s="10" t="s">
        <v>199</v>
      </c>
      <c r="D81" s="3">
        <v>4000</v>
      </c>
      <c r="E81" s="23">
        <v>2874255</v>
      </c>
      <c r="F81" s="10" t="s">
        <v>17</v>
      </c>
      <c r="G81" s="10" t="s">
        <v>202</v>
      </c>
      <c r="H81" s="12">
        <v>5.22</v>
      </c>
      <c r="I81" s="13">
        <f>D81-H81</f>
        <v>3994.78</v>
      </c>
      <c r="J81" s="14">
        <f>I81*2%</f>
        <v>79.895600000000002</v>
      </c>
      <c r="K81" s="14">
        <f>J81*16%</f>
        <v>12.783296</v>
      </c>
      <c r="L81" s="4">
        <f>J81+K81</f>
        <v>92.678896000000009</v>
      </c>
      <c r="M81" s="15" t="s">
        <v>19</v>
      </c>
      <c r="N81" s="11">
        <v>1906</v>
      </c>
    </row>
    <row r="82" spans="1:14" x14ac:dyDescent="0.25">
      <c r="A82" s="10" t="s">
        <v>203</v>
      </c>
      <c r="B82" s="10" t="s">
        <v>15</v>
      </c>
      <c r="C82" s="10" t="s">
        <v>204</v>
      </c>
      <c r="D82" s="3">
        <v>5500</v>
      </c>
      <c r="E82" s="23" t="s">
        <v>205</v>
      </c>
      <c r="F82" s="10" t="s">
        <v>17</v>
      </c>
      <c r="G82" s="10" t="s">
        <v>206</v>
      </c>
      <c r="H82" s="12">
        <v>5.22</v>
      </c>
      <c r="I82" s="13">
        <f>D82-H82</f>
        <v>5494.78</v>
      </c>
      <c r="J82" s="14">
        <f>I82*2%</f>
        <v>109.8956</v>
      </c>
      <c r="K82" s="14">
        <f>J82*16%</f>
        <v>17.583296000000001</v>
      </c>
      <c r="L82" s="4">
        <f>J82+K82</f>
        <v>127.47889600000001</v>
      </c>
      <c r="M82" s="15" t="s">
        <v>19</v>
      </c>
      <c r="N82" s="11">
        <v>2106</v>
      </c>
    </row>
    <row r="83" spans="1:14" x14ac:dyDescent="0.25">
      <c r="A83" s="10" t="s">
        <v>207</v>
      </c>
      <c r="B83" s="10" t="s">
        <v>15</v>
      </c>
      <c r="C83" s="10" t="s">
        <v>208</v>
      </c>
      <c r="D83" s="3">
        <v>1800</v>
      </c>
      <c r="E83" s="23">
        <v>2910049</v>
      </c>
      <c r="F83" s="10" t="s">
        <v>17</v>
      </c>
      <c r="G83" s="10" t="s">
        <v>209</v>
      </c>
      <c r="H83" s="12">
        <v>5.22</v>
      </c>
      <c r="I83" s="13">
        <f>D83-H83</f>
        <v>1794.78</v>
      </c>
      <c r="J83" s="14">
        <f>I83*2%</f>
        <v>35.895600000000002</v>
      </c>
      <c r="K83" s="14">
        <f>J83*16%</f>
        <v>5.743296</v>
      </c>
      <c r="L83" s="4">
        <f>J83+K83</f>
        <v>41.638896000000003</v>
      </c>
      <c r="M83" s="15" t="s">
        <v>19</v>
      </c>
      <c r="N83" s="11">
        <v>2206</v>
      </c>
    </row>
    <row r="84" spans="1:14" x14ac:dyDescent="0.25">
      <c r="A84" s="10" t="s">
        <v>210</v>
      </c>
      <c r="B84" s="10" t="s">
        <v>15</v>
      </c>
      <c r="C84" s="10" t="s">
        <v>211</v>
      </c>
      <c r="D84" s="3">
        <v>31758.12</v>
      </c>
      <c r="E84" s="23" t="s">
        <v>212</v>
      </c>
      <c r="F84" s="10" t="s">
        <v>17</v>
      </c>
      <c r="G84" s="10" t="s">
        <v>213</v>
      </c>
      <c r="H84" s="12">
        <v>5.22</v>
      </c>
      <c r="I84" s="13">
        <f>D84-H84</f>
        <v>31752.899999999998</v>
      </c>
      <c r="J84" s="14">
        <f>I84*2%</f>
        <v>635.05799999999999</v>
      </c>
      <c r="K84" s="14">
        <f>J84*16%</f>
        <v>101.60928</v>
      </c>
      <c r="L84" s="4">
        <f>J84+K84</f>
        <v>736.66728000000001</v>
      </c>
      <c r="M84" s="15" t="s">
        <v>19</v>
      </c>
      <c r="N84" s="11">
        <v>2306</v>
      </c>
    </row>
    <row r="85" spans="1:14" x14ac:dyDescent="0.25">
      <c r="A85" s="10" t="s">
        <v>214</v>
      </c>
      <c r="B85" s="10" t="s">
        <v>15</v>
      </c>
      <c r="C85" s="10" t="s">
        <v>211</v>
      </c>
      <c r="D85" s="3">
        <v>4000</v>
      </c>
      <c r="E85" s="23" t="s">
        <v>215</v>
      </c>
      <c r="F85" s="10" t="s">
        <v>17</v>
      </c>
      <c r="G85" s="10" t="s">
        <v>216</v>
      </c>
      <c r="H85" s="12">
        <v>5.22</v>
      </c>
      <c r="I85" s="13">
        <f>D85-H85</f>
        <v>3994.78</v>
      </c>
      <c r="J85" s="14">
        <f>I85*2%</f>
        <v>79.895600000000002</v>
      </c>
      <c r="K85" s="14">
        <f>J85*16%</f>
        <v>12.783296</v>
      </c>
      <c r="L85" s="4">
        <f>J85+K85</f>
        <v>92.678896000000009</v>
      </c>
      <c r="M85" s="15" t="s">
        <v>19</v>
      </c>
      <c r="N85" s="11">
        <v>2306</v>
      </c>
    </row>
    <row r="86" spans="1:14" x14ac:dyDescent="0.25">
      <c r="A86" s="10" t="s">
        <v>217</v>
      </c>
      <c r="B86" s="10" t="s">
        <v>15</v>
      </c>
      <c r="C86" s="10" t="s">
        <v>218</v>
      </c>
      <c r="D86" s="3">
        <v>32000</v>
      </c>
      <c r="E86" s="23" t="s">
        <v>219</v>
      </c>
      <c r="F86" s="10" t="s">
        <v>17</v>
      </c>
      <c r="G86" s="10" t="s">
        <v>220</v>
      </c>
      <c r="H86" s="12">
        <v>5.22</v>
      </c>
      <c r="I86" s="13">
        <f>D86-H86</f>
        <v>31994.78</v>
      </c>
      <c r="J86" s="14">
        <f>I86*2%</f>
        <v>639.89559999999994</v>
      </c>
      <c r="K86" s="14">
        <f>J86*16%</f>
        <v>102.38329599999999</v>
      </c>
      <c r="L86" s="4">
        <f>J86+K86</f>
        <v>742.27889599999992</v>
      </c>
      <c r="M86" s="15" t="s">
        <v>19</v>
      </c>
      <c r="N86" s="11">
        <v>2406</v>
      </c>
    </row>
    <row r="87" spans="1:14" x14ac:dyDescent="0.25">
      <c r="A87" s="10" t="s">
        <v>221</v>
      </c>
      <c r="B87" s="10" t="s">
        <v>15</v>
      </c>
      <c r="C87" s="10" t="s">
        <v>222</v>
      </c>
      <c r="D87" s="3">
        <v>135000</v>
      </c>
      <c r="E87" s="23" t="s">
        <v>223</v>
      </c>
      <c r="F87" s="10" t="s">
        <v>17</v>
      </c>
      <c r="G87" s="10" t="s">
        <v>224</v>
      </c>
      <c r="H87" s="12">
        <v>5.22</v>
      </c>
      <c r="I87" s="13">
        <f>D87-H87</f>
        <v>134994.78</v>
      </c>
      <c r="J87" s="14">
        <f>I87*2%</f>
        <v>2699.8955999999998</v>
      </c>
      <c r="K87" s="14">
        <f>J87*16%</f>
        <v>431.983296</v>
      </c>
      <c r="L87" s="4">
        <f>J87+K87</f>
        <v>3131.8788959999997</v>
      </c>
      <c r="M87" s="15" t="s">
        <v>19</v>
      </c>
      <c r="N87" s="11">
        <v>2506</v>
      </c>
    </row>
    <row r="88" spans="1:14" x14ac:dyDescent="0.25">
      <c r="A88" s="10" t="s">
        <v>225</v>
      </c>
      <c r="B88" s="10" t="s">
        <v>15</v>
      </c>
      <c r="C88" s="10" t="s">
        <v>222</v>
      </c>
      <c r="D88" s="3">
        <v>1286.8</v>
      </c>
      <c r="E88" s="23" t="s">
        <v>226</v>
      </c>
      <c r="F88" s="10" t="s">
        <v>17</v>
      </c>
      <c r="G88" s="10" t="s">
        <v>227</v>
      </c>
      <c r="H88" s="12">
        <v>5.22</v>
      </c>
      <c r="I88" s="13">
        <f>D88-H88</f>
        <v>1281.58</v>
      </c>
      <c r="J88" s="14">
        <f>I88*2%</f>
        <v>25.631599999999999</v>
      </c>
      <c r="K88" s="14">
        <f>J88*16%</f>
        <v>4.1010559999999998</v>
      </c>
      <c r="L88" s="4">
        <f>J88+K88</f>
        <v>29.732655999999999</v>
      </c>
      <c r="M88" s="15" t="s">
        <v>19</v>
      </c>
      <c r="N88" s="11">
        <v>2506</v>
      </c>
    </row>
    <row r="89" spans="1:14" x14ac:dyDescent="0.25">
      <c r="A89" s="10" t="s">
        <v>228</v>
      </c>
      <c r="B89" s="10" t="s">
        <v>15</v>
      </c>
      <c r="C89" s="10" t="s">
        <v>222</v>
      </c>
      <c r="D89" s="3">
        <v>10000</v>
      </c>
      <c r="E89" s="23" t="s">
        <v>229</v>
      </c>
      <c r="F89" s="10" t="s">
        <v>17</v>
      </c>
      <c r="G89" s="10" t="s">
        <v>230</v>
      </c>
      <c r="H89" s="12">
        <v>5.22</v>
      </c>
      <c r="I89" s="13">
        <f>D89-H89</f>
        <v>9994.7800000000007</v>
      </c>
      <c r="J89" s="14">
        <f>I89*2%</f>
        <v>199.89560000000003</v>
      </c>
      <c r="K89" s="14">
        <f>J89*16%</f>
        <v>31.983296000000006</v>
      </c>
      <c r="L89" s="4">
        <f>J89+K89</f>
        <v>231.87889600000003</v>
      </c>
      <c r="M89" s="15" t="s">
        <v>19</v>
      </c>
      <c r="N89" s="11">
        <v>2506</v>
      </c>
    </row>
    <row r="90" spans="1:14" x14ac:dyDescent="0.25">
      <c r="A90" s="10" t="s">
        <v>231</v>
      </c>
      <c r="B90" s="10" t="s">
        <v>15</v>
      </c>
      <c r="C90" s="10" t="s">
        <v>222</v>
      </c>
      <c r="D90" s="3">
        <v>6000</v>
      </c>
      <c r="E90" s="23" t="s">
        <v>232</v>
      </c>
      <c r="F90" s="10" t="s">
        <v>17</v>
      </c>
      <c r="G90" s="10" t="s">
        <v>233</v>
      </c>
      <c r="H90" s="12">
        <v>5.22</v>
      </c>
      <c r="I90" s="13">
        <f>D90-H90</f>
        <v>5994.78</v>
      </c>
      <c r="J90" s="14">
        <f>I90*2%</f>
        <v>119.8956</v>
      </c>
      <c r="K90" s="14">
        <f>J90*16%</f>
        <v>19.183296000000002</v>
      </c>
      <c r="L90" s="4">
        <f>J90+K90</f>
        <v>139.07889600000001</v>
      </c>
      <c r="M90" s="15" t="s">
        <v>19</v>
      </c>
      <c r="N90" s="11">
        <v>2506</v>
      </c>
    </row>
    <row r="91" spans="1:14" x14ac:dyDescent="0.25">
      <c r="A91" s="10" t="s">
        <v>234</v>
      </c>
      <c r="B91" s="10" t="s">
        <v>15</v>
      </c>
      <c r="C91" s="10" t="s">
        <v>222</v>
      </c>
      <c r="D91" s="3">
        <v>15000</v>
      </c>
      <c r="E91" s="23" t="s">
        <v>235</v>
      </c>
      <c r="F91" s="10" t="s">
        <v>17</v>
      </c>
      <c r="G91" s="10" t="s">
        <v>236</v>
      </c>
      <c r="H91" s="12">
        <v>5.22</v>
      </c>
      <c r="I91" s="13">
        <f>D91-H91</f>
        <v>14994.78</v>
      </c>
      <c r="J91" s="14">
        <f>I91*2%</f>
        <v>299.8956</v>
      </c>
      <c r="K91" s="14">
        <f>J91*16%</f>
        <v>47.983296000000003</v>
      </c>
      <c r="L91" s="4">
        <f>J91+K91</f>
        <v>347.878896</v>
      </c>
      <c r="M91" s="15" t="s">
        <v>19</v>
      </c>
      <c r="N91" s="11">
        <v>2506</v>
      </c>
    </row>
    <row r="92" spans="1:14" x14ac:dyDescent="0.25">
      <c r="A92" s="10" t="s">
        <v>237</v>
      </c>
      <c r="B92" s="10" t="s">
        <v>15</v>
      </c>
      <c r="C92" s="10" t="s">
        <v>222</v>
      </c>
      <c r="D92" s="3">
        <v>8500</v>
      </c>
      <c r="E92" s="23" t="s">
        <v>238</v>
      </c>
      <c r="F92" s="10" t="s">
        <v>17</v>
      </c>
      <c r="G92" s="10" t="s">
        <v>239</v>
      </c>
      <c r="H92" s="12">
        <v>5.22</v>
      </c>
      <c r="I92" s="13">
        <f>D92-H92</f>
        <v>8494.7800000000007</v>
      </c>
      <c r="J92" s="14">
        <f>I92*2%</f>
        <v>169.89560000000003</v>
      </c>
      <c r="K92" s="14">
        <f>J92*16%</f>
        <v>27.183296000000006</v>
      </c>
      <c r="L92" s="4">
        <f>J92+K92</f>
        <v>197.07889600000004</v>
      </c>
      <c r="M92" s="15" t="s">
        <v>19</v>
      </c>
      <c r="N92" s="11">
        <v>2506</v>
      </c>
    </row>
    <row r="93" spans="1:14" x14ac:dyDescent="0.25">
      <c r="A93" s="10" t="s">
        <v>240</v>
      </c>
      <c r="B93" s="10" t="s">
        <v>15</v>
      </c>
      <c r="C93" s="10" t="s">
        <v>222</v>
      </c>
      <c r="D93" s="3">
        <v>30000</v>
      </c>
      <c r="E93" s="23" t="s">
        <v>241</v>
      </c>
      <c r="F93" s="10" t="s">
        <v>17</v>
      </c>
      <c r="G93" s="10" t="s">
        <v>242</v>
      </c>
      <c r="H93" s="12">
        <v>5.22</v>
      </c>
      <c r="I93" s="13">
        <f>D93-H93</f>
        <v>29994.78</v>
      </c>
      <c r="J93" s="14">
        <f>I93*2%</f>
        <v>599.89559999999994</v>
      </c>
      <c r="K93" s="14">
        <f>J93*16%</f>
        <v>95.983295999999996</v>
      </c>
      <c r="L93" s="4">
        <f>J93+K93</f>
        <v>695.87889599999994</v>
      </c>
      <c r="M93" s="15" t="s">
        <v>19</v>
      </c>
      <c r="N93" s="11">
        <v>2506</v>
      </c>
    </row>
    <row r="94" spans="1:14" x14ac:dyDescent="0.25">
      <c r="A94" s="10" t="s">
        <v>243</v>
      </c>
      <c r="B94" s="10" t="s">
        <v>15</v>
      </c>
      <c r="C94" s="10" t="s">
        <v>222</v>
      </c>
      <c r="D94" s="3">
        <v>6643.8</v>
      </c>
      <c r="E94" s="23" t="s">
        <v>244</v>
      </c>
      <c r="F94" s="10" t="s">
        <v>17</v>
      </c>
      <c r="G94" s="10" t="s">
        <v>245</v>
      </c>
      <c r="H94" s="12">
        <v>5.22</v>
      </c>
      <c r="I94" s="13">
        <f>D94-H94</f>
        <v>6638.58</v>
      </c>
      <c r="J94" s="14">
        <f>I94*2%</f>
        <v>132.77160000000001</v>
      </c>
      <c r="K94" s="14">
        <f>J94*16%</f>
        <v>21.243456000000002</v>
      </c>
      <c r="L94" s="4">
        <f>J94+K94</f>
        <v>154.01505600000002</v>
      </c>
      <c r="M94" s="15" t="s">
        <v>19</v>
      </c>
      <c r="N94" s="11">
        <v>2506</v>
      </c>
    </row>
    <row r="95" spans="1:14" x14ac:dyDescent="0.25">
      <c r="A95" s="10" t="s">
        <v>246</v>
      </c>
      <c r="B95" s="10" t="s">
        <v>15</v>
      </c>
      <c r="C95" s="10" t="s">
        <v>222</v>
      </c>
      <c r="D95" s="3">
        <v>5179.4799999999996</v>
      </c>
      <c r="E95" s="23" t="s">
        <v>247</v>
      </c>
      <c r="F95" s="10" t="s">
        <v>17</v>
      </c>
      <c r="G95" s="10" t="s">
        <v>248</v>
      </c>
      <c r="H95" s="12">
        <v>5.22</v>
      </c>
      <c r="I95" s="13">
        <f>D95-H95</f>
        <v>5174.2599999999993</v>
      </c>
      <c r="J95" s="14">
        <f>I95*2%</f>
        <v>103.48519999999999</v>
      </c>
      <c r="K95" s="14">
        <f>J95*16%</f>
        <v>16.557631999999998</v>
      </c>
      <c r="L95" s="4">
        <f>J95+K95</f>
        <v>120.04283199999999</v>
      </c>
      <c r="M95" s="15" t="s">
        <v>19</v>
      </c>
      <c r="N95" s="11">
        <v>2506</v>
      </c>
    </row>
    <row r="96" spans="1:14" x14ac:dyDescent="0.25">
      <c r="A96" s="10" t="s">
        <v>249</v>
      </c>
      <c r="B96" s="10" t="s">
        <v>15</v>
      </c>
      <c r="C96" s="10" t="s">
        <v>250</v>
      </c>
      <c r="D96" s="3">
        <v>2500</v>
      </c>
      <c r="E96" s="23" t="s">
        <v>251</v>
      </c>
      <c r="F96" s="10" t="s">
        <v>17</v>
      </c>
      <c r="G96" s="10" t="s">
        <v>252</v>
      </c>
      <c r="H96" s="12">
        <v>5.22</v>
      </c>
      <c r="I96" s="13">
        <f>D96-H96</f>
        <v>2494.7800000000002</v>
      </c>
      <c r="J96" s="14">
        <f>I96*2%</f>
        <v>49.895600000000002</v>
      </c>
      <c r="K96" s="14">
        <f>J96*16%</f>
        <v>7.9832960000000002</v>
      </c>
      <c r="L96" s="4">
        <f>J96+K96</f>
        <v>57.878896000000005</v>
      </c>
      <c r="M96" s="15" t="s">
        <v>19</v>
      </c>
      <c r="N96" s="11">
        <v>2606</v>
      </c>
    </row>
    <row r="97" spans="1:14" x14ac:dyDescent="0.25">
      <c r="A97" s="10" t="s">
        <v>253</v>
      </c>
      <c r="B97" s="10" t="s">
        <v>15</v>
      </c>
      <c r="C97" s="10" t="s">
        <v>250</v>
      </c>
      <c r="D97" s="3">
        <v>10000</v>
      </c>
      <c r="E97" s="23" t="s">
        <v>254</v>
      </c>
      <c r="F97" s="10" t="s">
        <v>17</v>
      </c>
      <c r="G97" s="10" t="s">
        <v>255</v>
      </c>
      <c r="H97" s="12">
        <v>5.22</v>
      </c>
      <c r="I97" s="13">
        <f>D97-H97</f>
        <v>9994.7800000000007</v>
      </c>
      <c r="J97" s="14">
        <f>I97*2%</f>
        <v>199.89560000000003</v>
      </c>
      <c r="K97" s="14">
        <f>J97*16%</f>
        <v>31.983296000000006</v>
      </c>
      <c r="L97" s="4">
        <f>J97+K97</f>
        <v>231.87889600000003</v>
      </c>
      <c r="M97" s="15" t="s">
        <v>19</v>
      </c>
      <c r="N97" s="11">
        <v>2506</v>
      </c>
    </row>
    <row r="98" spans="1:14" x14ac:dyDescent="0.25">
      <c r="A98" s="10" t="s">
        <v>256</v>
      </c>
      <c r="B98" s="10" t="s">
        <v>15</v>
      </c>
      <c r="C98" s="10" t="s">
        <v>250</v>
      </c>
      <c r="D98" s="3">
        <v>2500</v>
      </c>
      <c r="E98" s="23" t="s">
        <v>257</v>
      </c>
      <c r="F98" s="10" t="s">
        <v>17</v>
      </c>
      <c r="G98" s="10" t="s">
        <v>258</v>
      </c>
      <c r="H98" s="12">
        <v>5.22</v>
      </c>
      <c r="I98" s="13">
        <f>D98-H98</f>
        <v>2494.7800000000002</v>
      </c>
      <c r="J98" s="14">
        <f>I98*2%</f>
        <v>49.895600000000002</v>
      </c>
      <c r="K98" s="14">
        <f>J98*16%</f>
        <v>7.9832960000000002</v>
      </c>
      <c r="L98" s="4">
        <f>J98+K98</f>
        <v>57.878896000000005</v>
      </c>
      <c r="M98" s="15" t="s">
        <v>19</v>
      </c>
      <c r="N98" s="11">
        <v>2606</v>
      </c>
    </row>
    <row r="99" spans="1:14" x14ac:dyDescent="0.25">
      <c r="A99" s="10" t="s">
        <v>259</v>
      </c>
      <c r="B99" s="10" t="s">
        <v>15</v>
      </c>
      <c r="C99" s="10" t="s">
        <v>260</v>
      </c>
      <c r="D99" s="3">
        <v>15000</v>
      </c>
      <c r="E99" s="23" t="s">
        <v>261</v>
      </c>
      <c r="F99" s="10" t="s">
        <v>17</v>
      </c>
      <c r="G99" s="10" t="s">
        <v>262</v>
      </c>
      <c r="H99" s="12">
        <v>5.22</v>
      </c>
      <c r="I99" s="13">
        <f>D99-H99</f>
        <v>14994.78</v>
      </c>
      <c r="J99" s="14">
        <f>I99*2%</f>
        <v>299.8956</v>
      </c>
      <c r="K99" s="14">
        <f>J99*16%</f>
        <v>47.983296000000003</v>
      </c>
      <c r="L99" s="4">
        <f>J99+K99</f>
        <v>347.878896</v>
      </c>
      <c r="M99" s="15" t="s">
        <v>19</v>
      </c>
      <c r="N99" s="11">
        <v>2806</v>
      </c>
    </row>
    <row r="100" spans="1:14" x14ac:dyDescent="0.25">
      <c r="A100" s="10" t="s">
        <v>263</v>
      </c>
      <c r="B100" s="10" t="s">
        <v>15</v>
      </c>
      <c r="C100" s="10" t="s">
        <v>260</v>
      </c>
      <c r="D100" s="3">
        <v>25000</v>
      </c>
      <c r="E100" s="23" t="s">
        <v>264</v>
      </c>
      <c r="F100" s="10" t="s">
        <v>17</v>
      </c>
      <c r="G100" s="10" t="s">
        <v>265</v>
      </c>
      <c r="H100" s="12">
        <v>5.22</v>
      </c>
      <c r="I100" s="13">
        <f>D100-H100</f>
        <v>24994.78</v>
      </c>
      <c r="J100" s="14">
        <f>I100*2%</f>
        <v>499.8956</v>
      </c>
      <c r="K100" s="14">
        <f>J100*16%</f>
        <v>79.983295999999996</v>
      </c>
      <c r="L100" s="4">
        <f>J100+K100</f>
        <v>579.87889599999994</v>
      </c>
      <c r="M100" s="15" t="s">
        <v>19</v>
      </c>
      <c r="N100" s="11">
        <v>2806</v>
      </c>
    </row>
    <row r="101" spans="1:14" x14ac:dyDescent="0.25">
      <c r="A101" s="10" t="s">
        <v>266</v>
      </c>
      <c r="B101" s="10" t="s">
        <v>15</v>
      </c>
      <c r="C101" s="10" t="s">
        <v>260</v>
      </c>
      <c r="D101" s="3">
        <v>2500</v>
      </c>
      <c r="E101" s="23" t="s">
        <v>267</v>
      </c>
      <c r="F101" s="10" t="s">
        <v>17</v>
      </c>
      <c r="G101" s="10" t="s">
        <v>268</v>
      </c>
      <c r="H101" s="12">
        <v>5.22</v>
      </c>
      <c r="I101" s="13">
        <f>D101-H101</f>
        <v>2494.7800000000002</v>
      </c>
      <c r="J101" s="14">
        <f>I101*2%</f>
        <v>49.895600000000002</v>
      </c>
      <c r="K101" s="14">
        <f>J101*16%</f>
        <v>7.9832960000000002</v>
      </c>
      <c r="L101" s="4">
        <f>J101+K101</f>
        <v>57.878896000000005</v>
      </c>
      <c r="M101" s="15" t="s">
        <v>19</v>
      </c>
      <c r="N101" s="11">
        <v>2806</v>
      </c>
    </row>
    <row r="102" spans="1:14" x14ac:dyDescent="0.25">
      <c r="A102" s="10" t="s">
        <v>269</v>
      </c>
      <c r="B102" s="10" t="s">
        <v>15</v>
      </c>
      <c r="C102" s="10" t="s">
        <v>260</v>
      </c>
      <c r="D102" s="3">
        <v>17987.32</v>
      </c>
      <c r="E102" s="23" t="s">
        <v>270</v>
      </c>
      <c r="F102" s="10" t="s">
        <v>17</v>
      </c>
      <c r="G102" s="10" t="s">
        <v>271</v>
      </c>
      <c r="H102" s="12">
        <v>5.22</v>
      </c>
      <c r="I102" s="13">
        <f>D102-H102</f>
        <v>17982.099999999999</v>
      </c>
      <c r="J102" s="14">
        <f>I102*2%</f>
        <v>359.642</v>
      </c>
      <c r="K102" s="14">
        <f>J102*16%</f>
        <v>57.542720000000003</v>
      </c>
      <c r="L102" s="4">
        <f>J102+K102</f>
        <v>417.18471999999997</v>
      </c>
      <c r="M102" s="15" t="s">
        <v>19</v>
      </c>
      <c r="N102" s="11">
        <v>2806</v>
      </c>
    </row>
    <row r="103" spans="1:14" x14ac:dyDescent="0.25">
      <c r="A103" s="10" t="s">
        <v>272</v>
      </c>
      <c r="B103" s="10" t="s">
        <v>15</v>
      </c>
      <c r="C103" s="10" t="s">
        <v>260</v>
      </c>
      <c r="D103" s="3">
        <v>4500</v>
      </c>
      <c r="E103" s="23" t="s">
        <v>273</v>
      </c>
      <c r="F103" s="10" t="s">
        <v>17</v>
      </c>
      <c r="G103" s="10" t="s">
        <v>274</v>
      </c>
      <c r="H103" s="12">
        <v>5.22</v>
      </c>
      <c r="I103" s="13">
        <f>D103-H103</f>
        <v>4494.78</v>
      </c>
      <c r="J103" s="14">
        <f>I103*2%</f>
        <v>89.895600000000002</v>
      </c>
      <c r="K103" s="14">
        <f>J103*16%</f>
        <v>14.383296000000001</v>
      </c>
      <c r="L103" s="4">
        <f>J103+K103</f>
        <v>104.278896</v>
      </c>
      <c r="M103" s="15" t="s">
        <v>19</v>
      </c>
      <c r="N103" s="11">
        <v>2806</v>
      </c>
    </row>
    <row r="104" spans="1:14" x14ac:dyDescent="0.25">
      <c r="A104" s="10" t="s">
        <v>275</v>
      </c>
      <c r="B104" s="10" t="s">
        <v>15</v>
      </c>
      <c r="C104" s="10" t="s">
        <v>260</v>
      </c>
      <c r="D104" s="3">
        <v>10</v>
      </c>
      <c r="E104" s="23" t="s">
        <v>276</v>
      </c>
      <c r="F104" s="10" t="s">
        <v>17</v>
      </c>
      <c r="G104" s="10" t="s">
        <v>277</v>
      </c>
      <c r="H104" s="12">
        <v>5.22</v>
      </c>
      <c r="I104" s="13">
        <f>D104-H104</f>
        <v>4.78</v>
      </c>
      <c r="J104" s="14">
        <f>I104*2%</f>
        <v>9.5600000000000004E-2</v>
      </c>
      <c r="K104" s="14">
        <f>J104*16%</f>
        <v>1.5296000000000001E-2</v>
      </c>
      <c r="L104" s="4">
        <f>J104+K104</f>
        <v>0.11089600000000001</v>
      </c>
      <c r="M104" s="15" t="s">
        <v>19</v>
      </c>
      <c r="N104" s="11">
        <v>2806</v>
      </c>
    </row>
    <row r="105" spans="1:14" x14ac:dyDescent="0.25">
      <c r="A105" s="10" t="s">
        <v>278</v>
      </c>
      <c r="B105" s="10" t="s">
        <v>15</v>
      </c>
      <c r="C105" s="10" t="s">
        <v>279</v>
      </c>
      <c r="D105" s="3">
        <v>850</v>
      </c>
      <c r="E105" s="23" t="s">
        <v>280</v>
      </c>
      <c r="F105" s="10" t="s">
        <v>17</v>
      </c>
      <c r="G105" s="10" t="s">
        <v>281</v>
      </c>
      <c r="H105" s="12">
        <v>5.22</v>
      </c>
      <c r="I105" s="13">
        <f>D105-H105</f>
        <v>844.78</v>
      </c>
      <c r="J105" s="14">
        <f>I105*2%</f>
        <v>16.895599999999998</v>
      </c>
      <c r="K105" s="14">
        <f>J105*16%</f>
        <v>2.7032959999999999</v>
      </c>
      <c r="L105" s="4">
        <f>J105+K105</f>
        <v>19.598895999999996</v>
      </c>
      <c r="M105" s="15" t="s">
        <v>19</v>
      </c>
      <c r="N105" s="11">
        <v>2906</v>
      </c>
    </row>
    <row r="106" spans="1:14" x14ac:dyDescent="0.25">
      <c r="A106" s="10" t="s">
        <v>282</v>
      </c>
      <c r="B106" s="10" t="s">
        <v>15</v>
      </c>
      <c r="C106" s="10" t="s">
        <v>279</v>
      </c>
      <c r="D106" s="3">
        <v>10000</v>
      </c>
      <c r="E106" s="23">
        <v>3013080</v>
      </c>
      <c r="F106" s="10" t="s">
        <v>17</v>
      </c>
      <c r="G106" s="10" t="s">
        <v>283</v>
      </c>
      <c r="H106" s="12">
        <v>5.22</v>
      </c>
      <c r="I106" s="13">
        <f>D106-H106</f>
        <v>9994.7800000000007</v>
      </c>
      <c r="J106" s="14">
        <f>I106*2%</f>
        <v>199.89560000000003</v>
      </c>
      <c r="K106" s="14">
        <f>J106*16%</f>
        <v>31.983296000000006</v>
      </c>
      <c r="L106" s="4">
        <f>J106+K106</f>
        <v>231.87889600000003</v>
      </c>
      <c r="M106" s="15" t="s">
        <v>19</v>
      </c>
      <c r="N106" s="11">
        <v>2906</v>
      </c>
    </row>
    <row r="107" spans="1:14" x14ac:dyDescent="0.25">
      <c r="A107" s="10" t="s">
        <v>284</v>
      </c>
      <c r="B107" s="10" t="s">
        <v>15</v>
      </c>
      <c r="C107" s="10" t="s">
        <v>285</v>
      </c>
      <c r="D107" s="3">
        <v>300</v>
      </c>
      <c r="E107" s="23">
        <v>3019194</v>
      </c>
      <c r="F107" s="10" t="s">
        <v>17</v>
      </c>
      <c r="G107" s="10" t="s">
        <v>286</v>
      </c>
      <c r="H107" s="12">
        <v>5.22</v>
      </c>
      <c r="I107" s="13">
        <f>D107-H107</f>
        <v>294.77999999999997</v>
      </c>
      <c r="J107" s="14">
        <f>I107*2%</f>
        <v>5.8956</v>
      </c>
      <c r="K107" s="14">
        <f>J107*16%</f>
        <v>0.94329600000000002</v>
      </c>
      <c r="L107" s="4">
        <f>J107+K107</f>
        <v>6.8388960000000001</v>
      </c>
      <c r="M107" s="15" t="s">
        <v>19</v>
      </c>
      <c r="N107" s="11">
        <v>3006</v>
      </c>
    </row>
    <row r="108" spans="1:14" x14ac:dyDescent="0.25">
      <c r="A108" s="10" t="s">
        <v>287</v>
      </c>
      <c r="B108" s="10" t="s">
        <v>15</v>
      </c>
      <c r="C108" s="10" t="s">
        <v>285</v>
      </c>
      <c r="D108" s="3">
        <v>11990</v>
      </c>
      <c r="E108" s="23">
        <v>3018833</v>
      </c>
      <c r="F108" s="10" t="s">
        <v>17</v>
      </c>
      <c r="G108" s="10" t="s">
        <v>288</v>
      </c>
      <c r="H108" s="12">
        <v>5.22</v>
      </c>
      <c r="I108" s="13">
        <f>D108-H108</f>
        <v>11984.78</v>
      </c>
      <c r="J108" s="14">
        <f>I108*2%</f>
        <v>239.69560000000001</v>
      </c>
      <c r="K108" s="14">
        <f>J108*16%</f>
        <v>38.351296000000005</v>
      </c>
      <c r="L108" s="4">
        <f>J108+K108</f>
        <v>278.046896</v>
      </c>
      <c r="M108" s="15" t="s">
        <v>19</v>
      </c>
      <c r="N108" s="11">
        <v>3006</v>
      </c>
    </row>
    <row r="109" spans="1:14" x14ac:dyDescent="0.25">
      <c r="A109" s="10" t="s">
        <v>289</v>
      </c>
      <c r="B109" s="10" t="s">
        <v>15</v>
      </c>
      <c r="C109" s="10" t="s">
        <v>285</v>
      </c>
      <c r="D109" s="3">
        <v>666</v>
      </c>
      <c r="E109" s="23">
        <v>3022402</v>
      </c>
      <c r="F109" s="10" t="s">
        <v>17</v>
      </c>
      <c r="G109" s="10" t="s">
        <v>290</v>
      </c>
      <c r="H109" s="12">
        <v>5.22</v>
      </c>
      <c r="I109" s="13">
        <f>D109-H109</f>
        <v>660.78</v>
      </c>
      <c r="J109" s="14">
        <f>I109*2%</f>
        <v>13.2156</v>
      </c>
      <c r="K109" s="14">
        <f>J109*16%</f>
        <v>2.1144959999999999</v>
      </c>
      <c r="L109" s="4">
        <f>J109+K109</f>
        <v>15.330096000000001</v>
      </c>
      <c r="M109" s="15" t="s">
        <v>19</v>
      </c>
      <c r="N109" s="11">
        <v>3006</v>
      </c>
    </row>
    <row r="110" spans="1:14" x14ac:dyDescent="0.25">
      <c r="A110" s="10" t="s">
        <v>291</v>
      </c>
      <c r="B110" s="10" t="s">
        <v>15</v>
      </c>
      <c r="C110" s="10" t="s">
        <v>285</v>
      </c>
      <c r="D110" s="3">
        <v>2500</v>
      </c>
      <c r="E110" s="23">
        <v>3034620</v>
      </c>
      <c r="F110" s="10" t="s">
        <v>17</v>
      </c>
      <c r="G110" s="10" t="s">
        <v>292</v>
      </c>
      <c r="H110" s="12">
        <v>5.22</v>
      </c>
      <c r="I110" s="13">
        <f>D110-H110</f>
        <v>2494.7800000000002</v>
      </c>
      <c r="J110" s="14">
        <f>I110*2%</f>
        <v>49.895600000000002</v>
      </c>
      <c r="K110" s="14">
        <f>J110*16%</f>
        <v>7.9832960000000002</v>
      </c>
      <c r="L110" s="4">
        <f>J110+K110</f>
        <v>57.878896000000005</v>
      </c>
      <c r="M110" s="15" t="s">
        <v>19</v>
      </c>
      <c r="N110" s="11">
        <v>3006</v>
      </c>
    </row>
    <row r="112" spans="1:14" x14ac:dyDescent="0.25">
      <c r="J112" s="16">
        <f>SUM(J3:J111)</f>
        <v>26123.556199999988</v>
      </c>
    </row>
    <row r="181" spans="10:10" x14ac:dyDescent="0.25">
      <c r="J181" s="16">
        <f>SUM(J3:J180)</f>
        <v>52247.112399999976</v>
      </c>
    </row>
  </sheetData>
  <autoFilter ref="A2:N179" xr:uid="{12E82426-FCB7-4CD4-8B87-EAD3D7FB44D2}"/>
  <conditionalFormatting sqref="F180:F1048576 F3:F4">
    <cfRule type="containsText" dxfId="19" priority="6" operator="containsText" text="devuelta">
      <formula>NOT(ISERROR(SEARCH("devuelta",F3)))</formula>
    </cfRule>
  </conditionalFormatting>
  <conditionalFormatting sqref="F1:F2">
    <cfRule type="containsText" dxfId="18" priority="4" operator="containsText" text="Devuelta">
      <formula>NOT(ISERROR(SEARCH("Devuelta",F1)))</formula>
    </cfRule>
  </conditionalFormatting>
  <conditionalFormatting sqref="A2">
    <cfRule type="duplicateValues" dxfId="17" priority="5"/>
  </conditionalFormatting>
  <conditionalFormatting sqref="A1">
    <cfRule type="duplicateValues" dxfId="16" priority="3"/>
  </conditionalFormatting>
  <conditionalFormatting sqref="F5:F110">
    <cfRule type="containsText" dxfId="0" priority="1" operator="containsText" text="devuelta">
      <formula>NOT(ISERROR(SEARCH("devuelta",F5)))</formula>
    </cfRule>
  </conditionalFormatting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415A-67F4-4BA3-A64C-D2BD0A93F8ED}">
  <dimension ref="A1:N72"/>
  <sheetViews>
    <sheetView topLeftCell="A55" workbookViewId="0">
      <selection activeCell="J9" sqref="J9"/>
    </sheetView>
  </sheetViews>
  <sheetFormatPr baseColWidth="10" defaultRowHeight="15" x14ac:dyDescent="0.25"/>
  <cols>
    <col min="1" max="4" width="11.42578125" style="6"/>
    <col min="5" max="5" width="11.42578125" style="21"/>
    <col min="6" max="16384" width="11.42578125" style="6"/>
  </cols>
  <sheetData>
    <row r="1" spans="1:14" ht="45" x14ac:dyDescent="0.25">
      <c r="A1" s="8" t="s">
        <v>0</v>
      </c>
      <c r="B1" s="9" t="s">
        <v>1</v>
      </c>
      <c r="C1" s="8" t="s">
        <v>2</v>
      </c>
      <c r="D1" s="2" t="s">
        <v>3</v>
      </c>
      <c r="E1" s="22" t="s">
        <v>4</v>
      </c>
      <c r="F1" s="9" t="s">
        <v>5</v>
      </c>
      <c r="G1" s="8" t="s">
        <v>6</v>
      </c>
      <c r="H1" s="19" t="s">
        <v>7</v>
      </c>
      <c r="I1" s="20" t="s">
        <v>8</v>
      </c>
      <c r="J1" s="19" t="s">
        <v>9</v>
      </c>
      <c r="K1" s="19" t="s">
        <v>10</v>
      </c>
      <c r="L1" s="20" t="s">
        <v>11</v>
      </c>
      <c r="M1" s="20" t="s">
        <v>12</v>
      </c>
      <c r="N1" s="19" t="s">
        <v>13</v>
      </c>
    </row>
    <row r="2" spans="1:14" x14ac:dyDescent="0.25">
      <c r="A2" s="10" t="s">
        <v>293</v>
      </c>
      <c r="B2" s="10" t="s">
        <v>15</v>
      </c>
      <c r="C2" s="10" t="s">
        <v>294</v>
      </c>
      <c r="D2" s="3">
        <v>6000</v>
      </c>
      <c r="E2" s="23">
        <v>3036527</v>
      </c>
      <c r="F2" s="10" t="s">
        <v>17</v>
      </c>
      <c r="G2" s="10" t="s">
        <v>295</v>
      </c>
      <c r="H2" s="12">
        <v>5.22</v>
      </c>
      <c r="I2" s="13">
        <f>D2-H2</f>
        <v>5994.78</v>
      </c>
      <c r="J2" s="14">
        <f>I2*2%</f>
        <v>119.8956</v>
      </c>
      <c r="K2" s="14">
        <f>J2*16%</f>
        <v>19.183296000000002</v>
      </c>
      <c r="L2" s="4">
        <f>J2+K2</f>
        <v>139.07889600000001</v>
      </c>
      <c r="M2" s="15" t="s">
        <v>19</v>
      </c>
      <c r="N2" s="11">
        <v>107</v>
      </c>
    </row>
    <row r="3" spans="1:14" x14ac:dyDescent="0.25">
      <c r="A3" s="10" t="s">
        <v>296</v>
      </c>
      <c r="B3" s="10" t="s">
        <v>15</v>
      </c>
      <c r="C3" s="10" t="s">
        <v>294</v>
      </c>
      <c r="D3" s="3">
        <v>30000</v>
      </c>
      <c r="E3" s="23">
        <v>3036090</v>
      </c>
      <c r="F3" s="10" t="s">
        <v>17</v>
      </c>
      <c r="G3" s="10" t="s">
        <v>297</v>
      </c>
      <c r="H3" s="12">
        <v>5.22</v>
      </c>
      <c r="I3" s="13">
        <f>D3-H3</f>
        <v>29994.78</v>
      </c>
      <c r="J3" s="14">
        <f>I3*2%</f>
        <v>599.89559999999994</v>
      </c>
      <c r="K3" s="14">
        <f>J3*16%</f>
        <v>95.983295999999996</v>
      </c>
      <c r="L3" s="4">
        <f>J3+K3</f>
        <v>695.87889599999994</v>
      </c>
      <c r="M3" s="15" t="s">
        <v>19</v>
      </c>
      <c r="N3" s="11">
        <v>107</v>
      </c>
    </row>
    <row r="4" spans="1:14" x14ac:dyDescent="0.25">
      <c r="A4" s="10" t="s">
        <v>298</v>
      </c>
      <c r="B4" s="10" t="s">
        <v>15</v>
      </c>
      <c r="C4" s="10" t="s">
        <v>294</v>
      </c>
      <c r="D4" s="3">
        <v>4000</v>
      </c>
      <c r="E4" s="23">
        <v>3038819</v>
      </c>
      <c r="F4" s="10" t="s">
        <v>17</v>
      </c>
      <c r="G4" s="10" t="s">
        <v>299</v>
      </c>
      <c r="H4" s="12">
        <v>5.22</v>
      </c>
      <c r="I4" s="13">
        <f>D4-H4</f>
        <v>3994.78</v>
      </c>
      <c r="J4" s="14">
        <f>I4*2%</f>
        <v>79.895600000000002</v>
      </c>
      <c r="K4" s="14">
        <f>J4*16%</f>
        <v>12.783296</v>
      </c>
      <c r="L4" s="4">
        <f>J4+K4</f>
        <v>92.678896000000009</v>
      </c>
      <c r="M4" s="15" t="s">
        <v>19</v>
      </c>
      <c r="N4" s="11">
        <v>107</v>
      </c>
    </row>
    <row r="5" spans="1:14" x14ac:dyDescent="0.25">
      <c r="A5" s="10" t="s">
        <v>300</v>
      </c>
      <c r="B5" s="10" t="s">
        <v>15</v>
      </c>
      <c r="C5" s="10" t="s">
        <v>294</v>
      </c>
      <c r="D5" s="3">
        <v>2236.08</v>
      </c>
      <c r="E5" s="23">
        <v>3046780</v>
      </c>
      <c r="F5" s="10" t="s">
        <v>17</v>
      </c>
      <c r="G5" s="10" t="s">
        <v>301</v>
      </c>
      <c r="H5" s="12">
        <v>5.22</v>
      </c>
      <c r="I5" s="13">
        <f>D5-H5</f>
        <v>2230.86</v>
      </c>
      <c r="J5" s="14">
        <f>I5*2%</f>
        <v>44.617200000000004</v>
      </c>
      <c r="K5" s="14">
        <f>J5*16%</f>
        <v>7.1387520000000011</v>
      </c>
      <c r="L5" s="4">
        <f>J5+K5</f>
        <v>51.755952000000008</v>
      </c>
      <c r="M5" s="15" t="s">
        <v>19</v>
      </c>
      <c r="N5" s="11">
        <v>107</v>
      </c>
    </row>
    <row r="6" spans="1:14" x14ac:dyDescent="0.25">
      <c r="A6" s="10" t="s">
        <v>302</v>
      </c>
      <c r="B6" s="10" t="s">
        <v>15</v>
      </c>
      <c r="C6" s="10" t="s">
        <v>303</v>
      </c>
      <c r="D6" s="3">
        <v>10000</v>
      </c>
      <c r="E6" s="24" t="s">
        <v>304</v>
      </c>
      <c r="F6" s="10" t="s">
        <v>17</v>
      </c>
      <c r="G6" s="10" t="s">
        <v>305</v>
      </c>
      <c r="H6" s="12">
        <v>5.22</v>
      </c>
      <c r="I6" s="13">
        <f>D6-H6</f>
        <v>9994.7800000000007</v>
      </c>
      <c r="J6" s="14">
        <f>I6*2%</f>
        <v>199.89560000000003</v>
      </c>
      <c r="K6" s="14">
        <f>J6*16%</f>
        <v>31.983296000000006</v>
      </c>
      <c r="L6" s="4">
        <f>J6+K6</f>
        <v>231.87889600000003</v>
      </c>
      <c r="M6" s="15" t="s">
        <v>19</v>
      </c>
      <c r="N6" s="11">
        <v>207</v>
      </c>
    </row>
    <row r="7" spans="1:14" x14ac:dyDescent="0.25">
      <c r="A7" s="10" t="s">
        <v>306</v>
      </c>
      <c r="B7" s="10" t="s">
        <v>15</v>
      </c>
      <c r="C7" s="10" t="s">
        <v>303</v>
      </c>
      <c r="D7" s="3">
        <v>42538</v>
      </c>
      <c r="E7" s="24" t="s">
        <v>307</v>
      </c>
      <c r="F7" s="10" t="s">
        <v>17</v>
      </c>
      <c r="G7" s="10" t="s">
        <v>308</v>
      </c>
      <c r="H7" s="12">
        <v>5.22</v>
      </c>
      <c r="I7" s="13">
        <f>D7-H7</f>
        <v>42532.78</v>
      </c>
      <c r="J7" s="14">
        <f>I7*2%</f>
        <v>850.65560000000005</v>
      </c>
      <c r="K7" s="14">
        <f>J7*16%</f>
        <v>136.104896</v>
      </c>
      <c r="L7" s="4">
        <f>J7+K7</f>
        <v>986.7604960000001</v>
      </c>
      <c r="M7" s="15" t="s">
        <v>19</v>
      </c>
      <c r="N7" s="11">
        <v>207</v>
      </c>
    </row>
    <row r="8" spans="1:14" x14ac:dyDescent="0.25">
      <c r="A8" s="10" t="s">
        <v>309</v>
      </c>
      <c r="B8" s="10" t="s">
        <v>15</v>
      </c>
      <c r="C8" s="10" t="s">
        <v>303</v>
      </c>
      <c r="D8" s="3">
        <v>1800</v>
      </c>
      <c r="E8" s="24" t="s">
        <v>310</v>
      </c>
      <c r="F8" s="10" t="s">
        <v>17</v>
      </c>
      <c r="G8" s="10" t="s">
        <v>311</v>
      </c>
      <c r="H8" s="12">
        <v>5.22</v>
      </c>
      <c r="I8" s="13">
        <f>D8-H8</f>
        <v>1794.78</v>
      </c>
      <c r="J8" s="14">
        <f>I8*2%</f>
        <v>35.895600000000002</v>
      </c>
      <c r="K8" s="14">
        <f>J8*16%</f>
        <v>5.743296</v>
      </c>
      <c r="L8" s="4">
        <f>J8+K8</f>
        <v>41.638896000000003</v>
      </c>
      <c r="M8" s="15" t="s">
        <v>19</v>
      </c>
      <c r="N8" s="11">
        <v>207</v>
      </c>
    </row>
    <row r="9" spans="1:14" x14ac:dyDescent="0.25">
      <c r="A9" s="10" t="s">
        <v>312</v>
      </c>
      <c r="B9" s="10" t="s">
        <v>15</v>
      </c>
      <c r="C9" s="10" t="s">
        <v>303</v>
      </c>
      <c r="D9" s="3">
        <v>5</v>
      </c>
      <c r="E9" s="24" t="s">
        <v>313</v>
      </c>
      <c r="F9" s="10" t="s">
        <v>17</v>
      </c>
      <c r="G9" s="10" t="s">
        <v>314</v>
      </c>
      <c r="H9" s="12">
        <v>5.22</v>
      </c>
      <c r="I9" s="13">
        <f>D9-H9</f>
        <v>-0.21999999999999975</v>
      </c>
      <c r="J9" s="14">
        <f>I9*2%</f>
        <v>-4.3999999999999951E-3</v>
      </c>
      <c r="K9" s="14">
        <f>J9*16%</f>
        <v>-7.0399999999999922E-4</v>
      </c>
      <c r="L9" s="4">
        <f>J9+K9</f>
        <v>-5.103999999999994E-3</v>
      </c>
      <c r="M9" s="15" t="s">
        <v>19</v>
      </c>
      <c r="N9" s="11">
        <v>207</v>
      </c>
    </row>
    <row r="10" spans="1:14" x14ac:dyDescent="0.25">
      <c r="A10" s="10" t="s">
        <v>315</v>
      </c>
      <c r="B10" s="10" t="s">
        <v>15</v>
      </c>
      <c r="C10" s="10" t="s">
        <v>303</v>
      </c>
      <c r="D10" s="3">
        <v>1287</v>
      </c>
      <c r="E10" s="24" t="s">
        <v>316</v>
      </c>
      <c r="F10" s="10" t="s">
        <v>17</v>
      </c>
      <c r="G10" s="10" t="s">
        <v>317</v>
      </c>
      <c r="H10" s="12">
        <v>5.22</v>
      </c>
      <c r="I10" s="13">
        <f>D10-H10</f>
        <v>1281.78</v>
      </c>
      <c r="J10" s="14">
        <f>I10*2%</f>
        <v>25.6356</v>
      </c>
      <c r="K10" s="14">
        <f>J10*16%</f>
        <v>4.1016960000000005</v>
      </c>
      <c r="L10" s="4">
        <f>J10+K10</f>
        <v>29.737296000000001</v>
      </c>
      <c r="M10" s="15" t="s">
        <v>19</v>
      </c>
      <c r="N10" s="11">
        <v>207</v>
      </c>
    </row>
    <row r="11" spans="1:14" x14ac:dyDescent="0.25">
      <c r="A11" s="10" t="s">
        <v>318</v>
      </c>
      <c r="B11" s="10" t="s">
        <v>15</v>
      </c>
      <c r="C11" s="10" t="s">
        <v>303</v>
      </c>
      <c r="D11" s="3">
        <v>6643.8</v>
      </c>
      <c r="E11" s="24" t="s">
        <v>319</v>
      </c>
      <c r="F11" s="10" t="s">
        <v>17</v>
      </c>
      <c r="G11" s="10" t="s">
        <v>320</v>
      </c>
      <c r="H11" s="12">
        <v>5.22</v>
      </c>
      <c r="I11" s="13">
        <f>D11-H11</f>
        <v>6638.58</v>
      </c>
      <c r="J11" s="14">
        <f>I11*2%</f>
        <v>132.77160000000001</v>
      </c>
      <c r="K11" s="14">
        <f>J11*16%</f>
        <v>21.243456000000002</v>
      </c>
      <c r="L11" s="4">
        <f>J11+K11</f>
        <v>154.01505600000002</v>
      </c>
      <c r="M11" s="15" t="s">
        <v>19</v>
      </c>
      <c r="N11" s="11">
        <v>207</v>
      </c>
    </row>
    <row r="12" spans="1:14" x14ac:dyDescent="0.25">
      <c r="A12" s="10" t="s">
        <v>321</v>
      </c>
      <c r="B12" s="10" t="s">
        <v>15</v>
      </c>
      <c r="C12" s="10" t="s">
        <v>303</v>
      </c>
      <c r="D12" s="3">
        <v>49800</v>
      </c>
      <c r="E12" s="24" t="s">
        <v>322</v>
      </c>
      <c r="F12" s="10" t="s">
        <v>17</v>
      </c>
      <c r="G12" s="10" t="s">
        <v>323</v>
      </c>
      <c r="H12" s="12">
        <v>5.22</v>
      </c>
      <c r="I12" s="13">
        <f>D12-H12</f>
        <v>49794.78</v>
      </c>
      <c r="J12" s="14">
        <f>I12*2%</f>
        <v>995.89559999999994</v>
      </c>
      <c r="K12" s="14">
        <f>J12*16%</f>
        <v>159.34329599999998</v>
      </c>
      <c r="L12" s="4">
        <f>J12+K12</f>
        <v>1155.2388959999998</v>
      </c>
      <c r="M12" s="15" t="s">
        <v>19</v>
      </c>
      <c r="N12" s="11">
        <v>207</v>
      </c>
    </row>
    <row r="13" spans="1:14" ht="15" customHeight="1" x14ac:dyDescent="0.25">
      <c r="A13" s="10" t="s">
        <v>324</v>
      </c>
      <c r="B13" s="10" t="s">
        <v>15</v>
      </c>
      <c r="C13" s="10" t="s">
        <v>325</v>
      </c>
      <c r="D13" s="3">
        <v>666</v>
      </c>
      <c r="E13" s="24" t="s">
        <v>326</v>
      </c>
      <c r="F13" s="10" t="s">
        <v>17</v>
      </c>
      <c r="G13" s="10" t="s">
        <v>327</v>
      </c>
      <c r="H13" s="12">
        <v>5.22</v>
      </c>
      <c r="I13" s="13">
        <f>D13-H13</f>
        <v>660.78</v>
      </c>
      <c r="J13" s="14">
        <f>I13*2%</f>
        <v>13.2156</v>
      </c>
      <c r="K13" s="14">
        <f>J13*16%</f>
        <v>2.1144959999999999</v>
      </c>
      <c r="L13" s="4">
        <f>J13+K13</f>
        <v>15.330096000000001</v>
      </c>
      <c r="M13" s="15" t="s">
        <v>19</v>
      </c>
      <c r="N13" s="11">
        <v>307</v>
      </c>
    </row>
    <row r="14" spans="1:14" x14ac:dyDescent="0.25">
      <c r="A14" s="10" t="s">
        <v>328</v>
      </c>
      <c r="B14" s="10" t="s">
        <v>15</v>
      </c>
      <c r="C14" s="10" t="s">
        <v>329</v>
      </c>
      <c r="D14" s="3">
        <v>4500</v>
      </c>
      <c r="E14" s="23">
        <v>3095418</v>
      </c>
      <c r="F14" s="10" t="s">
        <v>17</v>
      </c>
      <c r="G14" s="10" t="s">
        <v>330</v>
      </c>
      <c r="H14" s="12">
        <v>5.22</v>
      </c>
      <c r="I14" s="13">
        <f>D14-H14</f>
        <v>4494.78</v>
      </c>
      <c r="J14" s="14">
        <f>I14*2%</f>
        <v>89.895600000000002</v>
      </c>
      <c r="K14" s="14">
        <f>J14*16%</f>
        <v>14.383296000000001</v>
      </c>
      <c r="L14" s="4">
        <f>J14+K14</f>
        <v>104.278896</v>
      </c>
      <c r="M14" s="15" t="s">
        <v>19</v>
      </c>
      <c r="N14" s="11">
        <v>507</v>
      </c>
    </row>
    <row r="15" spans="1:14" x14ac:dyDescent="0.25">
      <c r="A15" s="10" t="s">
        <v>331</v>
      </c>
      <c r="B15" s="10" t="s">
        <v>15</v>
      </c>
      <c r="C15" s="10" t="s">
        <v>332</v>
      </c>
      <c r="D15" s="5">
        <v>89</v>
      </c>
      <c r="E15" s="23">
        <v>3109910</v>
      </c>
      <c r="F15" s="10" t="s">
        <v>17</v>
      </c>
      <c r="G15" s="10" t="s">
        <v>333</v>
      </c>
      <c r="H15" s="12">
        <v>5.22</v>
      </c>
      <c r="I15" s="13">
        <f>D15-H15</f>
        <v>83.78</v>
      </c>
      <c r="J15" s="14">
        <f>I15*2%</f>
        <v>1.6756</v>
      </c>
      <c r="K15" s="14">
        <f>J15*16%</f>
        <v>0.268096</v>
      </c>
      <c r="L15" s="5">
        <f>J15+K15</f>
        <v>1.9436960000000001</v>
      </c>
      <c r="M15" s="15" t="s">
        <v>19</v>
      </c>
      <c r="N15" s="11">
        <v>607</v>
      </c>
    </row>
    <row r="16" spans="1:14" x14ac:dyDescent="0.25">
      <c r="A16" s="10" t="s">
        <v>334</v>
      </c>
      <c r="B16" s="10" t="s">
        <v>15</v>
      </c>
      <c r="C16" s="10" t="s">
        <v>332</v>
      </c>
      <c r="D16" s="3">
        <v>38700</v>
      </c>
      <c r="E16" s="24" t="s">
        <v>335</v>
      </c>
      <c r="F16" s="10" t="s">
        <v>17</v>
      </c>
      <c r="G16" s="10" t="s">
        <v>336</v>
      </c>
      <c r="H16" s="12">
        <v>5.22</v>
      </c>
      <c r="I16" s="13">
        <f>D16-H16</f>
        <v>38694.78</v>
      </c>
      <c r="J16" s="14">
        <f>I16*2%</f>
        <v>773.89559999999994</v>
      </c>
      <c r="K16" s="14">
        <f>J16*16%</f>
        <v>123.823296</v>
      </c>
      <c r="L16" s="4">
        <f>J16+K16</f>
        <v>897.71889599999997</v>
      </c>
      <c r="M16" s="15" t="s">
        <v>19</v>
      </c>
      <c r="N16" s="11">
        <v>607</v>
      </c>
    </row>
    <row r="17" spans="1:14" x14ac:dyDescent="0.25">
      <c r="A17" s="10" t="s">
        <v>337</v>
      </c>
      <c r="B17" s="10" t="s">
        <v>15</v>
      </c>
      <c r="C17" s="10" t="s">
        <v>332</v>
      </c>
      <c r="D17" s="3">
        <v>10000</v>
      </c>
      <c r="E17" s="24" t="s">
        <v>338</v>
      </c>
      <c r="F17" s="10" t="s">
        <v>17</v>
      </c>
      <c r="G17" s="10" t="s">
        <v>339</v>
      </c>
      <c r="H17" s="12">
        <v>5.22</v>
      </c>
      <c r="I17" s="13">
        <f>D17-H17</f>
        <v>9994.7800000000007</v>
      </c>
      <c r="J17" s="14">
        <f>I17*2%</f>
        <v>199.89560000000003</v>
      </c>
      <c r="K17" s="14">
        <f>J17*16%</f>
        <v>31.983296000000006</v>
      </c>
      <c r="L17" s="4">
        <f>J17+K17</f>
        <v>231.87889600000003</v>
      </c>
      <c r="M17" s="15" t="s">
        <v>19</v>
      </c>
      <c r="N17" s="11">
        <v>607</v>
      </c>
    </row>
    <row r="18" spans="1:14" x14ac:dyDescent="0.25">
      <c r="A18" s="10" t="s">
        <v>340</v>
      </c>
      <c r="B18" s="10" t="s">
        <v>15</v>
      </c>
      <c r="C18" s="10" t="s">
        <v>332</v>
      </c>
      <c r="D18" s="3">
        <v>15000</v>
      </c>
      <c r="E18" s="24" t="s">
        <v>341</v>
      </c>
      <c r="F18" s="10" t="s">
        <v>17</v>
      </c>
      <c r="G18" s="10" t="s">
        <v>342</v>
      </c>
      <c r="H18" s="12">
        <v>5.22</v>
      </c>
      <c r="I18" s="13">
        <f>D18-H18</f>
        <v>14994.78</v>
      </c>
      <c r="J18" s="14">
        <f>I18*2%</f>
        <v>299.8956</v>
      </c>
      <c r="K18" s="14">
        <f>J18*16%</f>
        <v>47.983296000000003</v>
      </c>
      <c r="L18" s="4">
        <f>J18+K18</f>
        <v>347.878896</v>
      </c>
      <c r="M18" s="15" t="s">
        <v>19</v>
      </c>
      <c r="N18" s="11">
        <v>607</v>
      </c>
    </row>
    <row r="19" spans="1:14" x14ac:dyDescent="0.25">
      <c r="A19" s="10" t="s">
        <v>343</v>
      </c>
      <c r="B19" s="10" t="s">
        <v>15</v>
      </c>
      <c r="C19" s="10" t="s">
        <v>332</v>
      </c>
      <c r="D19" s="3">
        <v>10000</v>
      </c>
      <c r="E19" s="24" t="s">
        <v>344</v>
      </c>
      <c r="F19" s="10" t="s">
        <v>17</v>
      </c>
      <c r="G19" s="10" t="s">
        <v>345</v>
      </c>
      <c r="H19" s="12">
        <v>5.22</v>
      </c>
      <c r="I19" s="13">
        <f>D19-H19</f>
        <v>9994.7800000000007</v>
      </c>
      <c r="J19" s="14">
        <f>I19*2%</f>
        <v>199.89560000000003</v>
      </c>
      <c r="K19" s="14">
        <f>J19*16%</f>
        <v>31.983296000000006</v>
      </c>
      <c r="L19" s="4">
        <f>J19+K19</f>
        <v>231.87889600000003</v>
      </c>
      <c r="M19" s="15" t="s">
        <v>19</v>
      </c>
      <c r="N19" s="11">
        <v>607</v>
      </c>
    </row>
    <row r="20" spans="1:14" x14ac:dyDescent="0.25">
      <c r="A20" s="10" t="s">
        <v>346</v>
      </c>
      <c r="B20" s="10" t="s">
        <v>15</v>
      </c>
      <c r="C20" s="10" t="s">
        <v>332</v>
      </c>
      <c r="D20" s="3">
        <v>8000</v>
      </c>
      <c r="E20" s="24" t="s">
        <v>347</v>
      </c>
      <c r="F20" s="10" t="s">
        <v>17</v>
      </c>
      <c r="G20" s="10" t="s">
        <v>348</v>
      </c>
      <c r="H20" s="12">
        <v>5.22</v>
      </c>
      <c r="I20" s="13">
        <f>D20-H20</f>
        <v>7994.78</v>
      </c>
      <c r="J20" s="14">
        <f>I20*2%</f>
        <v>159.8956</v>
      </c>
      <c r="K20" s="14">
        <f>J20*16%</f>
        <v>25.583296000000001</v>
      </c>
      <c r="L20" s="4">
        <f>J20+K20</f>
        <v>185.47889599999999</v>
      </c>
      <c r="M20" s="15" t="s">
        <v>19</v>
      </c>
      <c r="N20" s="11">
        <v>607</v>
      </c>
    </row>
    <row r="21" spans="1:14" x14ac:dyDescent="0.25">
      <c r="A21" s="10" t="s">
        <v>349</v>
      </c>
      <c r="B21" s="10" t="s">
        <v>15</v>
      </c>
      <c r="C21" s="10" t="s">
        <v>332</v>
      </c>
      <c r="D21" s="3">
        <v>22000</v>
      </c>
      <c r="E21" s="24" t="s">
        <v>350</v>
      </c>
      <c r="F21" s="10" t="s">
        <v>17</v>
      </c>
      <c r="G21" s="10" t="s">
        <v>351</v>
      </c>
      <c r="H21" s="12">
        <v>5.22</v>
      </c>
      <c r="I21" s="13">
        <f>D21-H21</f>
        <v>21994.78</v>
      </c>
      <c r="J21" s="14">
        <f>I21*2%</f>
        <v>439.8956</v>
      </c>
      <c r="K21" s="14">
        <f>J21*16%</f>
        <v>70.383296000000001</v>
      </c>
      <c r="L21" s="4">
        <f>J21+K21</f>
        <v>510.27889600000003</v>
      </c>
      <c r="M21" s="15" t="s">
        <v>19</v>
      </c>
      <c r="N21" s="11">
        <v>607</v>
      </c>
    </row>
    <row r="22" spans="1:14" x14ac:dyDescent="0.25">
      <c r="A22" s="10" t="s">
        <v>352</v>
      </c>
      <c r="B22" s="10" t="s">
        <v>15</v>
      </c>
      <c r="C22" s="10" t="s">
        <v>332</v>
      </c>
      <c r="D22" s="3">
        <v>6000</v>
      </c>
      <c r="E22" s="24" t="s">
        <v>353</v>
      </c>
      <c r="F22" s="10" t="s">
        <v>17</v>
      </c>
      <c r="G22" s="10" t="s">
        <v>354</v>
      </c>
      <c r="H22" s="12">
        <v>5.22</v>
      </c>
      <c r="I22" s="13">
        <f>D22-H22</f>
        <v>5994.78</v>
      </c>
      <c r="J22" s="14">
        <f>I22*2%</f>
        <v>119.8956</v>
      </c>
      <c r="K22" s="14">
        <f>J22*16%</f>
        <v>19.183296000000002</v>
      </c>
      <c r="L22" s="4">
        <f>J22+K22</f>
        <v>139.07889600000001</v>
      </c>
      <c r="M22" s="15" t="s">
        <v>19</v>
      </c>
      <c r="N22" s="11">
        <v>607</v>
      </c>
    </row>
    <row r="23" spans="1:14" x14ac:dyDescent="0.25">
      <c r="A23" s="10" t="s">
        <v>355</v>
      </c>
      <c r="B23" s="10" t="s">
        <v>15</v>
      </c>
      <c r="C23" s="10" t="s">
        <v>332</v>
      </c>
      <c r="D23" s="3">
        <v>16000</v>
      </c>
      <c r="E23" s="24" t="s">
        <v>356</v>
      </c>
      <c r="F23" s="10" t="s">
        <v>17</v>
      </c>
      <c r="G23" s="10" t="s">
        <v>357</v>
      </c>
      <c r="H23" s="12">
        <v>5.22</v>
      </c>
      <c r="I23" s="13">
        <f>D23-H23</f>
        <v>15994.78</v>
      </c>
      <c r="J23" s="14">
        <f>I23*2%</f>
        <v>319.8956</v>
      </c>
      <c r="K23" s="14">
        <f>J23*16%</f>
        <v>51.183295999999999</v>
      </c>
      <c r="L23" s="4">
        <f>J23+K23</f>
        <v>371.07889599999999</v>
      </c>
      <c r="M23" s="15" t="s">
        <v>19</v>
      </c>
      <c r="N23" s="11">
        <v>607</v>
      </c>
    </row>
    <row r="24" spans="1:14" x14ac:dyDescent="0.25">
      <c r="A24" s="10" t="s">
        <v>358</v>
      </c>
      <c r="B24" s="10" t="s">
        <v>15</v>
      </c>
      <c r="C24" s="10" t="s">
        <v>332</v>
      </c>
      <c r="D24" s="3">
        <v>10000</v>
      </c>
      <c r="E24" s="24" t="s">
        <v>359</v>
      </c>
      <c r="F24" s="10" t="s">
        <v>17</v>
      </c>
      <c r="G24" s="10" t="s">
        <v>360</v>
      </c>
      <c r="H24" s="12">
        <v>5.22</v>
      </c>
      <c r="I24" s="13">
        <f>D24-H24</f>
        <v>9994.7800000000007</v>
      </c>
      <c r="J24" s="14">
        <f>I24*2%</f>
        <v>199.89560000000003</v>
      </c>
      <c r="K24" s="14">
        <f>J24*16%</f>
        <v>31.983296000000006</v>
      </c>
      <c r="L24" s="4">
        <f>J24+K24</f>
        <v>231.87889600000003</v>
      </c>
      <c r="M24" s="15" t="s">
        <v>19</v>
      </c>
      <c r="N24" s="11">
        <v>607</v>
      </c>
    </row>
    <row r="25" spans="1:14" x14ac:dyDescent="0.25">
      <c r="A25" s="10" t="s">
        <v>361</v>
      </c>
      <c r="B25" s="10" t="s">
        <v>15</v>
      </c>
      <c r="C25" s="10" t="s">
        <v>332</v>
      </c>
      <c r="D25" s="3">
        <v>10000</v>
      </c>
      <c r="E25" s="24" t="s">
        <v>362</v>
      </c>
      <c r="F25" s="10" t="s">
        <v>17</v>
      </c>
      <c r="G25" s="10" t="s">
        <v>363</v>
      </c>
      <c r="H25" s="12">
        <v>5.22</v>
      </c>
      <c r="I25" s="13">
        <f>D25-H25</f>
        <v>9994.7800000000007</v>
      </c>
      <c r="J25" s="14">
        <f>I25*2%</f>
        <v>199.89560000000003</v>
      </c>
      <c r="K25" s="14">
        <f>J25*16%</f>
        <v>31.983296000000006</v>
      </c>
      <c r="L25" s="4">
        <f>J25+K25</f>
        <v>231.87889600000003</v>
      </c>
      <c r="M25" s="15" t="s">
        <v>19</v>
      </c>
      <c r="N25" s="11">
        <v>607</v>
      </c>
    </row>
    <row r="26" spans="1:14" x14ac:dyDescent="0.25">
      <c r="A26" s="10" t="s">
        <v>364</v>
      </c>
      <c r="B26" s="10" t="s">
        <v>15</v>
      </c>
      <c r="C26" s="10" t="s">
        <v>332</v>
      </c>
      <c r="D26" s="3">
        <v>15000</v>
      </c>
      <c r="E26" s="24" t="s">
        <v>365</v>
      </c>
      <c r="F26" s="10" t="s">
        <v>17</v>
      </c>
      <c r="G26" s="10" t="s">
        <v>366</v>
      </c>
      <c r="H26" s="12">
        <v>5.22</v>
      </c>
      <c r="I26" s="13">
        <f>D26-H26</f>
        <v>14994.78</v>
      </c>
      <c r="J26" s="14">
        <f>I26*2%</f>
        <v>299.8956</v>
      </c>
      <c r="K26" s="14">
        <f>J26*16%</f>
        <v>47.983296000000003</v>
      </c>
      <c r="L26" s="4">
        <f>J26+K26</f>
        <v>347.878896</v>
      </c>
      <c r="M26" s="15" t="s">
        <v>19</v>
      </c>
      <c r="N26" s="11">
        <v>607</v>
      </c>
    </row>
    <row r="27" spans="1:14" x14ac:dyDescent="0.25">
      <c r="A27" s="10" t="s">
        <v>367</v>
      </c>
      <c r="B27" s="10" t="s">
        <v>15</v>
      </c>
      <c r="C27" s="10" t="s">
        <v>368</v>
      </c>
      <c r="D27" s="3">
        <v>650</v>
      </c>
      <c r="E27" s="23">
        <v>3129262</v>
      </c>
      <c r="F27" s="10" t="s">
        <v>17</v>
      </c>
      <c r="G27" s="10" t="s">
        <v>369</v>
      </c>
      <c r="H27" s="12">
        <v>5.22</v>
      </c>
      <c r="I27" s="13">
        <f>D27-H27</f>
        <v>644.78</v>
      </c>
      <c r="J27" s="14">
        <f>I27*2%</f>
        <v>12.8956</v>
      </c>
      <c r="K27" s="14">
        <f>J27*16%</f>
        <v>2.0632960000000002</v>
      </c>
      <c r="L27" s="4">
        <f>J27+K27</f>
        <v>14.958895999999999</v>
      </c>
      <c r="M27" s="15" t="s">
        <v>19</v>
      </c>
      <c r="N27" s="11">
        <v>707</v>
      </c>
    </row>
    <row r="28" spans="1:14" x14ac:dyDescent="0.25">
      <c r="A28" s="10" t="s">
        <v>370</v>
      </c>
      <c r="B28" s="10" t="s">
        <v>15</v>
      </c>
      <c r="C28" s="10" t="s">
        <v>371</v>
      </c>
      <c r="D28" s="3">
        <v>24989.38</v>
      </c>
      <c r="E28" s="23">
        <v>3148864</v>
      </c>
      <c r="F28" s="10" t="s">
        <v>17</v>
      </c>
      <c r="G28" s="10" t="s">
        <v>372</v>
      </c>
      <c r="H28" s="12">
        <v>5.22</v>
      </c>
      <c r="I28" s="13">
        <f>D28-H28</f>
        <v>24984.16</v>
      </c>
      <c r="J28" s="14">
        <f>I28*2%</f>
        <v>499.6832</v>
      </c>
      <c r="K28" s="14">
        <f>J28*16%</f>
        <v>79.949312000000006</v>
      </c>
      <c r="L28" s="4">
        <f>J28+K28</f>
        <v>579.63251200000002</v>
      </c>
      <c r="M28" s="15" t="s">
        <v>19</v>
      </c>
      <c r="N28" s="11">
        <v>807</v>
      </c>
    </row>
    <row r="29" spans="1:14" x14ac:dyDescent="0.25">
      <c r="A29" s="10" t="s">
        <v>373</v>
      </c>
      <c r="B29" s="10" t="s">
        <v>15</v>
      </c>
      <c r="C29" s="10" t="s">
        <v>374</v>
      </c>
      <c r="D29" s="3">
        <v>10000</v>
      </c>
      <c r="E29" s="23">
        <v>3159235</v>
      </c>
      <c r="F29" s="10" t="s">
        <v>17</v>
      </c>
      <c r="G29" s="10" t="s">
        <v>375</v>
      </c>
      <c r="H29" s="12">
        <v>5.22</v>
      </c>
      <c r="I29" s="13">
        <f>D29-H29</f>
        <v>9994.7800000000007</v>
      </c>
      <c r="J29" s="14">
        <f>I29*2%</f>
        <v>199.89560000000003</v>
      </c>
      <c r="K29" s="14">
        <f>J29*16%</f>
        <v>31.983296000000006</v>
      </c>
      <c r="L29" s="4">
        <f>J29+K29</f>
        <v>231.87889600000003</v>
      </c>
      <c r="M29" s="15" t="s">
        <v>19</v>
      </c>
      <c r="N29" s="11">
        <v>907</v>
      </c>
    </row>
    <row r="30" spans="1:14" x14ac:dyDescent="0.25">
      <c r="A30" s="10" t="s">
        <v>376</v>
      </c>
      <c r="B30" s="10" t="s">
        <v>15</v>
      </c>
      <c r="C30" s="10" t="s">
        <v>374</v>
      </c>
      <c r="D30" s="3">
        <v>25000</v>
      </c>
      <c r="E30" s="23">
        <v>3160738</v>
      </c>
      <c r="F30" s="10" t="s">
        <v>17</v>
      </c>
      <c r="G30" s="10" t="s">
        <v>377</v>
      </c>
      <c r="H30" s="12">
        <v>5.22</v>
      </c>
      <c r="I30" s="13">
        <f>D30-H30</f>
        <v>24994.78</v>
      </c>
      <c r="J30" s="14">
        <f>I30*2%</f>
        <v>499.8956</v>
      </c>
      <c r="K30" s="14">
        <f>J30*16%</f>
        <v>79.983295999999996</v>
      </c>
      <c r="L30" s="4">
        <f>J30+K30</f>
        <v>579.87889599999994</v>
      </c>
      <c r="M30" s="15" t="s">
        <v>19</v>
      </c>
      <c r="N30" s="11">
        <v>907</v>
      </c>
    </row>
    <row r="31" spans="1:14" x14ac:dyDescent="0.25">
      <c r="A31" s="10" t="s">
        <v>378</v>
      </c>
      <c r="B31" s="10" t="s">
        <v>15</v>
      </c>
      <c r="C31" s="10" t="s">
        <v>374</v>
      </c>
      <c r="D31" s="3">
        <v>6643.8</v>
      </c>
      <c r="E31" s="23">
        <v>3160483</v>
      </c>
      <c r="F31" s="10" t="s">
        <v>17</v>
      </c>
      <c r="G31" s="10" t="s">
        <v>379</v>
      </c>
      <c r="H31" s="12">
        <v>5.22</v>
      </c>
      <c r="I31" s="13">
        <f>D31-H31</f>
        <v>6638.58</v>
      </c>
      <c r="J31" s="14">
        <f>I31*2%</f>
        <v>132.77160000000001</v>
      </c>
      <c r="K31" s="14">
        <f>J31*16%</f>
        <v>21.243456000000002</v>
      </c>
      <c r="L31" s="4">
        <f>J31+K31</f>
        <v>154.01505600000002</v>
      </c>
      <c r="M31" s="15" t="s">
        <v>19</v>
      </c>
      <c r="N31" s="11">
        <v>907</v>
      </c>
    </row>
    <row r="32" spans="1:14" x14ac:dyDescent="0.25">
      <c r="A32" s="10" t="s">
        <v>380</v>
      </c>
      <c r="B32" s="10" t="s">
        <v>15</v>
      </c>
      <c r="C32" s="10" t="s">
        <v>374</v>
      </c>
      <c r="D32" s="3">
        <v>1355.8</v>
      </c>
      <c r="E32" s="23">
        <v>3160458</v>
      </c>
      <c r="F32" s="10" t="s">
        <v>17</v>
      </c>
      <c r="G32" s="10" t="s">
        <v>381</v>
      </c>
      <c r="H32" s="12">
        <v>5.22</v>
      </c>
      <c r="I32" s="13">
        <f>D32-H32</f>
        <v>1350.58</v>
      </c>
      <c r="J32" s="14">
        <f>I32*2%</f>
        <v>27.011599999999998</v>
      </c>
      <c r="K32" s="14">
        <f>J32*16%</f>
        <v>4.3218559999999995</v>
      </c>
      <c r="L32" s="4">
        <f>J32+K32</f>
        <v>31.333455999999998</v>
      </c>
      <c r="M32" s="15" t="s">
        <v>19</v>
      </c>
      <c r="N32" s="11">
        <v>907</v>
      </c>
    </row>
    <row r="33" spans="1:14" x14ac:dyDescent="0.25">
      <c r="A33" s="10" t="s">
        <v>382</v>
      </c>
      <c r="B33" s="10" t="s">
        <v>15</v>
      </c>
      <c r="C33" s="10" t="s">
        <v>383</v>
      </c>
      <c r="D33" s="3">
        <v>60216.85</v>
      </c>
      <c r="E33" s="23">
        <v>3199326</v>
      </c>
      <c r="F33" s="10" t="s">
        <v>17</v>
      </c>
      <c r="G33" s="10" t="s">
        <v>384</v>
      </c>
      <c r="H33" s="12">
        <v>5.22</v>
      </c>
      <c r="I33" s="13">
        <f>D33-H33</f>
        <v>60211.63</v>
      </c>
      <c r="J33" s="14">
        <f>I33*2%</f>
        <v>1204.2326</v>
      </c>
      <c r="K33" s="14">
        <f>J33*16%</f>
        <v>192.67721600000002</v>
      </c>
      <c r="L33" s="4">
        <f>J33+K33</f>
        <v>1396.9098160000001</v>
      </c>
      <c r="M33" s="15" t="s">
        <v>19</v>
      </c>
      <c r="N33" s="11">
        <v>1207</v>
      </c>
    </row>
    <row r="34" spans="1:14" x14ac:dyDescent="0.25">
      <c r="A34" s="10" t="s">
        <v>385</v>
      </c>
      <c r="B34" s="10" t="s">
        <v>15</v>
      </c>
      <c r="C34" s="10" t="s">
        <v>383</v>
      </c>
      <c r="D34" s="3">
        <v>15</v>
      </c>
      <c r="E34" s="23">
        <v>3202861</v>
      </c>
      <c r="F34" s="10" t="s">
        <v>17</v>
      </c>
      <c r="G34" s="10" t="s">
        <v>386</v>
      </c>
      <c r="H34" s="12">
        <v>5.22</v>
      </c>
      <c r="I34" s="13">
        <f>D34-H34</f>
        <v>9.7800000000000011</v>
      </c>
      <c r="J34" s="14">
        <f>I34*2%</f>
        <v>0.19560000000000002</v>
      </c>
      <c r="K34" s="14">
        <f>J34*16%</f>
        <v>3.1296000000000004E-2</v>
      </c>
      <c r="L34" s="4">
        <f>J34+K34</f>
        <v>0.22689600000000004</v>
      </c>
      <c r="M34" s="15" t="s">
        <v>19</v>
      </c>
      <c r="N34" s="11">
        <v>1207</v>
      </c>
    </row>
    <row r="35" spans="1:14" x14ac:dyDescent="0.25">
      <c r="A35" s="10" t="s">
        <v>387</v>
      </c>
      <c r="B35" s="10" t="s">
        <v>15</v>
      </c>
      <c r="C35" s="10" t="s">
        <v>383</v>
      </c>
      <c r="D35" s="3">
        <v>550</v>
      </c>
      <c r="E35" s="23">
        <v>3201455</v>
      </c>
      <c r="F35" s="10" t="s">
        <v>17</v>
      </c>
      <c r="G35" s="10" t="s">
        <v>388</v>
      </c>
      <c r="H35" s="12">
        <v>5.22</v>
      </c>
      <c r="I35" s="13">
        <f>D35-H35</f>
        <v>544.78</v>
      </c>
      <c r="J35" s="14">
        <f>I35*2%</f>
        <v>10.8956</v>
      </c>
      <c r="K35" s="14">
        <f>J35*16%</f>
        <v>1.743296</v>
      </c>
      <c r="L35" s="4">
        <f>J35+K35</f>
        <v>12.638895999999999</v>
      </c>
      <c r="M35" s="15" t="s">
        <v>19</v>
      </c>
      <c r="N35" s="11">
        <v>1207</v>
      </c>
    </row>
    <row r="36" spans="1:14" x14ac:dyDescent="0.25">
      <c r="A36" s="10" t="s">
        <v>389</v>
      </c>
      <c r="B36" s="10" t="s">
        <v>15</v>
      </c>
      <c r="C36" s="10" t="s">
        <v>383</v>
      </c>
      <c r="D36" s="3">
        <v>20000</v>
      </c>
      <c r="E36" s="23">
        <v>3195157</v>
      </c>
      <c r="F36" s="10" t="s">
        <v>17</v>
      </c>
      <c r="G36" s="10" t="s">
        <v>390</v>
      </c>
      <c r="H36" s="12">
        <v>5.22</v>
      </c>
      <c r="I36" s="13">
        <f>D36-H36</f>
        <v>19994.78</v>
      </c>
      <c r="J36" s="14">
        <f>I36*2%</f>
        <v>399.8956</v>
      </c>
      <c r="K36" s="14">
        <f>J36*16%</f>
        <v>63.983296000000003</v>
      </c>
      <c r="L36" s="4">
        <f>J36+K36</f>
        <v>463.878896</v>
      </c>
      <c r="M36" s="15" t="s">
        <v>19</v>
      </c>
      <c r="N36" s="11">
        <v>1207</v>
      </c>
    </row>
    <row r="37" spans="1:14" x14ac:dyDescent="0.25">
      <c r="A37" s="10" t="s">
        <v>391</v>
      </c>
      <c r="B37" s="10" t="s">
        <v>15</v>
      </c>
      <c r="C37" s="10" t="s">
        <v>383</v>
      </c>
      <c r="D37" s="3">
        <v>97540</v>
      </c>
      <c r="E37" s="23">
        <v>3196445</v>
      </c>
      <c r="F37" s="10" t="s">
        <v>17</v>
      </c>
      <c r="G37" s="10" t="s">
        <v>392</v>
      </c>
      <c r="H37" s="12">
        <v>5.22</v>
      </c>
      <c r="I37" s="13">
        <f>D37-H37</f>
        <v>97534.78</v>
      </c>
      <c r="J37" s="14">
        <f>I37*2%</f>
        <v>1950.6956</v>
      </c>
      <c r="K37" s="14">
        <f>J37*16%</f>
        <v>312.11129599999998</v>
      </c>
      <c r="L37" s="4">
        <f>J37+K37</f>
        <v>2262.8068960000001</v>
      </c>
      <c r="M37" s="15" t="s">
        <v>19</v>
      </c>
      <c r="N37" s="11">
        <v>1207</v>
      </c>
    </row>
    <row r="38" spans="1:14" x14ac:dyDescent="0.25">
      <c r="A38" s="10" t="s">
        <v>393</v>
      </c>
      <c r="B38" s="10" t="s">
        <v>15</v>
      </c>
      <c r="C38" s="10" t="s">
        <v>383</v>
      </c>
      <c r="D38" s="3">
        <v>650</v>
      </c>
      <c r="E38" s="23">
        <v>3196639</v>
      </c>
      <c r="F38" s="10" t="s">
        <v>17</v>
      </c>
      <c r="G38" s="10" t="s">
        <v>394</v>
      </c>
      <c r="H38" s="12">
        <v>5.22</v>
      </c>
      <c r="I38" s="13">
        <f>D38-H38</f>
        <v>644.78</v>
      </c>
      <c r="J38" s="14">
        <f>I38*2%</f>
        <v>12.8956</v>
      </c>
      <c r="K38" s="14">
        <f>J38*16%</f>
        <v>2.0632960000000002</v>
      </c>
      <c r="L38" s="4">
        <f>J38+K38</f>
        <v>14.958895999999999</v>
      </c>
      <c r="M38" s="15" t="s">
        <v>19</v>
      </c>
      <c r="N38" s="11">
        <v>1207</v>
      </c>
    </row>
    <row r="39" spans="1:14" x14ac:dyDescent="0.25">
      <c r="A39" s="10" t="s">
        <v>395</v>
      </c>
      <c r="B39" s="10" t="s">
        <v>15</v>
      </c>
      <c r="C39" s="10" t="s">
        <v>396</v>
      </c>
      <c r="D39" s="3">
        <v>55000.89</v>
      </c>
      <c r="E39" s="24" t="s">
        <v>397</v>
      </c>
      <c r="F39" s="10" t="s">
        <v>17</v>
      </c>
      <c r="G39" s="10" t="s">
        <v>398</v>
      </c>
      <c r="H39" s="12">
        <v>5.22</v>
      </c>
      <c r="I39" s="13">
        <f>D39-H39</f>
        <v>54995.67</v>
      </c>
      <c r="J39" s="14">
        <f>I39*2%</f>
        <v>1099.9133999999999</v>
      </c>
      <c r="K39" s="14">
        <f>J39*16%</f>
        <v>175.986144</v>
      </c>
      <c r="L39" s="4">
        <f>J39+K39</f>
        <v>1275.8995439999999</v>
      </c>
      <c r="M39" s="15" t="s">
        <v>19</v>
      </c>
      <c r="N39" s="11">
        <v>1307</v>
      </c>
    </row>
    <row r="40" spans="1:14" x14ac:dyDescent="0.25">
      <c r="A40" s="10" t="s">
        <v>399</v>
      </c>
      <c r="B40" s="10" t="s">
        <v>15</v>
      </c>
      <c r="C40" s="10" t="s">
        <v>400</v>
      </c>
      <c r="D40" s="3">
        <v>4914.47</v>
      </c>
      <c r="E40" s="23">
        <v>3229844</v>
      </c>
      <c r="F40" s="10" t="s">
        <v>17</v>
      </c>
      <c r="G40" s="10" t="s">
        <v>401</v>
      </c>
      <c r="H40" s="12">
        <v>5.22</v>
      </c>
      <c r="I40" s="13">
        <f>D40-H40</f>
        <v>4909.25</v>
      </c>
      <c r="J40" s="14">
        <f>I40*2%</f>
        <v>98.185000000000002</v>
      </c>
      <c r="K40" s="14">
        <f>J40*16%</f>
        <v>15.7096</v>
      </c>
      <c r="L40" s="4">
        <f>J40+K40</f>
        <v>113.8946</v>
      </c>
      <c r="M40" s="15" t="s">
        <v>19</v>
      </c>
      <c r="N40" s="11">
        <v>1407</v>
      </c>
    </row>
    <row r="41" spans="1:14" x14ac:dyDescent="0.25">
      <c r="A41" s="10" t="s">
        <v>402</v>
      </c>
      <c r="B41" s="10" t="s">
        <v>15</v>
      </c>
      <c r="C41" s="10" t="s">
        <v>400</v>
      </c>
      <c r="D41" s="3">
        <v>4949.97</v>
      </c>
      <c r="E41" s="23">
        <v>3229845</v>
      </c>
      <c r="F41" s="10" t="s">
        <v>17</v>
      </c>
      <c r="G41" s="10" t="s">
        <v>403</v>
      </c>
      <c r="H41" s="12">
        <v>5.22</v>
      </c>
      <c r="I41" s="13">
        <f>D41-H41</f>
        <v>4944.75</v>
      </c>
      <c r="J41" s="14">
        <f>I41*2%</f>
        <v>98.894999999999996</v>
      </c>
      <c r="K41" s="14">
        <f>J41*16%</f>
        <v>15.8232</v>
      </c>
      <c r="L41" s="4">
        <f>J41+K41</f>
        <v>114.7182</v>
      </c>
      <c r="M41" s="15" t="s">
        <v>19</v>
      </c>
      <c r="N41" s="11">
        <v>1407</v>
      </c>
    </row>
    <row r="42" spans="1:14" x14ac:dyDescent="0.25">
      <c r="A42" s="10" t="s">
        <v>404</v>
      </c>
      <c r="B42" s="10" t="s">
        <v>15</v>
      </c>
      <c r="C42" s="10" t="s">
        <v>400</v>
      </c>
      <c r="D42" s="3">
        <v>50000</v>
      </c>
      <c r="E42" s="23">
        <v>3229846</v>
      </c>
      <c r="F42" s="10" t="s">
        <v>17</v>
      </c>
      <c r="G42" s="10" t="s">
        <v>405</v>
      </c>
      <c r="H42" s="12">
        <v>5.22</v>
      </c>
      <c r="I42" s="13">
        <f>D42-H42</f>
        <v>49994.78</v>
      </c>
      <c r="J42" s="14">
        <f>I42*2%</f>
        <v>999.89559999999994</v>
      </c>
      <c r="K42" s="14">
        <f>J42*16%</f>
        <v>159.983296</v>
      </c>
      <c r="L42" s="4">
        <f>J42+K42</f>
        <v>1159.8788959999999</v>
      </c>
      <c r="M42" s="15" t="s">
        <v>19</v>
      </c>
      <c r="N42" s="11">
        <v>1407</v>
      </c>
    </row>
    <row r="43" spans="1:14" x14ac:dyDescent="0.25">
      <c r="A43" s="10" t="s">
        <v>406</v>
      </c>
      <c r="B43" s="10" t="s">
        <v>15</v>
      </c>
      <c r="C43" s="10" t="s">
        <v>400</v>
      </c>
      <c r="D43" s="3">
        <v>10000</v>
      </c>
      <c r="E43" s="23">
        <v>3229841</v>
      </c>
      <c r="F43" s="10" t="s">
        <v>17</v>
      </c>
      <c r="G43" s="10" t="s">
        <v>407</v>
      </c>
      <c r="H43" s="12">
        <v>5.22</v>
      </c>
      <c r="I43" s="13">
        <f>D43-H43</f>
        <v>9994.7800000000007</v>
      </c>
      <c r="J43" s="14">
        <f>I43*2%</f>
        <v>199.89560000000003</v>
      </c>
      <c r="K43" s="14">
        <f>J43*16%</f>
        <v>31.983296000000006</v>
      </c>
      <c r="L43" s="4">
        <f>J43+K43</f>
        <v>231.87889600000003</v>
      </c>
      <c r="M43" s="15" t="s">
        <v>19</v>
      </c>
      <c r="N43" s="11">
        <v>1407</v>
      </c>
    </row>
    <row r="44" spans="1:14" x14ac:dyDescent="0.25">
      <c r="A44" s="10" t="s">
        <v>408</v>
      </c>
      <c r="B44" s="10" t="s">
        <v>15</v>
      </c>
      <c r="C44" s="10" t="s">
        <v>400</v>
      </c>
      <c r="D44" s="3">
        <v>7000</v>
      </c>
      <c r="E44" s="23">
        <v>3228070</v>
      </c>
      <c r="F44" s="10" t="s">
        <v>17</v>
      </c>
      <c r="G44" s="10" t="s">
        <v>409</v>
      </c>
      <c r="H44" s="12">
        <v>5.22</v>
      </c>
      <c r="I44" s="13">
        <f>D44-H44</f>
        <v>6994.78</v>
      </c>
      <c r="J44" s="14">
        <f>I44*2%</f>
        <v>139.8956</v>
      </c>
      <c r="K44" s="14">
        <f>J44*16%</f>
        <v>22.383296000000001</v>
      </c>
      <c r="L44" s="4">
        <f>J44+K44</f>
        <v>162.278896</v>
      </c>
      <c r="M44" s="15" t="s">
        <v>19</v>
      </c>
      <c r="N44" s="11">
        <v>1407</v>
      </c>
    </row>
    <row r="45" spans="1:14" x14ac:dyDescent="0.25">
      <c r="A45" s="10" t="s">
        <v>410</v>
      </c>
      <c r="B45" s="10" t="s">
        <v>15</v>
      </c>
      <c r="C45" s="10" t="s">
        <v>400</v>
      </c>
      <c r="D45" s="3">
        <v>37451.120000000003</v>
      </c>
      <c r="E45" s="23">
        <v>3229875</v>
      </c>
      <c r="F45" s="10" t="s">
        <v>17</v>
      </c>
      <c r="G45" s="10" t="s">
        <v>411</v>
      </c>
      <c r="H45" s="12">
        <v>5.22</v>
      </c>
      <c r="I45" s="13">
        <f>D45-H45</f>
        <v>37445.9</v>
      </c>
      <c r="J45" s="14">
        <f>I45*2%</f>
        <v>748.91800000000001</v>
      </c>
      <c r="K45" s="14">
        <f>J45*16%</f>
        <v>119.82688</v>
      </c>
      <c r="L45" s="4">
        <f>J45+K45</f>
        <v>868.74487999999997</v>
      </c>
      <c r="M45" s="15" t="s">
        <v>19</v>
      </c>
      <c r="N45" s="11"/>
    </row>
    <row r="46" spans="1:14" x14ac:dyDescent="0.25">
      <c r="A46" s="10" t="s">
        <v>412</v>
      </c>
      <c r="B46" s="10" t="s">
        <v>15</v>
      </c>
      <c r="C46" s="10" t="s">
        <v>413</v>
      </c>
      <c r="D46" s="5">
        <v>8770</v>
      </c>
      <c r="E46" s="23">
        <v>3240178</v>
      </c>
      <c r="F46" s="10" t="s">
        <v>17</v>
      </c>
      <c r="G46" s="10" t="s">
        <v>414</v>
      </c>
      <c r="H46" s="12">
        <v>5.22</v>
      </c>
      <c r="I46" s="13">
        <f>D46-H46</f>
        <v>8764.7800000000007</v>
      </c>
      <c r="J46" s="14">
        <f>I46*2%</f>
        <v>175.29560000000001</v>
      </c>
      <c r="K46" s="14">
        <f>J46*16%</f>
        <v>28.047296000000003</v>
      </c>
      <c r="L46" s="5">
        <f>J46+K46</f>
        <v>203.342896</v>
      </c>
      <c r="M46" s="15" t="s">
        <v>19</v>
      </c>
      <c r="N46" s="11">
        <v>1407</v>
      </c>
    </row>
    <row r="47" spans="1:14" x14ac:dyDescent="0.25">
      <c r="A47" s="10" t="s">
        <v>415</v>
      </c>
      <c r="B47" s="10" t="s">
        <v>15</v>
      </c>
      <c r="C47" s="10" t="s">
        <v>413</v>
      </c>
      <c r="D47" s="3">
        <v>10000</v>
      </c>
      <c r="E47" s="23">
        <v>3246380</v>
      </c>
      <c r="F47" s="10" t="s">
        <v>17</v>
      </c>
      <c r="G47" s="10" t="s">
        <v>416</v>
      </c>
      <c r="H47" s="12">
        <v>5.22</v>
      </c>
      <c r="I47" s="13">
        <f>D47-H47</f>
        <v>9994.7800000000007</v>
      </c>
      <c r="J47" s="14">
        <f>I47*2%</f>
        <v>199.89560000000003</v>
      </c>
      <c r="K47" s="14">
        <f>J47*16%</f>
        <v>31.983296000000006</v>
      </c>
      <c r="L47" s="4">
        <f>J47+K47</f>
        <v>231.87889600000003</v>
      </c>
      <c r="M47" s="15" t="s">
        <v>19</v>
      </c>
      <c r="N47" s="11">
        <v>1507</v>
      </c>
    </row>
    <row r="48" spans="1:14" x14ac:dyDescent="0.25">
      <c r="A48" s="10" t="s">
        <v>417</v>
      </c>
      <c r="B48" s="10" t="s">
        <v>15</v>
      </c>
      <c r="C48" s="10" t="s">
        <v>413</v>
      </c>
      <c r="D48" s="3">
        <v>6000</v>
      </c>
      <c r="E48" s="23">
        <v>3246511</v>
      </c>
      <c r="F48" s="10" t="s">
        <v>17</v>
      </c>
      <c r="G48" s="10" t="s">
        <v>418</v>
      </c>
      <c r="H48" s="12">
        <v>5.22</v>
      </c>
      <c r="I48" s="13">
        <f>D48-H48</f>
        <v>5994.78</v>
      </c>
      <c r="J48" s="14">
        <f>I48*2%</f>
        <v>119.8956</v>
      </c>
      <c r="K48" s="14">
        <f>J48*16%</f>
        <v>19.183296000000002</v>
      </c>
      <c r="L48" s="4">
        <f>J48+K48</f>
        <v>139.07889600000001</v>
      </c>
      <c r="M48" s="15" t="s">
        <v>19</v>
      </c>
      <c r="N48" s="11">
        <v>1507</v>
      </c>
    </row>
    <row r="49" spans="1:14" x14ac:dyDescent="0.25">
      <c r="A49" s="10" t="s">
        <v>419</v>
      </c>
      <c r="B49" s="10" t="s">
        <v>15</v>
      </c>
      <c r="C49" s="10" t="s">
        <v>413</v>
      </c>
      <c r="D49" s="3">
        <v>2500</v>
      </c>
      <c r="E49" s="23">
        <v>3246575</v>
      </c>
      <c r="F49" s="10" t="s">
        <v>17</v>
      </c>
      <c r="G49" s="10" t="s">
        <v>420</v>
      </c>
      <c r="H49" s="12">
        <v>5.22</v>
      </c>
      <c r="I49" s="13">
        <f>D49-H49</f>
        <v>2494.7800000000002</v>
      </c>
      <c r="J49" s="14">
        <f>I49*2%</f>
        <v>49.895600000000002</v>
      </c>
      <c r="K49" s="14">
        <f>J49*16%</f>
        <v>7.9832960000000002</v>
      </c>
      <c r="L49" s="4">
        <f>J49+K49</f>
        <v>57.878896000000005</v>
      </c>
      <c r="M49" s="15" t="s">
        <v>19</v>
      </c>
      <c r="N49" s="11">
        <v>1507</v>
      </c>
    </row>
    <row r="50" spans="1:14" x14ac:dyDescent="0.25">
      <c r="A50" s="10" t="s">
        <v>421</v>
      </c>
      <c r="B50" s="10" t="s">
        <v>15</v>
      </c>
      <c r="C50" s="10" t="s">
        <v>413</v>
      </c>
      <c r="D50" s="3">
        <v>800</v>
      </c>
      <c r="E50" s="23">
        <v>3247677</v>
      </c>
      <c r="F50" s="10" t="s">
        <v>17</v>
      </c>
      <c r="G50" s="10" t="s">
        <v>422</v>
      </c>
      <c r="H50" s="12">
        <v>5.22</v>
      </c>
      <c r="I50" s="13">
        <f>D50-H50</f>
        <v>794.78</v>
      </c>
      <c r="J50" s="14">
        <f>I50*2%</f>
        <v>15.8956</v>
      </c>
      <c r="K50" s="14">
        <f>J50*16%</f>
        <v>2.5432960000000002</v>
      </c>
      <c r="L50" s="4">
        <f>J50+K50</f>
        <v>18.438896</v>
      </c>
      <c r="M50" s="15" t="s">
        <v>19</v>
      </c>
      <c r="N50" s="11">
        <v>1507</v>
      </c>
    </row>
    <row r="51" spans="1:14" x14ac:dyDescent="0.25">
      <c r="A51" s="10" t="s">
        <v>423</v>
      </c>
      <c r="B51" s="10" t="s">
        <v>15</v>
      </c>
      <c r="C51" s="10" t="s">
        <v>424</v>
      </c>
      <c r="D51" s="3">
        <v>12500</v>
      </c>
      <c r="E51" s="23">
        <v>3336541</v>
      </c>
      <c r="F51" s="10" t="s">
        <v>17</v>
      </c>
      <c r="G51" s="10" t="s">
        <v>425</v>
      </c>
      <c r="H51" s="12">
        <v>5.22</v>
      </c>
      <c r="I51" s="13">
        <f>D51-H51</f>
        <v>12494.78</v>
      </c>
      <c r="J51" s="14">
        <f>I51*2%</f>
        <v>249.89560000000003</v>
      </c>
      <c r="K51" s="14">
        <f>J51*16%</f>
        <v>39.983296000000003</v>
      </c>
      <c r="L51" s="4">
        <f>J51+K51</f>
        <v>289.87889600000005</v>
      </c>
      <c r="M51" s="15" t="s">
        <v>19</v>
      </c>
      <c r="N51" s="11">
        <v>2107</v>
      </c>
    </row>
    <row r="52" spans="1:14" x14ac:dyDescent="0.25">
      <c r="A52" s="10" t="s">
        <v>426</v>
      </c>
      <c r="B52" s="10" t="s">
        <v>15</v>
      </c>
      <c r="C52" s="10" t="s">
        <v>424</v>
      </c>
      <c r="D52" s="3">
        <v>39427.32</v>
      </c>
      <c r="E52" s="23">
        <v>3340139</v>
      </c>
      <c r="F52" s="10" t="s">
        <v>17</v>
      </c>
      <c r="G52" s="10" t="s">
        <v>427</v>
      </c>
      <c r="H52" s="12">
        <v>5.22</v>
      </c>
      <c r="I52" s="13">
        <f>D52-H52</f>
        <v>39422.1</v>
      </c>
      <c r="J52" s="14">
        <f>I52*2%</f>
        <v>788.44200000000001</v>
      </c>
      <c r="K52" s="14">
        <f>J52*16%</f>
        <v>126.15072000000001</v>
      </c>
      <c r="L52" s="4">
        <f>J52+K52</f>
        <v>914.59271999999999</v>
      </c>
      <c r="M52" s="15" t="s">
        <v>19</v>
      </c>
      <c r="N52" s="11">
        <v>2107</v>
      </c>
    </row>
    <row r="53" spans="1:14" x14ac:dyDescent="0.25">
      <c r="A53" s="10" t="s">
        <v>428</v>
      </c>
      <c r="B53" s="10" t="s">
        <v>15</v>
      </c>
      <c r="C53" s="10" t="s">
        <v>429</v>
      </c>
      <c r="D53" s="3">
        <v>59006.71</v>
      </c>
      <c r="E53" s="23">
        <v>3352344</v>
      </c>
      <c r="F53" s="10" t="s">
        <v>17</v>
      </c>
      <c r="G53" s="10" t="s">
        <v>430</v>
      </c>
      <c r="H53" s="12">
        <v>5.22</v>
      </c>
      <c r="I53" s="13">
        <f>D53-H53</f>
        <v>59001.49</v>
      </c>
      <c r="J53" s="14">
        <f>I53*2%</f>
        <v>1180.0298</v>
      </c>
      <c r="K53" s="14">
        <f>J53*16%</f>
        <v>188.804768</v>
      </c>
      <c r="L53" s="4">
        <f>J53+K53</f>
        <v>1368.834568</v>
      </c>
      <c r="M53" s="15" t="s">
        <v>19</v>
      </c>
      <c r="N53" s="11">
        <v>2207</v>
      </c>
    </row>
    <row r="54" spans="1:14" x14ac:dyDescent="0.25">
      <c r="A54" s="10" t="s">
        <v>431</v>
      </c>
      <c r="B54" s="10" t="s">
        <v>15</v>
      </c>
      <c r="C54" s="10" t="s">
        <v>432</v>
      </c>
      <c r="D54" s="3">
        <v>20000</v>
      </c>
      <c r="E54" s="23">
        <v>3365711</v>
      </c>
      <c r="F54" s="10" t="s">
        <v>17</v>
      </c>
      <c r="G54" s="10" t="s">
        <v>433</v>
      </c>
      <c r="H54" s="12">
        <v>5.22</v>
      </c>
      <c r="I54" s="13">
        <f>D54-H54</f>
        <v>19994.78</v>
      </c>
      <c r="J54" s="14">
        <f>I54*2%</f>
        <v>399.8956</v>
      </c>
      <c r="K54" s="14">
        <f>J54*16%</f>
        <v>63.983296000000003</v>
      </c>
      <c r="L54" s="4">
        <f>J54+K54</f>
        <v>463.878896</v>
      </c>
      <c r="M54" s="15" t="s">
        <v>19</v>
      </c>
      <c r="N54" s="11">
        <v>2307</v>
      </c>
    </row>
    <row r="55" spans="1:14" x14ac:dyDescent="0.25">
      <c r="A55" s="10" t="s">
        <v>434</v>
      </c>
      <c r="B55" s="10" t="s">
        <v>15</v>
      </c>
      <c r="C55" s="10" t="s">
        <v>432</v>
      </c>
      <c r="D55" s="3">
        <v>6643.8</v>
      </c>
      <c r="E55" s="23">
        <v>3370302</v>
      </c>
      <c r="F55" s="10" t="s">
        <v>17</v>
      </c>
      <c r="G55" s="10" t="s">
        <v>435</v>
      </c>
      <c r="H55" s="12">
        <v>5.22</v>
      </c>
      <c r="I55" s="13">
        <f>D55-H55</f>
        <v>6638.58</v>
      </c>
      <c r="J55" s="14">
        <f>I55*2%</f>
        <v>132.77160000000001</v>
      </c>
      <c r="K55" s="14">
        <f>J55*16%</f>
        <v>21.243456000000002</v>
      </c>
      <c r="L55" s="4">
        <f>J55+K55</f>
        <v>154.01505600000002</v>
      </c>
      <c r="M55" s="15" t="s">
        <v>19</v>
      </c>
      <c r="N55" s="11">
        <v>2307</v>
      </c>
    </row>
    <row r="56" spans="1:14" x14ac:dyDescent="0.25">
      <c r="A56" s="10" t="s">
        <v>436</v>
      </c>
      <c r="B56" s="10" t="s">
        <v>15</v>
      </c>
      <c r="C56" s="10" t="s">
        <v>432</v>
      </c>
      <c r="D56" s="3">
        <v>1356</v>
      </c>
      <c r="E56" s="23">
        <v>3370284</v>
      </c>
      <c r="F56" s="10" t="s">
        <v>17</v>
      </c>
      <c r="G56" s="10" t="s">
        <v>437</v>
      </c>
      <c r="H56" s="12">
        <v>5.22</v>
      </c>
      <c r="I56" s="13">
        <f>D56-H56</f>
        <v>1350.78</v>
      </c>
      <c r="J56" s="14">
        <f>I56*2%</f>
        <v>27.015599999999999</v>
      </c>
      <c r="K56" s="14">
        <f>J56*16%</f>
        <v>4.3224960000000001</v>
      </c>
      <c r="L56" s="4">
        <f>J56+K56</f>
        <v>31.338096</v>
      </c>
      <c r="M56" s="15" t="s">
        <v>19</v>
      </c>
      <c r="N56" s="11">
        <v>2307</v>
      </c>
    </row>
    <row r="57" spans="1:14" x14ac:dyDescent="0.25">
      <c r="A57" s="10" t="s">
        <v>438</v>
      </c>
      <c r="B57" s="10" t="s">
        <v>15</v>
      </c>
      <c r="C57" s="10" t="s">
        <v>439</v>
      </c>
      <c r="D57" s="3">
        <v>5500</v>
      </c>
      <c r="E57" s="23">
        <v>3415074</v>
      </c>
      <c r="F57" s="10" t="s">
        <v>17</v>
      </c>
      <c r="G57" s="10" t="s">
        <v>440</v>
      </c>
      <c r="H57" s="12">
        <v>5.22</v>
      </c>
      <c r="I57" s="13">
        <f>D57-H57</f>
        <v>5494.78</v>
      </c>
      <c r="J57" s="14">
        <f>I57*2%</f>
        <v>109.8956</v>
      </c>
      <c r="K57" s="14">
        <f>J57*16%</f>
        <v>17.583296000000001</v>
      </c>
      <c r="L57" s="4">
        <f>J57+K57</f>
        <v>127.47889600000001</v>
      </c>
      <c r="M57" s="15" t="s">
        <v>19</v>
      </c>
      <c r="N57" s="11">
        <v>2607</v>
      </c>
    </row>
    <row r="58" spans="1:14" x14ac:dyDescent="0.25">
      <c r="A58" s="10" t="s">
        <v>441</v>
      </c>
      <c r="B58" s="10" t="s">
        <v>15</v>
      </c>
      <c r="C58" s="10" t="s">
        <v>442</v>
      </c>
      <c r="D58" s="3">
        <v>16609.2</v>
      </c>
      <c r="E58" s="23">
        <v>3425050</v>
      </c>
      <c r="F58" s="10" t="s">
        <v>17</v>
      </c>
      <c r="G58" s="10" t="s">
        <v>443</v>
      </c>
      <c r="H58" s="12">
        <v>5.22</v>
      </c>
      <c r="I58" s="13">
        <f>D58-H58</f>
        <v>16603.98</v>
      </c>
      <c r="J58" s="14">
        <f>I58*2%</f>
        <v>332.07959999999997</v>
      </c>
      <c r="K58" s="14">
        <f>J58*16%</f>
        <v>53.132735999999994</v>
      </c>
      <c r="L58" s="4">
        <f>J58+K58</f>
        <v>385.21233599999994</v>
      </c>
      <c r="M58" s="15" t="s">
        <v>19</v>
      </c>
      <c r="N58" s="11">
        <v>27207</v>
      </c>
    </row>
    <row r="59" spans="1:14" x14ac:dyDescent="0.25">
      <c r="A59" s="10" t="s">
        <v>444</v>
      </c>
      <c r="B59" s="10" t="s">
        <v>15</v>
      </c>
      <c r="C59" s="10" t="s">
        <v>442</v>
      </c>
      <c r="D59" s="3">
        <v>45365.2</v>
      </c>
      <c r="E59" s="23">
        <v>3425054</v>
      </c>
      <c r="F59" s="10" t="s">
        <v>17</v>
      </c>
      <c r="G59" s="10" t="s">
        <v>445</v>
      </c>
      <c r="H59" s="12">
        <v>5.22</v>
      </c>
      <c r="I59" s="13">
        <f>D59-H59</f>
        <v>45359.979999999996</v>
      </c>
      <c r="J59" s="14">
        <f>I59*2%</f>
        <v>907.19959999999992</v>
      </c>
      <c r="K59" s="14">
        <f>J59*16%</f>
        <v>145.15193599999998</v>
      </c>
      <c r="L59" s="4">
        <f>J59+K59</f>
        <v>1052.3515359999999</v>
      </c>
      <c r="M59" s="15" t="s">
        <v>19</v>
      </c>
      <c r="N59" s="11">
        <v>27207</v>
      </c>
    </row>
    <row r="60" spans="1:14" x14ac:dyDescent="0.25">
      <c r="A60" s="10" t="s">
        <v>446</v>
      </c>
      <c r="B60" s="10" t="s">
        <v>15</v>
      </c>
      <c r="C60" s="10" t="s">
        <v>447</v>
      </c>
      <c r="D60" s="3">
        <v>10000</v>
      </c>
      <c r="E60" s="23">
        <v>3440188</v>
      </c>
      <c r="F60" s="10" t="s">
        <v>17</v>
      </c>
      <c r="G60" s="10" t="s">
        <v>448</v>
      </c>
      <c r="H60" s="12">
        <v>5.22</v>
      </c>
      <c r="I60" s="13">
        <f>D60-H60</f>
        <v>9994.7800000000007</v>
      </c>
      <c r="J60" s="14">
        <f>I60*2%</f>
        <v>199.89560000000003</v>
      </c>
      <c r="K60" s="14">
        <f>J60*16%</f>
        <v>31.983296000000006</v>
      </c>
      <c r="L60" s="4">
        <f>J60+K60</f>
        <v>231.87889600000003</v>
      </c>
      <c r="M60" s="15" t="s">
        <v>19</v>
      </c>
      <c r="N60" s="11">
        <v>2807</v>
      </c>
    </row>
    <row r="61" spans="1:14" x14ac:dyDescent="0.25">
      <c r="A61" s="10" t="s">
        <v>449</v>
      </c>
      <c r="B61" s="10" t="s">
        <v>15</v>
      </c>
      <c r="C61" s="10" t="s">
        <v>450</v>
      </c>
      <c r="D61" s="3">
        <v>10000</v>
      </c>
      <c r="E61" s="23">
        <v>3476963</v>
      </c>
      <c r="F61" s="10" t="s">
        <v>17</v>
      </c>
      <c r="G61" s="10" t="s">
        <v>451</v>
      </c>
      <c r="H61" s="12">
        <v>5.22</v>
      </c>
      <c r="I61" s="13">
        <f>D61-H61</f>
        <v>9994.7800000000007</v>
      </c>
      <c r="J61" s="14">
        <f>I61*2%</f>
        <v>199.89560000000003</v>
      </c>
      <c r="K61" s="14">
        <f>J61*16%</f>
        <v>31.983296000000006</v>
      </c>
      <c r="L61" s="4">
        <f>J61+K61</f>
        <v>231.87889600000003</v>
      </c>
      <c r="M61" s="15" t="s">
        <v>19</v>
      </c>
      <c r="N61" s="11">
        <v>3007</v>
      </c>
    </row>
    <row r="62" spans="1:14" x14ac:dyDescent="0.25">
      <c r="A62" s="10" t="s">
        <v>452</v>
      </c>
      <c r="B62" s="10" t="s">
        <v>15</v>
      </c>
      <c r="C62" s="10" t="s">
        <v>450</v>
      </c>
      <c r="D62" s="3">
        <v>47341.02</v>
      </c>
      <c r="E62" s="23">
        <v>3471798</v>
      </c>
      <c r="F62" s="10" t="s">
        <v>17</v>
      </c>
      <c r="G62" s="10" t="s">
        <v>453</v>
      </c>
      <c r="H62" s="12">
        <v>5.22</v>
      </c>
      <c r="I62" s="13">
        <f>D62-H62</f>
        <v>47335.799999999996</v>
      </c>
      <c r="J62" s="14">
        <f>I62*2%</f>
        <v>946.71599999999989</v>
      </c>
      <c r="K62" s="14">
        <f>J62*16%</f>
        <v>151.47456</v>
      </c>
      <c r="L62" s="4">
        <f>J62+K62</f>
        <v>1098.19056</v>
      </c>
      <c r="M62" s="15" t="s">
        <v>19</v>
      </c>
      <c r="N62" s="11">
        <v>3007</v>
      </c>
    </row>
    <row r="63" spans="1:14" x14ac:dyDescent="0.25">
      <c r="A63" s="10" t="s">
        <v>454</v>
      </c>
      <c r="B63" s="10" t="s">
        <v>15</v>
      </c>
      <c r="C63" s="10" t="s">
        <v>450</v>
      </c>
      <c r="D63" s="3">
        <v>6643.8</v>
      </c>
      <c r="E63" s="23">
        <v>3478978</v>
      </c>
      <c r="F63" s="10" t="s">
        <v>17</v>
      </c>
      <c r="G63" s="10" t="s">
        <v>455</v>
      </c>
      <c r="H63" s="12">
        <v>5.22</v>
      </c>
      <c r="I63" s="13">
        <f>D63-H63</f>
        <v>6638.58</v>
      </c>
      <c r="J63" s="14">
        <f>I63*2%</f>
        <v>132.77160000000001</v>
      </c>
      <c r="K63" s="14">
        <f>J63*16%</f>
        <v>21.243456000000002</v>
      </c>
      <c r="L63" s="4">
        <f>J63+K63</f>
        <v>154.01505600000002</v>
      </c>
      <c r="M63" s="15" t="s">
        <v>19</v>
      </c>
      <c r="N63" s="11">
        <v>3007</v>
      </c>
    </row>
    <row r="64" spans="1:14" x14ac:dyDescent="0.25">
      <c r="A64" s="10" t="s">
        <v>456</v>
      </c>
      <c r="B64" s="10" t="s">
        <v>15</v>
      </c>
      <c r="C64" s="10" t="s">
        <v>450</v>
      </c>
      <c r="D64" s="3">
        <v>1355.8</v>
      </c>
      <c r="E64" s="23">
        <v>3478904</v>
      </c>
      <c r="F64" s="10" t="s">
        <v>17</v>
      </c>
      <c r="G64" s="10" t="s">
        <v>457</v>
      </c>
      <c r="H64" s="12">
        <v>5.22</v>
      </c>
      <c r="I64" s="13">
        <f>D64-H64</f>
        <v>1350.58</v>
      </c>
      <c r="J64" s="14">
        <f>I64*2%</f>
        <v>27.011599999999998</v>
      </c>
      <c r="K64" s="14">
        <f>J64*16%</f>
        <v>4.3218559999999995</v>
      </c>
      <c r="L64" s="4">
        <f>J64+K64</f>
        <v>31.333455999999998</v>
      </c>
      <c r="M64" s="15" t="s">
        <v>19</v>
      </c>
      <c r="N64" s="11">
        <v>3007</v>
      </c>
    </row>
    <row r="65" spans="1:14" x14ac:dyDescent="0.25">
      <c r="A65" s="10" t="s">
        <v>458</v>
      </c>
      <c r="B65" s="10" t="s">
        <v>15</v>
      </c>
      <c r="C65" s="10" t="s">
        <v>450</v>
      </c>
      <c r="D65" s="3">
        <v>200</v>
      </c>
      <c r="E65" s="23">
        <v>3469456</v>
      </c>
      <c r="F65" s="10" t="s">
        <v>17</v>
      </c>
      <c r="G65" s="10" t="s">
        <v>459</v>
      </c>
      <c r="H65" s="12">
        <v>5.22</v>
      </c>
      <c r="I65" s="13">
        <f>D65-H65</f>
        <v>194.78</v>
      </c>
      <c r="J65" s="14">
        <f>I65*2%</f>
        <v>3.8956</v>
      </c>
      <c r="K65" s="14">
        <f>J65*16%</f>
        <v>0.62329599999999996</v>
      </c>
      <c r="L65" s="4">
        <f>J65+K65</f>
        <v>4.5188959999999998</v>
      </c>
      <c r="M65" s="15" t="s">
        <v>19</v>
      </c>
      <c r="N65" s="11">
        <v>3007</v>
      </c>
    </row>
    <row r="66" spans="1:14" x14ac:dyDescent="0.25">
      <c r="A66" s="10" t="s">
        <v>460</v>
      </c>
      <c r="B66" s="10" t="s">
        <v>15</v>
      </c>
      <c r="C66" s="10" t="s">
        <v>450</v>
      </c>
      <c r="D66" s="3">
        <v>10753</v>
      </c>
      <c r="E66" s="23">
        <v>3466438</v>
      </c>
      <c r="F66" s="10" t="s">
        <v>17</v>
      </c>
      <c r="G66" s="10" t="s">
        <v>461</v>
      </c>
      <c r="H66" s="12">
        <v>5.22</v>
      </c>
      <c r="I66" s="13">
        <f>D66-H66</f>
        <v>10747.78</v>
      </c>
      <c r="J66" s="14">
        <f>I66*2%</f>
        <v>214.9556</v>
      </c>
      <c r="K66" s="14">
        <f>J66*16%</f>
        <v>34.392896</v>
      </c>
      <c r="L66" s="4">
        <f>J66+K66</f>
        <v>249.34849600000001</v>
      </c>
      <c r="M66" s="15" t="s">
        <v>19</v>
      </c>
      <c r="N66" s="11">
        <v>3007</v>
      </c>
    </row>
    <row r="67" spans="1:14" x14ac:dyDescent="0.25">
      <c r="A67" s="10" t="s">
        <v>462</v>
      </c>
      <c r="B67" s="10" t="s">
        <v>15</v>
      </c>
      <c r="C67" s="10" t="s">
        <v>463</v>
      </c>
      <c r="D67" s="3">
        <v>6000</v>
      </c>
      <c r="E67" s="23">
        <v>3487630</v>
      </c>
      <c r="F67" s="10" t="s">
        <v>17</v>
      </c>
      <c r="G67" s="10" t="s">
        <v>464</v>
      </c>
      <c r="H67" s="12">
        <v>5.22</v>
      </c>
      <c r="I67" s="13">
        <f>D67-H67</f>
        <v>5994.78</v>
      </c>
      <c r="J67" s="14">
        <f>I67*2%</f>
        <v>119.8956</v>
      </c>
      <c r="K67" s="14">
        <f>J67*16%</f>
        <v>19.183296000000002</v>
      </c>
      <c r="L67" s="4">
        <f>J67+K67</f>
        <v>139.07889600000001</v>
      </c>
      <c r="M67" s="15" t="s">
        <v>19</v>
      </c>
      <c r="N67" s="11">
        <v>3007</v>
      </c>
    </row>
    <row r="68" spans="1:14" x14ac:dyDescent="0.25">
      <c r="A68" s="10" t="s">
        <v>465</v>
      </c>
      <c r="B68" s="10" t="s">
        <v>15</v>
      </c>
      <c r="C68" s="10" t="s">
        <v>466</v>
      </c>
      <c r="D68" s="3">
        <v>30000</v>
      </c>
      <c r="E68" s="23">
        <v>3520648</v>
      </c>
      <c r="F68" s="10" t="s">
        <v>17</v>
      </c>
      <c r="G68" s="10" t="s">
        <v>467</v>
      </c>
      <c r="H68" s="12">
        <v>5.22</v>
      </c>
      <c r="I68" s="13">
        <f>D68-H68</f>
        <v>29994.78</v>
      </c>
      <c r="J68" s="14">
        <f>I68*2%</f>
        <v>599.89559999999994</v>
      </c>
      <c r="K68" s="14">
        <f>J68*16%</f>
        <v>95.983295999999996</v>
      </c>
      <c r="L68" s="4">
        <f>J68+K68</f>
        <v>695.87889599999994</v>
      </c>
      <c r="M68" s="15" t="s">
        <v>19</v>
      </c>
      <c r="N68" s="11">
        <v>208</v>
      </c>
    </row>
    <row r="69" spans="1:14" x14ac:dyDescent="0.25">
      <c r="A69" s="10" t="s">
        <v>468</v>
      </c>
      <c r="B69" s="10" t="s">
        <v>15</v>
      </c>
      <c r="C69" s="10" t="s">
        <v>466</v>
      </c>
      <c r="D69" s="3">
        <v>1300</v>
      </c>
      <c r="E69" s="23">
        <v>3527225</v>
      </c>
      <c r="F69" s="10" t="s">
        <v>17</v>
      </c>
      <c r="G69" s="10" t="s">
        <v>469</v>
      </c>
      <c r="H69" s="12">
        <v>5.22</v>
      </c>
      <c r="I69" s="13">
        <f>D69-H69</f>
        <v>1294.78</v>
      </c>
      <c r="J69" s="14">
        <f>I69*2%</f>
        <v>25.895600000000002</v>
      </c>
      <c r="K69" s="14">
        <f>J69*16%</f>
        <v>4.1432960000000003</v>
      </c>
      <c r="L69" s="4">
        <f>J69+K69</f>
        <v>30.038896000000001</v>
      </c>
      <c r="M69" s="15" t="s">
        <v>19</v>
      </c>
      <c r="N69" s="11">
        <v>208</v>
      </c>
    </row>
    <row r="70" spans="1:14" x14ac:dyDescent="0.25">
      <c r="A70" s="10" t="s">
        <v>470</v>
      </c>
      <c r="B70" s="10" t="s">
        <v>15</v>
      </c>
      <c r="C70" s="10" t="s">
        <v>466</v>
      </c>
      <c r="D70" s="3">
        <v>29683.48</v>
      </c>
      <c r="E70" s="23">
        <v>3520699</v>
      </c>
      <c r="F70" s="10" t="s">
        <v>17</v>
      </c>
      <c r="G70" s="10" t="s">
        <v>471</v>
      </c>
      <c r="H70" s="12">
        <v>5.22</v>
      </c>
      <c r="I70" s="13">
        <f>D70-H70</f>
        <v>29678.26</v>
      </c>
      <c r="J70" s="14">
        <f>I70*2%</f>
        <v>593.5652</v>
      </c>
      <c r="K70" s="14">
        <f>J70*16%</f>
        <v>94.970432000000002</v>
      </c>
      <c r="L70" s="4">
        <f>J70+K70</f>
        <v>688.53563199999996</v>
      </c>
      <c r="M70" s="15" t="s">
        <v>19</v>
      </c>
      <c r="N70" s="11">
        <v>208</v>
      </c>
    </row>
    <row r="72" spans="1:14" x14ac:dyDescent="0.25">
      <c r="L72" s="16">
        <f>SUM(L2:L71)</f>
        <v>26090.425591999978</v>
      </c>
    </row>
  </sheetData>
  <conditionalFormatting sqref="F62:F70 F2:F60">
    <cfRule type="containsText" dxfId="9" priority="4" operator="containsText" text="devuelta">
      <formula>NOT(ISERROR(SEARCH("devuelta",F2)))</formula>
    </cfRule>
  </conditionalFormatting>
  <conditionalFormatting sqref="F61">
    <cfRule type="containsText" dxfId="8" priority="3" operator="containsText" text="devuelta">
      <formula>NOT(ISERROR(SEARCH("devuelta",F61)))</formula>
    </cfRule>
  </conditionalFormatting>
  <conditionalFormatting sqref="A2:A5">
    <cfRule type="duplicateValues" dxfId="7" priority="5"/>
  </conditionalFormatting>
  <conditionalFormatting sqref="A2:A3">
    <cfRule type="duplicateValues" dxfId="6" priority="6"/>
  </conditionalFormatting>
  <conditionalFormatting sqref="A61:A70">
    <cfRule type="duplicateValues" dxfId="5" priority="7"/>
  </conditionalFormatting>
  <conditionalFormatting sqref="A40:A50">
    <cfRule type="duplicateValues" dxfId="4" priority="8"/>
  </conditionalFormatting>
  <conditionalFormatting sqref="A14:A26">
    <cfRule type="duplicateValues" dxfId="3" priority="9"/>
  </conditionalFormatting>
  <conditionalFormatting sqref="F1">
    <cfRule type="containsText" dxfId="2" priority="1" operator="containsText" text="Devuelta">
      <formula>NOT(ISERROR(SEARCH("Devuelta",F1)))</formula>
    </cfRule>
  </conditionalFormatting>
  <conditionalFormatting sqref="A1"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Cuota Proces Junio</vt:lpstr>
      <vt:lpstr>Cuota Proces 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Morales</dc:creator>
  <cp:lastModifiedBy>Erika Morales</cp:lastModifiedBy>
  <dcterms:created xsi:type="dcterms:W3CDTF">2021-08-11T17:00:00Z</dcterms:created>
  <dcterms:modified xsi:type="dcterms:W3CDTF">2021-08-11T17:03:03Z</dcterms:modified>
</cp:coreProperties>
</file>