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 Morales\Documents\PRIME TIME\"/>
    </mc:Choice>
  </mc:AlternateContent>
  <xr:revisionPtr revIDLastSave="0" documentId="13_ncr:1_{09390407-02EA-4A53-BE92-1754E2D1322E}" xr6:coauthVersionLast="47" xr6:coauthVersionMax="47" xr10:uidLastSave="{00000000-0000-0000-0000-000000000000}"/>
  <bookViews>
    <workbookView xWindow="-120" yWindow="-120" windowWidth="20730" windowHeight="11160" firstSheet="1" activeTab="5" xr2:uid="{85797292-2518-46C4-9A52-2EA08E823435}"/>
  </bookViews>
  <sheets>
    <sheet name="Flote Marzo" sheetId="7" r:id="rId1"/>
    <sheet name="Flote Abril" sheetId="8" r:id="rId2"/>
    <sheet name="Flote Mayo" sheetId="6" r:id="rId3"/>
    <sheet name="Cuota Proces Marzo" sheetId="2" r:id="rId4"/>
    <sheet name="Cuota Proces Abril" sheetId="3" r:id="rId5"/>
    <sheet name="Cuota Proces Mayo" sheetId="4" r:id="rId6"/>
  </sheets>
  <definedNames>
    <definedName name="_xlnm._FilterDatabase" localSheetId="4" hidden="1">'Cuota Proces Abril'!$A$1:$S$319</definedName>
    <definedName name="_xlnm._FilterDatabase" localSheetId="3" hidden="1">'Cuota Proces Marzo'!$A$3:$N$92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8" l="1"/>
  <c r="S6" i="8"/>
  <c r="P6" i="8"/>
  <c r="O6" i="8"/>
  <c r="K6" i="8"/>
  <c r="H6" i="8"/>
  <c r="G6" i="8"/>
  <c r="C6" i="8"/>
  <c r="B6" i="8" s="1"/>
  <c r="X4" i="8"/>
  <c r="W1" i="8"/>
  <c r="V1" i="8"/>
  <c r="V6" i="8" s="1"/>
  <c r="U1" i="8"/>
  <c r="U6" i="8" s="1"/>
  <c r="T1" i="8"/>
  <c r="T6" i="8" s="1"/>
  <c r="S1" i="8"/>
  <c r="R1" i="8"/>
  <c r="R6" i="8" s="1"/>
  <c r="Q1" i="8"/>
  <c r="Q6" i="8" s="1"/>
  <c r="P1" i="8"/>
  <c r="O1" i="8"/>
  <c r="N1" i="8"/>
  <c r="N6" i="8" s="1"/>
  <c r="M1" i="8"/>
  <c r="M6" i="8" s="1"/>
  <c r="L1" i="8"/>
  <c r="L6" i="8" s="1"/>
  <c r="K1" i="8"/>
  <c r="J1" i="8"/>
  <c r="J6" i="8" s="1"/>
  <c r="I1" i="8"/>
  <c r="I6" i="8" s="1"/>
  <c r="H1" i="8"/>
  <c r="G1" i="8"/>
  <c r="F1" i="8"/>
  <c r="F6" i="8" s="1"/>
  <c r="E1" i="8"/>
  <c r="E6" i="8" s="1"/>
  <c r="D1" i="8"/>
  <c r="D6" i="8" s="1"/>
  <c r="C1" i="8"/>
  <c r="Y4" i="7" l="1"/>
  <c r="X1" i="7"/>
  <c r="X6" i="7" s="1"/>
  <c r="W1" i="7"/>
  <c r="W6" i="7" s="1"/>
  <c r="V1" i="7"/>
  <c r="V6" i="7" s="1"/>
  <c r="U1" i="7"/>
  <c r="U6" i="7" s="1"/>
  <c r="T1" i="7"/>
  <c r="T6" i="7" s="1"/>
  <c r="S1" i="7"/>
  <c r="S6" i="7" s="1"/>
  <c r="R1" i="7"/>
  <c r="R6" i="7" s="1"/>
  <c r="Q1" i="7"/>
  <c r="Q6" i="7" s="1"/>
  <c r="P1" i="7"/>
  <c r="P6" i="7" s="1"/>
  <c r="O1" i="7"/>
  <c r="O6" i="7" s="1"/>
  <c r="N1" i="7"/>
  <c r="N6" i="7" s="1"/>
  <c r="M1" i="7"/>
  <c r="M6" i="7" s="1"/>
  <c r="L1" i="7"/>
  <c r="L6" i="7" s="1"/>
  <c r="K1" i="7"/>
  <c r="K6" i="7" s="1"/>
  <c r="J1" i="7"/>
  <c r="J6" i="7" s="1"/>
  <c r="I1" i="7"/>
  <c r="I6" i="7" s="1"/>
  <c r="H1" i="7"/>
  <c r="H6" i="7" s="1"/>
  <c r="G1" i="7"/>
  <c r="G6" i="7" s="1"/>
  <c r="F1" i="7"/>
  <c r="F6" i="7" s="1"/>
  <c r="E1" i="7"/>
  <c r="E6" i="7" s="1"/>
  <c r="D1" i="7"/>
  <c r="D6" i="7" s="1"/>
  <c r="C1" i="7"/>
  <c r="C6" i="7" s="1"/>
  <c r="C1" i="6"/>
  <c r="D1" i="6"/>
  <c r="E1" i="6"/>
  <c r="F1" i="6"/>
  <c r="G1" i="6"/>
  <c r="H1" i="6"/>
  <c r="I1" i="6"/>
  <c r="J1" i="6"/>
  <c r="J6" i="6" s="1"/>
  <c r="K1" i="6"/>
  <c r="L1" i="6"/>
  <c r="M1" i="6"/>
  <c r="N1" i="6"/>
  <c r="O1" i="6"/>
  <c r="P1" i="6"/>
  <c r="Q1" i="6"/>
  <c r="R1" i="6"/>
  <c r="R6" i="6" s="1"/>
  <c r="S1" i="6"/>
  <c r="T1" i="6"/>
  <c r="U1" i="6"/>
  <c r="V1" i="6"/>
  <c r="W1" i="6"/>
  <c r="X1" i="6"/>
  <c r="Y1" i="6"/>
  <c r="Z1" i="6"/>
  <c r="Z6" i="6" s="1"/>
  <c r="AA1" i="6"/>
  <c r="AB1" i="6"/>
  <c r="AC1" i="6"/>
  <c r="AD1" i="6"/>
  <c r="AE1" i="6"/>
  <c r="X3" i="6"/>
  <c r="Y3" i="6"/>
  <c r="Z3" i="6"/>
  <c r="AA3" i="6" s="1"/>
  <c r="AB3" i="6" s="1"/>
  <c r="AC3" i="6" s="1"/>
  <c r="AD3" i="6" s="1"/>
  <c r="AE3" i="6" s="1"/>
  <c r="AF4" i="6"/>
  <c r="C6" i="6"/>
  <c r="B6" i="6" s="1"/>
  <c r="D6" i="6"/>
  <c r="F6" i="6"/>
  <c r="G6" i="6"/>
  <c r="H6" i="6"/>
  <c r="I6" i="6"/>
  <c r="K6" i="6"/>
  <c r="L6" i="6"/>
  <c r="M6" i="6"/>
  <c r="N6" i="6"/>
  <c r="O6" i="6"/>
  <c r="P6" i="6"/>
  <c r="Q6" i="6"/>
  <c r="S6" i="6"/>
  <c r="T6" i="6"/>
  <c r="U6" i="6"/>
  <c r="V6" i="6"/>
  <c r="W6" i="6"/>
  <c r="X6" i="6"/>
  <c r="Y6" i="6"/>
  <c r="AA6" i="6"/>
  <c r="AB6" i="6"/>
  <c r="AC6" i="6"/>
  <c r="AD6" i="6"/>
  <c r="AE6" i="6"/>
  <c r="J91" i="4"/>
  <c r="J101" i="3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J94" i="2"/>
  <c r="I99" i="3"/>
  <c r="J99" i="3" s="1"/>
  <c r="I98" i="3"/>
  <c r="J98" i="3" s="1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I90" i="3"/>
  <c r="J90" i="3" s="1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I82" i="3"/>
  <c r="J82" i="3" s="1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B6" i="7" l="1"/>
</calcChain>
</file>

<file path=xl/sharedStrings.xml><?xml version="1.0" encoding="utf-8"?>
<sst xmlns="http://schemas.openxmlformats.org/spreadsheetml/2006/main" count="1470" uniqueCount="681">
  <si>
    <t>ClaveRastreo</t>
  </si>
  <si>
    <t>Empresa</t>
  </si>
  <si>
    <t>FechaOperacion</t>
  </si>
  <si>
    <t>Monto</t>
  </si>
  <si>
    <t>UltimoEstatus</t>
  </si>
  <si>
    <t>Estado</t>
  </si>
  <si>
    <t>UltimoCambioEstado</t>
  </si>
  <si>
    <t>4.5%+IVA</t>
  </si>
  <si>
    <t>2%</t>
  </si>
  <si>
    <t>Liquidada</t>
  </si>
  <si>
    <t>Resta del monto - 1ra comisión</t>
  </si>
  <si>
    <t>2021030140044B36L0000071739081</t>
  </si>
  <si>
    <t>PRIME TIME</t>
  </si>
  <si>
    <t>2021-03-01 00:00:00.000</t>
  </si>
  <si>
    <t>2021-03-01 13:05:42.850</t>
  </si>
  <si>
    <t>MBAN01002103010092619316</t>
  </si>
  <si>
    <t>2021-03-01 14:23:42.280</t>
  </si>
  <si>
    <t>MBAN01002103010092707222</t>
  </si>
  <si>
    <t>2021-03-01 15:14:38.397</t>
  </si>
  <si>
    <t>MBAN01002103010092978287</t>
  </si>
  <si>
    <t>2021-03-01 17:56:47.213</t>
  </si>
  <si>
    <t>058-01/03/2021/01-061BPQ7334</t>
  </si>
  <si>
    <t>2021-03-01 11:33:33.953</t>
  </si>
  <si>
    <t>058-01/03/2021/01-061BPQ7929</t>
  </si>
  <si>
    <t>2021-03-01 11:33:51.140</t>
  </si>
  <si>
    <t>2021-03-02 00:00:00.000</t>
  </si>
  <si>
    <t>085904294144306112</t>
  </si>
  <si>
    <t>2021-03-02 21:40:37.013</t>
  </si>
  <si>
    <t>MBAN01002103020093765553</t>
  </si>
  <si>
    <t>2021-03-02 12:16:36.460</t>
  </si>
  <si>
    <t>2021-03-03 00:00:00.000</t>
  </si>
  <si>
    <t>MBAN01002103040095418195</t>
  </si>
  <si>
    <t>2021-03-03 18:53:33.163</t>
  </si>
  <si>
    <t>2021030540014 BET0000427708770</t>
  </si>
  <si>
    <t>2021-03-05 00:00:00.000</t>
  </si>
  <si>
    <t>1701789</t>
  </si>
  <si>
    <t>2021-03-05 12:05:07.947</t>
  </si>
  <si>
    <t>MBAN01002103050097079097</t>
  </si>
  <si>
    <t>1702310</t>
  </si>
  <si>
    <t>2021-03-05 12:43:34.537</t>
  </si>
  <si>
    <t>085905074610306414</t>
  </si>
  <si>
    <t>1704121</t>
  </si>
  <si>
    <t>2021-03-05 14:55:42.173</t>
  </si>
  <si>
    <t>058-05/03/2021/05-061BSB2520</t>
  </si>
  <si>
    <t>1704348</t>
  </si>
  <si>
    <t>2021-03-05 15:08:17.107</t>
  </si>
  <si>
    <t>MBAN01002103080097786018</t>
  </si>
  <si>
    <t>1708209</t>
  </si>
  <si>
    <t>2021-03-05 20:52:08.130</t>
  </si>
  <si>
    <t>MBAN01002103050097392804</t>
  </si>
  <si>
    <t>1705163</t>
  </si>
  <si>
    <t>2021-03-05 16:15:12.750</t>
  </si>
  <si>
    <t>MBAN01002103080098050009</t>
  </si>
  <si>
    <t>2021-03-06 00:00:00.000</t>
  </si>
  <si>
    <t>1711305</t>
  </si>
  <si>
    <t>2021-03-06 09:59:38.547</t>
  </si>
  <si>
    <t>085902317854306715</t>
  </si>
  <si>
    <t>2021-03-08 00:00:00.000</t>
  </si>
  <si>
    <t>1727617</t>
  </si>
  <si>
    <t>2021-03-08 15:26:38.923</t>
  </si>
  <si>
    <t>2021030940014 BET0000457692560</t>
  </si>
  <si>
    <t>1729059</t>
  </si>
  <si>
    <t>2021-03-08 18:08:32.597</t>
  </si>
  <si>
    <t>085901711744306811</t>
  </si>
  <si>
    <t>2021-03-09 00:00:00.000</t>
  </si>
  <si>
    <t>1735021</t>
  </si>
  <si>
    <t>2021-03-09 13:34:32.650</t>
  </si>
  <si>
    <t>HSBC053092</t>
  </si>
  <si>
    <t>1732543</t>
  </si>
  <si>
    <t>2021-03-09 09:11:02.330</t>
  </si>
  <si>
    <t>2021-03-10 00:00:00.000</t>
  </si>
  <si>
    <t>085902385020306916</t>
  </si>
  <si>
    <t>1742616</t>
  </si>
  <si>
    <t>2021-03-10 12:10:29.833</t>
  </si>
  <si>
    <t>085903624864306916</t>
  </si>
  <si>
    <t>1747393</t>
  </si>
  <si>
    <t>2021-03-10 20:01:04.447</t>
  </si>
  <si>
    <t>2021-03-12 00:00:00.000</t>
  </si>
  <si>
    <t>MBAN01002103120053436313</t>
  </si>
  <si>
    <t>1758502</t>
  </si>
  <si>
    <t>2021-03-12 05:30:04.917</t>
  </si>
  <si>
    <t>085903396744307015</t>
  </si>
  <si>
    <t>2021-03-11 00:00:00.000</t>
  </si>
  <si>
    <t>1755362</t>
  </si>
  <si>
    <t>2021-03-11 17:49:55.043</t>
  </si>
  <si>
    <t>MBAN01002103110052706546</t>
  </si>
  <si>
    <t>1755086</t>
  </si>
  <si>
    <t>2021-03-11 17:19:50.717</t>
  </si>
  <si>
    <t>2021031140014 BET0000489762200</t>
  </si>
  <si>
    <t>1752975</t>
  </si>
  <si>
    <t>2021-03-11 13:55:03.983</t>
  </si>
  <si>
    <t>2021031140014 BET0000489762190</t>
  </si>
  <si>
    <t>1752973</t>
  </si>
  <si>
    <t>2021-03-11 13:54:42.467</t>
  </si>
  <si>
    <t>058-12/03/2021/12-061BVK0170</t>
  </si>
  <si>
    <t>1763231</t>
  </si>
  <si>
    <t>2021-03-12 16:02:13.837</t>
  </si>
  <si>
    <t>058-12/03/2021/12-061BVK1283</t>
  </si>
  <si>
    <t>1763235</t>
  </si>
  <si>
    <t>2021-03-12 16:02:27.057</t>
  </si>
  <si>
    <t>058-12/03/2021/12-061BVK2189</t>
  </si>
  <si>
    <t>1763272</t>
  </si>
  <si>
    <t>2021-03-12 16:07:08.977</t>
  </si>
  <si>
    <t>058-12/03/2021/12-061BVL7770</t>
  </si>
  <si>
    <t>1764130</t>
  </si>
  <si>
    <t>2021-03-12 17:11:45.900</t>
  </si>
  <si>
    <t>058-12/03/2021/12-061BVL7772</t>
  </si>
  <si>
    <t>1764129</t>
  </si>
  <si>
    <t>2021-03-12 17:11:42.293</t>
  </si>
  <si>
    <t>058-12/03/2021/12-061BVL7773</t>
  </si>
  <si>
    <t>1764127</t>
  </si>
  <si>
    <t>2021-03-12 17:11:34.730</t>
  </si>
  <si>
    <t>058-12/03/2021/12-061BVL7774</t>
  </si>
  <si>
    <t>1764128</t>
  </si>
  <si>
    <t>2021-03-12 17:11:38.090</t>
  </si>
  <si>
    <t>2021031240014 BET0000431623240</t>
  </si>
  <si>
    <t>1764398</t>
  </si>
  <si>
    <t>2021-03-12 17:32:04.840</t>
  </si>
  <si>
    <t>2021031240014 BET0000431623250</t>
  </si>
  <si>
    <t>1764391</t>
  </si>
  <si>
    <t>2021-03-12 17:31:46.870</t>
  </si>
  <si>
    <t>2021031240014 BET0000431623270</t>
  </si>
  <si>
    <t>1764392</t>
  </si>
  <si>
    <t>2021-03-12 17:31:50.293</t>
  </si>
  <si>
    <t>2021031240014 BET0000431623280</t>
  </si>
  <si>
    <t>1764397</t>
  </si>
  <si>
    <t>2021-03-12 17:32:00.793</t>
  </si>
  <si>
    <t>2021031240014 BET0000431623300</t>
  </si>
  <si>
    <t>1764394</t>
  </si>
  <si>
    <t>2021-03-12 17:31:53.730</t>
  </si>
  <si>
    <t>2021031240014 BET0000431623320</t>
  </si>
  <si>
    <t>1764396</t>
  </si>
  <si>
    <t>2021-03-12 17:31:57.263</t>
  </si>
  <si>
    <t>2021031240014 BET0000431623330</t>
  </si>
  <si>
    <t>1764390</t>
  </si>
  <si>
    <t>2021-03-12 17:31:43.467</t>
  </si>
  <si>
    <t>2021031240014 BET0000431660460</t>
  </si>
  <si>
    <t>1764416</t>
  </si>
  <si>
    <t>2021-03-12 17:33:04.543</t>
  </si>
  <si>
    <t>MBAN01002103160056829230</t>
  </si>
  <si>
    <t>2021-03-14 00:00:00.000</t>
  </si>
  <si>
    <t>1781571</t>
  </si>
  <si>
    <t>2021-03-14 22:16:09.167</t>
  </si>
  <si>
    <t>2021031540044B36L0000073944544</t>
  </si>
  <si>
    <t>2021-03-15 00:00:00.000</t>
  </si>
  <si>
    <t>1783395</t>
  </si>
  <si>
    <t>2021-03-15 10:25:36.443</t>
  </si>
  <si>
    <t>MBAN01002103160057938414</t>
  </si>
  <si>
    <t>1789231</t>
  </si>
  <si>
    <t>2021-03-15 22:16:58.140</t>
  </si>
  <si>
    <t>2021031740044B36L0000074355966</t>
  </si>
  <si>
    <t>2021-03-17 00:00:00.000</t>
  </si>
  <si>
    <t>2021-03-17 13:39:08.820</t>
  </si>
  <si>
    <t>2021-03-18 00:00:00.000</t>
  </si>
  <si>
    <t>2021031840014 BET0000493641020</t>
  </si>
  <si>
    <t>1834166</t>
  </si>
  <si>
    <t>2021-03-18 17:28:36.217</t>
  </si>
  <si>
    <t>2021031940014 BET0000419473650</t>
  </si>
  <si>
    <t>2021-03-19 00:00:00.000</t>
  </si>
  <si>
    <t>2021-03-19 17:18:06.110</t>
  </si>
  <si>
    <t>058-19/03/2021/19-061BYI8537</t>
  </si>
  <si>
    <t>2021-03-19 12:49:11.397</t>
  </si>
  <si>
    <t>085902644914307812</t>
  </si>
  <si>
    <t>2021-03-19 14:36:39.370</t>
  </si>
  <si>
    <t>085905420990307812</t>
  </si>
  <si>
    <t>2021-03-19 15:36:40.280</t>
  </si>
  <si>
    <t>085905935840307814</t>
  </si>
  <si>
    <t>2021-03-19 16:33:07.240</t>
  </si>
  <si>
    <t>MBAN01002103220063929185</t>
  </si>
  <si>
    <t>2021-03-21 00:00:00.000</t>
  </si>
  <si>
    <t>2021-03-21 15:14:05.803</t>
  </si>
  <si>
    <t>MBAN01002103220064444453</t>
  </si>
  <si>
    <t>2021-03-22 00:00:00.000</t>
  </si>
  <si>
    <t>2021-03-22 10:42:36.923</t>
  </si>
  <si>
    <t>7279CP03202103221240099614</t>
  </si>
  <si>
    <t>2021-03-22 11:42:55.020</t>
  </si>
  <si>
    <t>BNET01002103220043736661</t>
  </si>
  <si>
    <t>2021-03-22 16:23:08.063</t>
  </si>
  <si>
    <t>2021032340014BMOV0000444511710</t>
  </si>
  <si>
    <t>2021-03-23 00:00:00.000</t>
  </si>
  <si>
    <t>2021-03-23 07:36:05.483</t>
  </si>
  <si>
    <t>2021032340014 BET0000451544990</t>
  </si>
  <si>
    <t>2021-03-23 17:18:13.760</t>
  </si>
  <si>
    <t>2021032340014 BET0000451545000</t>
  </si>
  <si>
    <t>2021-03-23 17:18:12.853</t>
  </si>
  <si>
    <t>2021032340014 BET0000451545010</t>
  </si>
  <si>
    <t>2021-03-23 17:17:35.430</t>
  </si>
  <si>
    <t>2021032340014 BET0000451545020</t>
  </si>
  <si>
    <t>2021-03-23 17:17:36.323</t>
  </si>
  <si>
    <t>2021032340044B36L0000075248984</t>
  </si>
  <si>
    <t>2021-03-23 15:48:06.230</t>
  </si>
  <si>
    <t>MBAN01002103230065366037</t>
  </si>
  <si>
    <t>2021-03-23 09:21:36.490</t>
  </si>
  <si>
    <t>MBAN01002103230065377041</t>
  </si>
  <si>
    <t>2021-03-23 09:35:05.403</t>
  </si>
  <si>
    <t>MBAN01002103250067132223</t>
  </si>
  <si>
    <t>2021-03-25 00:00:00.000</t>
  </si>
  <si>
    <t>1889294</t>
  </si>
  <si>
    <t>2021-03-25 04:31:35.190</t>
  </si>
  <si>
    <t>MBAN01002103250067441861</t>
  </si>
  <si>
    <t>2021-03-25 12:36:10.713</t>
  </si>
  <si>
    <t>085903461294308419</t>
  </si>
  <si>
    <t>2021-03-25 17:29:37.153</t>
  </si>
  <si>
    <t>MBAN01002103260068063959</t>
  </si>
  <si>
    <t>2021-03-25 21:44:35.920</t>
  </si>
  <si>
    <t>MBAN01002103250067376984</t>
  </si>
  <si>
    <t>2021-03-25 11:43:37.957</t>
  </si>
  <si>
    <t>085903555724308419</t>
  </si>
  <si>
    <t>2021-03-25 17:45:35.007</t>
  </si>
  <si>
    <t>085903479994308411</t>
  </si>
  <si>
    <t>2021-03-25 17:31:09.770</t>
  </si>
  <si>
    <t>MBAN01002103250067371005</t>
  </si>
  <si>
    <t>2021-03-25 11:38:06.130</t>
  </si>
  <si>
    <t>085903592584308417</t>
  </si>
  <si>
    <t>2021-03-25 18:25:46.807</t>
  </si>
  <si>
    <t>085903429054308413</t>
  </si>
  <si>
    <t>2021-03-25 17:21:36.277</t>
  </si>
  <si>
    <t>MBAN01002103260068841011</t>
  </si>
  <si>
    <t>2021-03-26 00:00:00.000</t>
  </si>
  <si>
    <t>2021-03-26 15:54:07.163</t>
  </si>
  <si>
    <t>058-26/03/2021/26-061CBU0115</t>
  </si>
  <si>
    <t>2021-03-26 17:11:05.067</t>
  </si>
  <si>
    <t>2021032640014 BET0000496882940</t>
  </si>
  <si>
    <t>2021-03-26 17:31:38.293</t>
  </si>
  <si>
    <t>2021032640014 BET0000496882960</t>
  </si>
  <si>
    <t>2021-03-26 17:31:39.187</t>
  </si>
  <si>
    <t>058-26/03/2021/26-142CBQ1728</t>
  </si>
  <si>
    <t>2021-03-26 14:58:05.060</t>
  </si>
  <si>
    <t>MBAN01002103290071123361</t>
  </si>
  <si>
    <t>2021-03-29 00:00:00.000</t>
  </si>
  <si>
    <t>2021-03-29 08:55:34.383</t>
  </si>
  <si>
    <t>MBAN01002103300072182183</t>
  </si>
  <si>
    <t>2021-03-30 00:00:00.000</t>
  </si>
  <si>
    <t>1933434</t>
  </si>
  <si>
    <t>2021-03-30 04:06:16.840</t>
  </si>
  <si>
    <t>058-30/03/2021/30-061CDL3568</t>
  </si>
  <si>
    <t>2021-03-30 17:13:04.140</t>
  </si>
  <si>
    <t>2021-03-31 00:00:00.000</t>
  </si>
  <si>
    <t>2021033140014 BET0000477361400</t>
  </si>
  <si>
    <t>2021-03-31 17:07:45.370</t>
  </si>
  <si>
    <t>2021033140014 BET0000477361370</t>
  </si>
  <si>
    <t>2021-03-31 17:07:46.370</t>
  </si>
  <si>
    <t>2021033140014 BET0000477361380</t>
  </si>
  <si>
    <t>2021-03-31 17:07:47.293</t>
  </si>
  <si>
    <t>058-31/03/2021/31-077CEM7877</t>
  </si>
  <si>
    <t>2021-03-31 17:34:15.450</t>
  </si>
  <si>
    <t>MBAN01002103310073772725</t>
  </si>
  <si>
    <t>2021-03-31 11:35:55.243</t>
  </si>
  <si>
    <t>058-31/03/2021/31-061CEA5862</t>
  </si>
  <si>
    <t>2021-03-31 13:18:57.383</t>
  </si>
  <si>
    <t>7279CP05202104011251186837</t>
  </si>
  <si>
    <t>2021-04-01 00:00:00.000</t>
  </si>
  <si>
    <t>2021-04-01 11:52:45.300</t>
  </si>
  <si>
    <t>085902168620309211</t>
  </si>
  <si>
    <t>2021-04-02 00:00:00.000</t>
  </si>
  <si>
    <t>2021-04-02 11:26:15.190</t>
  </si>
  <si>
    <t>2021-04-05 00:00:00.000</t>
  </si>
  <si>
    <t>085902916384309510</t>
  </si>
  <si>
    <t>2021-04-05 15:07:14.560</t>
  </si>
  <si>
    <t>2021040540014 BET0000427032370</t>
  </si>
  <si>
    <t>2021-04-05 16:24:24.353</t>
  </si>
  <si>
    <t>MBAN01002104050078693149</t>
  </si>
  <si>
    <t>2021-04-05 11:32:45.690</t>
  </si>
  <si>
    <t>MBAN01002104050078694418</t>
  </si>
  <si>
    <t>2021-04-05 11:33:45.600</t>
  </si>
  <si>
    <t>2021040640044B36L0000077336152</t>
  </si>
  <si>
    <t>2021-04-06 00:00:00.000</t>
  </si>
  <si>
    <t>2021-04-06 08:43:14.460</t>
  </si>
  <si>
    <t>MBAN01002104060079887151</t>
  </si>
  <si>
    <t>2021-04-06 11:34:17.597</t>
  </si>
  <si>
    <t>MBAN01002104060079889907</t>
  </si>
  <si>
    <t>2021-04-06 11:36:15.630</t>
  </si>
  <si>
    <t>MBAN01002104070081186310</t>
  </si>
  <si>
    <t>2021-04-07 00:00:00.000</t>
  </si>
  <si>
    <t>2021-04-07 15:18:24.120</t>
  </si>
  <si>
    <t>2021040740014BMOV0000450689590</t>
  </si>
  <si>
    <t>2021-04-07 17:01:14.177</t>
  </si>
  <si>
    <t>002601002104070000157250</t>
  </si>
  <si>
    <t>2021-04-07 17:18:15.210</t>
  </si>
  <si>
    <t>2021-04-08 00:00:00.000</t>
  </si>
  <si>
    <t>2021040840014 BET0000461211280</t>
  </si>
  <si>
    <t>2021-04-08 15:10:44.043</t>
  </si>
  <si>
    <t>2021040840014 BET0000461211290</t>
  </si>
  <si>
    <t>2021-04-08 15:10:53.950</t>
  </si>
  <si>
    <t>2021040840014 BET0000461211300</t>
  </si>
  <si>
    <t>2021-04-08 15:10:55.043</t>
  </si>
  <si>
    <t>2021040840014 BET0000461211310</t>
  </si>
  <si>
    <t>2021-04-08 15:10:45.137</t>
  </si>
  <si>
    <t>058-09/04/2021/09-061CHU9856</t>
  </si>
  <si>
    <t>2021-04-09 00:00:00.000</t>
  </si>
  <si>
    <t>2021-04-09 11:26:06.527</t>
  </si>
  <si>
    <t>20210409659BLU0171935680221542</t>
  </si>
  <si>
    <t>2021-04-09 17:19:41.580</t>
  </si>
  <si>
    <t>MBAN01002104120083606726</t>
  </si>
  <si>
    <t>2021-04-09 19:04:05.830</t>
  </si>
  <si>
    <t>MBAN01002104120084626720</t>
  </si>
  <si>
    <t>2021-04-10 00:00:00.000</t>
  </si>
  <si>
    <t>2021-04-10 18:39:55.793</t>
  </si>
  <si>
    <t>085903239864310115</t>
  </si>
  <si>
    <t>2021-04-11 00:00:00.000</t>
  </si>
  <si>
    <t>2021-04-11 13:04:55.310</t>
  </si>
  <si>
    <t>2021041240044B36L0000078234713</t>
  </si>
  <si>
    <t>2021-04-12 00:00:00.000</t>
  </si>
  <si>
    <t>2021-04-12 10:39:23.963</t>
  </si>
  <si>
    <t>MBAN01002104130086596234</t>
  </si>
  <si>
    <t>2021-04-13 00:00:00.000</t>
  </si>
  <si>
    <t>2021-04-13 07:20:54.310</t>
  </si>
  <si>
    <t>085903260814310316</t>
  </si>
  <si>
    <t>2021-04-13 16:59:55.167</t>
  </si>
  <si>
    <t>085905550570310312</t>
  </si>
  <si>
    <t>2021-04-13 15:40:00.800</t>
  </si>
  <si>
    <t>2021041340014 BET0000425876730</t>
  </si>
  <si>
    <t>2021-04-13 16:34:54.257</t>
  </si>
  <si>
    <t>MBAN01002104140087382068</t>
  </si>
  <si>
    <t>2021-04-13 18:58:23.953</t>
  </si>
  <si>
    <t>2021-04-14 00:00:00.000</t>
  </si>
  <si>
    <t>058-15/04/2021/15-078CKL8077</t>
  </si>
  <si>
    <t>2021-04-14 19:54:54.977</t>
  </si>
  <si>
    <t>2021041440014 BET0000445313370</t>
  </si>
  <si>
    <t>2021-04-14 17:27:54.950</t>
  </si>
  <si>
    <t>2021041440014 BET0000445313400</t>
  </si>
  <si>
    <t>2021-04-14 17:27:54.030</t>
  </si>
  <si>
    <t>7279CP01202104141262118821</t>
  </si>
  <si>
    <t>2021-04-14 20:33:23.820</t>
  </si>
  <si>
    <t>MBAN01002104150088663444</t>
  </si>
  <si>
    <t>2021-04-14 19:37:25.203</t>
  </si>
  <si>
    <t>MBAN01002104150088948358</t>
  </si>
  <si>
    <t>2021-04-15 00:00:00.000</t>
  </si>
  <si>
    <t>2021-04-15 03:25:23.870</t>
  </si>
  <si>
    <t>058-15/04/2021/15-061CKQ5647</t>
  </si>
  <si>
    <t>2021-04-15 10:18:53.733</t>
  </si>
  <si>
    <t>058-15/04/2021/15-061CLB2307</t>
  </si>
  <si>
    <t>2021-04-15 16:11:54.367</t>
  </si>
  <si>
    <t>MBAN01002104150089731673</t>
  </si>
  <si>
    <t>2021-04-15 14:54:27.970</t>
  </si>
  <si>
    <t>058-15/04/2021/15-061CKQ5649</t>
  </si>
  <si>
    <t>2021-04-15 10:18:54.797</t>
  </si>
  <si>
    <t>058-15/04/2021/15-061CKQ5648</t>
  </si>
  <si>
    <t>2021-04-15 10:19:23.750</t>
  </si>
  <si>
    <t>058-15/04/2021/15-061CKQ5650</t>
  </si>
  <si>
    <t>2021-04-15 10:19:24.873</t>
  </si>
  <si>
    <t>058-15/04/2021/15-061CLB1724</t>
  </si>
  <si>
    <t>2021-04-15 16:11:56.727</t>
  </si>
  <si>
    <t>20210415659BLU0221403971258099</t>
  </si>
  <si>
    <t>2021-04-15 22:14:06.670</t>
  </si>
  <si>
    <t>MBAN01002104160090792856</t>
  </si>
  <si>
    <t>2021-04-16 00:00:00.000</t>
  </si>
  <si>
    <t>2021-04-16 09:07:54.437</t>
  </si>
  <si>
    <t>MBAN01002104160090852561</t>
  </si>
  <si>
    <t>2021-04-16 10:10:27.020</t>
  </si>
  <si>
    <t>058-16/04/2021/16-061CLX5582</t>
  </si>
  <si>
    <t>2021-04-16 16:38:26.563</t>
  </si>
  <si>
    <t>2021041640014 BET0000484581960</t>
  </si>
  <si>
    <t>2021-04-16 17:13:03.033</t>
  </si>
  <si>
    <t>2021041640014 BET0000484581930</t>
  </si>
  <si>
    <t>2021-04-16 17:13:24.317</t>
  </si>
  <si>
    <t>058-16/04/2021/16-078CLV7075</t>
  </si>
  <si>
    <t>2021-04-16 15:45:24.450</t>
  </si>
  <si>
    <t>058-16/04/2021/16-078CLV6209</t>
  </si>
  <si>
    <t>2021-04-16 15:45:26.730</t>
  </si>
  <si>
    <t>7875APR2202104161265206731</t>
  </si>
  <si>
    <t>2021-04-16 18:33:24.353</t>
  </si>
  <si>
    <t>7875APR2202104161265208035</t>
  </si>
  <si>
    <t>2021-04-16 18:34:26.700</t>
  </si>
  <si>
    <t>HSBC129300</t>
  </si>
  <si>
    <t>2021-04-17 00:00:00.000</t>
  </si>
  <si>
    <t>2021-04-17 13:43:24.940</t>
  </si>
  <si>
    <t>085901507124310713</t>
  </si>
  <si>
    <t>2021-04-17 13:52:54.597</t>
  </si>
  <si>
    <t>7279CP05202104181266495730</t>
  </si>
  <si>
    <t>2021-04-18 00:00:00.000</t>
  </si>
  <si>
    <t>2021-04-18 21:14:24.580</t>
  </si>
  <si>
    <t>2021-04-19 00:00:00.000</t>
  </si>
  <si>
    <t>2021041940014 BET0000421786360</t>
  </si>
  <si>
    <t>2021-04-19 17:19:24.737</t>
  </si>
  <si>
    <t>BNET01002104210048081532</t>
  </si>
  <si>
    <t>2021-04-21 00:00:00.000</t>
  </si>
  <si>
    <t>2021-04-21 09:31:13.697</t>
  </si>
  <si>
    <t>BNET01002104210048082940</t>
  </si>
  <si>
    <t>2021-04-21 09:54:14.647</t>
  </si>
  <si>
    <t>085900670454311115</t>
  </si>
  <si>
    <t>2021-04-21 10:40:45.000</t>
  </si>
  <si>
    <t>2021042140044B36L0000079824842</t>
  </si>
  <si>
    <t>2021-04-21 10:45:14.837</t>
  </si>
  <si>
    <t>2021042140044B36L0000079825079</t>
  </si>
  <si>
    <t>2021-04-21 10:46:46.103</t>
  </si>
  <si>
    <t>058-21/04/2021/21-078CNU5216</t>
  </si>
  <si>
    <t>2021-04-21 11:00:13.807</t>
  </si>
  <si>
    <t>2021042140014 BET0000443098690</t>
  </si>
  <si>
    <t>2021-04-21 16:05:13.473</t>
  </si>
  <si>
    <t>MBAN01002104220096987994</t>
  </si>
  <si>
    <t>2021-04-21 18:33:13.470</t>
  </si>
  <si>
    <t>2021042140014 BET0000439057880</t>
  </si>
  <si>
    <t>2021-04-21 11:31:13.703</t>
  </si>
  <si>
    <t>2021042140014 BET0000439057870</t>
  </si>
  <si>
    <t>2021-04-21 11:31:14.657</t>
  </si>
  <si>
    <t>2021042140014 BET0000439057850</t>
  </si>
  <si>
    <t>2021-04-21 11:31:15.690</t>
  </si>
  <si>
    <t>085902619190311211</t>
  </si>
  <si>
    <t>2021-04-22 00:00:00.000</t>
  </si>
  <si>
    <t>2021-04-22 11:57:45.643</t>
  </si>
  <si>
    <t>085901138374311211</t>
  </si>
  <si>
    <t>2021-04-22 11:57:49.190</t>
  </si>
  <si>
    <t>058-22/04/2021/22-078COH9384</t>
  </si>
  <si>
    <t>2021-04-22 11:59:43.557</t>
  </si>
  <si>
    <t>058-23/04/2021/23-061COX1968</t>
  </si>
  <si>
    <t>2021-04-23 00:00:00.000</t>
  </si>
  <si>
    <t>2021-04-23 12:43:15.460</t>
  </si>
  <si>
    <t>085900774704311312</t>
  </si>
  <si>
    <t>2021-04-23 10:44:49.437</t>
  </si>
  <si>
    <t>7875APR1202104231271077245</t>
  </si>
  <si>
    <t>2021-04-23 18:35:45.900</t>
  </si>
  <si>
    <t>7875APR1202104231271078924</t>
  </si>
  <si>
    <t>2021-04-23 18:37:13.323</t>
  </si>
  <si>
    <t>058-27/04/2021/27-078CQM3685</t>
  </si>
  <si>
    <t>2021-04-27 00:00:00.000</t>
  </si>
  <si>
    <t>2021-04-27 10:05:23.207</t>
  </si>
  <si>
    <t>MBAN01002104270052513494</t>
  </si>
  <si>
    <t>2021-04-27 12:11:13.327</t>
  </si>
  <si>
    <t>2021042840044B36L0000080835884</t>
  </si>
  <si>
    <t>2021-04-28 00:00:00.000</t>
  </si>
  <si>
    <t>2021-04-28 07:21:43.240</t>
  </si>
  <si>
    <t>2021042840044B36L0000080836001</t>
  </si>
  <si>
    <t>2021-04-28 07:24:42.923</t>
  </si>
  <si>
    <t>MBAN01002104280053564746</t>
  </si>
  <si>
    <t>2021-04-28 12:23:24.417</t>
  </si>
  <si>
    <t>2021042840014 BET0000429895460</t>
  </si>
  <si>
    <t>2021-04-28 17:27:13.420</t>
  </si>
  <si>
    <t>2021042840014 BET0000429895470</t>
  </si>
  <si>
    <t>2021-04-28 17:27:14.793</t>
  </si>
  <si>
    <t>2021042840044B36L0000080894688</t>
  </si>
  <si>
    <t>2021-04-28 13:07:43.220</t>
  </si>
  <si>
    <t>085900310914311914</t>
  </si>
  <si>
    <t>2021-04-29 00:00:00.000</t>
  </si>
  <si>
    <t>2021-04-29 08:01:12.880</t>
  </si>
  <si>
    <t>2021042940014 BET0000447673280</t>
  </si>
  <si>
    <t>2021-04-29 15:12:44.537</t>
  </si>
  <si>
    <t>2021042940014 BET0000447673270</t>
  </si>
  <si>
    <t>2021-04-29 15:12:43.833</t>
  </si>
  <si>
    <t>085902682544311917</t>
  </si>
  <si>
    <t>2021-04-29 13:49:16.637</t>
  </si>
  <si>
    <t>2021042940014 BET0000447673180</t>
  </si>
  <si>
    <t>2021-04-29 15:12:14.193</t>
  </si>
  <si>
    <t>2021042940014 BET0000447673220</t>
  </si>
  <si>
    <t>2021-04-29 15:12:12.507</t>
  </si>
  <si>
    <t>2021042940014 BET0000447673230</t>
  </si>
  <si>
    <t>2021-04-29 15:12:45.210</t>
  </si>
  <si>
    <t>2021042940014 BET0000447673240</t>
  </si>
  <si>
    <t>2021-04-29 15:12:42.710</t>
  </si>
  <si>
    <t>2021042940014 BET0000447673250</t>
  </si>
  <si>
    <t>2021-04-29 15:12:13.490</t>
  </si>
  <si>
    <t>058-29/04/2021/29-061CSA2612</t>
  </si>
  <si>
    <t>2021-04-29 17:38:42.267</t>
  </si>
  <si>
    <t>058-29/04/2021/29-061CSA3428</t>
  </si>
  <si>
    <t>2021-04-29 17:38:44.313</t>
  </si>
  <si>
    <t>MBAN01002104300055723130</t>
  </si>
  <si>
    <t>2021-04-30 00:00:00.000</t>
  </si>
  <si>
    <t>2021-04-30 03:40:42.290</t>
  </si>
  <si>
    <t>085902359714312015</t>
  </si>
  <si>
    <t>2021-04-30 12:06:14.803</t>
  </si>
  <si>
    <t>7875CAP2202104301278664780</t>
  </si>
  <si>
    <t>2021-04-30 15:47:42.823</t>
  </si>
  <si>
    <t>7875CAP4202104301278672415</t>
  </si>
  <si>
    <t>2021-04-30 15:50:13.640</t>
  </si>
  <si>
    <t>MBAN01002104300056633534</t>
  </si>
  <si>
    <t>2021-04-30 17:43:12.907</t>
  </si>
  <si>
    <t>058-30/04/2021/30-061CSW6361</t>
  </si>
  <si>
    <t>2021-04-30 18:00:42.070</t>
  </si>
  <si>
    <t>7279CP01202105011279787743</t>
  </si>
  <si>
    <t>2021-05-01 00:00:00.000</t>
  </si>
  <si>
    <t>2021-05-01 11:10:42.383</t>
  </si>
  <si>
    <t>2021050240044B36L0000081699489</t>
  </si>
  <si>
    <t>2021-05-02 00:00:00.000</t>
  </si>
  <si>
    <t>2021-05-02 10:21:13.133</t>
  </si>
  <si>
    <t>085902520344312117</t>
  </si>
  <si>
    <t>2021-05-02 18:25:43.580</t>
  </si>
  <si>
    <t>058-04/05/2021/04-077CUU6497</t>
  </si>
  <si>
    <t>2021-05-04 00:00:00.000</t>
  </si>
  <si>
    <t>2021-05-04 17:42:13.473</t>
  </si>
  <si>
    <t>085902242084312411</t>
  </si>
  <si>
    <t>2021-05-04 14:14:12.143</t>
  </si>
  <si>
    <t>2021050440014 BET0000430859920</t>
  </si>
  <si>
    <t>2021-05-04 15:22:16.567</t>
  </si>
  <si>
    <t>7279CP05202105041282416889</t>
  </si>
  <si>
    <t>2021-05-04 13:26:13.713</t>
  </si>
  <si>
    <t>085905798520312510</t>
  </si>
  <si>
    <t>2021-05-05 00:00:00.000</t>
  </si>
  <si>
    <t>2021-05-05 18:34:17.190</t>
  </si>
  <si>
    <t>2021050540044B36L0000082320812</t>
  </si>
  <si>
    <t>2021-05-05 16:00:42.920</t>
  </si>
  <si>
    <t>058-05/05/2021/05-061CVF2791</t>
  </si>
  <si>
    <t>2021-05-05 15:10:12.910</t>
  </si>
  <si>
    <t>2021050540014 BET0000442981170</t>
  </si>
  <si>
    <t>2021-05-05 15:27:42.007</t>
  </si>
  <si>
    <t>085903440924312513</t>
  </si>
  <si>
    <t>2021-05-05 18:34:17.893</t>
  </si>
  <si>
    <t>MBAN01002105050062680681</t>
  </si>
  <si>
    <t>2021-05-05 09:34:11.980</t>
  </si>
  <si>
    <t>058-07/05/2021/07-061CWN2087</t>
  </si>
  <si>
    <t>2021-05-07 00:00:00.000</t>
  </si>
  <si>
    <t>2021-05-07 16:03:25.323</t>
  </si>
  <si>
    <t>2021050740014 BET0000470998800</t>
  </si>
  <si>
    <t>2021-05-07 15:03:57.957</t>
  </si>
  <si>
    <t>2021050740014 BET0000470998810</t>
  </si>
  <si>
    <t>2021-05-07 15:03:55.067</t>
  </si>
  <si>
    <t>2021050740014 BET0000470998820</t>
  </si>
  <si>
    <t>2021-05-07 15:03:56.537</t>
  </si>
  <si>
    <t>2021050740014 BET0000470998830</t>
  </si>
  <si>
    <t>2021-05-07 15:03:59.440</t>
  </si>
  <si>
    <t>2021050740014 BET0000470998840</t>
  </si>
  <si>
    <t>2021-05-07 15:03:55.833</t>
  </si>
  <si>
    <t>2021050740014 BET0000470998850</t>
  </si>
  <si>
    <t>2021-05-07 15:03:58.770</t>
  </si>
  <si>
    <t>2021050740014 BET0000470998890</t>
  </si>
  <si>
    <t>2021-05-07 15:03:57.240</t>
  </si>
  <si>
    <t>7875APR1202105071285905028</t>
  </si>
  <si>
    <t>2021-05-07 17:33:55.300</t>
  </si>
  <si>
    <t>7875APR2202105071285907360</t>
  </si>
  <si>
    <t>2021-05-07 17:34:27.020</t>
  </si>
  <si>
    <t>085900663584312810</t>
  </si>
  <si>
    <t>2021-05-08 00:00:00.000</t>
  </si>
  <si>
    <t>2021-05-08 11:13:27.880</t>
  </si>
  <si>
    <t>MBAN01002105100065948292</t>
  </si>
  <si>
    <t>2021-05-08 00:28:25.097</t>
  </si>
  <si>
    <t>2021-05-10 00:00:00.000</t>
  </si>
  <si>
    <t>085907441534313016</t>
  </si>
  <si>
    <t>2021-05-10 16:53:56.347</t>
  </si>
  <si>
    <t>2021051040014 BET0000495180540</t>
  </si>
  <si>
    <t>2021-05-10 12:37:25.963</t>
  </si>
  <si>
    <t>2021051040044B36L0000083143805</t>
  </si>
  <si>
    <t>2021-05-10 20:02:26.653</t>
  </si>
  <si>
    <t>MBAN01002105100068834732</t>
  </si>
  <si>
    <t>2021-05-10 17:38:24.943</t>
  </si>
  <si>
    <t>085901364240313118</t>
  </si>
  <si>
    <t>2021-05-11 00:00:00.000</t>
  </si>
  <si>
    <t>2021-05-11 08:37:55.653</t>
  </si>
  <si>
    <t>2021051240014SNET0000422993400</t>
  </si>
  <si>
    <t>2021-05-11 19:55:55.253</t>
  </si>
  <si>
    <t>MBAN01002105120070168225</t>
  </si>
  <si>
    <t>2021-05-11 22:34:25.047</t>
  </si>
  <si>
    <t>036INBU1205202169221896</t>
  </si>
  <si>
    <t>2021-05-12 00:00:00.000</t>
  </si>
  <si>
    <t>2021-05-12 12:20:00.410</t>
  </si>
  <si>
    <t>7279CP06202105121289685346</t>
  </si>
  <si>
    <t>2021-05-12 15:46:56.820</t>
  </si>
  <si>
    <t>058-13/05/2021/13-061CZE4810</t>
  </si>
  <si>
    <t>2021-05-13 00:00:00.000</t>
  </si>
  <si>
    <t>2021-05-13 15:33:55.863</t>
  </si>
  <si>
    <t>058-13/05/2021/13-061CZE4811</t>
  </si>
  <si>
    <t>2021-05-13 15:33:57.270</t>
  </si>
  <si>
    <t>058-13/05/2021/13-061CZE4812</t>
  </si>
  <si>
    <t>2021-05-13 15:33:55.210</t>
  </si>
  <si>
    <t>058-13/05/2021/13-061CZE4813</t>
  </si>
  <si>
    <t>2021-05-13 15:33:56.583</t>
  </si>
  <si>
    <t>2021051340014 BET0000449898260</t>
  </si>
  <si>
    <t>2021-05-13 15:48:25.147</t>
  </si>
  <si>
    <t>MBAN01002105140072182566</t>
  </si>
  <si>
    <t>2021-05-13 18:50:25.993</t>
  </si>
  <si>
    <t>2021-05-14 00:00:00.000</t>
  </si>
  <si>
    <t>MBAN01002105140072520162</t>
  </si>
  <si>
    <t>2021-05-14 04:34:25.177</t>
  </si>
  <si>
    <t>085902409394313416</t>
  </si>
  <si>
    <t>2021-05-14 12:34:55.813</t>
  </si>
  <si>
    <t>058-14/05/2021/14-061CZV5970</t>
  </si>
  <si>
    <t>2021-05-14 13:23:24.870</t>
  </si>
  <si>
    <t>058-14/05/2021/14-061CZV7289</t>
  </si>
  <si>
    <t>2021-05-14 13:23:55.947</t>
  </si>
  <si>
    <t>058-14/05/2021/14-061CZW0739</t>
  </si>
  <si>
    <t>2021-05-14 13:36:25.117</t>
  </si>
  <si>
    <t>MBAN01002105140072839283</t>
  </si>
  <si>
    <t>2021-05-14 11:15:25.100</t>
  </si>
  <si>
    <t>7875APR2202105141292549779</t>
  </si>
  <si>
    <t>2021-05-14 15:36:28.893</t>
  </si>
  <si>
    <t>7875APR1202105141292557167</t>
  </si>
  <si>
    <t>2021-05-14 15:39:26.303</t>
  </si>
  <si>
    <t>2021051440014 BET0000474812470</t>
  </si>
  <si>
    <t>2021-05-14 16:17:54.893</t>
  </si>
  <si>
    <t>2021051440014 BET0000474812440</t>
  </si>
  <si>
    <t>2021-05-14 16:17:55.537</t>
  </si>
  <si>
    <t>2021051440014 BET0000474812450</t>
  </si>
  <si>
    <t>2021-05-14 16:17:56.380</t>
  </si>
  <si>
    <t>2021051440014 BET0000474812490</t>
  </si>
  <si>
    <t>2021-05-14 16:17:57.037</t>
  </si>
  <si>
    <t>HSBC283106</t>
  </si>
  <si>
    <t>2021-05-15 00:00:00.000</t>
  </si>
  <si>
    <t>2021-05-15 17:54:28.350</t>
  </si>
  <si>
    <t>7279CP04202105151293601224</t>
  </si>
  <si>
    <t>2021-05-15 11:45:25.727</t>
  </si>
  <si>
    <t>2021051740014 BET0000415812720</t>
  </si>
  <si>
    <t>2021-05-17 00:00:00.000</t>
  </si>
  <si>
    <t>2021-05-17 12:33:57.220</t>
  </si>
  <si>
    <t>HSBC629432</t>
  </si>
  <si>
    <t>2021-05-17 15:23:01.583</t>
  </si>
  <si>
    <t>085900453444313812</t>
  </si>
  <si>
    <t>2021-05-18 00:00:00.000</t>
  </si>
  <si>
    <t>2465575</t>
  </si>
  <si>
    <t>2021-05-18 10:11:13.377</t>
  </si>
  <si>
    <t>2021051940014 BET0000443783250</t>
  </si>
  <si>
    <t>2021-05-19 00:00:00.000</t>
  </si>
  <si>
    <t>2021-05-19 15:42:11.830</t>
  </si>
  <si>
    <t>2021052040044B36L0000084794502</t>
  </si>
  <si>
    <t>2021-05-20 00:00:00.000</t>
  </si>
  <si>
    <t>2021-05-20 08:47:41.803</t>
  </si>
  <si>
    <t>MBAN01002105200080479523</t>
  </si>
  <si>
    <t>2021-05-20 10:55:18.437</t>
  </si>
  <si>
    <t>MBAN01002105200080883759</t>
  </si>
  <si>
    <t>2021-05-20 15:35:12.483</t>
  </si>
  <si>
    <t>2021-05-21 00:00:00.000</t>
  </si>
  <si>
    <t>2021052140014 BET0000472299860</t>
  </si>
  <si>
    <t>2021-05-21 16:34:14.443</t>
  </si>
  <si>
    <t>2021052140014 BET0000472299890</t>
  </si>
  <si>
    <t>2021-05-21 16:34:13.773</t>
  </si>
  <si>
    <t>058-21/05/2021/21-061DDO8567</t>
  </si>
  <si>
    <t>2021-05-21 13:14:11.803</t>
  </si>
  <si>
    <t>2021052140014 BET0000467495720</t>
  </si>
  <si>
    <t>2021-05-21 13:07:46.370</t>
  </si>
  <si>
    <t>2021052140014 BET0000472299880</t>
  </si>
  <si>
    <t>2021-05-21 16:34:11.693</t>
  </si>
  <si>
    <t>2021052140014 BET0000472299910</t>
  </si>
  <si>
    <t>2021-05-21 16:34:12.350</t>
  </si>
  <si>
    <t>7875APR1202105211299605488</t>
  </si>
  <si>
    <t>2021-05-21 17:46:14.893</t>
  </si>
  <si>
    <t>7875APR1202105211299607325</t>
  </si>
  <si>
    <t>2021-05-21 17:48:11.663</t>
  </si>
  <si>
    <t>2021052140014 BET0000472299920</t>
  </si>
  <si>
    <t>2021-05-21 16:34:12.977</t>
  </si>
  <si>
    <t>MBAN01002105240083237212</t>
  </si>
  <si>
    <t>2021-05-22 00:00:00.000</t>
  </si>
  <si>
    <t>2021-05-22 15:11:41.557</t>
  </si>
  <si>
    <t>7279CP04202105221300098198</t>
  </si>
  <si>
    <t>2021-05-22 12:34:41.920</t>
  </si>
  <si>
    <t>2021-05-24 00:00:00.000</t>
  </si>
  <si>
    <t>2021052440044B36L0000085440361</t>
  </si>
  <si>
    <t>2021-05-24 15:33:11.307</t>
  </si>
  <si>
    <t>7279CP04202105241301577724</t>
  </si>
  <si>
    <t>2021-05-24 18:23:41.330</t>
  </si>
  <si>
    <t>2021-05-26 00:00:00.000</t>
  </si>
  <si>
    <t>2021052640044B36L0000085813849</t>
  </si>
  <si>
    <t>2021-05-26 19:04:16.100</t>
  </si>
  <si>
    <t>7279CP04202105261302947669</t>
  </si>
  <si>
    <t>2021-05-26 11:57:48.363</t>
  </si>
  <si>
    <t>2021052640014 BET0000425531540</t>
  </si>
  <si>
    <t>2021-05-26 10:32:25.133</t>
  </si>
  <si>
    <t>2021052640014 BET0000425531550</t>
  </si>
  <si>
    <t>2021-05-26 10:32:25.807</t>
  </si>
  <si>
    <t>085904804020314714</t>
  </si>
  <si>
    <t>2021-05-27 00:00:00.000</t>
  </si>
  <si>
    <t>2021-05-27 14:42:14.090</t>
  </si>
  <si>
    <t>MBAN01002105280088819111</t>
  </si>
  <si>
    <t>2021-05-28 00:00:00.000</t>
  </si>
  <si>
    <t>2021-05-28 06:02:11.273</t>
  </si>
  <si>
    <t>2021052840014 BET0000471637200</t>
  </si>
  <si>
    <t>2021-05-28 17:36:18.757</t>
  </si>
  <si>
    <t>7875APR1202105281306178509</t>
  </si>
  <si>
    <t>2021-05-28 17:47:45.863</t>
  </si>
  <si>
    <t>058-28/05/2021/28-061DHS0964</t>
  </si>
  <si>
    <t>2021-05-28 15:12:48.057</t>
  </si>
  <si>
    <t>2021052840044B36L0000086093721</t>
  </si>
  <si>
    <t>2021-05-28 12:30:41.220</t>
  </si>
  <si>
    <t>7875APR1202105281306182241</t>
  </si>
  <si>
    <t>2021-05-28 17:48:20.410</t>
  </si>
  <si>
    <t>HSBC383223</t>
  </si>
  <si>
    <t>2021-05-30 00:00:00.000</t>
  </si>
  <si>
    <t>2021-05-30 18:15:58.627</t>
  </si>
  <si>
    <t>058-31/05/2021/31-061DJL4584</t>
  </si>
  <si>
    <t>2021-05-31 00:00:00.000</t>
  </si>
  <si>
    <t>2630879</t>
  </si>
  <si>
    <t>2021-05-31 15:21:57.323</t>
  </si>
  <si>
    <t>MBAN01002106010093812139</t>
  </si>
  <si>
    <t>2634741</t>
  </si>
  <si>
    <t>2021-05-31 19:30:37.340</t>
  </si>
  <si>
    <t>Marzo 2021</t>
  </si>
  <si>
    <t>TOTAL MARZO</t>
  </si>
  <si>
    <t>TOTAL ABRIL</t>
  </si>
  <si>
    <t>TOTAL MAYO</t>
  </si>
  <si>
    <t>SUMA TOTAL</t>
  </si>
  <si>
    <t>Prime Time</t>
  </si>
  <si>
    <t>Saldo Promedio</t>
  </si>
  <si>
    <t>Emisor</t>
  </si>
  <si>
    <t>CLIENTE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</si>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</sst>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[$$-80A]* #,##0.00_-;\-[$$-80A]* #,##0.00_-;_-[$$-80A]* &quot;-&quot;??_-;_-@_-"/>
    <numFmt numFmtId="168" formatCode="&quot;$&quot;#,##0.00"/>
    <numFmt numFmtId="169" formatCode="_-&quot;$&quot;* #,##0.00_-;\-&quot;$&quot;* #,##0.00_-;_-&quot;$&quot;* &quot;-&quot;??_-;_-@"/>
    <numFmt numFmtId="170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entury Gothic"/>
      <family val="2"/>
    </font>
    <font>
      <b/>
      <sz val="9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44" fontId="3" fillId="2" borderId="1" xfId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4" fontId="0" fillId="0" borderId="0" xfId="1" applyFont="1" applyFill="1"/>
    <xf numFmtId="49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44" fontId="0" fillId="3" borderId="1" xfId="0" applyNumberFormat="1" applyFill="1" applyBorder="1" applyAlignment="1">
      <alignment horizontal="left"/>
    </xf>
    <xf numFmtId="44" fontId="0" fillId="0" borderId="1" xfId="0" applyNumberFormat="1" applyBorder="1"/>
    <xf numFmtId="49" fontId="4" fillId="0" borderId="1" xfId="0" applyNumberFormat="1" applyFont="1" applyBorder="1"/>
    <xf numFmtId="44" fontId="4" fillId="0" borderId="1" xfId="1" applyFont="1" applyBorder="1"/>
    <xf numFmtId="0" fontId="4" fillId="0" borderId="1" xfId="0" applyFont="1" applyBorder="1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44" fontId="0" fillId="0" borderId="1" xfId="1" applyFont="1" applyFill="1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left"/>
    </xf>
    <xf numFmtId="49" fontId="0" fillId="2" borderId="2" xfId="0" applyNumberFormat="1" applyFill="1" applyBorder="1"/>
    <xf numFmtId="0" fontId="0" fillId="2" borderId="2" xfId="0" applyFill="1" applyBorder="1"/>
    <xf numFmtId="44" fontId="0" fillId="2" borderId="2" xfId="1" applyFont="1" applyFill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/>
    <xf numFmtId="0" fontId="0" fillId="0" borderId="1" xfId="0" applyFill="1" applyBorder="1"/>
    <xf numFmtId="44" fontId="0" fillId="0" borderId="1" xfId="0" applyNumberFormat="1" applyFill="1" applyBorder="1" applyAlignment="1">
      <alignment horizontal="left"/>
    </xf>
    <xf numFmtId="49" fontId="4" fillId="0" borderId="1" xfId="0" applyNumberFormat="1" applyFont="1" applyFill="1" applyBorder="1"/>
    <xf numFmtId="44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4" borderId="1" xfId="0" applyNumberFormat="1" applyFill="1" applyBorder="1"/>
    <xf numFmtId="0" fontId="0" fillId="4" borderId="0" xfId="0" applyFill="1"/>
    <xf numFmtId="49" fontId="3" fillId="4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2"/>
    <xf numFmtId="44" fontId="5" fillId="0" borderId="0" xfId="2" applyNumberFormat="1"/>
    <xf numFmtId="168" fontId="1" fillId="0" borderId="0" xfId="3" applyNumberFormat="1"/>
    <xf numFmtId="44" fontId="6" fillId="0" borderId="0" xfId="2" applyNumberFormat="1" applyFont="1"/>
    <xf numFmtId="0" fontId="6" fillId="0" borderId="0" xfId="2" applyFont="1"/>
    <xf numFmtId="169" fontId="5" fillId="0" borderId="0" xfId="2" applyNumberFormat="1"/>
    <xf numFmtId="169" fontId="7" fillId="5" borderId="3" xfId="2" applyNumberFormat="1" applyFont="1" applyFill="1" applyBorder="1"/>
    <xf numFmtId="0" fontId="8" fillId="5" borderId="3" xfId="2" applyFont="1" applyFill="1" applyBorder="1"/>
    <xf numFmtId="0" fontId="7" fillId="5" borderId="3" xfId="2" applyFont="1" applyFill="1" applyBorder="1"/>
    <xf numFmtId="14" fontId="8" fillId="6" borderId="3" xfId="2" applyNumberFormat="1" applyFont="1" applyFill="1" applyBorder="1" applyAlignment="1">
      <alignment horizontal="center"/>
    </xf>
    <xf numFmtId="0" fontId="8" fillId="6" borderId="3" xfId="2" applyFont="1" applyFill="1" applyBorder="1" applyAlignment="1">
      <alignment horizontal="center"/>
    </xf>
    <xf numFmtId="0" fontId="8" fillId="6" borderId="4" xfId="2" applyFont="1" applyFill="1" applyBorder="1" applyAlignment="1">
      <alignment horizontal="center"/>
    </xf>
    <xf numFmtId="170" fontId="0" fillId="0" borderId="0" xfId="4" applyNumberFormat="1" applyFont="1" applyFill="1"/>
    <xf numFmtId="169" fontId="7" fillId="0" borderId="3" xfId="2" applyNumberFormat="1" applyFont="1" applyBorder="1"/>
    <xf numFmtId="169" fontId="7" fillId="5" borderId="4" xfId="2" applyNumberFormat="1" applyFont="1" applyFill="1" applyBorder="1"/>
    <xf numFmtId="44" fontId="7" fillId="0" borderId="1" xfId="5" applyFont="1" applyBorder="1" applyAlignment="1"/>
    <xf numFmtId="169" fontId="7" fillId="0" borderId="5" xfId="2" applyNumberFormat="1" applyFont="1" applyBorder="1"/>
    <xf numFmtId="2" fontId="5" fillId="0" borderId="0" xfId="2" applyNumberFormat="1"/>
    <xf numFmtId="0" fontId="6" fillId="6" borderId="4" xfId="2" applyFont="1" applyFill="1" applyBorder="1" applyAlignment="1">
      <alignment horizontal="center"/>
    </xf>
    <xf numFmtId="0" fontId="6" fillId="6" borderId="3" xfId="2" applyFont="1" applyFill="1" applyBorder="1" applyAlignment="1">
      <alignment horizontal="center"/>
    </xf>
    <xf numFmtId="14" fontId="6" fillId="6" borderId="3" xfId="2" applyNumberFormat="1" applyFont="1" applyFill="1" applyBorder="1" applyAlignment="1">
      <alignment horizontal="center"/>
    </xf>
    <xf numFmtId="0" fontId="5" fillId="5" borderId="3" xfId="2" applyFill="1" applyBorder="1"/>
    <xf numFmtId="0" fontId="6" fillId="5" borderId="3" xfId="2" applyFont="1" applyFill="1" applyBorder="1"/>
    <xf numFmtId="169" fontId="5" fillId="5" borderId="3" xfId="2" applyNumberFormat="1" applyFill="1" applyBorder="1"/>
    <xf numFmtId="169" fontId="5" fillId="0" borderId="3" xfId="2" applyNumberFormat="1" applyBorder="1"/>
    <xf numFmtId="169" fontId="5" fillId="0" borderId="5" xfId="2" applyNumberFormat="1" applyBorder="1"/>
  </cellXfs>
  <cellStyles count="6">
    <cellStyle name="Millares 2" xfId="4" xr:uid="{83660502-C9C4-4F6F-AE07-8E5C8A011D70}"/>
    <cellStyle name="Moneda" xfId="1" builtinId="4"/>
    <cellStyle name="Moneda 2" xfId="5" xr:uid="{52C69DBF-6362-4E4E-8E2F-9718AD18FBD6}"/>
    <cellStyle name="Normal" xfId="0" builtinId="0"/>
    <cellStyle name="Normal 2" xfId="2" xr:uid="{C4729E98-9BC4-4768-817C-403D9172B2B2}"/>
    <cellStyle name="Normal 2 2" xfId="3" xr:uid="{D2D6DEEC-6579-4281-9ED0-B2058E16102C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CF3B-B726-4F5E-BA84-7A4FB257A7C2}">
  <dimension ref="A1:Y6"/>
  <sheetViews>
    <sheetView workbookViewId="0">
      <selection activeCell="F11" sqref="F11"/>
    </sheetView>
  </sheetViews>
  <sheetFormatPr baseColWidth="10" defaultRowHeight="15" x14ac:dyDescent="0.25"/>
  <cols>
    <col min="1" max="2" width="11.42578125" style="44"/>
    <col min="3" max="24" width="13.42578125" style="44" bestFit="1" customWidth="1"/>
    <col min="25" max="25" width="15" style="44" bestFit="1" customWidth="1"/>
    <col min="26" max="16384" width="11.42578125" style="44"/>
  </cols>
  <sheetData>
    <row r="1" spans="1:25" x14ac:dyDescent="0.25">
      <c r="C1" s="44">
        <f>(C2/360)/100</f>
        <v>1.0555555555555555E-4</v>
      </c>
      <c r="D1" s="44">
        <f t="shared" ref="D1:X1" si="0">(D2/360)/100</f>
        <v>1.0555555555555555E-4</v>
      </c>
      <c r="E1" s="44">
        <f t="shared" si="0"/>
        <v>1.0555555555555555E-4</v>
      </c>
      <c r="F1" s="44">
        <f t="shared" si="0"/>
        <v>1.0555555555555555E-4</v>
      </c>
      <c r="G1" s="44">
        <f t="shared" si="0"/>
        <v>1.0416666666666666E-4</v>
      </c>
      <c r="H1" s="44">
        <f t="shared" si="0"/>
        <v>1.0416666666666666E-4</v>
      </c>
      <c r="I1" s="44">
        <f t="shared" si="0"/>
        <v>1.0416666666666666E-4</v>
      </c>
      <c r="J1" s="44">
        <f t="shared" si="0"/>
        <v>1.0416666666666666E-4</v>
      </c>
      <c r="K1" s="44">
        <f t="shared" si="0"/>
        <v>1.0416666666666666E-4</v>
      </c>
      <c r="L1" s="44">
        <f t="shared" si="0"/>
        <v>1.0416666666666666E-4</v>
      </c>
      <c r="M1" s="44">
        <f t="shared" si="0"/>
        <v>1.0416666666666666E-4</v>
      </c>
      <c r="N1" s="44">
        <f t="shared" si="0"/>
        <v>1.0416666666666666E-4</v>
      </c>
      <c r="O1" s="44">
        <f t="shared" si="0"/>
        <v>1.0416666666666666E-4</v>
      </c>
      <c r="P1" s="44">
        <f t="shared" si="0"/>
        <v>1.0416666666666666E-4</v>
      </c>
      <c r="Q1" s="44">
        <f t="shared" si="0"/>
        <v>1.0416666666666666E-4</v>
      </c>
      <c r="R1" s="44">
        <f t="shared" si="0"/>
        <v>1.0416666666666666E-4</v>
      </c>
      <c r="S1" s="44">
        <f t="shared" si="0"/>
        <v>1.0555555555555555E-4</v>
      </c>
      <c r="T1" s="44">
        <f t="shared" si="0"/>
        <v>1.0555555555555555E-4</v>
      </c>
      <c r="U1" s="44">
        <f t="shared" si="0"/>
        <v>1.0555555555555555E-4</v>
      </c>
      <c r="V1" s="44">
        <f t="shared" si="0"/>
        <v>1.0555555555555555E-4</v>
      </c>
      <c r="W1" s="44">
        <f t="shared" si="0"/>
        <v>1.0555555555555555E-4</v>
      </c>
      <c r="X1" s="44">
        <f t="shared" si="0"/>
        <v>1.0694444444444443E-4</v>
      </c>
    </row>
    <row r="2" spans="1:25" x14ac:dyDescent="0.25">
      <c r="A2" s="44" t="s">
        <v>680</v>
      </c>
      <c r="C2" s="56">
        <v>3.8</v>
      </c>
      <c r="D2" s="56">
        <v>3.8</v>
      </c>
      <c r="E2" s="56">
        <v>3.8</v>
      </c>
      <c r="F2" s="56">
        <v>3.8</v>
      </c>
      <c r="G2" s="56">
        <v>3.75</v>
      </c>
      <c r="H2" s="56">
        <v>3.75</v>
      </c>
      <c r="I2" s="56">
        <v>3.75</v>
      </c>
      <c r="J2" s="56">
        <v>3.75</v>
      </c>
      <c r="K2" s="56">
        <v>3.75</v>
      </c>
      <c r="L2" s="56">
        <v>3.75</v>
      </c>
      <c r="M2" s="56">
        <v>3.75</v>
      </c>
      <c r="N2" s="56">
        <v>3.75</v>
      </c>
      <c r="O2" s="56">
        <v>3.75</v>
      </c>
      <c r="P2" s="56">
        <v>3.75</v>
      </c>
      <c r="Q2" s="56">
        <v>3.75</v>
      </c>
      <c r="R2" s="56">
        <v>3.75</v>
      </c>
      <c r="S2" s="56">
        <v>3.8</v>
      </c>
      <c r="T2" s="56">
        <v>3.8</v>
      </c>
      <c r="U2" s="56">
        <v>3.8</v>
      </c>
      <c r="V2" s="56">
        <v>3.8</v>
      </c>
      <c r="W2" s="56">
        <v>3.8</v>
      </c>
      <c r="X2" s="56">
        <v>3.85</v>
      </c>
    </row>
    <row r="3" spans="1:25" ht="18.75" customHeight="1" x14ac:dyDescent="0.25">
      <c r="A3" s="55" t="s">
        <v>679</v>
      </c>
      <c r="B3" s="54" t="s">
        <v>678</v>
      </c>
      <c r="C3" s="53">
        <v>44256</v>
      </c>
      <c r="D3" s="53">
        <v>44257</v>
      </c>
      <c r="E3" s="53">
        <v>44258</v>
      </c>
      <c r="F3" s="53">
        <v>44259</v>
      </c>
      <c r="G3" s="53">
        <v>44260</v>
      </c>
      <c r="H3" s="53">
        <v>44263</v>
      </c>
      <c r="I3" s="53">
        <v>44264</v>
      </c>
      <c r="J3" s="53">
        <v>44265</v>
      </c>
      <c r="K3" s="53">
        <v>44266</v>
      </c>
      <c r="L3" s="53">
        <v>44267</v>
      </c>
      <c r="M3" s="53">
        <v>44271</v>
      </c>
      <c r="N3" s="53">
        <v>44272</v>
      </c>
      <c r="O3" s="53">
        <v>44273</v>
      </c>
      <c r="P3" s="53">
        <v>44274</v>
      </c>
      <c r="Q3" s="53">
        <v>44277</v>
      </c>
      <c r="R3" s="53">
        <v>44278</v>
      </c>
      <c r="S3" s="53">
        <v>44279</v>
      </c>
      <c r="T3" s="53">
        <v>44280</v>
      </c>
      <c r="U3" s="53">
        <v>44281</v>
      </c>
      <c r="V3" s="53">
        <v>44284</v>
      </c>
      <c r="W3" s="53">
        <v>44285</v>
      </c>
      <c r="X3" s="53">
        <v>44286</v>
      </c>
      <c r="Y3" s="44" t="s">
        <v>677</v>
      </c>
    </row>
    <row r="4" spans="1:25" ht="14.25" customHeight="1" x14ac:dyDescent="0.3">
      <c r="A4" s="52" t="s">
        <v>676</v>
      </c>
      <c r="B4" s="51">
        <v>54392402</v>
      </c>
      <c r="C4" s="50">
        <v>4284964.6100000003</v>
      </c>
      <c r="D4" s="50">
        <v>4266311.0199999996</v>
      </c>
      <c r="E4" s="50">
        <v>4240932.5599999996</v>
      </c>
      <c r="F4" s="50">
        <v>4220924.75</v>
      </c>
      <c r="G4" s="50">
        <v>4192787.66</v>
      </c>
      <c r="H4" s="50">
        <v>4141552.56</v>
      </c>
      <c r="I4" s="50">
        <v>4105048.47</v>
      </c>
      <c r="J4" s="57">
        <v>4056681.14</v>
      </c>
      <c r="K4" s="57">
        <v>4023078.33</v>
      </c>
      <c r="L4" s="58">
        <v>3994905.1</v>
      </c>
      <c r="M4" s="59">
        <v>3503775.06</v>
      </c>
      <c r="N4" s="60">
        <v>3469352.19</v>
      </c>
      <c r="O4" s="50">
        <v>3372493.01</v>
      </c>
      <c r="P4" s="50">
        <v>3304877.65</v>
      </c>
      <c r="Q4" s="50">
        <v>3215399.77</v>
      </c>
      <c r="R4" s="50">
        <v>3189872.92</v>
      </c>
      <c r="S4" s="50">
        <v>3168491.09</v>
      </c>
      <c r="T4" s="50">
        <v>3148658.55</v>
      </c>
      <c r="U4" s="50">
        <v>3136737.67</v>
      </c>
      <c r="V4" s="50">
        <v>3011063.35</v>
      </c>
      <c r="W4" s="50">
        <v>2997915.61</v>
      </c>
      <c r="X4" s="50">
        <v>2878422.41</v>
      </c>
      <c r="Y4" s="49">
        <f>AVERAGE(C4:X4)</f>
        <v>3632920.2490909086</v>
      </c>
    </row>
    <row r="6" spans="1:25" x14ac:dyDescent="0.25">
      <c r="A6" s="48" t="s">
        <v>675</v>
      </c>
      <c r="B6" s="47">
        <f>SUM(C6:X6)</f>
        <v>8378.5434097638881</v>
      </c>
      <c r="C6" s="45">
        <f>C4*C1</f>
        <v>452.30181994444445</v>
      </c>
      <c r="D6" s="45">
        <f t="shared" ref="D6:X6" si="1">D4*D1</f>
        <v>450.33282988888885</v>
      </c>
      <c r="E6" s="45">
        <f t="shared" si="1"/>
        <v>447.65399244444438</v>
      </c>
      <c r="F6" s="45">
        <f t="shared" si="1"/>
        <v>445.54205694444443</v>
      </c>
      <c r="G6" s="45">
        <f t="shared" si="1"/>
        <v>436.74871458333331</v>
      </c>
      <c r="H6" s="45">
        <f t="shared" si="1"/>
        <v>431.41172499999999</v>
      </c>
      <c r="I6" s="45">
        <f t="shared" si="1"/>
        <v>427.60921562499999</v>
      </c>
      <c r="J6" s="45">
        <f t="shared" si="1"/>
        <v>422.57095208333334</v>
      </c>
      <c r="K6" s="45">
        <f t="shared" si="1"/>
        <v>419.07065937499999</v>
      </c>
      <c r="L6" s="45">
        <f t="shared" si="1"/>
        <v>416.13594791666662</v>
      </c>
      <c r="M6" s="45">
        <f t="shared" si="1"/>
        <v>364.97656874999996</v>
      </c>
      <c r="N6" s="45">
        <f t="shared" si="1"/>
        <v>361.39085312499998</v>
      </c>
      <c r="O6" s="45">
        <f t="shared" si="1"/>
        <v>351.30135520833329</v>
      </c>
      <c r="P6" s="45">
        <f t="shared" si="1"/>
        <v>344.25808854166661</v>
      </c>
      <c r="Q6" s="45">
        <f t="shared" si="1"/>
        <v>334.93747604166663</v>
      </c>
      <c r="R6" s="45">
        <f t="shared" si="1"/>
        <v>332.27842916666663</v>
      </c>
      <c r="S6" s="45">
        <f t="shared" si="1"/>
        <v>334.45183727777777</v>
      </c>
      <c r="T6" s="45">
        <f t="shared" si="1"/>
        <v>332.35840249999995</v>
      </c>
      <c r="U6" s="45">
        <f t="shared" si="1"/>
        <v>331.10008738888888</v>
      </c>
      <c r="V6" s="45">
        <f t="shared" si="1"/>
        <v>317.83446472222221</v>
      </c>
      <c r="W6" s="45">
        <f t="shared" si="1"/>
        <v>316.44664772222222</v>
      </c>
      <c r="X6" s="45">
        <f t="shared" si="1"/>
        <v>307.83128551388887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C3BD-D642-463E-B0EE-C70DD9834861}">
  <dimension ref="A1:X6"/>
  <sheetViews>
    <sheetView topLeftCell="M1" workbookViewId="0">
      <selection activeCell="P21" sqref="P21"/>
    </sheetView>
  </sheetViews>
  <sheetFormatPr baseColWidth="10" defaultRowHeight="15" x14ac:dyDescent="0.25"/>
  <cols>
    <col min="1" max="1" width="12.5703125" style="44" bestFit="1" customWidth="1"/>
    <col min="2" max="2" width="11.5703125" style="44" bestFit="1" customWidth="1"/>
    <col min="3" max="23" width="14.140625" style="44" bestFit="1" customWidth="1"/>
    <col min="24" max="24" width="15.140625" style="44" bestFit="1" customWidth="1"/>
    <col min="25" max="16384" width="11.42578125" style="44"/>
  </cols>
  <sheetData>
    <row r="1" spans="1:24" x14ac:dyDescent="0.25">
      <c r="C1" s="44">
        <f>(C2/360)/100</f>
        <v>1.0694444444444443E-4</v>
      </c>
      <c r="D1" s="44">
        <f t="shared" ref="D1:W1" si="0">(D2/360)/100</f>
        <v>1.0694444444444443E-4</v>
      </c>
      <c r="E1" s="44">
        <f t="shared" si="0"/>
        <v>1.0555555555555555E-4</v>
      </c>
      <c r="F1" s="44">
        <f t="shared" si="0"/>
        <v>1.0555555555555555E-4</v>
      </c>
      <c r="G1" s="44">
        <f t="shared" si="0"/>
        <v>1.0555555555555555E-4</v>
      </c>
      <c r="H1" s="44">
        <f t="shared" si="0"/>
        <v>1.0694444444444443E-4</v>
      </c>
      <c r="I1" s="44">
        <f t="shared" si="0"/>
        <v>1.0694444444444443E-4</v>
      </c>
      <c r="J1" s="44">
        <f t="shared" si="0"/>
        <v>1.0694444444444443E-4</v>
      </c>
      <c r="K1" s="44">
        <f t="shared" si="0"/>
        <v>1.0694444444444443E-4</v>
      </c>
      <c r="L1" s="44">
        <f t="shared" si="0"/>
        <v>1.0694444444444443E-4</v>
      </c>
      <c r="M1" s="44">
        <f t="shared" si="0"/>
        <v>1.0694444444444443E-4</v>
      </c>
      <c r="N1" s="44">
        <f t="shared" si="0"/>
        <v>1.0694444444444443E-4</v>
      </c>
      <c r="O1" s="44">
        <f t="shared" si="0"/>
        <v>1.0694444444444443E-4</v>
      </c>
      <c r="P1" s="44">
        <f t="shared" si="0"/>
        <v>1.0694444444444443E-4</v>
      </c>
      <c r="Q1" s="44">
        <f t="shared" si="0"/>
        <v>1.0694444444444443E-4</v>
      </c>
      <c r="R1" s="44">
        <f t="shared" si="0"/>
        <v>1.0694444444444443E-4</v>
      </c>
      <c r="S1" s="44">
        <f t="shared" si="0"/>
        <v>1.0694444444444443E-4</v>
      </c>
      <c r="T1" s="44">
        <f t="shared" si="0"/>
        <v>1.0694444444444443E-4</v>
      </c>
      <c r="U1" s="44">
        <f t="shared" si="0"/>
        <v>1.0694444444444443E-4</v>
      </c>
      <c r="V1" s="44">
        <f t="shared" si="0"/>
        <v>1.0694444444444443E-4</v>
      </c>
      <c r="W1" s="44">
        <f t="shared" si="0"/>
        <v>1.0694444444444443E-4</v>
      </c>
    </row>
    <row r="2" spans="1:24" x14ac:dyDescent="0.25">
      <c r="A2" s="44" t="s">
        <v>680</v>
      </c>
      <c r="C2" s="44">
        <v>3.85</v>
      </c>
      <c r="D2" s="44">
        <v>3.85</v>
      </c>
      <c r="E2" s="61">
        <v>3.8</v>
      </c>
      <c r="F2" s="61">
        <v>3.8</v>
      </c>
      <c r="G2" s="61">
        <v>3.8</v>
      </c>
      <c r="H2" s="61">
        <v>3.85</v>
      </c>
      <c r="I2" s="61">
        <v>3.85</v>
      </c>
      <c r="J2" s="61">
        <v>3.85</v>
      </c>
      <c r="K2" s="61">
        <v>3.85</v>
      </c>
      <c r="L2" s="61">
        <v>3.85</v>
      </c>
      <c r="M2" s="61">
        <v>3.85</v>
      </c>
      <c r="N2" s="61">
        <v>3.85</v>
      </c>
      <c r="O2" s="61">
        <v>3.85</v>
      </c>
      <c r="P2" s="61">
        <v>3.85</v>
      </c>
      <c r="Q2" s="61">
        <v>3.85</v>
      </c>
      <c r="R2" s="61">
        <v>3.85</v>
      </c>
      <c r="S2" s="61">
        <v>3.85</v>
      </c>
      <c r="T2" s="61">
        <v>3.85</v>
      </c>
      <c r="U2" s="61">
        <v>3.85</v>
      </c>
      <c r="V2" s="61">
        <v>3.85</v>
      </c>
      <c r="W2" s="61">
        <v>3.85</v>
      </c>
    </row>
    <row r="3" spans="1:24" ht="18.75" customHeight="1" x14ac:dyDescent="0.25">
      <c r="A3" s="62" t="s">
        <v>679</v>
      </c>
      <c r="B3" s="63" t="s">
        <v>678</v>
      </c>
      <c r="C3" s="64">
        <v>44287</v>
      </c>
      <c r="D3" s="64">
        <v>44291</v>
      </c>
      <c r="E3" s="64">
        <v>44292</v>
      </c>
      <c r="F3" s="64">
        <v>44293</v>
      </c>
      <c r="G3" s="64">
        <v>44294</v>
      </c>
      <c r="H3" s="64">
        <v>44295</v>
      </c>
      <c r="I3" s="64">
        <v>44298</v>
      </c>
      <c r="J3" s="64">
        <v>44299</v>
      </c>
      <c r="K3" s="64">
        <v>44300</v>
      </c>
      <c r="L3" s="64">
        <v>44301</v>
      </c>
      <c r="M3" s="64">
        <v>44302</v>
      </c>
      <c r="N3" s="64">
        <v>44305</v>
      </c>
      <c r="O3" s="64">
        <v>44306</v>
      </c>
      <c r="P3" s="64">
        <v>44307</v>
      </c>
      <c r="Q3" s="64">
        <v>44308</v>
      </c>
      <c r="R3" s="64">
        <v>44309</v>
      </c>
      <c r="S3" s="64">
        <v>44312</v>
      </c>
      <c r="T3" s="64">
        <v>44313</v>
      </c>
      <c r="U3" s="64">
        <v>44314</v>
      </c>
      <c r="V3" s="64">
        <v>44315</v>
      </c>
      <c r="W3" s="64">
        <v>44316</v>
      </c>
      <c r="X3" s="44" t="s">
        <v>677</v>
      </c>
    </row>
    <row r="4" spans="1:24" ht="14.25" customHeight="1" x14ac:dyDescent="0.25">
      <c r="A4" s="65" t="s">
        <v>676</v>
      </c>
      <c r="B4" s="66">
        <v>54392402</v>
      </c>
      <c r="C4" s="67">
        <v>2878422.41</v>
      </c>
      <c r="D4" s="67">
        <v>2590264.77</v>
      </c>
      <c r="E4" s="67">
        <v>2526563.58</v>
      </c>
      <c r="F4" s="67">
        <v>2519575.0499999998</v>
      </c>
      <c r="G4" s="68">
        <v>2515318.0099999998</v>
      </c>
      <c r="H4" s="68">
        <v>2509914.04</v>
      </c>
      <c r="I4" s="69">
        <v>2482142.9300000002</v>
      </c>
      <c r="J4" s="67">
        <v>2469747</v>
      </c>
      <c r="K4" s="67">
        <v>2455400.21</v>
      </c>
      <c r="L4" s="67">
        <v>2443634.62</v>
      </c>
      <c r="M4" s="67">
        <v>2415981.13</v>
      </c>
      <c r="N4" s="67">
        <v>2387041.5299999998</v>
      </c>
      <c r="O4" s="67">
        <v>2349930.04</v>
      </c>
      <c r="P4" s="67">
        <v>2336159.86</v>
      </c>
      <c r="Q4" s="67">
        <v>2328091</v>
      </c>
      <c r="R4" s="67">
        <v>2321571.86</v>
      </c>
      <c r="S4" s="67">
        <v>2289260.0699999998</v>
      </c>
      <c r="T4" s="67">
        <v>2280388.12</v>
      </c>
      <c r="U4" s="67">
        <v>2275763.3199999998</v>
      </c>
      <c r="V4" s="67">
        <v>2273097.04</v>
      </c>
      <c r="W4" s="67">
        <v>2260495.5699999998</v>
      </c>
      <c r="X4" s="49">
        <f>IFERROR(AVERAGE(C4:W4),"0")</f>
        <v>2424226.7695238092</v>
      </c>
    </row>
    <row r="6" spans="1:24" x14ac:dyDescent="0.25">
      <c r="A6" s="48" t="s">
        <v>675</v>
      </c>
      <c r="B6" s="47">
        <f>SUM(C6:W6)</f>
        <v>5433.9072634444428</v>
      </c>
      <c r="C6" s="45">
        <f>C4*C1</f>
        <v>307.83128551388887</v>
      </c>
      <c r="D6" s="45">
        <f t="shared" ref="D6:W6" si="1">D4*D1</f>
        <v>277.01442679166666</v>
      </c>
      <c r="E6" s="45">
        <f t="shared" si="1"/>
        <v>266.69282233333331</v>
      </c>
      <c r="F6" s="45">
        <f t="shared" si="1"/>
        <v>265.95514416666663</v>
      </c>
      <c r="G6" s="45">
        <f t="shared" si="1"/>
        <v>265.50578994444442</v>
      </c>
      <c r="H6" s="45">
        <f t="shared" si="1"/>
        <v>268.42136261111108</v>
      </c>
      <c r="I6" s="45">
        <f t="shared" si="1"/>
        <v>265.45139668055555</v>
      </c>
      <c r="J6" s="45">
        <f t="shared" si="1"/>
        <v>264.12572083333333</v>
      </c>
      <c r="K6" s="45">
        <f t="shared" si="1"/>
        <v>262.59141134722222</v>
      </c>
      <c r="L6" s="45">
        <f t="shared" si="1"/>
        <v>261.33314686111112</v>
      </c>
      <c r="M6" s="45">
        <f t="shared" si="1"/>
        <v>258.37575973611109</v>
      </c>
      <c r="N6" s="45">
        <f t="shared" si="1"/>
        <v>255.28083029166663</v>
      </c>
      <c r="O6" s="45">
        <f t="shared" si="1"/>
        <v>251.31196261111108</v>
      </c>
      <c r="P6" s="45">
        <f t="shared" si="1"/>
        <v>249.83931836111108</v>
      </c>
      <c r="Q6" s="45">
        <f t="shared" si="1"/>
        <v>248.97639861111108</v>
      </c>
      <c r="R6" s="45">
        <f t="shared" si="1"/>
        <v>248.27921280555552</v>
      </c>
      <c r="S6" s="45">
        <f t="shared" si="1"/>
        <v>244.82364637499995</v>
      </c>
      <c r="T6" s="45">
        <f t="shared" si="1"/>
        <v>243.8748406111111</v>
      </c>
      <c r="U6" s="45">
        <f t="shared" si="1"/>
        <v>243.3802439444444</v>
      </c>
      <c r="V6" s="45">
        <f t="shared" si="1"/>
        <v>243.09510011111109</v>
      </c>
      <c r="W6" s="45">
        <f t="shared" si="1"/>
        <v>241.74744290277775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A6C9-C4F4-4BBB-A0AA-97D90A2F4270}">
  <dimension ref="A1:AF6"/>
  <sheetViews>
    <sheetView workbookViewId="0">
      <selection activeCell="E19" sqref="E19"/>
    </sheetView>
  </sheetViews>
  <sheetFormatPr baseColWidth="10" defaultRowHeight="15" x14ac:dyDescent="0.25"/>
  <cols>
    <col min="1" max="1" width="14.7109375" style="44" customWidth="1"/>
    <col min="2" max="2" width="14.140625" style="44" bestFit="1" customWidth="1"/>
    <col min="3" max="7" width="13.42578125" style="44" bestFit="1" customWidth="1"/>
    <col min="8" max="9" width="12" style="44" bestFit="1" customWidth="1"/>
    <col min="10" max="14" width="13.42578125" style="44" bestFit="1" customWidth="1"/>
    <col min="15" max="16" width="12" style="44" bestFit="1" customWidth="1"/>
    <col min="17" max="21" width="13.42578125" style="44" bestFit="1" customWidth="1"/>
    <col min="22" max="23" width="12" style="44" bestFit="1" customWidth="1"/>
    <col min="24" max="28" width="13.42578125" style="44" bestFit="1" customWidth="1"/>
    <col min="29" max="30" width="12" style="44" bestFit="1" customWidth="1"/>
    <col min="31" max="31" width="13.42578125" style="44" bestFit="1" customWidth="1"/>
    <col min="32" max="32" width="14.140625" style="44" bestFit="1" customWidth="1"/>
    <col min="33" max="16384" width="11.42578125" style="44"/>
  </cols>
  <sheetData>
    <row r="1" spans="1:32" s="44" customFormat="1" x14ac:dyDescent="0.25">
      <c r="C1" s="44">
        <f>(C2/360)/100</f>
        <v>1.0555555555555555E-4</v>
      </c>
      <c r="D1" s="44">
        <f>(D2/360)/100</f>
        <v>1.0555555555555555E-4</v>
      </c>
      <c r="E1" s="44">
        <f>(E2/360)/100</f>
        <v>1.0555555555555555E-4</v>
      </c>
      <c r="F1" s="44">
        <f>(F2/360)/100</f>
        <v>1.0555555555555555E-4</v>
      </c>
      <c r="G1" s="44">
        <f>(G2/360)/100</f>
        <v>1.0555555555555555E-4</v>
      </c>
      <c r="H1" s="44">
        <f>(H2/360)/100</f>
        <v>1.0555555555555555E-4</v>
      </c>
      <c r="I1" s="44">
        <f>(I2/360)/100</f>
        <v>1.0555555555555555E-4</v>
      </c>
      <c r="J1" s="44">
        <f>(J2/360)/100</f>
        <v>1.0555555555555555E-4</v>
      </c>
      <c r="K1" s="44">
        <f>(K2/360)/100</f>
        <v>1.0555555555555555E-4</v>
      </c>
      <c r="L1" s="44">
        <f>(L2/360)/100</f>
        <v>1.0555555555555555E-4</v>
      </c>
      <c r="M1" s="44">
        <f>(M2/360)/100</f>
        <v>1.0555555555555555E-4</v>
      </c>
      <c r="N1" s="44">
        <f>(N2/360)/100</f>
        <v>1.0555555555555555E-4</v>
      </c>
      <c r="O1" s="44">
        <f>(O2/360)/100</f>
        <v>1.0555555555555555E-4</v>
      </c>
      <c r="P1" s="44">
        <f>(P2/360)/100</f>
        <v>1.0555555555555555E-4</v>
      </c>
      <c r="Q1" s="44">
        <f>(Q2/360)/100</f>
        <v>1.0555555555555555E-4</v>
      </c>
      <c r="R1" s="44">
        <f>(R2/360)/100</f>
        <v>1.0555555555555555E-4</v>
      </c>
      <c r="S1" s="44">
        <f>(S2/360)/100</f>
        <v>1.0555555555555555E-4</v>
      </c>
      <c r="T1" s="44">
        <f>(T2/360)/100</f>
        <v>1.0555555555555555E-4</v>
      </c>
      <c r="U1" s="44">
        <f>(U2/360)/100</f>
        <v>1.0555555555555555E-4</v>
      </c>
      <c r="V1" s="44">
        <f>(V2/360)/100</f>
        <v>1.0555555555555555E-4</v>
      </c>
      <c r="W1" s="44">
        <f>(W2/360)/100</f>
        <v>1.0555555555555555E-4</v>
      </c>
      <c r="X1" s="44">
        <f>(X2/360)/100</f>
        <v>1.0555555555555555E-4</v>
      </c>
      <c r="Y1" s="44">
        <f>(Y2/360)/100</f>
        <v>1.0555555555555555E-4</v>
      </c>
      <c r="Z1" s="44">
        <f>(Z2/360)/100</f>
        <v>1.0555555555555555E-4</v>
      </c>
      <c r="AA1" s="44">
        <f>(AA2/360)/100</f>
        <v>1.0555555555555555E-4</v>
      </c>
      <c r="AB1" s="44">
        <f>(AB2/360)/100</f>
        <v>1.0555555555555555E-4</v>
      </c>
      <c r="AC1" s="44">
        <f>(AC2/360)/100</f>
        <v>1.0555555555555555E-4</v>
      </c>
      <c r="AD1" s="44">
        <f>(AD2/360)/100</f>
        <v>1.0555555555555555E-4</v>
      </c>
      <c r="AE1" s="44">
        <f>(AE2/360)/100</f>
        <v>1.0555555555555555E-4</v>
      </c>
    </row>
    <row r="2" spans="1:32" s="44" customFormat="1" x14ac:dyDescent="0.25">
      <c r="A2" s="44" t="s">
        <v>680</v>
      </c>
      <c r="B2" s="56"/>
      <c r="C2" s="56">
        <v>3.8</v>
      </c>
      <c r="D2" s="56">
        <v>3.8</v>
      </c>
      <c r="E2" s="56">
        <v>3.8</v>
      </c>
      <c r="F2" s="56">
        <v>3.8</v>
      </c>
      <c r="G2" s="56">
        <v>3.8</v>
      </c>
      <c r="H2" s="56">
        <v>3.8</v>
      </c>
      <c r="I2" s="56">
        <v>3.8</v>
      </c>
      <c r="J2" s="56">
        <v>3.8</v>
      </c>
      <c r="K2" s="56">
        <v>3.8</v>
      </c>
      <c r="L2" s="56">
        <v>3.8</v>
      </c>
      <c r="M2" s="56">
        <v>3.8</v>
      </c>
      <c r="N2" s="56">
        <v>3.8</v>
      </c>
      <c r="O2" s="56">
        <v>3.8</v>
      </c>
      <c r="P2" s="56">
        <v>3.8</v>
      </c>
      <c r="Q2" s="56">
        <v>3.8</v>
      </c>
      <c r="R2" s="56">
        <v>3.8</v>
      </c>
      <c r="S2" s="56">
        <v>3.8</v>
      </c>
      <c r="T2" s="56">
        <v>3.8</v>
      </c>
      <c r="U2" s="56">
        <v>3.8</v>
      </c>
      <c r="V2" s="56">
        <v>3.8</v>
      </c>
      <c r="W2" s="56">
        <v>3.8</v>
      </c>
      <c r="X2" s="56">
        <v>3.8</v>
      </c>
      <c r="Y2" s="56">
        <v>3.8</v>
      </c>
      <c r="Z2" s="56">
        <v>3.8</v>
      </c>
      <c r="AA2" s="56">
        <v>3.8</v>
      </c>
      <c r="AB2" s="56">
        <v>3.8</v>
      </c>
      <c r="AC2" s="56">
        <v>3.8</v>
      </c>
      <c r="AD2" s="56">
        <v>3.8</v>
      </c>
      <c r="AE2" s="56">
        <v>3.8</v>
      </c>
    </row>
    <row r="3" spans="1:32" s="44" customFormat="1" ht="18.75" customHeight="1" x14ac:dyDescent="0.25">
      <c r="A3" s="55" t="s">
        <v>679</v>
      </c>
      <c r="B3" s="54" t="s">
        <v>678</v>
      </c>
      <c r="C3" s="53">
        <v>44319</v>
      </c>
      <c r="D3" s="53">
        <v>44320</v>
      </c>
      <c r="E3" s="53">
        <v>44321</v>
      </c>
      <c r="F3" s="53">
        <v>44322</v>
      </c>
      <c r="G3" s="53">
        <v>44323</v>
      </c>
      <c r="H3" s="53">
        <v>44324</v>
      </c>
      <c r="I3" s="53">
        <v>44325</v>
      </c>
      <c r="J3" s="53">
        <v>44326</v>
      </c>
      <c r="K3" s="53">
        <v>44327</v>
      </c>
      <c r="L3" s="53">
        <v>44328</v>
      </c>
      <c r="M3" s="53">
        <v>44329</v>
      </c>
      <c r="N3" s="53">
        <v>44330</v>
      </c>
      <c r="O3" s="53">
        <v>44331</v>
      </c>
      <c r="P3" s="53">
        <v>44332</v>
      </c>
      <c r="Q3" s="53">
        <v>44333</v>
      </c>
      <c r="R3" s="53">
        <v>44334</v>
      </c>
      <c r="S3" s="53">
        <v>44335</v>
      </c>
      <c r="T3" s="53">
        <v>44336</v>
      </c>
      <c r="U3" s="53">
        <v>44337</v>
      </c>
      <c r="V3" s="53">
        <v>44338</v>
      </c>
      <c r="W3" s="53">
        <v>44339</v>
      </c>
      <c r="X3" s="53">
        <f>+W3+1</f>
        <v>44340</v>
      </c>
      <c r="Y3" s="53">
        <f>+X3+1</f>
        <v>44341</v>
      </c>
      <c r="Z3" s="53">
        <f>+Y3+1</f>
        <v>44342</v>
      </c>
      <c r="AA3" s="53">
        <f>+Z3+1</f>
        <v>44343</v>
      </c>
      <c r="AB3" s="53">
        <f>+AA3+1</f>
        <v>44344</v>
      </c>
      <c r="AC3" s="53">
        <f>+AB3+1</f>
        <v>44345</v>
      </c>
      <c r="AD3" s="53">
        <f>+AC3+1</f>
        <v>44346</v>
      </c>
      <c r="AE3" s="53">
        <f>+AD3+1</f>
        <v>44347</v>
      </c>
      <c r="AF3" s="44" t="s">
        <v>677</v>
      </c>
    </row>
    <row r="4" spans="1:32" s="44" customFormat="1" ht="14.25" customHeight="1" x14ac:dyDescent="0.3">
      <c r="A4" s="52" t="s">
        <v>676</v>
      </c>
      <c r="B4" s="51">
        <v>54392402</v>
      </c>
      <c r="C4" s="50">
        <v>2243985.21</v>
      </c>
      <c r="D4" s="50">
        <v>2236680</v>
      </c>
      <c r="E4" s="50">
        <v>2706650.56</v>
      </c>
      <c r="F4" s="50">
        <v>2826225.69</v>
      </c>
      <c r="G4" s="50">
        <v>2800956.9900000016</v>
      </c>
      <c r="H4" s="50"/>
      <c r="I4" s="50"/>
      <c r="J4" s="50">
        <v>2803470.4000000018</v>
      </c>
      <c r="K4" s="50">
        <v>2849190.5799999996</v>
      </c>
      <c r="L4" s="50">
        <v>2832888.9699999983</v>
      </c>
      <c r="M4" s="50">
        <v>2772736.52</v>
      </c>
      <c r="N4" s="50">
        <v>2936111</v>
      </c>
      <c r="O4" s="50"/>
      <c r="P4" s="50"/>
      <c r="Q4" s="50">
        <v>2969672.2399999988</v>
      </c>
      <c r="R4" s="50">
        <v>3011151.9899999965</v>
      </c>
      <c r="S4" s="50">
        <v>2914250.3099999982</v>
      </c>
      <c r="T4" s="50">
        <v>2795105.2399999988</v>
      </c>
      <c r="U4" s="50">
        <v>2697980.819999998</v>
      </c>
      <c r="V4" s="50"/>
      <c r="W4" s="50"/>
      <c r="X4" s="50">
        <v>2774916.0899999966</v>
      </c>
      <c r="Y4" s="50">
        <v>2732545.1599999974</v>
      </c>
      <c r="Z4" s="50">
        <v>2639109.4499999993</v>
      </c>
      <c r="AA4" s="50">
        <v>2569570.1100000003</v>
      </c>
      <c r="AB4" s="50">
        <v>2514587.3299999987</v>
      </c>
      <c r="AC4" s="50"/>
      <c r="AD4" s="50"/>
      <c r="AE4" s="50">
        <v>2512413.9500000002</v>
      </c>
      <c r="AF4" s="49">
        <f>AVERAGE(C4:AE4)</f>
        <v>2720961.8385714279</v>
      </c>
    </row>
    <row r="6" spans="1:32" s="44" customFormat="1" x14ac:dyDescent="0.25">
      <c r="A6" s="48" t="s">
        <v>675</v>
      </c>
      <c r="B6" s="47">
        <f>SUM(C6:X6)</f>
        <v>2711027.4551052782</v>
      </c>
      <c r="C6" s="45">
        <f>C4*C1</f>
        <v>236.8651055</v>
      </c>
      <c r="D6" s="45">
        <f>D4*D1</f>
        <v>236.09399999999999</v>
      </c>
      <c r="E6" s="46">
        <v>2706650.5600000005</v>
      </c>
      <c r="F6" s="45">
        <f>F4*F1</f>
        <v>298.32382283333334</v>
      </c>
      <c r="G6" s="45">
        <f>G4*G1</f>
        <v>295.65657116666682</v>
      </c>
      <c r="H6" s="45">
        <f>H4*H1</f>
        <v>0</v>
      </c>
      <c r="I6" s="45">
        <f>I4*I1</f>
        <v>0</v>
      </c>
      <c r="J6" s="45">
        <f>J4*J1</f>
        <v>295.92187555555574</v>
      </c>
      <c r="K6" s="45">
        <f>K4*K1</f>
        <v>300.74789455555549</v>
      </c>
      <c r="L6" s="45">
        <f>L4*L1</f>
        <v>299.02716905555536</v>
      </c>
      <c r="M6" s="45">
        <f>M4*M1</f>
        <v>292.67774377777778</v>
      </c>
      <c r="N6" s="45">
        <f>N4*N1</f>
        <v>309.9228277777778</v>
      </c>
      <c r="O6" s="45">
        <f>O4*O1</f>
        <v>0</v>
      </c>
      <c r="P6" s="45">
        <f>P4*P1</f>
        <v>0</v>
      </c>
      <c r="Q6" s="45">
        <f>Q4*Q1</f>
        <v>313.46540311111096</v>
      </c>
      <c r="R6" s="45">
        <f>R4*R1</f>
        <v>317.84382116666632</v>
      </c>
      <c r="S6" s="45">
        <f>S4*S1</f>
        <v>307.61531049999979</v>
      </c>
      <c r="T6" s="45">
        <f>T4*T1</f>
        <v>295.0388864444443</v>
      </c>
      <c r="U6" s="45">
        <f>U4*U1</f>
        <v>284.78686433333314</v>
      </c>
      <c r="V6" s="45">
        <f>V4*V1</f>
        <v>0</v>
      </c>
      <c r="W6" s="45">
        <f>W4*W1</f>
        <v>0</v>
      </c>
      <c r="X6" s="45">
        <f>X4*X1</f>
        <v>292.90780949999964</v>
      </c>
      <c r="Y6" s="45">
        <f>Y4*Y1</f>
        <v>288.43532244444418</v>
      </c>
      <c r="Z6" s="45">
        <f>Z4*Z1</f>
        <v>278.57266416666658</v>
      </c>
      <c r="AA6" s="45">
        <f>AA4*AA1</f>
        <v>271.23240050000004</v>
      </c>
      <c r="AB6" s="45">
        <f>AB4*AB1</f>
        <v>265.42866261111095</v>
      </c>
      <c r="AC6" s="45">
        <f>AC4*AC1</f>
        <v>0</v>
      </c>
      <c r="AD6" s="45">
        <f>AD4*AD1</f>
        <v>0</v>
      </c>
      <c r="AE6" s="45">
        <f>AE4*AE1</f>
        <v>265.19925027777782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254D-7026-4BFB-AAEF-4CE2D9405FCE}">
  <dimension ref="A1:K94"/>
  <sheetViews>
    <sheetView showGridLines="0" zoomScaleNormal="100" zoomScaleSheetLayoutView="70" workbookViewId="0">
      <pane ySplit="3" topLeftCell="A4" activePane="bottomLeft" state="frozen"/>
      <selection pane="bottomLeft" activeCell="D19" sqref="D19"/>
    </sheetView>
  </sheetViews>
  <sheetFormatPr baseColWidth="10" defaultRowHeight="15" x14ac:dyDescent="0.25"/>
  <cols>
    <col min="1" max="1" width="33.140625" bestFit="1" customWidth="1"/>
    <col min="2" max="2" width="11.5703125" bestFit="1" customWidth="1"/>
    <col min="3" max="3" width="26.42578125" customWidth="1"/>
    <col min="4" max="4" width="15.42578125" customWidth="1"/>
    <col min="5" max="5" width="14.5703125" style="31" customWidth="1"/>
    <col min="6" max="6" width="10.7109375" customWidth="1"/>
    <col min="7" max="7" width="26.42578125" customWidth="1"/>
    <col min="8" max="8" width="10" customWidth="1"/>
    <col min="9" max="10" width="16.140625" customWidth="1"/>
  </cols>
  <sheetData>
    <row r="1" spans="1:11" x14ac:dyDescent="0.25">
      <c r="A1" s="14" t="s">
        <v>671</v>
      </c>
    </row>
    <row r="2" spans="1:11" x14ac:dyDescent="0.25">
      <c r="A2" s="14"/>
    </row>
    <row r="3" spans="1:11" ht="47.25" x14ac:dyDescent="0.25">
      <c r="A3" s="1" t="s">
        <v>0</v>
      </c>
      <c r="B3" s="2" t="s">
        <v>1</v>
      </c>
      <c r="C3" s="1" t="s">
        <v>2</v>
      </c>
      <c r="D3" s="3" t="s">
        <v>3</v>
      </c>
      <c r="E3" s="36" t="s">
        <v>4</v>
      </c>
      <c r="F3" s="2" t="s">
        <v>5</v>
      </c>
      <c r="G3" s="1" t="s">
        <v>6</v>
      </c>
      <c r="H3" s="4" t="s">
        <v>7</v>
      </c>
      <c r="I3" s="15" t="s">
        <v>10</v>
      </c>
      <c r="J3" s="15" t="s">
        <v>8</v>
      </c>
      <c r="K3" s="5"/>
    </row>
    <row r="4" spans="1:11" x14ac:dyDescent="0.25">
      <c r="A4" s="6" t="s">
        <v>11</v>
      </c>
      <c r="B4" s="7" t="s">
        <v>12</v>
      </c>
      <c r="C4" s="6" t="s">
        <v>13</v>
      </c>
      <c r="D4" s="8">
        <v>3000</v>
      </c>
      <c r="E4" s="32">
        <v>1664651</v>
      </c>
      <c r="F4" s="7" t="s">
        <v>9</v>
      </c>
      <c r="G4" s="6" t="s">
        <v>14</v>
      </c>
      <c r="H4" s="9">
        <v>5.22</v>
      </c>
      <c r="I4" s="10">
        <f>D4-H4</f>
        <v>2994.78</v>
      </c>
      <c r="J4" s="10">
        <f>I4*2%</f>
        <v>59.895600000000002</v>
      </c>
    </row>
    <row r="5" spans="1:11" x14ac:dyDescent="0.25">
      <c r="A5" s="6" t="s">
        <v>15</v>
      </c>
      <c r="B5" s="7" t="s">
        <v>12</v>
      </c>
      <c r="C5" s="6" t="s">
        <v>13</v>
      </c>
      <c r="D5" s="8">
        <v>5500</v>
      </c>
      <c r="E5" s="32">
        <v>1665346</v>
      </c>
      <c r="F5" s="7" t="s">
        <v>9</v>
      </c>
      <c r="G5" s="6" t="s">
        <v>16</v>
      </c>
      <c r="H5" s="9">
        <v>5.22</v>
      </c>
      <c r="I5" s="10">
        <f>D5-H5</f>
        <v>5494.78</v>
      </c>
      <c r="J5" s="10">
        <f>I5*2%</f>
        <v>109.8956</v>
      </c>
    </row>
    <row r="6" spans="1:11" x14ac:dyDescent="0.25">
      <c r="A6" s="6" t="s">
        <v>17</v>
      </c>
      <c r="B6" s="7" t="s">
        <v>12</v>
      </c>
      <c r="C6" s="6" t="s">
        <v>13</v>
      </c>
      <c r="D6" s="8">
        <v>900</v>
      </c>
      <c r="E6" s="32">
        <v>1666136</v>
      </c>
      <c r="F6" s="7" t="s">
        <v>9</v>
      </c>
      <c r="G6" s="6" t="s">
        <v>18</v>
      </c>
      <c r="H6" s="9">
        <v>5.22</v>
      </c>
      <c r="I6" s="10">
        <f>D6-H6</f>
        <v>894.78</v>
      </c>
      <c r="J6" s="10">
        <f>I6*2%</f>
        <v>17.895599999999998</v>
      </c>
    </row>
    <row r="7" spans="1:11" x14ac:dyDescent="0.25">
      <c r="A7" s="6" t="s">
        <v>19</v>
      </c>
      <c r="B7" s="7" t="s">
        <v>12</v>
      </c>
      <c r="C7" s="6" t="s">
        <v>13</v>
      </c>
      <c r="D7" s="8">
        <v>50000</v>
      </c>
      <c r="E7" s="32">
        <v>1668008</v>
      </c>
      <c r="F7" s="7" t="s">
        <v>9</v>
      </c>
      <c r="G7" s="6" t="s">
        <v>20</v>
      </c>
      <c r="H7" s="9">
        <v>5.22</v>
      </c>
      <c r="I7" s="10">
        <f>D7-H7</f>
        <v>49994.78</v>
      </c>
      <c r="J7" s="10">
        <f>I7*2%</f>
        <v>999.89559999999994</v>
      </c>
    </row>
    <row r="8" spans="1:11" x14ac:dyDescent="0.25">
      <c r="A8" s="6" t="s">
        <v>21</v>
      </c>
      <c r="B8" s="7" t="s">
        <v>12</v>
      </c>
      <c r="C8" s="6" t="s">
        <v>13</v>
      </c>
      <c r="D8" s="8">
        <v>10000</v>
      </c>
      <c r="E8" s="32">
        <v>1643744</v>
      </c>
      <c r="F8" s="7" t="s">
        <v>9</v>
      </c>
      <c r="G8" s="6" t="s">
        <v>22</v>
      </c>
      <c r="H8" s="9">
        <v>5.22</v>
      </c>
      <c r="I8" s="10">
        <f>D8-H8</f>
        <v>9994.7800000000007</v>
      </c>
      <c r="J8" s="10">
        <f>I8*2%</f>
        <v>199.89560000000003</v>
      </c>
    </row>
    <row r="9" spans="1:11" x14ac:dyDescent="0.25">
      <c r="A9" s="6" t="s">
        <v>23</v>
      </c>
      <c r="B9" s="7" t="s">
        <v>12</v>
      </c>
      <c r="C9" s="6" t="s">
        <v>13</v>
      </c>
      <c r="D9" s="8">
        <v>10000</v>
      </c>
      <c r="E9" s="32">
        <v>1643749</v>
      </c>
      <c r="F9" s="7" t="s">
        <v>9</v>
      </c>
      <c r="G9" s="6" t="s">
        <v>24</v>
      </c>
      <c r="H9" s="9">
        <v>5.22</v>
      </c>
      <c r="I9" s="10">
        <f>D9-H9</f>
        <v>9994.7800000000007</v>
      </c>
      <c r="J9" s="10">
        <f>I9*2%</f>
        <v>199.89560000000003</v>
      </c>
    </row>
    <row r="10" spans="1:11" x14ac:dyDescent="0.25">
      <c r="A10" s="6" t="s">
        <v>26</v>
      </c>
      <c r="B10" s="7" t="s">
        <v>12</v>
      </c>
      <c r="C10" s="6" t="s">
        <v>25</v>
      </c>
      <c r="D10" s="8">
        <v>2245.7600000000002</v>
      </c>
      <c r="E10" s="32">
        <v>1679558</v>
      </c>
      <c r="F10" s="7" t="s">
        <v>9</v>
      </c>
      <c r="G10" s="6" t="s">
        <v>27</v>
      </c>
      <c r="H10" s="9">
        <v>5.22</v>
      </c>
      <c r="I10" s="10">
        <f>D10-H10</f>
        <v>2240.5400000000004</v>
      </c>
      <c r="J10" s="10">
        <f>I10*2%</f>
        <v>44.810800000000008</v>
      </c>
    </row>
    <row r="11" spans="1:11" x14ac:dyDescent="0.25">
      <c r="A11" s="6" t="s">
        <v>28</v>
      </c>
      <c r="B11" s="7" t="s">
        <v>12</v>
      </c>
      <c r="C11" s="6" t="s">
        <v>25</v>
      </c>
      <c r="D11" s="8">
        <v>50</v>
      </c>
      <c r="E11" s="32">
        <v>1673937</v>
      </c>
      <c r="F11" s="7" t="s">
        <v>9</v>
      </c>
      <c r="G11" s="6" t="s">
        <v>29</v>
      </c>
      <c r="H11" s="9">
        <v>5.22</v>
      </c>
      <c r="I11" s="10">
        <f>D11-H11</f>
        <v>44.78</v>
      </c>
      <c r="J11" s="10">
        <f>I11*2%</f>
        <v>0.89560000000000006</v>
      </c>
    </row>
    <row r="12" spans="1:11" x14ac:dyDescent="0.25">
      <c r="A12" s="6" t="s">
        <v>31</v>
      </c>
      <c r="B12" s="7" t="s">
        <v>12</v>
      </c>
      <c r="C12" s="6" t="s">
        <v>30</v>
      </c>
      <c r="D12" s="16">
        <v>53000</v>
      </c>
      <c r="E12" s="32">
        <v>1687707</v>
      </c>
      <c r="F12" s="7" t="s">
        <v>9</v>
      </c>
      <c r="G12" s="6" t="s">
        <v>32</v>
      </c>
      <c r="H12" s="9">
        <v>5.22</v>
      </c>
      <c r="I12" s="10">
        <f>D12-H12</f>
        <v>52994.78</v>
      </c>
      <c r="J12" s="10">
        <f>I12*2%</f>
        <v>1059.8956000000001</v>
      </c>
    </row>
    <row r="13" spans="1:11" x14ac:dyDescent="0.25">
      <c r="A13" s="6" t="s">
        <v>33</v>
      </c>
      <c r="B13" s="6" t="s">
        <v>12</v>
      </c>
      <c r="C13" s="6" t="s">
        <v>34</v>
      </c>
      <c r="D13" s="8">
        <v>3000</v>
      </c>
      <c r="E13" s="24" t="s">
        <v>35</v>
      </c>
      <c r="F13" s="6" t="s">
        <v>9</v>
      </c>
      <c r="G13" s="6" t="s">
        <v>36</v>
      </c>
      <c r="H13" s="9">
        <v>5.22</v>
      </c>
      <c r="I13" s="10">
        <f>D13-H13</f>
        <v>2994.78</v>
      </c>
      <c r="J13" s="10">
        <f>I13*2%</f>
        <v>59.895600000000002</v>
      </c>
    </row>
    <row r="14" spans="1:11" x14ac:dyDescent="0.25">
      <c r="A14" s="6" t="s">
        <v>37</v>
      </c>
      <c r="B14" s="6" t="s">
        <v>12</v>
      </c>
      <c r="C14" s="6" t="s">
        <v>34</v>
      </c>
      <c r="D14" s="8">
        <v>4000</v>
      </c>
      <c r="E14" s="24" t="s">
        <v>38</v>
      </c>
      <c r="F14" s="6" t="s">
        <v>9</v>
      </c>
      <c r="G14" s="6" t="s">
        <v>39</v>
      </c>
      <c r="H14" s="9">
        <v>5.22</v>
      </c>
      <c r="I14" s="10">
        <f>D14-H14</f>
        <v>3994.78</v>
      </c>
      <c r="J14" s="10">
        <f>I14*2%</f>
        <v>79.895600000000002</v>
      </c>
    </row>
    <row r="15" spans="1:11" x14ac:dyDescent="0.25">
      <c r="A15" s="6" t="s">
        <v>40</v>
      </c>
      <c r="B15" s="6" t="s">
        <v>12</v>
      </c>
      <c r="C15" s="6" t="s">
        <v>34</v>
      </c>
      <c r="D15" s="8">
        <v>38700</v>
      </c>
      <c r="E15" s="24" t="s">
        <v>41</v>
      </c>
      <c r="F15" s="6" t="s">
        <v>9</v>
      </c>
      <c r="G15" s="6" t="s">
        <v>42</v>
      </c>
      <c r="H15" s="9">
        <v>5.22</v>
      </c>
      <c r="I15" s="10">
        <f>D15-H15</f>
        <v>38694.78</v>
      </c>
      <c r="J15" s="10">
        <f>I15*2%</f>
        <v>773.89559999999994</v>
      </c>
    </row>
    <row r="16" spans="1:11" x14ac:dyDescent="0.25">
      <c r="A16" s="6" t="s">
        <v>43</v>
      </c>
      <c r="B16" s="6" t="s">
        <v>12</v>
      </c>
      <c r="C16" s="6" t="s">
        <v>34</v>
      </c>
      <c r="D16" s="8">
        <v>10000</v>
      </c>
      <c r="E16" s="24" t="s">
        <v>44</v>
      </c>
      <c r="F16" s="6" t="s">
        <v>9</v>
      </c>
      <c r="G16" s="6" t="s">
        <v>45</v>
      </c>
      <c r="H16" s="9">
        <v>5.22</v>
      </c>
      <c r="I16" s="10">
        <f>D16-H16</f>
        <v>9994.7800000000007</v>
      </c>
      <c r="J16" s="10">
        <f>I16*2%</f>
        <v>199.89560000000003</v>
      </c>
    </row>
    <row r="17" spans="1:10" x14ac:dyDescent="0.25">
      <c r="A17" s="6" t="s">
        <v>46</v>
      </c>
      <c r="B17" s="6" t="s">
        <v>12</v>
      </c>
      <c r="C17" s="6" t="s">
        <v>34</v>
      </c>
      <c r="D17" s="8">
        <v>46500</v>
      </c>
      <c r="E17" s="24" t="s">
        <v>47</v>
      </c>
      <c r="F17" s="6" t="s">
        <v>9</v>
      </c>
      <c r="G17" s="6" t="s">
        <v>48</v>
      </c>
      <c r="H17" s="9">
        <v>5.22</v>
      </c>
      <c r="I17" s="10">
        <f>D17-H17</f>
        <v>46494.78</v>
      </c>
      <c r="J17" s="10">
        <f>I17*2%</f>
        <v>929.89559999999994</v>
      </c>
    </row>
    <row r="18" spans="1:10" x14ac:dyDescent="0.25">
      <c r="A18" s="6" t="s">
        <v>49</v>
      </c>
      <c r="B18" s="6" t="s">
        <v>12</v>
      </c>
      <c r="C18" s="6" t="s">
        <v>34</v>
      </c>
      <c r="D18" s="8">
        <v>5500</v>
      </c>
      <c r="E18" s="24" t="s">
        <v>50</v>
      </c>
      <c r="F18" s="6" t="s">
        <v>9</v>
      </c>
      <c r="G18" s="6" t="s">
        <v>51</v>
      </c>
      <c r="H18" s="9">
        <v>5.22</v>
      </c>
      <c r="I18" s="10">
        <f>D18-H18</f>
        <v>5494.78</v>
      </c>
      <c r="J18" s="10">
        <f>I18*2%</f>
        <v>109.8956</v>
      </c>
    </row>
    <row r="19" spans="1:10" x14ac:dyDescent="0.25">
      <c r="A19" s="6" t="s">
        <v>52</v>
      </c>
      <c r="B19" s="6" t="s">
        <v>12</v>
      </c>
      <c r="C19" s="6" t="s">
        <v>53</v>
      </c>
      <c r="D19" s="8">
        <v>30000</v>
      </c>
      <c r="E19" s="24" t="s">
        <v>54</v>
      </c>
      <c r="F19" s="6" t="s">
        <v>9</v>
      </c>
      <c r="G19" s="6" t="s">
        <v>55</v>
      </c>
      <c r="H19" s="9">
        <v>5.22</v>
      </c>
      <c r="I19" s="10">
        <f>D19-H19</f>
        <v>29994.78</v>
      </c>
      <c r="J19" s="10">
        <f>I19*2%</f>
        <v>599.89559999999994</v>
      </c>
    </row>
    <row r="20" spans="1:10" x14ac:dyDescent="0.25">
      <c r="A20" s="6" t="s">
        <v>56</v>
      </c>
      <c r="B20" s="6" t="s">
        <v>12</v>
      </c>
      <c r="C20" s="6" t="s">
        <v>57</v>
      </c>
      <c r="D20" s="17">
        <v>2332</v>
      </c>
      <c r="E20" s="24" t="s">
        <v>58</v>
      </c>
      <c r="F20" s="6" t="s">
        <v>9</v>
      </c>
      <c r="G20" s="6" t="s">
        <v>59</v>
      </c>
      <c r="H20" s="9">
        <v>5.22</v>
      </c>
      <c r="I20" s="10">
        <f>D20-H20</f>
        <v>2326.7800000000002</v>
      </c>
      <c r="J20" s="10">
        <f>I20*2%</f>
        <v>46.535600000000002</v>
      </c>
    </row>
    <row r="21" spans="1:10" x14ac:dyDescent="0.25">
      <c r="A21" s="6" t="s">
        <v>60</v>
      </c>
      <c r="B21" s="6" t="s">
        <v>12</v>
      </c>
      <c r="C21" s="6" t="s">
        <v>57</v>
      </c>
      <c r="D21" s="17">
        <v>1500</v>
      </c>
      <c r="E21" s="24" t="s">
        <v>61</v>
      </c>
      <c r="F21" s="6" t="s">
        <v>9</v>
      </c>
      <c r="G21" s="6" t="s">
        <v>62</v>
      </c>
      <c r="H21" s="9">
        <v>5.22</v>
      </c>
      <c r="I21" s="10">
        <f>D21-H21</f>
        <v>1494.78</v>
      </c>
      <c r="J21" s="10">
        <f>I21*2%</f>
        <v>29.895600000000002</v>
      </c>
    </row>
    <row r="22" spans="1:10" x14ac:dyDescent="0.25">
      <c r="A22" s="6" t="s">
        <v>63</v>
      </c>
      <c r="B22" s="6" t="s">
        <v>12</v>
      </c>
      <c r="C22" s="6" t="s">
        <v>64</v>
      </c>
      <c r="D22" s="8">
        <v>1000</v>
      </c>
      <c r="E22" s="24" t="s">
        <v>65</v>
      </c>
      <c r="F22" s="6" t="s">
        <v>9</v>
      </c>
      <c r="G22" s="6" t="s">
        <v>66</v>
      </c>
      <c r="H22" s="9">
        <v>5.22</v>
      </c>
      <c r="I22" s="10">
        <f>D22-H22</f>
        <v>994.78</v>
      </c>
      <c r="J22" s="10">
        <f>I22*2%</f>
        <v>19.895599999999998</v>
      </c>
    </row>
    <row r="23" spans="1:10" x14ac:dyDescent="0.25">
      <c r="A23" s="6" t="s">
        <v>67</v>
      </c>
      <c r="B23" s="6" t="s">
        <v>12</v>
      </c>
      <c r="C23" s="6" t="s">
        <v>64</v>
      </c>
      <c r="D23" s="8">
        <v>1400</v>
      </c>
      <c r="E23" s="24" t="s">
        <v>68</v>
      </c>
      <c r="F23" s="6" t="s">
        <v>9</v>
      </c>
      <c r="G23" s="6" t="s">
        <v>69</v>
      </c>
      <c r="H23" s="9">
        <v>5.22</v>
      </c>
      <c r="I23" s="10">
        <f>D23-H23</f>
        <v>1394.78</v>
      </c>
      <c r="J23" s="10">
        <f>I23*2%</f>
        <v>27.895600000000002</v>
      </c>
    </row>
    <row r="24" spans="1:10" x14ac:dyDescent="0.25">
      <c r="A24" s="6" t="s">
        <v>71</v>
      </c>
      <c r="B24" s="6" t="s">
        <v>12</v>
      </c>
      <c r="C24" s="6" t="s">
        <v>70</v>
      </c>
      <c r="D24" s="8">
        <v>2100</v>
      </c>
      <c r="E24" s="24" t="s">
        <v>72</v>
      </c>
      <c r="F24" s="6" t="s">
        <v>9</v>
      </c>
      <c r="G24" s="6" t="s">
        <v>73</v>
      </c>
      <c r="H24" s="9">
        <v>5.22</v>
      </c>
      <c r="I24" s="10">
        <f>D24-H24</f>
        <v>2094.7800000000002</v>
      </c>
      <c r="J24" s="10">
        <f>I24*2%</f>
        <v>41.895600000000002</v>
      </c>
    </row>
    <row r="25" spans="1:10" x14ac:dyDescent="0.25">
      <c r="A25" s="6" t="s">
        <v>74</v>
      </c>
      <c r="B25" s="6" t="s">
        <v>12</v>
      </c>
      <c r="C25" s="6" t="s">
        <v>70</v>
      </c>
      <c r="D25" s="8">
        <v>2000</v>
      </c>
      <c r="E25" s="24" t="s">
        <v>75</v>
      </c>
      <c r="F25" s="6" t="s">
        <v>9</v>
      </c>
      <c r="G25" s="6" t="s">
        <v>76</v>
      </c>
      <c r="H25" s="9">
        <v>5.22</v>
      </c>
      <c r="I25" s="10">
        <f>D25-H25</f>
        <v>1994.78</v>
      </c>
      <c r="J25" s="10">
        <f>I25*2%</f>
        <v>39.895600000000002</v>
      </c>
    </row>
    <row r="26" spans="1:10" x14ac:dyDescent="0.25">
      <c r="A26" s="6" t="s">
        <v>78</v>
      </c>
      <c r="B26" s="6" t="s">
        <v>12</v>
      </c>
      <c r="C26" s="6" t="s">
        <v>77</v>
      </c>
      <c r="D26" s="8">
        <v>2000</v>
      </c>
      <c r="E26" s="24" t="s">
        <v>79</v>
      </c>
      <c r="F26" s="6" t="s">
        <v>9</v>
      </c>
      <c r="G26" s="6" t="s">
        <v>80</v>
      </c>
      <c r="H26" s="9">
        <v>5.22</v>
      </c>
      <c r="I26" s="10">
        <f>D26-H26</f>
        <v>1994.78</v>
      </c>
      <c r="J26" s="10">
        <f>I26*2%</f>
        <v>39.895600000000002</v>
      </c>
    </row>
    <row r="27" spans="1:10" x14ac:dyDescent="0.25">
      <c r="A27" s="6" t="s">
        <v>81</v>
      </c>
      <c r="B27" s="6" t="s">
        <v>12</v>
      </c>
      <c r="C27" s="6" t="s">
        <v>82</v>
      </c>
      <c r="D27" s="8">
        <v>1000</v>
      </c>
      <c r="E27" s="24" t="s">
        <v>83</v>
      </c>
      <c r="F27" s="6" t="s">
        <v>9</v>
      </c>
      <c r="G27" s="6" t="s">
        <v>84</v>
      </c>
      <c r="H27" s="9">
        <v>5.22</v>
      </c>
      <c r="I27" s="10">
        <f>D27-H27</f>
        <v>994.78</v>
      </c>
      <c r="J27" s="10">
        <f>I27*2%</f>
        <v>19.895599999999998</v>
      </c>
    </row>
    <row r="28" spans="1:10" x14ac:dyDescent="0.25">
      <c r="A28" s="6" t="s">
        <v>85</v>
      </c>
      <c r="B28" s="6" t="s">
        <v>12</v>
      </c>
      <c r="C28" s="6" t="s">
        <v>82</v>
      </c>
      <c r="D28" s="8">
        <v>35000</v>
      </c>
      <c r="E28" s="24" t="s">
        <v>86</v>
      </c>
      <c r="F28" s="6" t="s">
        <v>9</v>
      </c>
      <c r="G28" s="6" t="s">
        <v>87</v>
      </c>
      <c r="H28" s="9">
        <v>5.22</v>
      </c>
      <c r="I28" s="10">
        <f>D28-H28</f>
        <v>34994.78</v>
      </c>
      <c r="J28" s="10">
        <f>I28*2%</f>
        <v>699.89559999999994</v>
      </c>
    </row>
    <row r="29" spans="1:10" x14ac:dyDescent="0.25">
      <c r="A29" s="6" t="s">
        <v>88</v>
      </c>
      <c r="B29" s="6" t="s">
        <v>12</v>
      </c>
      <c r="C29" s="6" t="s">
        <v>82</v>
      </c>
      <c r="D29" s="8">
        <v>10000</v>
      </c>
      <c r="E29" s="24" t="s">
        <v>89</v>
      </c>
      <c r="F29" s="6" t="s">
        <v>9</v>
      </c>
      <c r="G29" s="6" t="s">
        <v>90</v>
      </c>
      <c r="H29" s="9">
        <v>5.22</v>
      </c>
      <c r="I29" s="10">
        <f>D29-H29</f>
        <v>9994.7800000000007</v>
      </c>
      <c r="J29" s="10">
        <f>I29*2%</f>
        <v>199.89560000000003</v>
      </c>
    </row>
    <row r="30" spans="1:10" x14ac:dyDescent="0.25">
      <c r="A30" s="6" t="s">
        <v>91</v>
      </c>
      <c r="B30" s="6" t="s">
        <v>12</v>
      </c>
      <c r="C30" s="6" t="s">
        <v>82</v>
      </c>
      <c r="D30" s="8">
        <v>10000</v>
      </c>
      <c r="E30" s="24" t="s">
        <v>92</v>
      </c>
      <c r="F30" s="6" t="s">
        <v>9</v>
      </c>
      <c r="G30" s="6" t="s">
        <v>93</v>
      </c>
      <c r="H30" s="9">
        <v>5.22</v>
      </c>
      <c r="I30" s="10">
        <f>D30-H30</f>
        <v>9994.7800000000007</v>
      </c>
      <c r="J30" s="10">
        <f>I30*2%</f>
        <v>199.89560000000003</v>
      </c>
    </row>
    <row r="31" spans="1:10" x14ac:dyDescent="0.25">
      <c r="A31" s="6" t="s">
        <v>94</v>
      </c>
      <c r="B31" s="6" t="s">
        <v>12</v>
      </c>
      <c r="C31" s="6" t="s">
        <v>77</v>
      </c>
      <c r="D31" s="8">
        <v>10000</v>
      </c>
      <c r="E31" s="24" t="s">
        <v>95</v>
      </c>
      <c r="F31" s="6" t="s">
        <v>9</v>
      </c>
      <c r="G31" s="6" t="s">
        <v>96</v>
      </c>
      <c r="H31" s="9">
        <v>5.22</v>
      </c>
      <c r="I31" s="10">
        <f>D31-H31</f>
        <v>9994.7800000000007</v>
      </c>
      <c r="J31" s="10">
        <f>I31*2%</f>
        <v>199.89560000000003</v>
      </c>
    </row>
    <row r="32" spans="1:10" x14ac:dyDescent="0.25">
      <c r="A32" s="6" t="s">
        <v>97</v>
      </c>
      <c r="B32" s="6" t="s">
        <v>12</v>
      </c>
      <c r="C32" s="6" t="s">
        <v>77</v>
      </c>
      <c r="D32" s="8">
        <v>10000</v>
      </c>
      <c r="E32" s="24" t="s">
        <v>98</v>
      </c>
      <c r="F32" s="6" t="s">
        <v>9</v>
      </c>
      <c r="G32" s="6" t="s">
        <v>99</v>
      </c>
      <c r="H32" s="9">
        <v>5.22</v>
      </c>
      <c r="I32" s="10">
        <f>D32-H32</f>
        <v>9994.7800000000007</v>
      </c>
      <c r="J32" s="10">
        <f>I32*2%</f>
        <v>199.89560000000003</v>
      </c>
    </row>
    <row r="33" spans="1:10" x14ac:dyDescent="0.25">
      <c r="A33" s="6" t="s">
        <v>100</v>
      </c>
      <c r="B33" s="6" t="s">
        <v>12</v>
      </c>
      <c r="C33" s="6" t="s">
        <v>77</v>
      </c>
      <c r="D33" s="8">
        <v>28718.19</v>
      </c>
      <c r="E33" s="24" t="s">
        <v>101</v>
      </c>
      <c r="F33" s="6" t="s">
        <v>9</v>
      </c>
      <c r="G33" s="6" t="s">
        <v>102</v>
      </c>
      <c r="H33" s="9">
        <v>5.22</v>
      </c>
      <c r="I33" s="10">
        <f>D33-H33</f>
        <v>28712.969999999998</v>
      </c>
      <c r="J33" s="10">
        <f>I33*2%</f>
        <v>574.25939999999991</v>
      </c>
    </row>
    <row r="34" spans="1:10" x14ac:dyDescent="0.25">
      <c r="A34" s="6" t="s">
        <v>103</v>
      </c>
      <c r="B34" s="6" t="s">
        <v>12</v>
      </c>
      <c r="C34" s="6" t="s">
        <v>77</v>
      </c>
      <c r="D34" s="8">
        <v>4914.47</v>
      </c>
      <c r="E34" s="24" t="s">
        <v>104</v>
      </c>
      <c r="F34" s="6" t="s">
        <v>9</v>
      </c>
      <c r="G34" s="6" t="s">
        <v>105</v>
      </c>
      <c r="H34" s="9">
        <v>5.22</v>
      </c>
      <c r="I34" s="10">
        <f>D34-H34</f>
        <v>4909.25</v>
      </c>
      <c r="J34" s="10">
        <f>I34*2%</f>
        <v>98.185000000000002</v>
      </c>
    </row>
    <row r="35" spans="1:10" x14ac:dyDescent="0.25">
      <c r="A35" s="6" t="s">
        <v>106</v>
      </c>
      <c r="B35" s="6" t="s">
        <v>12</v>
      </c>
      <c r="C35" s="6" t="s">
        <v>77</v>
      </c>
      <c r="D35" s="8">
        <v>50000</v>
      </c>
      <c r="E35" s="24" t="s">
        <v>107</v>
      </c>
      <c r="F35" s="6" t="s">
        <v>9</v>
      </c>
      <c r="G35" s="6" t="s">
        <v>108</v>
      </c>
      <c r="H35" s="9">
        <v>5.22</v>
      </c>
      <c r="I35" s="10">
        <f>D35-H35</f>
        <v>49994.78</v>
      </c>
      <c r="J35" s="10">
        <f>I35*2%</f>
        <v>999.89559999999994</v>
      </c>
    </row>
    <row r="36" spans="1:10" x14ac:dyDescent="0.25">
      <c r="A36" s="6" t="s">
        <v>109</v>
      </c>
      <c r="B36" s="6" t="s">
        <v>12</v>
      </c>
      <c r="C36" s="6" t="s">
        <v>77</v>
      </c>
      <c r="D36" s="8">
        <v>10000</v>
      </c>
      <c r="E36" s="24" t="s">
        <v>110</v>
      </c>
      <c r="F36" s="6" t="s">
        <v>9</v>
      </c>
      <c r="G36" s="6" t="s">
        <v>111</v>
      </c>
      <c r="H36" s="9">
        <v>5.22</v>
      </c>
      <c r="I36" s="10">
        <f>D36-H36</f>
        <v>9994.7800000000007</v>
      </c>
      <c r="J36" s="10">
        <f>I36*2%</f>
        <v>199.89560000000003</v>
      </c>
    </row>
    <row r="37" spans="1:10" x14ac:dyDescent="0.25">
      <c r="A37" s="6" t="s">
        <v>112</v>
      </c>
      <c r="B37" s="6" t="s">
        <v>12</v>
      </c>
      <c r="C37" s="6" t="s">
        <v>77</v>
      </c>
      <c r="D37" s="8">
        <v>4949.97</v>
      </c>
      <c r="E37" s="24" t="s">
        <v>113</v>
      </c>
      <c r="F37" s="6" t="s">
        <v>9</v>
      </c>
      <c r="G37" s="6" t="s">
        <v>114</v>
      </c>
      <c r="H37" s="9">
        <v>5.22</v>
      </c>
      <c r="I37" s="10">
        <f>D37-H37</f>
        <v>4944.75</v>
      </c>
      <c r="J37" s="10">
        <f>I37*2%</f>
        <v>98.894999999999996</v>
      </c>
    </row>
    <row r="38" spans="1:10" x14ac:dyDescent="0.25">
      <c r="A38" s="6" t="s">
        <v>115</v>
      </c>
      <c r="B38" s="6" t="s">
        <v>12</v>
      </c>
      <c r="C38" s="6" t="s">
        <v>77</v>
      </c>
      <c r="D38" s="8">
        <v>14500</v>
      </c>
      <c r="E38" s="24" t="s">
        <v>116</v>
      </c>
      <c r="F38" s="6" t="s">
        <v>9</v>
      </c>
      <c r="G38" s="6" t="s">
        <v>117</v>
      </c>
      <c r="H38" s="9">
        <v>5.22</v>
      </c>
      <c r="I38" s="10">
        <f>D38-H38</f>
        <v>14494.78</v>
      </c>
      <c r="J38" s="10">
        <f>I38*2%</f>
        <v>289.8956</v>
      </c>
    </row>
    <row r="39" spans="1:10" x14ac:dyDescent="0.25">
      <c r="A39" s="6" t="s">
        <v>118</v>
      </c>
      <c r="B39" s="6" t="s">
        <v>12</v>
      </c>
      <c r="C39" s="6" t="s">
        <v>77</v>
      </c>
      <c r="D39" s="8">
        <v>3000</v>
      </c>
      <c r="E39" s="24" t="s">
        <v>119</v>
      </c>
      <c r="F39" s="6" t="s">
        <v>9</v>
      </c>
      <c r="G39" s="6" t="s">
        <v>120</v>
      </c>
      <c r="H39" s="9">
        <v>5.22</v>
      </c>
      <c r="I39" s="10">
        <f>D39-H39</f>
        <v>2994.78</v>
      </c>
      <c r="J39" s="10">
        <f>I39*2%</f>
        <v>59.895600000000002</v>
      </c>
    </row>
    <row r="40" spans="1:10" x14ac:dyDescent="0.25">
      <c r="A40" s="6" t="s">
        <v>121</v>
      </c>
      <c r="B40" s="6" t="s">
        <v>12</v>
      </c>
      <c r="C40" s="6" t="s">
        <v>77</v>
      </c>
      <c r="D40" s="8">
        <v>10000</v>
      </c>
      <c r="E40" s="24" t="s">
        <v>122</v>
      </c>
      <c r="F40" s="6" t="s">
        <v>9</v>
      </c>
      <c r="G40" s="6" t="s">
        <v>123</v>
      </c>
      <c r="H40" s="9">
        <v>5.22</v>
      </c>
      <c r="I40" s="10">
        <f>D40-H40</f>
        <v>9994.7800000000007</v>
      </c>
      <c r="J40" s="10">
        <f>I40*2%</f>
        <v>199.89560000000003</v>
      </c>
    </row>
    <row r="41" spans="1:10" x14ac:dyDescent="0.25">
      <c r="A41" s="6" t="s">
        <v>124</v>
      </c>
      <c r="B41" s="6" t="s">
        <v>12</v>
      </c>
      <c r="C41" s="6" t="s">
        <v>77</v>
      </c>
      <c r="D41" s="8">
        <v>6000</v>
      </c>
      <c r="E41" s="24" t="s">
        <v>125</v>
      </c>
      <c r="F41" s="6" t="s">
        <v>9</v>
      </c>
      <c r="G41" s="6" t="s">
        <v>126</v>
      </c>
      <c r="H41" s="9">
        <v>5.22</v>
      </c>
      <c r="I41" s="10">
        <f>D41-H41</f>
        <v>5994.78</v>
      </c>
      <c r="J41" s="10">
        <f>I41*2%</f>
        <v>119.8956</v>
      </c>
    </row>
    <row r="42" spans="1:10" x14ac:dyDescent="0.25">
      <c r="A42" s="6" t="s">
        <v>127</v>
      </c>
      <c r="B42" s="6" t="s">
        <v>12</v>
      </c>
      <c r="C42" s="6" t="s">
        <v>77</v>
      </c>
      <c r="D42" s="8">
        <v>56000</v>
      </c>
      <c r="E42" s="24" t="s">
        <v>128</v>
      </c>
      <c r="F42" s="6" t="s">
        <v>9</v>
      </c>
      <c r="G42" s="6" t="s">
        <v>129</v>
      </c>
      <c r="H42" s="9">
        <v>5.22</v>
      </c>
      <c r="I42" s="10">
        <f>D42-H42</f>
        <v>55994.78</v>
      </c>
      <c r="J42" s="10">
        <f>I42*2%</f>
        <v>1119.8956000000001</v>
      </c>
    </row>
    <row r="43" spans="1:10" x14ac:dyDescent="0.25">
      <c r="A43" s="6" t="s">
        <v>130</v>
      </c>
      <c r="B43" s="6" t="s">
        <v>12</v>
      </c>
      <c r="C43" s="6" t="s">
        <v>77</v>
      </c>
      <c r="D43" s="8">
        <v>7000</v>
      </c>
      <c r="E43" s="24" t="s">
        <v>131</v>
      </c>
      <c r="F43" s="6" t="s">
        <v>9</v>
      </c>
      <c r="G43" s="6" t="s">
        <v>132</v>
      </c>
      <c r="H43" s="9">
        <v>5.22</v>
      </c>
      <c r="I43" s="10">
        <f>D43-H43</f>
        <v>6994.78</v>
      </c>
      <c r="J43" s="10">
        <f>I43*2%</f>
        <v>139.8956</v>
      </c>
    </row>
    <row r="44" spans="1:10" x14ac:dyDescent="0.25">
      <c r="A44" s="6" t="s">
        <v>133</v>
      </c>
      <c r="B44" s="6" t="s">
        <v>12</v>
      </c>
      <c r="C44" s="6" t="s">
        <v>77</v>
      </c>
      <c r="D44" s="8">
        <v>10000</v>
      </c>
      <c r="E44" s="24" t="s">
        <v>134</v>
      </c>
      <c r="F44" s="6" t="s">
        <v>9</v>
      </c>
      <c r="G44" s="6" t="s">
        <v>135</v>
      </c>
      <c r="H44" s="9">
        <v>5.22</v>
      </c>
      <c r="I44" s="10">
        <f>D44-H44</f>
        <v>9994.7800000000007</v>
      </c>
      <c r="J44" s="10">
        <f>I44*2%</f>
        <v>199.89560000000003</v>
      </c>
    </row>
    <row r="45" spans="1:10" x14ac:dyDescent="0.25">
      <c r="A45" s="6" t="s">
        <v>136</v>
      </c>
      <c r="B45" s="6" t="s">
        <v>12</v>
      </c>
      <c r="C45" s="6" t="s">
        <v>77</v>
      </c>
      <c r="D45" s="8">
        <v>3647.51</v>
      </c>
      <c r="E45" s="24" t="s">
        <v>137</v>
      </c>
      <c r="F45" s="6" t="s">
        <v>9</v>
      </c>
      <c r="G45" s="6" t="s">
        <v>138</v>
      </c>
      <c r="H45" s="9">
        <v>5.22</v>
      </c>
      <c r="I45" s="10">
        <f>D45-H45</f>
        <v>3642.2900000000004</v>
      </c>
      <c r="J45" s="10">
        <f>I45*2%</f>
        <v>72.845800000000011</v>
      </c>
    </row>
    <row r="46" spans="1:10" x14ac:dyDescent="0.25">
      <c r="A46" s="6" t="s">
        <v>78</v>
      </c>
      <c r="B46" s="6" t="s">
        <v>12</v>
      </c>
      <c r="C46" s="6" t="s">
        <v>77</v>
      </c>
      <c r="D46" s="8">
        <v>2000</v>
      </c>
      <c r="E46" s="24" t="s">
        <v>79</v>
      </c>
      <c r="F46" s="6" t="s">
        <v>9</v>
      </c>
      <c r="G46" s="6" t="s">
        <v>80</v>
      </c>
      <c r="H46" s="9">
        <v>5.22</v>
      </c>
      <c r="I46" s="10">
        <f>D46-H46</f>
        <v>1994.78</v>
      </c>
      <c r="J46" s="10">
        <f>I46*2%</f>
        <v>39.895600000000002</v>
      </c>
    </row>
    <row r="47" spans="1:10" x14ac:dyDescent="0.25">
      <c r="A47" s="6" t="s">
        <v>139</v>
      </c>
      <c r="B47" s="6" t="s">
        <v>12</v>
      </c>
      <c r="C47" s="6" t="s">
        <v>140</v>
      </c>
      <c r="D47" s="8">
        <v>250</v>
      </c>
      <c r="E47" s="24" t="s">
        <v>141</v>
      </c>
      <c r="F47" s="6" t="s">
        <v>9</v>
      </c>
      <c r="G47" s="6" t="s">
        <v>142</v>
      </c>
      <c r="H47" s="9">
        <v>5.22</v>
      </c>
      <c r="I47" s="10">
        <f>D47-H47</f>
        <v>244.78</v>
      </c>
      <c r="J47" s="10">
        <f>I47*2%</f>
        <v>4.8956</v>
      </c>
    </row>
    <row r="48" spans="1:10" x14ac:dyDescent="0.25">
      <c r="A48" s="6" t="s">
        <v>143</v>
      </c>
      <c r="B48" s="6" t="s">
        <v>12</v>
      </c>
      <c r="C48" s="6" t="s">
        <v>144</v>
      </c>
      <c r="D48" s="8">
        <v>5000</v>
      </c>
      <c r="E48" s="24" t="s">
        <v>145</v>
      </c>
      <c r="F48" s="6" t="s">
        <v>9</v>
      </c>
      <c r="G48" s="6" t="s">
        <v>146</v>
      </c>
      <c r="H48" s="9">
        <v>5.22</v>
      </c>
      <c r="I48" s="10">
        <f>D48-H48</f>
        <v>4994.78</v>
      </c>
      <c r="J48" s="10">
        <f>I48*2%</f>
        <v>99.895600000000002</v>
      </c>
    </row>
    <row r="49" spans="1:10" x14ac:dyDescent="0.25">
      <c r="A49" s="6" t="s">
        <v>147</v>
      </c>
      <c r="B49" s="6" t="s">
        <v>12</v>
      </c>
      <c r="C49" s="6" t="s">
        <v>144</v>
      </c>
      <c r="D49" s="8">
        <v>5500</v>
      </c>
      <c r="E49" s="24" t="s">
        <v>148</v>
      </c>
      <c r="F49" s="6" t="s">
        <v>9</v>
      </c>
      <c r="G49" s="6" t="s">
        <v>149</v>
      </c>
      <c r="H49" s="9">
        <v>5.22</v>
      </c>
      <c r="I49" s="10">
        <f>D49-H49</f>
        <v>5494.78</v>
      </c>
      <c r="J49" s="10">
        <f>I49*2%</f>
        <v>109.8956</v>
      </c>
    </row>
    <row r="50" spans="1:10" x14ac:dyDescent="0.25">
      <c r="A50" s="6" t="s">
        <v>150</v>
      </c>
      <c r="B50" s="6" t="s">
        <v>12</v>
      </c>
      <c r="C50" s="6" t="s">
        <v>151</v>
      </c>
      <c r="D50" s="8">
        <v>4000</v>
      </c>
      <c r="E50" s="32">
        <v>1803054</v>
      </c>
      <c r="F50" s="6" t="s">
        <v>9</v>
      </c>
      <c r="G50" s="6" t="s">
        <v>152</v>
      </c>
      <c r="H50" s="9">
        <v>5.22</v>
      </c>
      <c r="I50" s="10">
        <f>D50-H50</f>
        <v>3994.78</v>
      </c>
      <c r="J50" s="10">
        <f>I50*2%</f>
        <v>79.895600000000002</v>
      </c>
    </row>
    <row r="51" spans="1:10" s="7" customFormat="1" x14ac:dyDescent="0.25">
      <c r="A51" s="6" t="s">
        <v>154</v>
      </c>
      <c r="B51" s="6" t="s">
        <v>12</v>
      </c>
      <c r="C51" s="6" t="s">
        <v>153</v>
      </c>
      <c r="D51" s="17">
        <v>1000</v>
      </c>
      <c r="E51" s="24" t="s">
        <v>155</v>
      </c>
      <c r="F51" s="6" t="s">
        <v>9</v>
      </c>
      <c r="G51" s="6" t="s">
        <v>156</v>
      </c>
      <c r="H51" s="9">
        <v>5.22</v>
      </c>
      <c r="I51" s="20">
        <f>D51-H51</f>
        <v>994.78</v>
      </c>
      <c r="J51" s="20">
        <f>I51*2%</f>
        <v>19.895599999999998</v>
      </c>
    </row>
    <row r="52" spans="1:10" x14ac:dyDescent="0.25">
      <c r="A52" s="6" t="s">
        <v>157</v>
      </c>
      <c r="B52" s="6" t="s">
        <v>12</v>
      </c>
      <c r="C52" s="6" t="s">
        <v>158</v>
      </c>
      <c r="D52" s="8">
        <v>15000</v>
      </c>
      <c r="E52" s="32">
        <v>1843290</v>
      </c>
      <c r="F52" s="6" t="s">
        <v>9</v>
      </c>
      <c r="G52" s="6" t="s">
        <v>159</v>
      </c>
      <c r="H52" s="9">
        <v>5.22</v>
      </c>
      <c r="I52" s="20">
        <f>D52-H52</f>
        <v>14994.78</v>
      </c>
      <c r="J52" s="20">
        <f>I52*2%</f>
        <v>299.8956</v>
      </c>
    </row>
    <row r="53" spans="1:10" x14ac:dyDescent="0.25">
      <c r="A53" s="6" t="s">
        <v>160</v>
      </c>
      <c r="B53" s="6" t="s">
        <v>12</v>
      </c>
      <c r="C53" s="6" t="s">
        <v>158</v>
      </c>
      <c r="D53" s="8">
        <v>10000</v>
      </c>
      <c r="E53" s="32">
        <v>1840404</v>
      </c>
      <c r="F53" s="6" t="s">
        <v>9</v>
      </c>
      <c r="G53" s="6" t="s">
        <v>161</v>
      </c>
      <c r="H53" s="9">
        <v>5.22</v>
      </c>
      <c r="I53" s="20">
        <f>D53-H53</f>
        <v>9994.7800000000007</v>
      </c>
      <c r="J53" s="20">
        <f>I53*2%</f>
        <v>199.89560000000003</v>
      </c>
    </row>
    <row r="54" spans="1:10" x14ac:dyDescent="0.25">
      <c r="A54" s="6" t="s">
        <v>162</v>
      </c>
      <c r="B54" s="6" t="s">
        <v>12</v>
      </c>
      <c r="C54" s="6" t="s">
        <v>158</v>
      </c>
      <c r="D54" s="8">
        <v>666</v>
      </c>
      <c r="E54" s="32">
        <v>1841435</v>
      </c>
      <c r="F54" s="6" t="s">
        <v>9</v>
      </c>
      <c r="G54" s="6" t="s">
        <v>163</v>
      </c>
      <c r="H54" s="9">
        <v>5.22</v>
      </c>
      <c r="I54" s="20">
        <f>D54-H54</f>
        <v>660.78</v>
      </c>
      <c r="J54" s="20">
        <f>I54*2%</f>
        <v>13.2156</v>
      </c>
    </row>
    <row r="55" spans="1:10" x14ac:dyDescent="0.25">
      <c r="A55" s="6" t="s">
        <v>164</v>
      </c>
      <c r="B55" s="6" t="s">
        <v>12</v>
      </c>
      <c r="C55" s="6" t="s">
        <v>158</v>
      </c>
      <c r="D55" s="8">
        <v>25616</v>
      </c>
      <c r="E55" s="32">
        <v>1841918</v>
      </c>
      <c r="F55" s="6" t="s">
        <v>9</v>
      </c>
      <c r="G55" s="6" t="s">
        <v>165</v>
      </c>
      <c r="H55" s="9">
        <v>5.22</v>
      </c>
      <c r="I55" s="20">
        <f>D55-H55</f>
        <v>25610.78</v>
      </c>
      <c r="J55" s="20">
        <f>I55*2%</f>
        <v>512.21559999999999</v>
      </c>
    </row>
    <row r="56" spans="1:10" x14ac:dyDescent="0.25">
      <c r="A56" s="6" t="s">
        <v>166</v>
      </c>
      <c r="B56" s="6" t="s">
        <v>12</v>
      </c>
      <c r="C56" s="6" t="s">
        <v>158</v>
      </c>
      <c r="D56" s="8">
        <v>25616</v>
      </c>
      <c r="E56" s="32">
        <v>1842469</v>
      </c>
      <c r="F56" s="6" t="s">
        <v>9</v>
      </c>
      <c r="G56" s="6" t="s">
        <v>167</v>
      </c>
      <c r="H56" s="9">
        <v>5.22</v>
      </c>
      <c r="I56" s="20">
        <f>D56-H56</f>
        <v>25610.78</v>
      </c>
      <c r="J56" s="20">
        <f>I56*2%</f>
        <v>512.21559999999999</v>
      </c>
    </row>
    <row r="57" spans="1:10" x14ac:dyDescent="0.25">
      <c r="A57" s="6" t="s">
        <v>168</v>
      </c>
      <c r="B57" s="6" t="s">
        <v>12</v>
      </c>
      <c r="C57" s="6" t="s">
        <v>169</v>
      </c>
      <c r="D57" s="8">
        <v>4500</v>
      </c>
      <c r="E57" s="32">
        <v>1857042</v>
      </c>
      <c r="F57" s="6" t="s">
        <v>9</v>
      </c>
      <c r="G57" s="6" t="s">
        <v>170</v>
      </c>
      <c r="H57" s="9">
        <v>5.22</v>
      </c>
      <c r="I57" s="20">
        <f>D57-H57</f>
        <v>4494.78</v>
      </c>
      <c r="J57" s="20">
        <f>I57*2%</f>
        <v>89.895600000000002</v>
      </c>
    </row>
    <row r="58" spans="1:10" x14ac:dyDescent="0.25">
      <c r="A58" s="6" t="s">
        <v>171</v>
      </c>
      <c r="B58" s="6" t="s">
        <v>12</v>
      </c>
      <c r="C58" s="6" t="s">
        <v>172</v>
      </c>
      <c r="D58" s="8">
        <v>285</v>
      </c>
      <c r="E58" s="32">
        <v>1862250</v>
      </c>
      <c r="F58" s="6" t="s">
        <v>9</v>
      </c>
      <c r="G58" s="6" t="s">
        <v>173</v>
      </c>
      <c r="H58" s="9">
        <v>5.22</v>
      </c>
      <c r="I58" s="20">
        <f>D58-H58</f>
        <v>279.77999999999997</v>
      </c>
      <c r="J58" s="20">
        <f>I58*2%</f>
        <v>5.5955999999999992</v>
      </c>
    </row>
    <row r="59" spans="1:10" x14ac:dyDescent="0.25">
      <c r="A59" s="6" t="s">
        <v>174</v>
      </c>
      <c r="B59" s="6" t="s">
        <v>12</v>
      </c>
      <c r="C59" s="6" t="s">
        <v>172</v>
      </c>
      <c r="D59" s="8">
        <v>622</v>
      </c>
      <c r="E59" s="32">
        <v>1863337</v>
      </c>
      <c r="F59" s="6" t="s">
        <v>9</v>
      </c>
      <c r="G59" s="6" t="s">
        <v>175</v>
      </c>
      <c r="H59" s="9">
        <v>5.22</v>
      </c>
      <c r="I59" s="17">
        <f>D59-H59</f>
        <v>616.78</v>
      </c>
      <c r="J59" s="17">
        <f>I59*2%</f>
        <v>12.335599999999999</v>
      </c>
    </row>
    <row r="60" spans="1:10" x14ac:dyDescent="0.25">
      <c r="A60" s="6" t="s">
        <v>176</v>
      </c>
      <c r="B60" s="6" t="s">
        <v>12</v>
      </c>
      <c r="C60" s="6" t="s">
        <v>172</v>
      </c>
      <c r="D60" s="8">
        <v>264.11</v>
      </c>
      <c r="E60" s="32">
        <v>1866606</v>
      </c>
      <c r="F60" s="6" t="s">
        <v>9</v>
      </c>
      <c r="G60" s="6" t="s">
        <v>177</v>
      </c>
      <c r="H60" s="9">
        <v>5.22</v>
      </c>
      <c r="I60" s="20">
        <f>D60-H60</f>
        <v>258.89</v>
      </c>
      <c r="J60" s="20">
        <f>I60*2%</f>
        <v>5.1777999999999995</v>
      </c>
    </row>
    <row r="61" spans="1:10" x14ac:dyDescent="0.25">
      <c r="A61" s="6" t="s">
        <v>178</v>
      </c>
      <c r="B61" s="6" t="s">
        <v>12</v>
      </c>
      <c r="C61" s="6" t="s">
        <v>179</v>
      </c>
      <c r="D61" s="8">
        <v>11500</v>
      </c>
      <c r="E61" s="32">
        <v>1871294</v>
      </c>
      <c r="F61" s="6" t="s">
        <v>9</v>
      </c>
      <c r="G61" s="6" t="s">
        <v>180</v>
      </c>
      <c r="H61" s="9">
        <v>5.22</v>
      </c>
      <c r="I61" s="20">
        <f>D61-H61</f>
        <v>11494.78</v>
      </c>
      <c r="J61" s="20">
        <f>I61*2%</f>
        <v>229.89560000000003</v>
      </c>
    </row>
    <row r="62" spans="1:10" x14ac:dyDescent="0.25">
      <c r="A62" s="6" t="s">
        <v>181</v>
      </c>
      <c r="B62" s="6" t="s">
        <v>12</v>
      </c>
      <c r="C62" s="6" t="s">
        <v>179</v>
      </c>
      <c r="D62" s="8">
        <v>15000</v>
      </c>
      <c r="E62" s="32">
        <v>1876734</v>
      </c>
      <c r="F62" s="6" t="s">
        <v>9</v>
      </c>
      <c r="G62" s="6" t="s">
        <v>182</v>
      </c>
      <c r="H62" s="9">
        <v>5.22</v>
      </c>
      <c r="I62" s="20">
        <f>D62-H62</f>
        <v>14994.78</v>
      </c>
      <c r="J62" s="20">
        <f>I62*2%</f>
        <v>299.8956</v>
      </c>
    </row>
    <row r="63" spans="1:10" x14ac:dyDescent="0.25">
      <c r="A63" s="6" t="s">
        <v>183</v>
      </c>
      <c r="B63" s="6" t="s">
        <v>12</v>
      </c>
      <c r="C63" s="6" t="s">
        <v>179</v>
      </c>
      <c r="D63" s="8">
        <v>1921.3</v>
      </c>
      <c r="E63" s="32">
        <v>1876733</v>
      </c>
      <c r="F63" s="6" t="s">
        <v>9</v>
      </c>
      <c r="G63" s="6" t="s">
        <v>184</v>
      </c>
      <c r="H63" s="9">
        <v>5.22</v>
      </c>
      <c r="I63" s="20">
        <f>D63-H63</f>
        <v>1916.08</v>
      </c>
      <c r="J63" s="20">
        <f>I63*2%</f>
        <v>38.321599999999997</v>
      </c>
    </row>
    <row r="64" spans="1:10" x14ac:dyDescent="0.25">
      <c r="A64" s="6" t="s">
        <v>185</v>
      </c>
      <c r="B64" s="6" t="s">
        <v>12</v>
      </c>
      <c r="C64" s="6" t="s">
        <v>179</v>
      </c>
      <c r="D64" s="8">
        <v>2000</v>
      </c>
      <c r="E64" s="32">
        <v>1876711</v>
      </c>
      <c r="F64" s="6" t="s">
        <v>9</v>
      </c>
      <c r="G64" s="6" t="s">
        <v>186</v>
      </c>
      <c r="H64" s="9">
        <v>5.22</v>
      </c>
      <c r="I64" s="20">
        <f>D64-H64</f>
        <v>1994.78</v>
      </c>
      <c r="J64" s="20">
        <f>I64*2%</f>
        <v>39.895600000000002</v>
      </c>
    </row>
    <row r="65" spans="1:10" x14ac:dyDescent="0.25">
      <c r="A65" s="6" t="s">
        <v>187</v>
      </c>
      <c r="B65" s="6" t="s">
        <v>12</v>
      </c>
      <c r="C65" s="6" t="s">
        <v>179</v>
      </c>
      <c r="D65" s="8">
        <v>10000</v>
      </c>
      <c r="E65" s="32">
        <v>1876712</v>
      </c>
      <c r="F65" s="6" t="s">
        <v>9</v>
      </c>
      <c r="G65" s="6" t="s">
        <v>188</v>
      </c>
      <c r="H65" s="9">
        <v>5.22</v>
      </c>
      <c r="I65" s="20">
        <f>D65-H65</f>
        <v>9994.7800000000007</v>
      </c>
      <c r="J65" s="20">
        <f>I65*2%</f>
        <v>199.89560000000003</v>
      </c>
    </row>
    <row r="66" spans="1:10" x14ac:dyDescent="0.25">
      <c r="A66" s="6" t="s">
        <v>189</v>
      </c>
      <c r="B66" s="6" t="s">
        <v>12</v>
      </c>
      <c r="C66" s="6" t="s">
        <v>179</v>
      </c>
      <c r="D66" s="8">
        <v>3000</v>
      </c>
      <c r="E66" s="32">
        <v>1875690</v>
      </c>
      <c r="F66" s="6" t="s">
        <v>9</v>
      </c>
      <c r="G66" s="6" t="s">
        <v>190</v>
      </c>
      <c r="H66" s="9">
        <v>5.22</v>
      </c>
      <c r="I66" s="17">
        <f>D66-H66</f>
        <v>2994.78</v>
      </c>
      <c r="J66" s="17">
        <f>I66*2%</f>
        <v>59.895600000000002</v>
      </c>
    </row>
    <row r="67" spans="1:10" x14ac:dyDescent="0.25">
      <c r="A67" s="6" t="s">
        <v>191</v>
      </c>
      <c r="B67" s="6" t="s">
        <v>12</v>
      </c>
      <c r="C67" s="6" t="s">
        <v>179</v>
      </c>
      <c r="D67" s="8">
        <v>1000</v>
      </c>
      <c r="E67" s="32">
        <v>1871764</v>
      </c>
      <c r="F67" s="6" t="s">
        <v>9</v>
      </c>
      <c r="G67" s="6" t="s">
        <v>192</v>
      </c>
      <c r="H67" s="9">
        <v>5.22</v>
      </c>
      <c r="I67" s="20">
        <f>D67-H67</f>
        <v>994.78</v>
      </c>
      <c r="J67" s="20">
        <f>I67*2%</f>
        <v>19.895599999999998</v>
      </c>
    </row>
    <row r="68" spans="1:10" x14ac:dyDescent="0.25">
      <c r="A68" s="6" t="s">
        <v>193</v>
      </c>
      <c r="B68" s="6" t="s">
        <v>12</v>
      </c>
      <c r="C68" s="6" t="s">
        <v>179</v>
      </c>
      <c r="D68" s="8">
        <v>5000</v>
      </c>
      <c r="E68" s="32">
        <v>1871853</v>
      </c>
      <c r="F68" s="6" t="s">
        <v>9</v>
      </c>
      <c r="G68" s="6" t="s">
        <v>194</v>
      </c>
      <c r="H68" s="9">
        <v>5.22</v>
      </c>
      <c r="I68" s="20">
        <f>D68-H68</f>
        <v>4994.78</v>
      </c>
      <c r="J68" s="20">
        <f>I68*2%</f>
        <v>99.895600000000002</v>
      </c>
    </row>
    <row r="69" spans="1:10" x14ac:dyDescent="0.25">
      <c r="A69" s="25" t="s">
        <v>195</v>
      </c>
      <c r="B69" s="25" t="s">
        <v>12</v>
      </c>
      <c r="C69" s="25" t="s">
        <v>196</v>
      </c>
      <c r="D69" s="17">
        <v>10000</v>
      </c>
      <c r="E69" s="37" t="s">
        <v>197</v>
      </c>
      <c r="F69" s="25" t="s">
        <v>9</v>
      </c>
      <c r="G69" s="25" t="s">
        <v>198</v>
      </c>
      <c r="H69" s="27">
        <v>5.22</v>
      </c>
      <c r="I69" s="27">
        <f>D69-H69</f>
        <v>9994.7800000000007</v>
      </c>
      <c r="J69" s="27">
        <f>I69*2%</f>
        <v>199.89560000000003</v>
      </c>
    </row>
    <row r="70" spans="1:10" ht="15.75" customHeight="1" x14ac:dyDescent="0.25">
      <c r="A70" s="11" t="s">
        <v>199</v>
      </c>
      <c r="B70" s="6" t="s">
        <v>12</v>
      </c>
      <c r="C70" s="11" t="s">
        <v>196</v>
      </c>
      <c r="D70" s="12">
        <v>2000</v>
      </c>
      <c r="E70" s="38">
        <v>1891824</v>
      </c>
      <c r="F70" s="11" t="s">
        <v>9</v>
      </c>
      <c r="G70" s="11" t="s">
        <v>200</v>
      </c>
      <c r="H70" s="9">
        <v>5.22</v>
      </c>
      <c r="I70" s="20">
        <f>D70-H70</f>
        <v>1994.78</v>
      </c>
      <c r="J70" s="20">
        <f>I70*2%</f>
        <v>39.895600000000002</v>
      </c>
    </row>
    <row r="71" spans="1:10" ht="15.75" customHeight="1" x14ac:dyDescent="0.25">
      <c r="A71" s="11" t="s">
        <v>201</v>
      </c>
      <c r="B71" s="6" t="s">
        <v>12</v>
      </c>
      <c r="C71" s="11" t="s">
        <v>196</v>
      </c>
      <c r="D71" s="12">
        <v>1178.17</v>
      </c>
      <c r="E71" s="38">
        <v>1895003</v>
      </c>
      <c r="F71" s="11" t="s">
        <v>9</v>
      </c>
      <c r="G71" s="11" t="s">
        <v>202</v>
      </c>
      <c r="H71" s="9">
        <v>5.22</v>
      </c>
      <c r="I71" s="20">
        <f>D71-H71</f>
        <v>1172.95</v>
      </c>
      <c r="J71" s="20">
        <f>I71*2%</f>
        <v>23.459</v>
      </c>
    </row>
    <row r="72" spans="1:10" ht="15.75" customHeight="1" x14ac:dyDescent="0.25">
      <c r="A72" s="11" t="s">
        <v>203</v>
      </c>
      <c r="B72" s="6" t="s">
        <v>12</v>
      </c>
      <c r="C72" s="11" t="s">
        <v>196</v>
      </c>
      <c r="D72" s="12">
        <v>1300</v>
      </c>
      <c r="E72" s="38">
        <v>1897231</v>
      </c>
      <c r="F72" s="11" t="s">
        <v>9</v>
      </c>
      <c r="G72" s="11" t="s">
        <v>204</v>
      </c>
      <c r="H72" s="9">
        <v>5.22</v>
      </c>
      <c r="I72" s="20">
        <f>D72-H72</f>
        <v>1294.78</v>
      </c>
      <c r="J72" s="20">
        <f>I72*2%</f>
        <v>25.895600000000002</v>
      </c>
    </row>
    <row r="73" spans="1:10" ht="15.75" customHeight="1" x14ac:dyDescent="0.25">
      <c r="A73" s="11" t="s">
        <v>205</v>
      </c>
      <c r="B73" s="6" t="s">
        <v>12</v>
      </c>
      <c r="C73" s="11" t="s">
        <v>196</v>
      </c>
      <c r="D73" s="12">
        <v>1500</v>
      </c>
      <c r="E73" s="38">
        <v>1891139</v>
      </c>
      <c r="F73" s="11" t="s">
        <v>9</v>
      </c>
      <c r="G73" s="11" t="s">
        <v>206</v>
      </c>
      <c r="H73" s="9">
        <v>5.22</v>
      </c>
      <c r="I73" s="20">
        <f>D73-H73</f>
        <v>1494.78</v>
      </c>
      <c r="J73" s="20">
        <f>I73*2%</f>
        <v>29.895600000000002</v>
      </c>
    </row>
    <row r="74" spans="1:10" ht="15.75" customHeight="1" x14ac:dyDescent="0.25">
      <c r="A74" s="11" t="s">
        <v>207</v>
      </c>
      <c r="B74" s="6" t="s">
        <v>12</v>
      </c>
      <c r="C74" s="11" t="s">
        <v>196</v>
      </c>
      <c r="D74" s="12">
        <v>3383</v>
      </c>
      <c r="E74" s="38">
        <v>1895142</v>
      </c>
      <c r="F74" s="11" t="s">
        <v>9</v>
      </c>
      <c r="G74" s="11" t="s">
        <v>208</v>
      </c>
      <c r="H74" s="9">
        <v>5.22</v>
      </c>
      <c r="I74" s="20">
        <f>D74-H74</f>
        <v>3377.78</v>
      </c>
      <c r="J74" s="20">
        <f>I74*2%</f>
        <v>67.555599999999998</v>
      </c>
    </row>
    <row r="75" spans="1:10" ht="15.75" customHeight="1" x14ac:dyDescent="0.25">
      <c r="A75" s="11" t="s">
        <v>209</v>
      </c>
      <c r="B75" s="6" t="s">
        <v>12</v>
      </c>
      <c r="C75" s="11" t="s">
        <v>196</v>
      </c>
      <c r="D75" s="12">
        <v>1481.51</v>
      </c>
      <c r="E75" s="38">
        <v>1895015</v>
      </c>
      <c r="F75" s="11" t="s">
        <v>9</v>
      </c>
      <c r="G75" s="11" t="s">
        <v>210</v>
      </c>
      <c r="H75" s="9">
        <v>5.22</v>
      </c>
      <c r="I75" s="20">
        <f>D75-H75</f>
        <v>1476.29</v>
      </c>
      <c r="J75" s="20">
        <f>I75*2%</f>
        <v>29.5258</v>
      </c>
    </row>
    <row r="76" spans="1:10" ht="15.75" customHeight="1" x14ac:dyDescent="0.25">
      <c r="A76" s="11" t="s">
        <v>211</v>
      </c>
      <c r="B76" s="6" t="s">
        <v>12</v>
      </c>
      <c r="C76" s="11" t="s">
        <v>196</v>
      </c>
      <c r="D76" s="12">
        <v>50</v>
      </c>
      <c r="E76" s="38">
        <v>1891093</v>
      </c>
      <c r="F76" s="11" t="s">
        <v>9</v>
      </c>
      <c r="G76" s="11" t="s">
        <v>212</v>
      </c>
      <c r="H76" s="9">
        <v>5.22</v>
      </c>
      <c r="I76" s="20">
        <f>D76-H76</f>
        <v>44.78</v>
      </c>
      <c r="J76" s="20">
        <f>I76*2%</f>
        <v>0.89560000000000006</v>
      </c>
    </row>
    <row r="77" spans="1:10" ht="15.75" customHeight="1" x14ac:dyDescent="0.25">
      <c r="A77" s="11" t="s">
        <v>213</v>
      </c>
      <c r="B77" s="6" t="s">
        <v>12</v>
      </c>
      <c r="C77" s="11" t="s">
        <v>196</v>
      </c>
      <c r="D77" s="12">
        <v>14171</v>
      </c>
      <c r="E77" s="38">
        <v>1895465</v>
      </c>
      <c r="F77" s="11" t="s">
        <v>9</v>
      </c>
      <c r="G77" s="11" t="s">
        <v>214</v>
      </c>
      <c r="H77" s="9">
        <v>5.22</v>
      </c>
      <c r="I77" s="20">
        <f>D77-H77</f>
        <v>14165.78</v>
      </c>
      <c r="J77" s="20">
        <f>I77*2%</f>
        <v>283.31560000000002</v>
      </c>
    </row>
    <row r="78" spans="1:10" ht="15.75" customHeight="1" x14ac:dyDescent="0.25">
      <c r="A78" s="11" t="s">
        <v>215</v>
      </c>
      <c r="B78" s="6" t="s">
        <v>12</v>
      </c>
      <c r="C78" s="11" t="s">
        <v>196</v>
      </c>
      <c r="D78" s="12">
        <v>1936.06</v>
      </c>
      <c r="E78" s="38">
        <v>1894951</v>
      </c>
      <c r="F78" s="11" t="s">
        <v>9</v>
      </c>
      <c r="G78" s="11" t="s">
        <v>216</v>
      </c>
      <c r="H78" s="9">
        <v>5.22</v>
      </c>
      <c r="I78" s="20">
        <f>D78-H78</f>
        <v>1930.84</v>
      </c>
      <c r="J78" s="20">
        <f>I78*2%</f>
        <v>38.616799999999998</v>
      </c>
    </row>
    <row r="79" spans="1:10" x14ac:dyDescent="0.25">
      <c r="A79" s="6" t="s">
        <v>217</v>
      </c>
      <c r="B79" s="6" t="s">
        <v>12</v>
      </c>
      <c r="C79" s="6" t="s">
        <v>218</v>
      </c>
      <c r="D79" s="8">
        <v>4000</v>
      </c>
      <c r="E79" s="32">
        <v>1903571</v>
      </c>
      <c r="F79" s="6" t="s">
        <v>9</v>
      </c>
      <c r="G79" s="6" t="s">
        <v>219</v>
      </c>
      <c r="H79" s="9">
        <v>5.22</v>
      </c>
      <c r="I79" s="20">
        <f>D79-H79</f>
        <v>3994.78</v>
      </c>
      <c r="J79" s="20">
        <f>I79*2%</f>
        <v>79.895600000000002</v>
      </c>
    </row>
    <row r="80" spans="1:10" x14ac:dyDescent="0.25">
      <c r="A80" s="6" t="s">
        <v>220</v>
      </c>
      <c r="B80" s="6" t="s">
        <v>12</v>
      </c>
      <c r="C80" s="6" t="s">
        <v>218</v>
      </c>
      <c r="D80" s="8">
        <v>10000</v>
      </c>
      <c r="E80" s="32">
        <v>1904723</v>
      </c>
      <c r="F80" s="6" t="s">
        <v>9</v>
      </c>
      <c r="G80" s="6" t="s">
        <v>221</v>
      </c>
      <c r="H80" s="9">
        <v>5.22</v>
      </c>
      <c r="I80" s="20">
        <f>D80-H80</f>
        <v>9994.7800000000007</v>
      </c>
      <c r="J80" s="20">
        <f>I80*2%</f>
        <v>199.89560000000003</v>
      </c>
    </row>
    <row r="81" spans="1:10" x14ac:dyDescent="0.25">
      <c r="A81" s="6" t="s">
        <v>222</v>
      </c>
      <c r="B81" s="6" t="s">
        <v>12</v>
      </c>
      <c r="C81" s="6" t="s">
        <v>218</v>
      </c>
      <c r="D81" s="8">
        <v>10000</v>
      </c>
      <c r="E81" s="32">
        <v>1904976</v>
      </c>
      <c r="F81" s="6" t="s">
        <v>9</v>
      </c>
      <c r="G81" s="6" t="s">
        <v>223</v>
      </c>
      <c r="H81" s="9">
        <v>5.22</v>
      </c>
      <c r="I81" s="20">
        <f>D81-H81</f>
        <v>9994.7800000000007</v>
      </c>
      <c r="J81" s="20">
        <f>I81*2%</f>
        <v>199.89560000000003</v>
      </c>
    </row>
    <row r="82" spans="1:10" x14ac:dyDescent="0.25">
      <c r="A82" s="6" t="s">
        <v>224</v>
      </c>
      <c r="B82" s="6" t="s">
        <v>12</v>
      </c>
      <c r="C82" s="6" t="s">
        <v>218</v>
      </c>
      <c r="D82" s="8">
        <v>5000</v>
      </c>
      <c r="E82" s="32">
        <v>1904977</v>
      </c>
      <c r="F82" s="6" t="s">
        <v>9</v>
      </c>
      <c r="G82" s="6" t="s">
        <v>225</v>
      </c>
      <c r="H82" s="9">
        <v>5.22</v>
      </c>
      <c r="I82" s="20">
        <f>D82-H82</f>
        <v>4994.78</v>
      </c>
      <c r="J82" s="20">
        <f>I82*2%</f>
        <v>99.895600000000002</v>
      </c>
    </row>
    <row r="83" spans="1:10" x14ac:dyDescent="0.25">
      <c r="A83" s="6" t="s">
        <v>226</v>
      </c>
      <c r="B83" s="6" t="s">
        <v>12</v>
      </c>
      <c r="C83" s="6" t="s">
        <v>218</v>
      </c>
      <c r="D83" s="8">
        <v>15000</v>
      </c>
      <c r="E83" s="32">
        <v>1903073</v>
      </c>
      <c r="F83" s="6" t="s">
        <v>9</v>
      </c>
      <c r="G83" s="6" t="s">
        <v>227</v>
      </c>
      <c r="H83" s="9">
        <v>5.22</v>
      </c>
      <c r="I83" s="20">
        <f>D83-H83</f>
        <v>14994.78</v>
      </c>
      <c r="J83" s="20">
        <f>I83*2%</f>
        <v>299.8956</v>
      </c>
    </row>
    <row r="84" spans="1:10" x14ac:dyDescent="0.25">
      <c r="A84" s="6" t="s">
        <v>228</v>
      </c>
      <c r="B84" s="6" t="s">
        <v>12</v>
      </c>
      <c r="C84" s="6" t="s">
        <v>229</v>
      </c>
      <c r="D84" s="8">
        <v>313</v>
      </c>
      <c r="E84" s="32">
        <v>1923921</v>
      </c>
      <c r="F84" s="6" t="s">
        <v>9</v>
      </c>
      <c r="G84" s="6" t="s">
        <v>230</v>
      </c>
      <c r="H84" s="9">
        <v>5.22</v>
      </c>
      <c r="I84" s="20">
        <f>D84-H84</f>
        <v>307.77999999999997</v>
      </c>
      <c r="J84" s="20">
        <f>I84*2%</f>
        <v>6.1555999999999997</v>
      </c>
    </row>
    <row r="85" spans="1:10" x14ac:dyDescent="0.25">
      <c r="A85" s="6" t="s">
        <v>231</v>
      </c>
      <c r="B85" s="6" t="s">
        <v>12</v>
      </c>
      <c r="C85" s="6" t="s">
        <v>232</v>
      </c>
      <c r="D85" s="8">
        <v>10700</v>
      </c>
      <c r="E85" s="24" t="s">
        <v>233</v>
      </c>
      <c r="F85" s="6" t="s">
        <v>9</v>
      </c>
      <c r="G85" s="6" t="s">
        <v>234</v>
      </c>
      <c r="H85" s="9">
        <v>5.22</v>
      </c>
      <c r="I85" s="20">
        <f>D85-H85</f>
        <v>10694.78</v>
      </c>
      <c r="J85" s="20">
        <f>I85*2%</f>
        <v>213.89560000000003</v>
      </c>
    </row>
    <row r="86" spans="1:10" x14ac:dyDescent="0.25">
      <c r="A86" s="6" t="s">
        <v>235</v>
      </c>
      <c r="B86" s="6" t="s">
        <v>12</v>
      </c>
      <c r="C86" s="6" t="s">
        <v>232</v>
      </c>
      <c r="D86" s="8">
        <v>10000</v>
      </c>
      <c r="E86" s="32">
        <v>1939218</v>
      </c>
      <c r="F86" s="6" t="s">
        <v>9</v>
      </c>
      <c r="G86" s="6" t="s">
        <v>236</v>
      </c>
      <c r="H86" s="9">
        <v>5.22</v>
      </c>
      <c r="I86" s="20">
        <f>D86-H86</f>
        <v>9994.7800000000007</v>
      </c>
      <c r="J86" s="20">
        <f>I86*2%</f>
        <v>199.89560000000003</v>
      </c>
    </row>
    <row r="87" spans="1:10" x14ac:dyDescent="0.25">
      <c r="A87" s="6" t="s">
        <v>238</v>
      </c>
      <c r="B87" s="6" t="s">
        <v>12</v>
      </c>
      <c r="C87" s="6" t="s">
        <v>237</v>
      </c>
      <c r="D87" s="8">
        <v>10000</v>
      </c>
      <c r="E87" s="32">
        <v>1950672</v>
      </c>
      <c r="F87" s="6" t="s">
        <v>9</v>
      </c>
      <c r="G87" s="6" t="s">
        <v>239</v>
      </c>
      <c r="H87" s="9">
        <v>5.22</v>
      </c>
      <c r="I87" s="20">
        <f>D87-H87</f>
        <v>9994.7800000000007</v>
      </c>
      <c r="J87" s="20">
        <f>I87*2%</f>
        <v>199.89560000000003</v>
      </c>
    </row>
    <row r="88" spans="1:10" x14ac:dyDescent="0.25">
      <c r="A88" s="6" t="s">
        <v>240</v>
      </c>
      <c r="B88" s="6" t="s">
        <v>12</v>
      </c>
      <c r="C88" s="6" t="s">
        <v>237</v>
      </c>
      <c r="D88" s="8">
        <v>15500</v>
      </c>
      <c r="E88" s="32">
        <v>1950674</v>
      </c>
      <c r="F88" s="6" t="s">
        <v>9</v>
      </c>
      <c r="G88" s="6" t="s">
        <v>241</v>
      </c>
      <c r="H88" s="9">
        <v>5.22</v>
      </c>
      <c r="I88" s="20">
        <f>D88-H88</f>
        <v>15494.78</v>
      </c>
      <c r="J88" s="20">
        <f>I88*2%</f>
        <v>309.8956</v>
      </c>
    </row>
    <row r="89" spans="1:10" x14ac:dyDescent="0.25">
      <c r="A89" s="6" t="s">
        <v>242</v>
      </c>
      <c r="B89" s="6" t="s">
        <v>12</v>
      </c>
      <c r="C89" s="6" t="s">
        <v>237</v>
      </c>
      <c r="D89" s="8">
        <v>10000</v>
      </c>
      <c r="E89" s="32">
        <v>1950675</v>
      </c>
      <c r="F89" s="6" t="s">
        <v>9</v>
      </c>
      <c r="G89" s="6" t="s">
        <v>243</v>
      </c>
      <c r="H89" s="9">
        <v>5.22</v>
      </c>
      <c r="I89" s="20">
        <f>D89-H89</f>
        <v>9994.7800000000007</v>
      </c>
      <c r="J89" s="20">
        <f>I89*2%</f>
        <v>199.89560000000003</v>
      </c>
    </row>
    <row r="90" spans="1:10" x14ac:dyDescent="0.25">
      <c r="A90" s="6" t="s">
        <v>244</v>
      </c>
      <c r="B90" s="6" t="s">
        <v>12</v>
      </c>
      <c r="C90" s="6" t="s">
        <v>237</v>
      </c>
      <c r="D90" s="8">
        <v>50000</v>
      </c>
      <c r="E90" s="32">
        <v>1951046</v>
      </c>
      <c r="F90" s="6" t="s">
        <v>9</v>
      </c>
      <c r="G90" s="6" t="s">
        <v>245</v>
      </c>
      <c r="H90" s="9">
        <v>5.22</v>
      </c>
      <c r="I90" s="20">
        <f>D90-H90</f>
        <v>49994.78</v>
      </c>
      <c r="J90" s="20">
        <f>I90*2%</f>
        <v>999.89559999999994</v>
      </c>
    </row>
    <row r="91" spans="1:10" x14ac:dyDescent="0.25">
      <c r="A91" s="6" t="s">
        <v>246</v>
      </c>
      <c r="B91" s="6" t="s">
        <v>12</v>
      </c>
      <c r="C91" s="6" t="s">
        <v>237</v>
      </c>
      <c r="D91" s="8">
        <v>30000</v>
      </c>
      <c r="E91" s="32">
        <v>1946371</v>
      </c>
      <c r="F91" s="6" t="s">
        <v>9</v>
      </c>
      <c r="G91" s="6" t="s">
        <v>247</v>
      </c>
      <c r="H91" s="9">
        <v>5.22</v>
      </c>
      <c r="I91" s="20">
        <f>D91-H91</f>
        <v>29994.78</v>
      </c>
      <c r="J91" s="20">
        <f>I91*2%</f>
        <v>599.89559999999994</v>
      </c>
    </row>
    <row r="92" spans="1:10" x14ac:dyDescent="0.25">
      <c r="A92" s="6" t="s">
        <v>248</v>
      </c>
      <c r="B92" s="6" t="s">
        <v>12</v>
      </c>
      <c r="C92" s="6" t="s">
        <v>237</v>
      </c>
      <c r="D92" s="8">
        <v>10000</v>
      </c>
      <c r="E92" s="32">
        <v>1947648</v>
      </c>
      <c r="F92" s="6" t="s">
        <v>9</v>
      </c>
      <c r="G92" s="6" t="s">
        <v>249</v>
      </c>
      <c r="H92" s="9">
        <v>5.22</v>
      </c>
      <c r="I92" s="20">
        <f>D92-H92</f>
        <v>9994.7800000000007</v>
      </c>
      <c r="J92" s="20">
        <f>I92*2%</f>
        <v>199.89560000000003</v>
      </c>
    </row>
    <row r="94" spans="1:10" s="40" customFormat="1" x14ac:dyDescent="0.25">
      <c r="E94" s="41"/>
      <c r="I94" s="40" t="s">
        <v>672</v>
      </c>
      <c r="J94" s="42">
        <f>SUM(J4:J93)</f>
        <v>18924.92939999999</v>
      </c>
    </row>
  </sheetData>
  <autoFilter ref="A3:N452" xr:uid="{12E82426-FCB7-4CD4-8B87-EAD3D7FB44D2}"/>
  <conditionalFormatting sqref="F667:F1048576 F4:F92">
    <cfRule type="containsText" dxfId="32" priority="109" operator="containsText" text="devuelta">
      <formula>NOT(ISERROR(SEARCH("devuelta",F4)))</formula>
    </cfRule>
  </conditionalFormatting>
  <conditionalFormatting sqref="F3">
    <cfRule type="containsText" dxfId="31" priority="25" operator="containsText" text="devuelta">
      <formula>NOT(ISERROR(SEARCH("devuelta",F3)))</formula>
    </cfRule>
  </conditionalFormatting>
  <conditionalFormatting sqref="A85:A86">
    <cfRule type="duplicateValues" dxfId="30" priority="128"/>
  </conditionalFormatting>
  <conditionalFormatting sqref="A70:A78">
    <cfRule type="duplicateValues" dxfId="29" priority="129"/>
  </conditionalFormatting>
  <conditionalFormatting sqref="E58:E68">
    <cfRule type="duplicateValues" dxfId="28" priority="131"/>
  </conditionalFormatting>
  <conditionalFormatting sqref="A58:A68">
    <cfRule type="duplicateValues" dxfId="27" priority="132"/>
  </conditionalFormatting>
  <conditionalFormatting sqref="A87:A92">
    <cfRule type="duplicateValues" dxfId="26" priority="338"/>
  </conditionalFormatting>
  <conditionalFormatting sqref="A69:A78">
    <cfRule type="duplicateValues" dxfId="25" priority="357"/>
  </conditionalFormatting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77F2-C070-494E-A498-808A48BED8C3}">
  <dimension ref="A1:J533"/>
  <sheetViews>
    <sheetView workbookViewId="0">
      <selection activeCell="F18" sqref="F18"/>
    </sheetView>
  </sheetViews>
  <sheetFormatPr baseColWidth="10" defaultRowHeight="15" x14ac:dyDescent="0.25"/>
  <cols>
    <col min="1" max="1" width="33.140625" bestFit="1" customWidth="1"/>
    <col min="2" max="2" width="11.28515625" bestFit="1" customWidth="1"/>
    <col min="3" max="3" width="21.85546875" bestFit="1" customWidth="1"/>
    <col min="4" max="4" width="12.5703125" bestFit="1" customWidth="1"/>
    <col min="5" max="5" width="14.5703125" bestFit="1" customWidth="1"/>
    <col min="6" max="6" width="9.5703125" bestFit="1" customWidth="1"/>
    <col min="7" max="7" width="21.85546875" bestFit="1" customWidth="1"/>
    <col min="8" max="8" width="10" bestFit="1" customWidth="1"/>
    <col min="9" max="9" width="12.5703125" bestFit="1" customWidth="1"/>
    <col min="10" max="10" width="11.5703125" bestFit="1" customWidth="1"/>
  </cols>
  <sheetData>
    <row r="1" spans="1:10" ht="63" x14ac:dyDescent="0.25">
      <c r="A1" s="1" t="s">
        <v>0</v>
      </c>
      <c r="B1" s="2" t="s">
        <v>1</v>
      </c>
      <c r="C1" s="1" t="s">
        <v>2</v>
      </c>
      <c r="D1" s="3" t="s">
        <v>3</v>
      </c>
      <c r="E1" s="36" t="s">
        <v>4</v>
      </c>
      <c r="F1" s="2" t="s">
        <v>5</v>
      </c>
      <c r="G1" s="1" t="s">
        <v>6</v>
      </c>
      <c r="H1" s="4" t="s">
        <v>7</v>
      </c>
      <c r="I1" s="15" t="s">
        <v>10</v>
      </c>
      <c r="J1" s="15" t="s">
        <v>8</v>
      </c>
    </row>
    <row r="2" spans="1:10" x14ac:dyDescent="0.25">
      <c r="A2" s="6" t="s">
        <v>250</v>
      </c>
      <c r="B2" s="6" t="s">
        <v>12</v>
      </c>
      <c r="C2" s="6" t="s">
        <v>251</v>
      </c>
      <c r="D2" s="8">
        <v>4000</v>
      </c>
      <c r="E2" s="7">
        <v>1958057</v>
      </c>
      <c r="F2" s="6" t="s">
        <v>9</v>
      </c>
      <c r="G2" s="6" t="s">
        <v>252</v>
      </c>
      <c r="H2" s="9">
        <v>5.22</v>
      </c>
      <c r="I2" s="20">
        <f>D2-H2</f>
        <v>3994.78</v>
      </c>
      <c r="J2" s="33">
        <f>I2*2%</f>
        <v>79.895600000000002</v>
      </c>
    </row>
    <row r="3" spans="1:10" x14ac:dyDescent="0.25">
      <c r="A3" s="6" t="s">
        <v>253</v>
      </c>
      <c r="B3" s="6" t="s">
        <v>12</v>
      </c>
      <c r="C3" s="6" t="s">
        <v>254</v>
      </c>
      <c r="D3" s="8">
        <v>38700</v>
      </c>
      <c r="E3" s="7">
        <v>1965889</v>
      </c>
      <c r="F3" s="6" t="s">
        <v>9</v>
      </c>
      <c r="G3" s="6" t="s">
        <v>255</v>
      </c>
      <c r="H3" s="9">
        <v>5.22</v>
      </c>
      <c r="I3" s="20">
        <f>D3-H3</f>
        <v>38694.78</v>
      </c>
      <c r="J3" s="33">
        <f>I3*2%</f>
        <v>773.89559999999994</v>
      </c>
    </row>
    <row r="4" spans="1:10" x14ac:dyDescent="0.25">
      <c r="A4" s="6" t="s">
        <v>257</v>
      </c>
      <c r="B4" s="6" t="s">
        <v>12</v>
      </c>
      <c r="C4" s="6" t="s">
        <v>256</v>
      </c>
      <c r="D4" s="8">
        <v>666</v>
      </c>
      <c r="E4" s="7">
        <v>1987617</v>
      </c>
      <c r="F4" s="6" t="s">
        <v>9</v>
      </c>
      <c r="G4" s="6" t="s">
        <v>258</v>
      </c>
      <c r="H4" s="9"/>
      <c r="I4" s="20">
        <f>D4-H4</f>
        <v>666</v>
      </c>
      <c r="J4" s="33">
        <f>I4*2%</f>
        <v>13.32</v>
      </c>
    </row>
    <row r="5" spans="1:10" x14ac:dyDescent="0.25">
      <c r="A5" s="6" t="s">
        <v>259</v>
      </c>
      <c r="B5" s="6" t="s">
        <v>12</v>
      </c>
      <c r="C5" s="6" t="s">
        <v>256</v>
      </c>
      <c r="D5" s="8">
        <v>20000</v>
      </c>
      <c r="E5" s="7">
        <v>1988512</v>
      </c>
      <c r="F5" s="6" t="s">
        <v>9</v>
      </c>
      <c r="G5" s="6" t="s">
        <v>260</v>
      </c>
      <c r="H5" s="9"/>
      <c r="I5" s="20">
        <f>D5-H5</f>
        <v>20000</v>
      </c>
      <c r="J5" s="33">
        <f>I5*2%</f>
        <v>400</v>
      </c>
    </row>
    <row r="6" spans="1:10" x14ac:dyDescent="0.25">
      <c r="A6" s="6" t="s">
        <v>261</v>
      </c>
      <c r="B6" s="6" t="s">
        <v>12</v>
      </c>
      <c r="C6" s="6" t="s">
        <v>256</v>
      </c>
      <c r="D6" s="8">
        <v>36000</v>
      </c>
      <c r="E6" s="7">
        <v>1985215</v>
      </c>
      <c r="F6" s="6" t="s">
        <v>9</v>
      </c>
      <c r="G6" s="6" t="s">
        <v>262</v>
      </c>
      <c r="H6" s="9"/>
      <c r="I6" s="20">
        <f>D6-H6</f>
        <v>36000</v>
      </c>
      <c r="J6" s="33">
        <f>I6*2%</f>
        <v>720</v>
      </c>
    </row>
    <row r="7" spans="1:10" x14ac:dyDescent="0.25">
      <c r="A7" s="6" t="s">
        <v>263</v>
      </c>
      <c r="B7" s="6" t="s">
        <v>12</v>
      </c>
      <c r="C7" s="6" t="s">
        <v>256</v>
      </c>
      <c r="D7" s="8">
        <v>16500</v>
      </c>
      <c r="E7" s="7">
        <v>1985228</v>
      </c>
      <c r="F7" s="6" t="s">
        <v>9</v>
      </c>
      <c r="G7" s="6" t="s">
        <v>264</v>
      </c>
      <c r="H7" s="9"/>
      <c r="I7" s="20">
        <f>D7-H7</f>
        <v>16500</v>
      </c>
      <c r="J7" s="33">
        <f>I7*2%</f>
        <v>330</v>
      </c>
    </row>
    <row r="8" spans="1:10" x14ac:dyDescent="0.25">
      <c r="A8" s="6" t="s">
        <v>265</v>
      </c>
      <c r="B8" s="6" t="s">
        <v>12</v>
      </c>
      <c r="C8" s="6" t="s">
        <v>266</v>
      </c>
      <c r="D8" s="8">
        <v>3000</v>
      </c>
      <c r="E8" s="7">
        <v>1994304</v>
      </c>
      <c r="F8" s="6" t="s">
        <v>9</v>
      </c>
      <c r="G8" s="6" t="s">
        <v>267</v>
      </c>
      <c r="H8" s="9"/>
      <c r="I8" s="20">
        <f>D8-H8</f>
        <v>3000</v>
      </c>
      <c r="J8" s="33">
        <f>I8*2%</f>
        <v>60</v>
      </c>
    </row>
    <row r="9" spans="1:10" x14ac:dyDescent="0.25">
      <c r="A9" s="11" t="s">
        <v>268</v>
      </c>
      <c r="B9" s="6" t="s">
        <v>12</v>
      </c>
      <c r="C9" s="11" t="s">
        <v>266</v>
      </c>
      <c r="D9" s="12">
        <v>52500</v>
      </c>
      <c r="E9" s="13">
        <v>1996198</v>
      </c>
      <c r="F9" s="11" t="s">
        <v>9</v>
      </c>
      <c r="G9" s="11" t="s">
        <v>269</v>
      </c>
      <c r="H9" s="7"/>
      <c r="I9" s="20">
        <f>D9-H9</f>
        <v>52500</v>
      </c>
      <c r="J9" s="33">
        <f>I9*2%</f>
        <v>1050</v>
      </c>
    </row>
    <row r="10" spans="1:10" x14ac:dyDescent="0.25">
      <c r="A10" s="11" t="s">
        <v>270</v>
      </c>
      <c r="B10" s="6" t="s">
        <v>12</v>
      </c>
      <c r="C10" s="11" t="s">
        <v>266</v>
      </c>
      <c r="D10" s="12">
        <v>36000</v>
      </c>
      <c r="E10" s="13">
        <v>1996222</v>
      </c>
      <c r="F10" s="11" t="s">
        <v>9</v>
      </c>
      <c r="G10" s="11" t="s">
        <v>271</v>
      </c>
      <c r="H10" s="7"/>
      <c r="I10" s="20">
        <f>D10-H10</f>
        <v>36000</v>
      </c>
      <c r="J10" s="33">
        <f>I10*2%</f>
        <v>720</v>
      </c>
    </row>
    <row r="11" spans="1:10" x14ac:dyDescent="0.25">
      <c r="A11" s="6" t="s">
        <v>272</v>
      </c>
      <c r="B11" s="6" t="s">
        <v>12</v>
      </c>
      <c r="C11" s="6" t="s">
        <v>273</v>
      </c>
      <c r="D11" s="8">
        <v>6000</v>
      </c>
      <c r="E11" s="7">
        <v>2007358</v>
      </c>
      <c r="F11" s="6" t="s">
        <v>9</v>
      </c>
      <c r="G11" s="6" t="s">
        <v>274</v>
      </c>
      <c r="H11" s="6"/>
      <c r="I11" s="20">
        <f>D11-H11</f>
        <v>6000</v>
      </c>
      <c r="J11" s="33">
        <f>I11*2%</f>
        <v>120</v>
      </c>
    </row>
    <row r="12" spans="1:10" x14ac:dyDescent="0.25">
      <c r="A12" s="6" t="s">
        <v>275</v>
      </c>
      <c r="B12" s="6" t="s">
        <v>12</v>
      </c>
      <c r="C12" s="6" t="s">
        <v>273</v>
      </c>
      <c r="D12" s="8">
        <v>11500</v>
      </c>
      <c r="E12" s="7">
        <v>2008685</v>
      </c>
      <c r="F12" s="6" t="s">
        <v>9</v>
      </c>
      <c r="G12" s="6" t="s">
        <v>276</v>
      </c>
      <c r="H12" s="6"/>
      <c r="I12" s="20">
        <f>D12-H12</f>
        <v>11500</v>
      </c>
      <c r="J12" s="33">
        <f>I12*2%</f>
        <v>230</v>
      </c>
    </row>
    <row r="13" spans="1:10" x14ac:dyDescent="0.25">
      <c r="A13" s="6" t="s">
        <v>277</v>
      </c>
      <c r="B13" s="6" t="s">
        <v>12</v>
      </c>
      <c r="C13" s="6" t="s">
        <v>273</v>
      </c>
      <c r="D13" s="8">
        <v>0.1</v>
      </c>
      <c r="E13" s="7">
        <v>2008831</v>
      </c>
      <c r="F13" s="6" t="s">
        <v>9</v>
      </c>
      <c r="G13" s="6" t="s">
        <v>278</v>
      </c>
      <c r="H13" s="6"/>
      <c r="I13" s="20">
        <f>D13-H13</f>
        <v>0.1</v>
      </c>
      <c r="J13" s="33">
        <f>I13*2%</f>
        <v>2E-3</v>
      </c>
    </row>
    <row r="14" spans="1:10" x14ac:dyDescent="0.25">
      <c r="A14" s="6" t="s">
        <v>280</v>
      </c>
      <c r="B14" s="6" t="s">
        <v>12</v>
      </c>
      <c r="C14" s="6" t="s">
        <v>279</v>
      </c>
      <c r="D14" s="8">
        <v>5000</v>
      </c>
      <c r="E14" s="7">
        <v>2016115</v>
      </c>
      <c r="F14" s="6" t="s">
        <v>9</v>
      </c>
      <c r="G14" s="6" t="s">
        <v>281</v>
      </c>
      <c r="H14" s="6"/>
      <c r="I14" s="20">
        <f>D14-H14</f>
        <v>5000</v>
      </c>
      <c r="J14" s="33">
        <f>I14*2%</f>
        <v>100</v>
      </c>
    </row>
    <row r="15" spans="1:10" x14ac:dyDescent="0.25">
      <c r="A15" s="6" t="s">
        <v>282</v>
      </c>
      <c r="B15" s="6" t="s">
        <v>12</v>
      </c>
      <c r="C15" s="6" t="s">
        <v>279</v>
      </c>
      <c r="D15" s="8">
        <v>7100</v>
      </c>
      <c r="E15" s="7">
        <v>2016119</v>
      </c>
      <c r="F15" s="6" t="s">
        <v>9</v>
      </c>
      <c r="G15" s="6" t="s">
        <v>283</v>
      </c>
      <c r="H15" s="6"/>
      <c r="I15" s="20">
        <f>D15-H15</f>
        <v>7100</v>
      </c>
      <c r="J15" s="33">
        <f>I15*2%</f>
        <v>142</v>
      </c>
    </row>
    <row r="16" spans="1:10" x14ac:dyDescent="0.25">
      <c r="A16" s="6" t="s">
        <v>284</v>
      </c>
      <c r="B16" s="6" t="s">
        <v>12</v>
      </c>
      <c r="C16" s="6" t="s">
        <v>279</v>
      </c>
      <c r="D16" s="8">
        <v>15000</v>
      </c>
      <c r="E16" s="7">
        <v>2016120</v>
      </c>
      <c r="F16" s="6" t="s">
        <v>9</v>
      </c>
      <c r="G16" s="6" t="s">
        <v>285</v>
      </c>
      <c r="H16" s="7"/>
      <c r="I16" s="20">
        <f>D16-H16</f>
        <v>15000</v>
      </c>
      <c r="J16" s="33">
        <f>I16*2%</f>
        <v>300</v>
      </c>
    </row>
    <row r="17" spans="1:10" x14ac:dyDescent="0.25">
      <c r="A17" s="6" t="s">
        <v>286</v>
      </c>
      <c r="B17" s="6" t="s">
        <v>12</v>
      </c>
      <c r="C17" s="6" t="s">
        <v>279</v>
      </c>
      <c r="D17" s="8">
        <v>5000</v>
      </c>
      <c r="E17" s="7">
        <v>2016116</v>
      </c>
      <c r="F17" s="6" t="s">
        <v>9</v>
      </c>
      <c r="G17" s="6" t="s">
        <v>287</v>
      </c>
      <c r="H17" s="7"/>
      <c r="I17" s="20">
        <f>D17-H17</f>
        <v>5000</v>
      </c>
      <c r="J17" s="33">
        <f>I17*2%</f>
        <v>100</v>
      </c>
    </row>
    <row r="18" spans="1:10" x14ac:dyDescent="0.25">
      <c r="A18" s="6" t="s">
        <v>288</v>
      </c>
      <c r="B18" s="6" t="s">
        <v>12</v>
      </c>
      <c r="C18" s="6" t="s">
        <v>289</v>
      </c>
      <c r="D18" s="8">
        <v>10000</v>
      </c>
      <c r="E18" s="7">
        <v>2023321</v>
      </c>
      <c r="F18" s="6" t="s">
        <v>9</v>
      </c>
      <c r="G18" s="6" t="s">
        <v>290</v>
      </c>
      <c r="H18" s="6"/>
      <c r="I18" s="20">
        <f>D18-H18</f>
        <v>10000</v>
      </c>
      <c r="J18" s="33">
        <f>I18*2%</f>
        <v>200</v>
      </c>
    </row>
    <row r="19" spans="1:10" x14ac:dyDescent="0.25">
      <c r="A19" s="6" t="s">
        <v>291</v>
      </c>
      <c r="B19" s="6" t="s">
        <v>12</v>
      </c>
      <c r="C19" s="6" t="s">
        <v>289</v>
      </c>
      <c r="D19" s="8">
        <v>5616.6</v>
      </c>
      <c r="E19" s="7">
        <v>2027519</v>
      </c>
      <c r="F19" s="6" t="s">
        <v>9</v>
      </c>
      <c r="G19" s="6" t="s">
        <v>292</v>
      </c>
      <c r="H19" s="6"/>
      <c r="I19" s="20">
        <f>D19-H19</f>
        <v>5616.6</v>
      </c>
      <c r="J19" s="33">
        <f>I19*2%</f>
        <v>112.33200000000001</v>
      </c>
    </row>
    <row r="20" spans="1:10" x14ac:dyDescent="0.25">
      <c r="A20" s="6" t="s">
        <v>293</v>
      </c>
      <c r="B20" s="6" t="s">
        <v>12</v>
      </c>
      <c r="C20" s="6" t="s">
        <v>289</v>
      </c>
      <c r="D20" s="8">
        <v>2100</v>
      </c>
      <c r="E20" s="7">
        <v>2028506</v>
      </c>
      <c r="F20" s="6" t="s">
        <v>9</v>
      </c>
      <c r="G20" s="6" t="s">
        <v>294</v>
      </c>
      <c r="H20" s="6"/>
      <c r="I20" s="20">
        <f>D20-H20</f>
        <v>2100</v>
      </c>
      <c r="J20" s="33">
        <f>I20*2%</f>
        <v>42</v>
      </c>
    </row>
    <row r="21" spans="1:10" x14ac:dyDescent="0.25">
      <c r="A21" s="6" t="s">
        <v>295</v>
      </c>
      <c r="B21" s="6" t="s">
        <v>12</v>
      </c>
      <c r="C21" s="6" t="s">
        <v>296</v>
      </c>
      <c r="D21" s="8">
        <v>5500</v>
      </c>
      <c r="E21" s="7">
        <v>2036910</v>
      </c>
      <c r="F21" s="6" t="s">
        <v>9</v>
      </c>
      <c r="G21" s="6" t="s">
        <v>297</v>
      </c>
      <c r="H21" s="6"/>
      <c r="I21" s="20">
        <f>D21-H21</f>
        <v>5500</v>
      </c>
      <c r="J21" s="33">
        <f>I21*2%</f>
        <v>110</v>
      </c>
    </row>
    <row r="22" spans="1:10" x14ac:dyDescent="0.25">
      <c r="A22" s="6" t="s">
        <v>298</v>
      </c>
      <c r="B22" s="6" t="s">
        <v>12</v>
      </c>
      <c r="C22" s="6" t="s">
        <v>299</v>
      </c>
      <c r="D22" s="8">
        <v>666</v>
      </c>
      <c r="E22" s="7">
        <v>2041689</v>
      </c>
      <c r="F22" s="6" t="s">
        <v>9</v>
      </c>
      <c r="G22" s="6" t="s">
        <v>300</v>
      </c>
      <c r="H22" s="6"/>
      <c r="I22" s="20">
        <f>D22-H22</f>
        <v>666</v>
      </c>
      <c r="J22" s="33">
        <f>I22*2%</f>
        <v>13.32</v>
      </c>
    </row>
    <row r="23" spans="1:10" x14ac:dyDescent="0.25">
      <c r="A23" s="6" t="s">
        <v>301</v>
      </c>
      <c r="B23" s="6" t="s">
        <v>12</v>
      </c>
      <c r="C23" s="6" t="s">
        <v>302</v>
      </c>
      <c r="D23" s="8">
        <v>2000</v>
      </c>
      <c r="E23" s="7">
        <v>2047516</v>
      </c>
      <c r="F23" s="6" t="s">
        <v>9</v>
      </c>
      <c r="G23" s="6" t="s">
        <v>303</v>
      </c>
      <c r="H23" s="6"/>
      <c r="I23" s="20">
        <f>D23-H23</f>
        <v>2000</v>
      </c>
      <c r="J23" s="33">
        <f>I23*2%</f>
        <v>40</v>
      </c>
    </row>
    <row r="24" spans="1:10" x14ac:dyDescent="0.25">
      <c r="A24" s="25" t="s">
        <v>304</v>
      </c>
      <c r="B24" s="25" t="s">
        <v>12</v>
      </c>
      <c r="C24" s="25" t="s">
        <v>305</v>
      </c>
      <c r="D24" s="17">
        <v>6114</v>
      </c>
      <c r="E24" s="26">
        <v>2056121</v>
      </c>
      <c r="F24" s="25" t="s">
        <v>9</v>
      </c>
      <c r="G24" s="25" t="s">
        <v>306</v>
      </c>
      <c r="H24" s="25"/>
      <c r="I24" s="27">
        <f>D24-H24</f>
        <v>6114</v>
      </c>
      <c r="J24" s="33">
        <f>I24*2%</f>
        <v>122.28</v>
      </c>
    </row>
    <row r="25" spans="1:10" x14ac:dyDescent="0.25">
      <c r="A25" s="6" t="s">
        <v>307</v>
      </c>
      <c r="B25" s="6" t="s">
        <v>12</v>
      </c>
      <c r="C25" s="6" t="s">
        <v>305</v>
      </c>
      <c r="D25" s="8">
        <v>2000</v>
      </c>
      <c r="E25" s="7">
        <v>2061011</v>
      </c>
      <c r="F25" s="6" t="s">
        <v>9</v>
      </c>
      <c r="G25" s="6" t="s">
        <v>308</v>
      </c>
      <c r="H25" s="7"/>
      <c r="I25" s="20">
        <f>D25-H25</f>
        <v>2000</v>
      </c>
      <c r="J25" s="33">
        <f>I25*2%</f>
        <v>40</v>
      </c>
    </row>
    <row r="26" spans="1:10" x14ac:dyDescent="0.25">
      <c r="A26" s="6" t="s">
        <v>309</v>
      </c>
      <c r="B26" s="6" t="s">
        <v>12</v>
      </c>
      <c r="C26" s="6" t="s">
        <v>305</v>
      </c>
      <c r="D26" s="8">
        <v>700</v>
      </c>
      <c r="E26" s="7">
        <v>2060366</v>
      </c>
      <c r="F26" s="6" t="s">
        <v>9</v>
      </c>
      <c r="G26" s="6" t="s">
        <v>310</v>
      </c>
      <c r="H26" s="7"/>
      <c r="I26" s="20">
        <f>D26-H26</f>
        <v>700</v>
      </c>
      <c r="J26" s="33">
        <f>I26*2%</f>
        <v>14</v>
      </c>
    </row>
    <row r="27" spans="1:10" x14ac:dyDescent="0.25">
      <c r="A27" s="6" t="s">
        <v>311</v>
      </c>
      <c r="B27" s="6" t="s">
        <v>12</v>
      </c>
      <c r="C27" s="6" t="s">
        <v>305</v>
      </c>
      <c r="D27" s="8">
        <v>55000</v>
      </c>
      <c r="E27" s="7">
        <v>2060808</v>
      </c>
      <c r="F27" s="6" t="s">
        <v>9</v>
      </c>
      <c r="G27" s="6" t="s">
        <v>312</v>
      </c>
      <c r="H27" s="7"/>
      <c r="I27" s="20">
        <f>D27-H27</f>
        <v>55000</v>
      </c>
      <c r="J27" s="33">
        <f>I27*2%</f>
        <v>1100</v>
      </c>
    </row>
    <row r="28" spans="1:10" x14ac:dyDescent="0.25">
      <c r="A28" s="6" t="s">
        <v>313</v>
      </c>
      <c r="B28" s="6" t="s">
        <v>12</v>
      </c>
      <c r="C28" s="6" t="s">
        <v>305</v>
      </c>
      <c r="D28" s="8">
        <v>35000</v>
      </c>
      <c r="E28" s="7">
        <v>2062325</v>
      </c>
      <c r="F28" s="6" t="s">
        <v>9</v>
      </c>
      <c r="G28" s="6" t="s">
        <v>314</v>
      </c>
      <c r="H28" s="7"/>
      <c r="I28" s="20">
        <f>D28-H28</f>
        <v>35000</v>
      </c>
      <c r="J28" s="33">
        <f>I28*2%</f>
        <v>700</v>
      </c>
    </row>
    <row r="29" spans="1:10" x14ac:dyDescent="0.25">
      <c r="A29" s="6" t="s">
        <v>316</v>
      </c>
      <c r="B29" s="6" t="s">
        <v>12</v>
      </c>
      <c r="C29" s="6" t="s">
        <v>315</v>
      </c>
      <c r="D29" s="8">
        <v>462.5</v>
      </c>
      <c r="E29" s="7">
        <v>2072379</v>
      </c>
      <c r="F29" s="6" t="s">
        <v>9</v>
      </c>
      <c r="G29" s="6" t="s">
        <v>317</v>
      </c>
      <c r="H29" s="6"/>
      <c r="I29" s="20">
        <f>D29-H29</f>
        <v>462.5</v>
      </c>
      <c r="J29" s="33">
        <f>I29*2%</f>
        <v>9.25</v>
      </c>
    </row>
    <row r="30" spans="1:10" x14ac:dyDescent="0.25">
      <c r="A30" s="6" t="s">
        <v>318</v>
      </c>
      <c r="B30" s="6" t="s">
        <v>12</v>
      </c>
      <c r="C30" s="6" t="s">
        <v>315</v>
      </c>
      <c r="D30" s="8">
        <v>2604.46</v>
      </c>
      <c r="E30" s="7">
        <v>2071207</v>
      </c>
      <c r="F30" s="6" t="s">
        <v>9</v>
      </c>
      <c r="G30" s="6" t="s">
        <v>319</v>
      </c>
      <c r="H30" s="6"/>
      <c r="I30" s="20">
        <f>D30-H30</f>
        <v>2604.46</v>
      </c>
      <c r="J30" s="33">
        <f>I30*2%</f>
        <v>52.089200000000005</v>
      </c>
    </row>
    <row r="31" spans="1:10" x14ac:dyDescent="0.25">
      <c r="A31" s="6" t="s">
        <v>320</v>
      </c>
      <c r="B31" s="6" t="s">
        <v>12</v>
      </c>
      <c r="C31" s="6" t="s">
        <v>315</v>
      </c>
      <c r="D31" s="8">
        <v>4250</v>
      </c>
      <c r="E31" s="7">
        <v>2071206</v>
      </c>
      <c r="F31" s="6" t="s">
        <v>9</v>
      </c>
      <c r="G31" s="6" t="s">
        <v>321</v>
      </c>
      <c r="H31" s="6"/>
      <c r="I31" s="20">
        <f>D31-H31</f>
        <v>4250</v>
      </c>
      <c r="J31" s="33">
        <f>I31*2%</f>
        <v>85</v>
      </c>
    </row>
    <row r="32" spans="1:10" x14ac:dyDescent="0.25">
      <c r="A32" s="6" t="s">
        <v>322</v>
      </c>
      <c r="B32" s="6" t="s">
        <v>12</v>
      </c>
      <c r="C32" s="6" t="s">
        <v>315</v>
      </c>
      <c r="D32" s="8">
        <v>700</v>
      </c>
      <c r="E32" s="7">
        <v>2072673</v>
      </c>
      <c r="F32" s="6" t="s">
        <v>9</v>
      </c>
      <c r="G32" s="6" t="s">
        <v>323</v>
      </c>
      <c r="H32" s="6"/>
      <c r="I32" s="20">
        <f>D32-H32</f>
        <v>700</v>
      </c>
      <c r="J32" s="33">
        <f>I32*2%</f>
        <v>14</v>
      </c>
    </row>
    <row r="33" spans="1:10" x14ac:dyDescent="0.25">
      <c r="A33" s="6" t="s">
        <v>324</v>
      </c>
      <c r="B33" s="6" t="s">
        <v>12</v>
      </c>
      <c r="C33" s="6" t="s">
        <v>315</v>
      </c>
      <c r="D33" s="8">
        <v>9000</v>
      </c>
      <c r="E33" s="7">
        <v>2072285</v>
      </c>
      <c r="F33" s="6" t="s">
        <v>9</v>
      </c>
      <c r="G33" s="6" t="s">
        <v>325</v>
      </c>
      <c r="H33" s="6"/>
      <c r="I33" s="20">
        <f>D33-H33</f>
        <v>9000</v>
      </c>
      <c r="J33" s="33">
        <f>I33*2%</f>
        <v>180</v>
      </c>
    </row>
    <row r="34" spans="1:10" x14ac:dyDescent="0.25">
      <c r="A34" s="6" t="s">
        <v>326</v>
      </c>
      <c r="B34" s="6" t="s">
        <v>12</v>
      </c>
      <c r="C34" s="6" t="s">
        <v>327</v>
      </c>
      <c r="D34" s="8">
        <v>10770</v>
      </c>
      <c r="E34" s="7">
        <v>2074967</v>
      </c>
      <c r="F34" s="6" t="s">
        <v>9</v>
      </c>
      <c r="G34" s="6" t="s">
        <v>328</v>
      </c>
      <c r="H34" s="6"/>
      <c r="I34" s="20">
        <f>D34-H34</f>
        <v>10770</v>
      </c>
      <c r="J34" s="33">
        <f>I34*2%</f>
        <v>215.4</v>
      </c>
    </row>
    <row r="35" spans="1:10" x14ac:dyDescent="0.25">
      <c r="A35" s="11" t="s">
        <v>329</v>
      </c>
      <c r="B35" s="6" t="s">
        <v>12</v>
      </c>
      <c r="C35" s="11" t="s">
        <v>327</v>
      </c>
      <c r="D35" s="12">
        <v>4949.97</v>
      </c>
      <c r="E35" s="13">
        <v>2076417</v>
      </c>
      <c r="F35" s="11" t="s">
        <v>9</v>
      </c>
      <c r="G35" s="11" t="s">
        <v>330</v>
      </c>
      <c r="H35" s="7"/>
      <c r="I35" s="20">
        <f>D35-H35</f>
        <v>4949.97</v>
      </c>
      <c r="J35" s="33">
        <f>I35*2%</f>
        <v>98.999400000000009</v>
      </c>
    </row>
    <row r="36" spans="1:10" x14ac:dyDescent="0.25">
      <c r="A36" s="11" t="s">
        <v>331</v>
      </c>
      <c r="B36" s="6" t="s">
        <v>12</v>
      </c>
      <c r="C36" s="11" t="s">
        <v>327</v>
      </c>
      <c r="D36" s="12">
        <v>12269.98</v>
      </c>
      <c r="E36" s="13">
        <v>2090319</v>
      </c>
      <c r="F36" s="11" t="s">
        <v>9</v>
      </c>
      <c r="G36" s="11" t="s">
        <v>332</v>
      </c>
      <c r="H36" s="7"/>
      <c r="I36" s="20">
        <f>D36-H36</f>
        <v>12269.98</v>
      </c>
      <c r="J36" s="33">
        <f>I36*2%</f>
        <v>245.39959999999999</v>
      </c>
    </row>
    <row r="37" spans="1:10" x14ac:dyDescent="0.25">
      <c r="A37" s="11" t="s">
        <v>333</v>
      </c>
      <c r="B37" s="6" t="s">
        <v>12</v>
      </c>
      <c r="C37" s="11" t="s">
        <v>327</v>
      </c>
      <c r="D37" s="12">
        <v>400</v>
      </c>
      <c r="E37" s="13">
        <v>2089479</v>
      </c>
      <c r="F37" s="11" t="s">
        <v>9</v>
      </c>
      <c r="G37" s="11" t="s">
        <v>334</v>
      </c>
      <c r="H37" s="7"/>
      <c r="I37" s="20">
        <f>D37-H37</f>
        <v>400</v>
      </c>
      <c r="J37" s="33">
        <f>I37*2%</f>
        <v>8</v>
      </c>
    </row>
    <row r="38" spans="1:10" x14ac:dyDescent="0.25">
      <c r="A38" s="11" t="s">
        <v>335</v>
      </c>
      <c r="B38" s="6" t="s">
        <v>12</v>
      </c>
      <c r="C38" s="11" t="s">
        <v>327</v>
      </c>
      <c r="D38" s="12">
        <v>50000</v>
      </c>
      <c r="E38" s="13">
        <v>2076418</v>
      </c>
      <c r="F38" s="11" t="s">
        <v>9</v>
      </c>
      <c r="G38" s="11" t="s">
        <v>336</v>
      </c>
      <c r="H38" s="7"/>
      <c r="I38" s="20">
        <f>D38-H38</f>
        <v>50000</v>
      </c>
      <c r="J38" s="33">
        <f>I38*2%</f>
        <v>1000</v>
      </c>
    </row>
    <row r="39" spans="1:10" x14ac:dyDescent="0.25">
      <c r="A39" s="11" t="s">
        <v>337</v>
      </c>
      <c r="B39" s="6" t="s">
        <v>12</v>
      </c>
      <c r="C39" s="11" t="s">
        <v>327</v>
      </c>
      <c r="D39" s="12">
        <v>4914.47</v>
      </c>
      <c r="E39" s="13">
        <v>2076421</v>
      </c>
      <c r="F39" s="11" t="s">
        <v>9</v>
      </c>
      <c r="G39" s="11" t="s">
        <v>338</v>
      </c>
      <c r="H39" s="7"/>
      <c r="I39" s="20">
        <f>D39-H39</f>
        <v>4914.47</v>
      </c>
      <c r="J39" s="33">
        <f>I39*2%</f>
        <v>98.289400000000001</v>
      </c>
    </row>
    <row r="40" spans="1:10" x14ac:dyDescent="0.25">
      <c r="A40" s="11" t="s">
        <v>339</v>
      </c>
      <c r="B40" s="6" t="s">
        <v>12</v>
      </c>
      <c r="C40" s="11" t="s">
        <v>327</v>
      </c>
      <c r="D40" s="12">
        <v>10000</v>
      </c>
      <c r="E40" s="13">
        <v>2076422</v>
      </c>
      <c r="F40" s="11" t="s">
        <v>9</v>
      </c>
      <c r="G40" s="11" t="s">
        <v>340</v>
      </c>
      <c r="H40" s="7"/>
      <c r="I40" s="20">
        <f>D40-H40</f>
        <v>10000</v>
      </c>
      <c r="J40" s="33">
        <f>I40*2%</f>
        <v>200</v>
      </c>
    </row>
    <row r="41" spans="1:10" x14ac:dyDescent="0.25">
      <c r="A41" s="11" t="s">
        <v>341</v>
      </c>
      <c r="B41" s="6" t="s">
        <v>12</v>
      </c>
      <c r="C41" s="11" t="s">
        <v>327</v>
      </c>
      <c r="D41" s="12">
        <v>10000</v>
      </c>
      <c r="E41" s="13">
        <v>2090321</v>
      </c>
      <c r="F41" s="11" t="s">
        <v>9</v>
      </c>
      <c r="G41" s="11" t="s">
        <v>342</v>
      </c>
      <c r="H41" s="7"/>
      <c r="I41" s="20">
        <f>D41-H41</f>
        <v>10000</v>
      </c>
      <c r="J41" s="33">
        <f>I41*2%</f>
        <v>200</v>
      </c>
    </row>
    <row r="42" spans="1:10" x14ac:dyDescent="0.25">
      <c r="A42" s="11" t="s">
        <v>343</v>
      </c>
      <c r="B42" s="6" t="s">
        <v>12</v>
      </c>
      <c r="C42" s="11" t="s">
        <v>327</v>
      </c>
      <c r="D42" s="12">
        <v>50000</v>
      </c>
      <c r="E42" s="13">
        <v>2094276</v>
      </c>
      <c r="F42" s="11" t="s">
        <v>9</v>
      </c>
      <c r="G42" s="11" t="s">
        <v>344</v>
      </c>
      <c r="H42" s="7"/>
      <c r="I42" s="20">
        <f>D42-H42</f>
        <v>50000</v>
      </c>
      <c r="J42" s="33">
        <f>I42*2%</f>
        <v>1000</v>
      </c>
    </row>
    <row r="43" spans="1:10" x14ac:dyDescent="0.25">
      <c r="A43" s="11" t="s">
        <v>326</v>
      </c>
      <c r="B43" s="6" t="s">
        <v>12</v>
      </c>
      <c r="C43" s="11" t="s">
        <v>327</v>
      </c>
      <c r="D43" s="12">
        <v>10770</v>
      </c>
      <c r="E43" s="13">
        <v>2074967</v>
      </c>
      <c r="F43" s="11" t="s">
        <v>9</v>
      </c>
      <c r="G43" s="11" t="s">
        <v>328</v>
      </c>
      <c r="H43" s="7"/>
      <c r="I43" s="20">
        <f>D43-H43</f>
        <v>10770</v>
      </c>
      <c r="J43" s="33">
        <f>I43*2%</f>
        <v>215.4</v>
      </c>
    </row>
    <row r="44" spans="1:10" x14ac:dyDescent="0.25">
      <c r="A44" s="11" t="s">
        <v>345</v>
      </c>
      <c r="B44" s="6" t="s">
        <v>12</v>
      </c>
      <c r="C44" s="11" t="s">
        <v>346</v>
      </c>
      <c r="D44" s="12">
        <v>5500</v>
      </c>
      <c r="E44" s="13">
        <v>2106340</v>
      </c>
      <c r="F44" s="11" t="s">
        <v>9</v>
      </c>
      <c r="G44" s="11" t="s">
        <v>347</v>
      </c>
      <c r="H44" s="7"/>
      <c r="I44" s="20">
        <f>D44-H44</f>
        <v>5500</v>
      </c>
      <c r="J44" s="33">
        <f>I44*2%</f>
        <v>110</v>
      </c>
    </row>
    <row r="45" spans="1:10" x14ac:dyDescent="0.25">
      <c r="A45" s="11" t="s">
        <v>348</v>
      </c>
      <c r="B45" s="6" t="s">
        <v>12</v>
      </c>
      <c r="C45" s="11" t="s">
        <v>346</v>
      </c>
      <c r="D45" s="12">
        <v>6000</v>
      </c>
      <c r="E45" s="13">
        <v>2107127</v>
      </c>
      <c r="F45" s="11" t="s">
        <v>9</v>
      </c>
      <c r="G45" s="11" t="s">
        <v>349</v>
      </c>
      <c r="H45" s="7"/>
      <c r="I45" s="20">
        <f>D45-H45</f>
        <v>6000</v>
      </c>
      <c r="J45" s="33">
        <f>I45*2%</f>
        <v>120</v>
      </c>
    </row>
    <row r="46" spans="1:10" x14ac:dyDescent="0.25">
      <c r="A46" s="11" t="s">
        <v>350</v>
      </c>
      <c r="B46" s="6" t="s">
        <v>12</v>
      </c>
      <c r="C46" s="11" t="s">
        <v>346</v>
      </c>
      <c r="D46" s="12">
        <v>10000</v>
      </c>
      <c r="E46" s="13">
        <v>2111878</v>
      </c>
      <c r="F46" s="11" t="s">
        <v>9</v>
      </c>
      <c r="G46" s="11" t="s">
        <v>351</v>
      </c>
      <c r="H46" s="7"/>
      <c r="I46" s="20">
        <f>D46-H46</f>
        <v>10000</v>
      </c>
      <c r="J46" s="33">
        <f>I46*2%</f>
        <v>200</v>
      </c>
    </row>
    <row r="47" spans="1:10" x14ac:dyDescent="0.25">
      <c r="A47" s="11" t="s">
        <v>352</v>
      </c>
      <c r="B47" s="6" t="s">
        <v>12</v>
      </c>
      <c r="C47" s="11" t="s">
        <v>346</v>
      </c>
      <c r="D47" s="12">
        <v>12000</v>
      </c>
      <c r="E47" s="13">
        <v>2112658</v>
      </c>
      <c r="F47" s="11" t="s">
        <v>9</v>
      </c>
      <c r="G47" s="11" t="s">
        <v>353</v>
      </c>
      <c r="H47" s="7"/>
      <c r="I47" s="20">
        <f>D47-H47</f>
        <v>12000</v>
      </c>
      <c r="J47" s="33">
        <f>I47*2%</f>
        <v>240</v>
      </c>
    </row>
    <row r="48" spans="1:10" x14ac:dyDescent="0.25">
      <c r="A48" s="11" t="s">
        <v>354</v>
      </c>
      <c r="B48" s="6" t="s">
        <v>12</v>
      </c>
      <c r="C48" s="11" t="s">
        <v>346</v>
      </c>
      <c r="D48" s="12">
        <v>17400</v>
      </c>
      <c r="E48" s="13">
        <v>2112661</v>
      </c>
      <c r="F48" s="11" t="s">
        <v>9</v>
      </c>
      <c r="G48" s="11" t="s">
        <v>355</v>
      </c>
      <c r="H48" s="7"/>
      <c r="I48" s="20">
        <f>D48-H48</f>
        <v>17400</v>
      </c>
      <c r="J48" s="33">
        <f>I48*2%</f>
        <v>348</v>
      </c>
    </row>
    <row r="49" spans="1:10" x14ac:dyDescent="0.25">
      <c r="A49" s="11" t="s">
        <v>356</v>
      </c>
      <c r="B49" s="6" t="s">
        <v>12</v>
      </c>
      <c r="C49" s="11" t="s">
        <v>346</v>
      </c>
      <c r="D49" s="12">
        <v>22689.8</v>
      </c>
      <c r="E49" s="13">
        <v>2110955</v>
      </c>
      <c r="F49" s="11" t="s">
        <v>9</v>
      </c>
      <c r="G49" s="11" t="s">
        <v>357</v>
      </c>
      <c r="H49" s="7"/>
      <c r="I49" s="20">
        <f>D49-H49</f>
        <v>22689.8</v>
      </c>
      <c r="J49" s="33">
        <f>I49*2%</f>
        <v>453.79599999999999</v>
      </c>
    </row>
    <row r="50" spans="1:10" x14ac:dyDescent="0.25">
      <c r="A50" s="11" t="s">
        <v>358</v>
      </c>
      <c r="B50" s="6" t="s">
        <v>12</v>
      </c>
      <c r="C50" s="11" t="s">
        <v>346</v>
      </c>
      <c r="D50" s="12">
        <v>5216.6000000000004</v>
      </c>
      <c r="E50" s="13">
        <v>2110958</v>
      </c>
      <c r="F50" s="11" t="s">
        <v>9</v>
      </c>
      <c r="G50" s="11" t="s">
        <v>359</v>
      </c>
      <c r="H50" s="7"/>
      <c r="I50" s="20">
        <f>D50-H50</f>
        <v>5216.6000000000004</v>
      </c>
      <c r="J50" s="33">
        <f>I50*2%</f>
        <v>104.33200000000001</v>
      </c>
    </row>
    <row r="51" spans="1:10" x14ac:dyDescent="0.25">
      <c r="A51" s="28" t="s">
        <v>360</v>
      </c>
      <c r="B51" s="25" t="s">
        <v>12</v>
      </c>
      <c r="C51" s="28" t="s">
        <v>346</v>
      </c>
      <c r="D51" s="29">
        <v>1356</v>
      </c>
      <c r="E51" s="30">
        <v>2113615</v>
      </c>
      <c r="F51" s="28" t="s">
        <v>9</v>
      </c>
      <c r="G51" s="28" t="s">
        <v>361</v>
      </c>
      <c r="H51" s="26"/>
      <c r="I51" s="27">
        <f>D51-H51</f>
        <v>1356</v>
      </c>
      <c r="J51" s="33">
        <f>I51*2%</f>
        <v>27.12</v>
      </c>
    </row>
    <row r="52" spans="1:10" x14ac:dyDescent="0.25">
      <c r="A52" s="28" t="s">
        <v>362</v>
      </c>
      <c r="B52" s="25" t="s">
        <v>12</v>
      </c>
      <c r="C52" s="28" t="s">
        <v>346</v>
      </c>
      <c r="D52" s="29">
        <v>6643.8</v>
      </c>
      <c r="E52" s="30">
        <v>2113627</v>
      </c>
      <c r="F52" s="28" t="s">
        <v>9</v>
      </c>
      <c r="G52" s="28" t="s">
        <v>363</v>
      </c>
      <c r="H52" s="26"/>
      <c r="I52" s="27">
        <f>D52-H52</f>
        <v>6643.8</v>
      </c>
      <c r="J52" s="33">
        <f>I52*2%</f>
        <v>132.876</v>
      </c>
    </row>
    <row r="53" spans="1:10" x14ac:dyDescent="0.25">
      <c r="A53" s="11" t="s">
        <v>364</v>
      </c>
      <c r="B53" s="6" t="s">
        <v>12</v>
      </c>
      <c r="C53" s="11" t="s">
        <v>365</v>
      </c>
      <c r="D53" s="12">
        <v>700</v>
      </c>
      <c r="E53" s="13">
        <v>2120965</v>
      </c>
      <c r="F53" s="11" t="s">
        <v>9</v>
      </c>
      <c r="G53" s="11" t="s">
        <v>366</v>
      </c>
      <c r="H53" s="7"/>
      <c r="I53" s="20">
        <f>D53-H53</f>
        <v>700</v>
      </c>
      <c r="J53" s="33">
        <f>I53*2%</f>
        <v>14</v>
      </c>
    </row>
    <row r="54" spans="1:10" x14ac:dyDescent="0.25">
      <c r="A54" s="11" t="s">
        <v>367</v>
      </c>
      <c r="B54" s="6" t="s">
        <v>12</v>
      </c>
      <c r="C54" s="11" t="s">
        <v>365</v>
      </c>
      <c r="D54" s="12">
        <v>2332</v>
      </c>
      <c r="E54" s="13">
        <v>2121020</v>
      </c>
      <c r="F54" s="11" t="s">
        <v>9</v>
      </c>
      <c r="G54" s="11" t="s">
        <v>368</v>
      </c>
      <c r="H54" s="7"/>
      <c r="I54" s="20">
        <f>D54-H54</f>
        <v>2332</v>
      </c>
      <c r="J54" s="33">
        <f>I54*2%</f>
        <v>46.64</v>
      </c>
    </row>
    <row r="55" spans="1:10" x14ac:dyDescent="0.25">
      <c r="A55" s="11" t="s">
        <v>369</v>
      </c>
      <c r="B55" s="6" t="s">
        <v>12</v>
      </c>
      <c r="C55" s="11" t="s">
        <v>370</v>
      </c>
      <c r="D55" s="12">
        <v>700</v>
      </c>
      <c r="E55" s="13">
        <v>2131932</v>
      </c>
      <c r="F55" s="11" t="s">
        <v>9</v>
      </c>
      <c r="G55" s="11" t="s">
        <v>371</v>
      </c>
      <c r="H55" s="7"/>
      <c r="I55" s="20">
        <f>D55-H55</f>
        <v>700</v>
      </c>
      <c r="J55" s="33">
        <f>I55*2%</f>
        <v>14</v>
      </c>
    </row>
    <row r="56" spans="1:10" x14ac:dyDescent="0.25">
      <c r="A56" s="11" t="s">
        <v>373</v>
      </c>
      <c r="B56" s="6" t="s">
        <v>12</v>
      </c>
      <c r="C56" s="11" t="s">
        <v>372</v>
      </c>
      <c r="D56" s="12">
        <v>2000</v>
      </c>
      <c r="E56" s="13">
        <v>2139954</v>
      </c>
      <c r="F56" s="11" t="s">
        <v>9</v>
      </c>
      <c r="G56" s="11" t="s">
        <v>374</v>
      </c>
      <c r="H56" s="7"/>
      <c r="I56" s="20">
        <f>D56-H56</f>
        <v>2000</v>
      </c>
      <c r="J56" s="33">
        <f>I56*2%</f>
        <v>40</v>
      </c>
    </row>
    <row r="57" spans="1:10" x14ac:dyDescent="0.25">
      <c r="A57" s="11" t="s">
        <v>375</v>
      </c>
      <c r="B57" s="6" t="s">
        <v>12</v>
      </c>
      <c r="C57" s="11" t="s">
        <v>376</v>
      </c>
      <c r="D57" s="12">
        <v>471.78</v>
      </c>
      <c r="E57" s="13">
        <v>2154498</v>
      </c>
      <c r="F57" s="11" t="s">
        <v>9</v>
      </c>
      <c r="G57" s="11" t="s">
        <v>377</v>
      </c>
      <c r="H57" s="7"/>
      <c r="I57" s="20">
        <f>D57-H57</f>
        <v>471.78</v>
      </c>
      <c r="J57" s="33">
        <f>I57*2%</f>
        <v>9.4355999999999991</v>
      </c>
    </row>
    <row r="58" spans="1:10" x14ac:dyDescent="0.25">
      <c r="A58" s="11" t="s">
        <v>378</v>
      </c>
      <c r="B58" s="6" t="s">
        <v>12</v>
      </c>
      <c r="C58" s="11" t="s">
        <v>376</v>
      </c>
      <c r="D58" s="12">
        <v>523.48</v>
      </c>
      <c r="E58" s="13">
        <v>2154815</v>
      </c>
      <c r="F58" s="11" t="s">
        <v>9</v>
      </c>
      <c r="G58" s="11" t="s">
        <v>379</v>
      </c>
      <c r="H58" s="7"/>
      <c r="I58" s="20">
        <f>D58-H58</f>
        <v>523.48</v>
      </c>
      <c r="J58" s="33">
        <f>I58*2%</f>
        <v>10.4696</v>
      </c>
    </row>
    <row r="59" spans="1:10" x14ac:dyDescent="0.25">
      <c r="A59" s="11" t="s">
        <v>380</v>
      </c>
      <c r="B59" s="6" t="s">
        <v>12</v>
      </c>
      <c r="C59" s="11" t="s">
        <v>376</v>
      </c>
      <c r="D59" s="12">
        <v>1105.78</v>
      </c>
      <c r="E59" s="13">
        <v>2155371</v>
      </c>
      <c r="F59" s="11" t="s">
        <v>9</v>
      </c>
      <c r="G59" s="11" t="s">
        <v>381</v>
      </c>
      <c r="H59" s="7"/>
      <c r="I59" s="20">
        <f>D59-H59</f>
        <v>1105.78</v>
      </c>
      <c r="J59" s="33">
        <f>I59*2%</f>
        <v>22.115600000000001</v>
      </c>
    </row>
    <row r="60" spans="1:10" x14ac:dyDescent="0.25">
      <c r="A60" s="28" t="s">
        <v>382</v>
      </c>
      <c r="B60" s="25" t="s">
        <v>12</v>
      </c>
      <c r="C60" s="28" t="s">
        <v>376</v>
      </c>
      <c r="D60" s="29">
        <v>3000</v>
      </c>
      <c r="E60" s="30">
        <v>2155405</v>
      </c>
      <c r="F60" s="28" t="s">
        <v>9</v>
      </c>
      <c r="G60" s="28" t="s">
        <v>383</v>
      </c>
      <c r="H60" s="26"/>
      <c r="I60" s="27">
        <f>D60-H60</f>
        <v>3000</v>
      </c>
      <c r="J60" s="33">
        <f>I60*2%</f>
        <v>60</v>
      </c>
    </row>
    <row r="61" spans="1:10" x14ac:dyDescent="0.25">
      <c r="A61" s="11" t="s">
        <v>384</v>
      </c>
      <c r="B61" s="6" t="s">
        <v>12</v>
      </c>
      <c r="C61" s="11" t="s">
        <v>376</v>
      </c>
      <c r="D61" s="12">
        <v>4000</v>
      </c>
      <c r="E61" s="13">
        <v>2155421</v>
      </c>
      <c r="F61" s="11" t="s">
        <v>9</v>
      </c>
      <c r="G61" s="11" t="s">
        <v>385</v>
      </c>
      <c r="H61" s="7"/>
      <c r="I61" s="20">
        <f>D61-H61</f>
        <v>4000</v>
      </c>
      <c r="J61" s="33">
        <f>I61*2%</f>
        <v>80</v>
      </c>
    </row>
    <row r="62" spans="1:10" x14ac:dyDescent="0.25">
      <c r="A62" s="11" t="s">
        <v>386</v>
      </c>
      <c r="B62" s="6" t="s">
        <v>12</v>
      </c>
      <c r="C62" s="11" t="s">
        <v>376</v>
      </c>
      <c r="D62" s="12">
        <v>1230</v>
      </c>
      <c r="E62" s="13">
        <v>2155516</v>
      </c>
      <c r="F62" s="11" t="s">
        <v>9</v>
      </c>
      <c r="G62" s="11" t="s">
        <v>387</v>
      </c>
      <c r="H62" s="7"/>
      <c r="I62" s="20">
        <f>D62-H62</f>
        <v>1230</v>
      </c>
      <c r="J62" s="33">
        <f>I62*2%</f>
        <v>24.6</v>
      </c>
    </row>
    <row r="63" spans="1:10" x14ac:dyDescent="0.25">
      <c r="A63" s="11" t="s">
        <v>388</v>
      </c>
      <c r="B63" s="6" t="s">
        <v>12</v>
      </c>
      <c r="C63" s="11" t="s">
        <v>376</v>
      </c>
      <c r="D63" s="12">
        <v>12000</v>
      </c>
      <c r="E63" s="13">
        <v>2158470</v>
      </c>
      <c r="F63" s="11" t="s">
        <v>9</v>
      </c>
      <c r="G63" s="11" t="s">
        <v>389</v>
      </c>
      <c r="H63" s="7"/>
      <c r="I63" s="20">
        <f>D63-H63</f>
        <v>12000</v>
      </c>
      <c r="J63" s="33">
        <f>I63*2%</f>
        <v>240</v>
      </c>
    </row>
    <row r="64" spans="1:10" x14ac:dyDescent="0.25">
      <c r="A64" s="11" t="s">
        <v>390</v>
      </c>
      <c r="B64" s="6" t="s">
        <v>12</v>
      </c>
      <c r="C64" s="11" t="s">
        <v>376</v>
      </c>
      <c r="D64" s="12">
        <v>300</v>
      </c>
      <c r="E64" s="13">
        <v>2160141</v>
      </c>
      <c r="F64" s="11" t="s">
        <v>9</v>
      </c>
      <c r="G64" s="11" t="s">
        <v>391</v>
      </c>
      <c r="H64" s="7"/>
      <c r="I64" s="20">
        <f>D64-H64</f>
        <v>300</v>
      </c>
      <c r="J64" s="33">
        <f>I64*2%</f>
        <v>6</v>
      </c>
    </row>
    <row r="65" spans="1:10" x14ac:dyDescent="0.25">
      <c r="A65" s="11" t="s">
        <v>392</v>
      </c>
      <c r="B65" s="6" t="s">
        <v>12</v>
      </c>
      <c r="C65" s="11" t="s">
        <v>376</v>
      </c>
      <c r="D65" s="12">
        <v>10000</v>
      </c>
      <c r="E65" s="13">
        <v>2155733</v>
      </c>
      <c r="F65" s="11" t="s">
        <v>9</v>
      </c>
      <c r="G65" s="11" t="s">
        <v>393</v>
      </c>
      <c r="H65" s="7"/>
      <c r="I65" s="20">
        <f>D65-H65</f>
        <v>10000</v>
      </c>
      <c r="J65" s="33">
        <f>I65*2%</f>
        <v>200</v>
      </c>
    </row>
    <row r="66" spans="1:10" x14ac:dyDescent="0.25">
      <c r="A66" s="11" t="s">
        <v>394</v>
      </c>
      <c r="B66" s="6" t="s">
        <v>12</v>
      </c>
      <c r="C66" s="11" t="s">
        <v>376</v>
      </c>
      <c r="D66" s="12">
        <v>15000</v>
      </c>
      <c r="E66" s="13">
        <v>2155734</v>
      </c>
      <c r="F66" s="11" t="s">
        <v>9</v>
      </c>
      <c r="G66" s="11" t="s">
        <v>395</v>
      </c>
      <c r="H66" s="7"/>
      <c r="I66" s="20">
        <f>D66-H66</f>
        <v>15000</v>
      </c>
      <c r="J66" s="33">
        <f>I66*2%</f>
        <v>300</v>
      </c>
    </row>
    <row r="67" spans="1:10" x14ac:dyDescent="0.25">
      <c r="A67" s="11" t="s">
        <v>396</v>
      </c>
      <c r="B67" s="6" t="s">
        <v>12</v>
      </c>
      <c r="C67" s="11" t="s">
        <v>376</v>
      </c>
      <c r="D67" s="12">
        <v>8000</v>
      </c>
      <c r="E67" s="13">
        <v>2155735</v>
      </c>
      <c r="F67" s="11" t="s">
        <v>9</v>
      </c>
      <c r="G67" s="11" t="s">
        <v>397</v>
      </c>
      <c r="H67" s="7"/>
      <c r="I67" s="20">
        <f>D67-H67</f>
        <v>8000</v>
      </c>
      <c r="J67" s="33">
        <f>I67*2%</f>
        <v>160</v>
      </c>
    </row>
    <row r="68" spans="1:10" x14ac:dyDescent="0.25">
      <c r="A68" s="11" t="s">
        <v>398</v>
      </c>
      <c r="B68" s="6" t="s">
        <v>12</v>
      </c>
      <c r="C68" s="11" t="s">
        <v>399</v>
      </c>
      <c r="D68" s="12">
        <v>25616</v>
      </c>
      <c r="E68" s="13">
        <v>2185369</v>
      </c>
      <c r="F68" s="11" t="s">
        <v>9</v>
      </c>
      <c r="G68" s="11" t="s">
        <v>400</v>
      </c>
      <c r="H68" s="7"/>
      <c r="I68" s="20">
        <f>D68-H68</f>
        <v>25616</v>
      </c>
      <c r="J68" s="33">
        <f>I68*2%</f>
        <v>512.32000000000005</v>
      </c>
    </row>
    <row r="69" spans="1:10" x14ac:dyDescent="0.25">
      <c r="A69" s="11" t="s">
        <v>401</v>
      </c>
      <c r="B69" s="6" t="s">
        <v>12</v>
      </c>
      <c r="C69" s="11" t="s">
        <v>399</v>
      </c>
      <c r="D69" s="12">
        <v>573.02</v>
      </c>
      <c r="E69" s="13">
        <v>2185371</v>
      </c>
      <c r="F69" s="11" t="s">
        <v>9</v>
      </c>
      <c r="G69" s="11" t="s">
        <v>402</v>
      </c>
      <c r="H69" s="7"/>
      <c r="I69" s="20">
        <f>D69-H69</f>
        <v>573.02</v>
      </c>
      <c r="J69" s="33">
        <f>I69*2%</f>
        <v>11.4604</v>
      </c>
    </row>
    <row r="70" spans="1:10" x14ac:dyDescent="0.25">
      <c r="A70" s="11" t="s">
        <v>403</v>
      </c>
      <c r="B70" s="6" t="s">
        <v>12</v>
      </c>
      <c r="C70" s="11" t="s">
        <v>399</v>
      </c>
      <c r="D70" s="12">
        <v>159</v>
      </c>
      <c r="E70" s="13">
        <v>2185383</v>
      </c>
      <c r="F70" s="11" t="s">
        <v>9</v>
      </c>
      <c r="G70" s="11" t="s">
        <v>404</v>
      </c>
      <c r="H70" s="7"/>
      <c r="I70" s="20">
        <f>D70-H70</f>
        <v>159</v>
      </c>
      <c r="J70" s="33">
        <f>I70*2%</f>
        <v>3.18</v>
      </c>
    </row>
    <row r="71" spans="1:10" x14ac:dyDescent="0.25">
      <c r="A71" s="6" t="s">
        <v>405</v>
      </c>
      <c r="B71" s="6" t="s">
        <v>12</v>
      </c>
      <c r="C71" s="6" t="s">
        <v>406</v>
      </c>
      <c r="D71" s="8">
        <v>10000</v>
      </c>
      <c r="E71" s="7">
        <v>2195803</v>
      </c>
      <c r="F71" s="6" t="s">
        <v>9</v>
      </c>
      <c r="G71" s="6" t="s">
        <v>407</v>
      </c>
      <c r="H71" s="6"/>
      <c r="I71" s="20">
        <f>D71-H71</f>
        <v>10000</v>
      </c>
      <c r="J71" s="33">
        <f>I71*2%</f>
        <v>200</v>
      </c>
    </row>
    <row r="72" spans="1:10" x14ac:dyDescent="0.25">
      <c r="A72" s="6" t="s">
        <v>408</v>
      </c>
      <c r="B72" s="6" t="s">
        <v>12</v>
      </c>
      <c r="C72" s="6" t="s">
        <v>406</v>
      </c>
      <c r="D72" s="8">
        <v>1912.08</v>
      </c>
      <c r="E72" s="7">
        <v>2194740</v>
      </c>
      <c r="F72" s="6" t="s">
        <v>9</v>
      </c>
      <c r="G72" s="6" t="s">
        <v>409</v>
      </c>
      <c r="H72" s="6"/>
      <c r="I72" s="20">
        <f>D72-H72</f>
        <v>1912.08</v>
      </c>
      <c r="J72" s="33">
        <f>I72*2%</f>
        <v>38.241599999999998</v>
      </c>
    </row>
    <row r="73" spans="1:10" x14ac:dyDescent="0.25">
      <c r="A73" s="6" t="s">
        <v>410</v>
      </c>
      <c r="B73" s="6" t="s">
        <v>12</v>
      </c>
      <c r="C73" s="6" t="s">
        <v>406</v>
      </c>
      <c r="D73" s="8">
        <v>1355.8</v>
      </c>
      <c r="E73" s="7">
        <v>2199485</v>
      </c>
      <c r="F73" s="6" t="s">
        <v>9</v>
      </c>
      <c r="G73" s="6" t="s">
        <v>411</v>
      </c>
      <c r="H73" s="6"/>
      <c r="I73" s="20">
        <f>D73-H73</f>
        <v>1355.8</v>
      </c>
      <c r="J73" s="33">
        <f>I73*2%</f>
        <v>27.116</v>
      </c>
    </row>
    <row r="74" spans="1:10" x14ac:dyDescent="0.25">
      <c r="A74" s="6" t="s">
        <v>412</v>
      </c>
      <c r="B74" s="6" t="s">
        <v>12</v>
      </c>
      <c r="C74" s="6" t="s">
        <v>406</v>
      </c>
      <c r="D74" s="8">
        <v>6643.8</v>
      </c>
      <c r="E74" s="7">
        <v>2199491</v>
      </c>
      <c r="F74" s="6" t="s">
        <v>9</v>
      </c>
      <c r="G74" s="6" t="s">
        <v>413</v>
      </c>
      <c r="H74" s="6"/>
      <c r="I74" s="20">
        <f>D74-H74</f>
        <v>6643.8</v>
      </c>
      <c r="J74" s="33">
        <f>I74*2%</f>
        <v>132.876</v>
      </c>
    </row>
    <row r="75" spans="1:10" x14ac:dyDescent="0.25">
      <c r="A75" s="6" t="s">
        <v>414</v>
      </c>
      <c r="B75" s="6" t="s">
        <v>12</v>
      </c>
      <c r="C75" s="6" t="s">
        <v>415</v>
      </c>
      <c r="D75" s="8">
        <v>281.31</v>
      </c>
      <c r="E75" s="7">
        <v>2240071</v>
      </c>
      <c r="F75" s="6" t="s">
        <v>9</v>
      </c>
      <c r="G75" s="6" t="s">
        <v>416</v>
      </c>
      <c r="H75" s="6"/>
      <c r="I75" s="20">
        <f>D75-H75</f>
        <v>281.31</v>
      </c>
      <c r="J75" s="33">
        <f>I75*2%</f>
        <v>5.6261999999999999</v>
      </c>
    </row>
    <row r="76" spans="1:10" x14ac:dyDescent="0.25">
      <c r="A76" s="6" t="s">
        <v>417</v>
      </c>
      <c r="B76" s="6" t="s">
        <v>12</v>
      </c>
      <c r="C76" s="6" t="s">
        <v>415</v>
      </c>
      <c r="D76" s="8">
        <v>4500</v>
      </c>
      <c r="E76" s="7">
        <v>2241466</v>
      </c>
      <c r="F76" s="6" t="s">
        <v>9</v>
      </c>
      <c r="G76" s="6" t="s">
        <v>418</v>
      </c>
      <c r="H76" s="6"/>
      <c r="I76" s="20">
        <f>D76-H76</f>
        <v>4500</v>
      </c>
      <c r="J76" s="33">
        <f>I76*2%</f>
        <v>90</v>
      </c>
    </row>
    <row r="77" spans="1:10" x14ac:dyDescent="0.25">
      <c r="A77" s="25" t="s">
        <v>419</v>
      </c>
      <c r="B77" s="25" t="s">
        <v>12</v>
      </c>
      <c r="C77" s="25" t="s">
        <v>420</v>
      </c>
      <c r="D77" s="17">
        <v>5000</v>
      </c>
      <c r="E77" s="26">
        <v>2248499</v>
      </c>
      <c r="F77" s="25" t="s">
        <v>9</v>
      </c>
      <c r="G77" s="25" t="s">
        <v>421</v>
      </c>
      <c r="H77" s="25"/>
      <c r="I77" s="27">
        <f>D77-H77</f>
        <v>5000</v>
      </c>
      <c r="J77" s="33">
        <f>I77*2%</f>
        <v>100</v>
      </c>
    </row>
    <row r="78" spans="1:10" x14ac:dyDescent="0.25">
      <c r="A78" s="25" t="s">
        <v>422</v>
      </c>
      <c r="B78" s="25" t="s">
        <v>12</v>
      </c>
      <c r="C78" s="25" t="s">
        <v>420</v>
      </c>
      <c r="D78" s="17">
        <v>2000</v>
      </c>
      <c r="E78" s="26">
        <v>2248505</v>
      </c>
      <c r="F78" s="25" t="s">
        <v>9</v>
      </c>
      <c r="G78" s="25" t="s">
        <v>423</v>
      </c>
      <c r="H78" s="25"/>
      <c r="I78" s="27">
        <f>D78-H78</f>
        <v>2000</v>
      </c>
      <c r="J78" s="33">
        <f>I78*2%</f>
        <v>40</v>
      </c>
    </row>
    <row r="79" spans="1:10" x14ac:dyDescent="0.25">
      <c r="A79" s="6" t="s">
        <v>424</v>
      </c>
      <c r="B79" s="6" t="s">
        <v>12</v>
      </c>
      <c r="C79" s="6" t="s">
        <v>420</v>
      </c>
      <c r="D79" s="8">
        <v>25.75</v>
      </c>
      <c r="E79" s="7">
        <v>2251279</v>
      </c>
      <c r="F79" s="6" t="s">
        <v>9</v>
      </c>
      <c r="G79" s="6" t="s">
        <v>425</v>
      </c>
      <c r="H79" s="7"/>
      <c r="I79" s="20">
        <f>D79-H79</f>
        <v>25.75</v>
      </c>
      <c r="J79" s="33">
        <f>I79*2%</f>
        <v>0.51500000000000001</v>
      </c>
    </row>
    <row r="80" spans="1:10" x14ac:dyDescent="0.25">
      <c r="A80" s="6" t="s">
        <v>426</v>
      </c>
      <c r="B80" s="6" t="s">
        <v>12</v>
      </c>
      <c r="C80" s="6" t="s">
        <v>420</v>
      </c>
      <c r="D80" s="8">
        <v>15000</v>
      </c>
      <c r="E80" s="7">
        <v>2254298</v>
      </c>
      <c r="F80" s="6" t="s">
        <v>9</v>
      </c>
      <c r="G80" s="6" t="s">
        <v>427</v>
      </c>
      <c r="H80" s="7"/>
      <c r="I80" s="20">
        <f>D80-H80</f>
        <v>15000</v>
      </c>
      <c r="J80" s="33">
        <f>I80*2%</f>
        <v>300</v>
      </c>
    </row>
    <row r="81" spans="1:10" x14ac:dyDescent="0.25">
      <c r="A81" s="6" t="s">
        <v>428</v>
      </c>
      <c r="B81" s="6" t="s">
        <v>12</v>
      </c>
      <c r="C81" s="6" t="s">
        <v>420</v>
      </c>
      <c r="D81" s="8">
        <v>3500</v>
      </c>
      <c r="E81" s="7">
        <v>2254299</v>
      </c>
      <c r="F81" s="6" t="s">
        <v>9</v>
      </c>
      <c r="G81" s="6" t="s">
        <v>429</v>
      </c>
      <c r="H81" s="7"/>
      <c r="I81" s="20">
        <f>D81-H81</f>
        <v>3500</v>
      </c>
      <c r="J81" s="33">
        <f>I81*2%</f>
        <v>70</v>
      </c>
    </row>
    <row r="82" spans="1:10" x14ac:dyDescent="0.25">
      <c r="A82" s="6" t="s">
        <v>430</v>
      </c>
      <c r="B82" s="6" t="s">
        <v>12</v>
      </c>
      <c r="C82" s="6" t="s">
        <v>420</v>
      </c>
      <c r="D82" s="8">
        <v>12500</v>
      </c>
      <c r="E82" s="7">
        <v>2251714</v>
      </c>
      <c r="F82" s="6" t="s">
        <v>9</v>
      </c>
      <c r="G82" s="6" t="s">
        <v>431</v>
      </c>
      <c r="H82" s="7"/>
      <c r="I82" s="20">
        <f>D82-H82</f>
        <v>12500</v>
      </c>
      <c r="J82" s="33">
        <f>I82*2%</f>
        <v>250</v>
      </c>
    </row>
    <row r="83" spans="1:10" x14ac:dyDescent="0.25">
      <c r="A83" s="25" t="s">
        <v>432</v>
      </c>
      <c r="B83" s="25" t="s">
        <v>12</v>
      </c>
      <c r="C83" s="25" t="s">
        <v>433</v>
      </c>
      <c r="D83" s="17">
        <v>700</v>
      </c>
      <c r="E83" s="26">
        <v>2258724</v>
      </c>
      <c r="F83" s="25" t="s">
        <v>9</v>
      </c>
      <c r="G83" s="25" t="s">
        <v>434</v>
      </c>
      <c r="H83" s="26"/>
      <c r="I83" s="27">
        <f>D83-H83</f>
        <v>700</v>
      </c>
      <c r="J83" s="33">
        <f>I83*2%</f>
        <v>14</v>
      </c>
    </row>
    <row r="84" spans="1:10" x14ac:dyDescent="0.25">
      <c r="A84" s="25" t="s">
        <v>435</v>
      </c>
      <c r="B84" s="25" t="s">
        <v>12</v>
      </c>
      <c r="C84" s="25" t="s">
        <v>433</v>
      </c>
      <c r="D84" s="17">
        <v>13000</v>
      </c>
      <c r="E84" s="26">
        <v>2262829</v>
      </c>
      <c r="F84" s="25" t="s">
        <v>9</v>
      </c>
      <c r="G84" s="25" t="s">
        <v>436</v>
      </c>
      <c r="H84" s="26"/>
      <c r="I84" s="27">
        <f>D84-H84</f>
        <v>13000</v>
      </c>
      <c r="J84" s="33">
        <f>I84*2%</f>
        <v>260</v>
      </c>
    </row>
    <row r="85" spans="1:10" x14ac:dyDescent="0.25">
      <c r="A85" s="25" t="s">
        <v>437</v>
      </c>
      <c r="B85" s="25" t="s">
        <v>12</v>
      </c>
      <c r="C85" s="25" t="s">
        <v>433</v>
      </c>
      <c r="D85" s="17">
        <v>15000</v>
      </c>
      <c r="E85" s="26">
        <v>2262828</v>
      </c>
      <c r="F85" s="25" t="s">
        <v>9</v>
      </c>
      <c r="G85" s="25" t="s">
        <v>438</v>
      </c>
      <c r="H85" s="26"/>
      <c r="I85" s="27">
        <f>D85-H85</f>
        <v>15000</v>
      </c>
      <c r="J85" s="33">
        <f>I85*2%</f>
        <v>300</v>
      </c>
    </row>
    <row r="86" spans="1:10" x14ac:dyDescent="0.25">
      <c r="A86" s="25" t="s">
        <v>439</v>
      </c>
      <c r="B86" s="25" t="s">
        <v>12</v>
      </c>
      <c r="C86" s="25" t="s">
        <v>433</v>
      </c>
      <c r="D86" s="17">
        <v>1400</v>
      </c>
      <c r="E86" s="26">
        <v>2262121</v>
      </c>
      <c r="F86" s="25" t="s">
        <v>9</v>
      </c>
      <c r="G86" s="25" t="s">
        <v>440</v>
      </c>
      <c r="H86" s="26"/>
      <c r="I86" s="27">
        <f>D86-H86</f>
        <v>1400</v>
      </c>
      <c r="J86" s="33">
        <f>I86*2%</f>
        <v>28</v>
      </c>
    </row>
    <row r="87" spans="1:10" x14ac:dyDescent="0.25">
      <c r="A87" s="25" t="s">
        <v>441</v>
      </c>
      <c r="B87" s="25" t="s">
        <v>12</v>
      </c>
      <c r="C87" s="25" t="s">
        <v>433</v>
      </c>
      <c r="D87" s="17">
        <v>5000</v>
      </c>
      <c r="E87" s="26">
        <v>2262825</v>
      </c>
      <c r="F87" s="25" t="s">
        <v>9</v>
      </c>
      <c r="G87" s="25" t="s">
        <v>442</v>
      </c>
      <c r="H87" s="26"/>
      <c r="I87" s="27">
        <f>D87-H87</f>
        <v>5000</v>
      </c>
      <c r="J87" s="33">
        <f>I87*2%</f>
        <v>100</v>
      </c>
    </row>
    <row r="88" spans="1:10" x14ac:dyDescent="0.25">
      <c r="A88" s="25" t="s">
        <v>443</v>
      </c>
      <c r="B88" s="25" t="s">
        <v>12</v>
      </c>
      <c r="C88" s="25" t="s">
        <v>433</v>
      </c>
      <c r="D88" s="17">
        <v>8000</v>
      </c>
      <c r="E88" s="26">
        <v>2262823</v>
      </c>
      <c r="F88" s="25" t="s">
        <v>9</v>
      </c>
      <c r="G88" s="25" t="s">
        <v>444</v>
      </c>
      <c r="H88" s="26"/>
      <c r="I88" s="27">
        <f>D88-H88</f>
        <v>8000</v>
      </c>
      <c r="J88" s="33">
        <f>I88*2%</f>
        <v>160</v>
      </c>
    </row>
    <row r="89" spans="1:10" x14ac:dyDescent="0.25">
      <c r="A89" s="25" t="s">
        <v>445</v>
      </c>
      <c r="B89" s="25" t="s">
        <v>12</v>
      </c>
      <c r="C89" s="25" t="s">
        <v>433</v>
      </c>
      <c r="D89" s="17">
        <v>6000</v>
      </c>
      <c r="E89" s="26">
        <v>2262830</v>
      </c>
      <c r="F89" s="25" t="s">
        <v>9</v>
      </c>
      <c r="G89" s="25" t="s">
        <v>446</v>
      </c>
      <c r="H89" s="26"/>
      <c r="I89" s="27">
        <f>D89-H89</f>
        <v>6000</v>
      </c>
      <c r="J89" s="33">
        <f>I89*2%</f>
        <v>120</v>
      </c>
    </row>
    <row r="90" spans="1:10" x14ac:dyDescent="0.25">
      <c r="A90" s="25" t="s">
        <v>447</v>
      </c>
      <c r="B90" s="25" t="s">
        <v>12</v>
      </c>
      <c r="C90" s="25" t="s">
        <v>433</v>
      </c>
      <c r="D90" s="17">
        <v>4500</v>
      </c>
      <c r="E90" s="26">
        <v>2262827</v>
      </c>
      <c r="F90" s="25" t="s">
        <v>9</v>
      </c>
      <c r="G90" s="25" t="s">
        <v>448</v>
      </c>
      <c r="H90" s="26"/>
      <c r="I90" s="27">
        <f>D90-H90</f>
        <v>4500</v>
      </c>
      <c r="J90" s="33">
        <f>I90*2%</f>
        <v>90</v>
      </c>
    </row>
    <row r="91" spans="1:10" x14ac:dyDescent="0.25">
      <c r="A91" s="25" t="s">
        <v>449</v>
      </c>
      <c r="B91" s="25" t="s">
        <v>12</v>
      </c>
      <c r="C91" s="25" t="s">
        <v>433</v>
      </c>
      <c r="D91" s="17">
        <v>1600</v>
      </c>
      <c r="E91" s="26">
        <v>2262824</v>
      </c>
      <c r="F91" s="25" t="s">
        <v>9</v>
      </c>
      <c r="G91" s="25" t="s">
        <v>450</v>
      </c>
      <c r="H91" s="26"/>
      <c r="I91" s="27">
        <f>D91-H91</f>
        <v>1600</v>
      </c>
      <c r="J91" s="33">
        <f>I91*2%</f>
        <v>32</v>
      </c>
    </row>
    <row r="92" spans="1:10" x14ac:dyDescent="0.25">
      <c r="A92" s="6" t="s">
        <v>451</v>
      </c>
      <c r="B92" s="6" t="s">
        <v>12</v>
      </c>
      <c r="C92" s="6" t="s">
        <v>433</v>
      </c>
      <c r="D92" s="8">
        <v>14322.5</v>
      </c>
      <c r="E92" s="7">
        <v>2264631</v>
      </c>
      <c r="F92" s="6" t="s">
        <v>9</v>
      </c>
      <c r="G92" s="6" t="s">
        <v>452</v>
      </c>
      <c r="H92" s="6"/>
      <c r="I92" s="20">
        <f>D92-H92</f>
        <v>14322.5</v>
      </c>
      <c r="J92" s="33">
        <f>I92*2%</f>
        <v>286.45</v>
      </c>
    </row>
    <row r="93" spans="1:10" x14ac:dyDescent="0.25">
      <c r="A93" s="6" t="s">
        <v>453</v>
      </c>
      <c r="B93" s="6" t="s">
        <v>12</v>
      </c>
      <c r="C93" s="6" t="s">
        <v>433</v>
      </c>
      <c r="D93" s="8">
        <v>3252.01</v>
      </c>
      <c r="E93" s="7">
        <v>2264633</v>
      </c>
      <c r="F93" s="6" t="s">
        <v>9</v>
      </c>
      <c r="G93" s="6" t="s">
        <v>454</v>
      </c>
      <c r="H93" s="6"/>
      <c r="I93" s="20">
        <f>D93-H93</f>
        <v>3252.01</v>
      </c>
      <c r="J93" s="33">
        <f>I93*2%</f>
        <v>65.040199999999999</v>
      </c>
    </row>
    <row r="94" spans="1:10" x14ac:dyDescent="0.25">
      <c r="A94" s="25" t="s">
        <v>455</v>
      </c>
      <c r="B94" s="25" t="s">
        <v>12</v>
      </c>
      <c r="C94" s="25" t="s">
        <v>456</v>
      </c>
      <c r="D94" s="17">
        <v>10770</v>
      </c>
      <c r="E94" s="26">
        <v>2278492</v>
      </c>
      <c r="F94" s="25" t="s">
        <v>9</v>
      </c>
      <c r="G94" s="25" t="s">
        <v>457</v>
      </c>
      <c r="H94" s="25"/>
      <c r="I94" s="27">
        <f>D94-H94</f>
        <v>10770</v>
      </c>
      <c r="J94" s="33">
        <f>I94*2%</f>
        <v>215.4</v>
      </c>
    </row>
    <row r="95" spans="1:10" x14ac:dyDescent="0.25">
      <c r="A95" s="6" t="s">
        <v>458</v>
      </c>
      <c r="B95" s="6" t="s">
        <v>12</v>
      </c>
      <c r="C95" s="6" t="s">
        <v>456</v>
      </c>
      <c r="D95" s="8">
        <v>1912.08</v>
      </c>
      <c r="E95" s="7">
        <v>2281098</v>
      </c>
      <c r="F95" s="6" t="s">
        <v>9</v>
      </c>
      <c r="G95" s="6" t="s">
        <v>459</v>
      </c>
      <c r="H95" s="7"/>
      <c r="I95" s="20">
        <f>D95-H95</f>
        <v>1912.08</v>
      </c>
      <c r="J95" s="33">
        <f>I95*2%</f>
        <v>38.241599999999998</v>
      </c>
    </row>
    <row r="96" spans="1:10" x14ac:dyDescent="0.25">
      <c r="A96" s="6" t="s">
        <v>460</v>
      </c>
      <c r="B96" s="6" t="s">
        <v>12</v>
      </c>
      <c r="C96" s="6" t="s">
        <v>456</v>
      </c>
      <c r="D96" s="8">
        <v>1356</v>
      </c>
      <c r="E96" s="7">
        <v>2284288</v>
      </c>
      <c r="F96" s="6" t="s">
        <v>9</v>
      </c>
      <c r="G96" s="6" t="s">
        <v>461</v>
      </c>
      <c r="H96" s="7"/>
      <c r="I96" s="20">
        <f>D96-H96</f>
        <v>1356</v>
      </c>
      <c r="J96" s="33">
        <f>I96*2%</f>
        <v>27.12</v>
      </c>
    </row>
    <row r="97" spans="1:10" x14ac:dyDescent="0.25">
      <c r="A97" s="6" t="s">
        <v>462</v>
      </c>
      <c r="B97" s="6" t="s">
        <v>12</v>
      </c>
      <c r="C97" s="6" t="s">
        <v>456</v>
      </c>
      <c r="D97" s="8">
        <v>6643.8</v>
      </c>
      <c r="E97" s="7">
        <v>2284308</v>
      </c>
      <c r="F97" s="6" t="s">
        <v>9</v>
      </c>
      <c r="G97" s="6" t="s">
        <v>463</v>
      </c>
      <c r="H97" s="7"/>
      <c r="I97" s="20">
        <f>D97-H97</f>
        <v>6643.8</v>
      </c>
      <c r="J97" s="33">
        <f>I97*2%</f>
        <v>132.876</v>
      </c>
    </row>
    <row r="98" spans="1:10" x14ac:dyDescent="0.25">
      <c r="A98" s="6" t="s">
        <v>464</v>
      </c>
      <c r="B98" s="6" t="s">
        <v>12</v>
      </c>
      <c r="C98" s="6" t="s">
        <v>456</v>
      </c>
      <c r="D98" s="8">
        <v>30000</v>
      </c>
      <c r="E98" s="7">
        <v>2286519</v>
      </c>
      <c r="F98" s="6" t="s">
        <v>9</v>
      </c>
      <c r="G98" s="6" t="s">
        <v>465</v>
      </c>
      <c r="H98" s="7"/>
      <c r="I98" s="20">
        <f>D98-H98</f>
        <v>30000</v>
      </c>
      <c r="J98" s="33">
        <f>I98*2%</f>
        <v>600</v>
      </c>
    </row>
    <row r="99" spans="1:10" x14ac:dyDescent="0.25">
      <c r="A99" s="6" t="s">
        <v>466</v>
      </c>
      <c r="B99" s="6" t="s">
        <v>12</v>
      </c>
      <c r="C99" s="6" t="s">
        <v>456</v>
      </c>
      <c r="D99" s="8">
        <v>10000</v>
      </c>
      <c r="E99" s="7">
        <v>2286677</v>
      </c>
      <c r="F99" s="6" t="s">
        <v>9</v>
      </c>
      <c r="G99" s="6" t="s">
        <v>467</v>
      </c>
      <c r="H99" s="7"/>
      <c r="I99" s="20">
        <f>D99-H99</f>
        <v>10000</v>
      </c>
      <c r="J99" s="33">
        <f>I99*2%</f>
        <v>200</v>
      </c>
    </row>
    <row r="101" spans="1:10" x14ac:dyDescent="0.25">
      <c r="I101" s="40" t="s">
        <v>673</v>
      </c>
      <c r="J101" s="39">
        <f>SUM(J2:J100)</f>
        <v>18668.720600000001</v>
      </c>
    </row>
    <row r="140" s="14" customFormat="1" x14ac:dyDescent="0.25"/>
    <row r="141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339" spans="10:10" x14ac:dyDescent="0.25">
      <c r="J339" s="34"/>
    </row>
    <row r="340" spans="10:10" x14ac:dyDescent="0.25">
      <c r="J340" s="34"/>
    </row>
    <row r="341" spans="10:10" x14ac:dyDescent="0.25">
      <c r="J341" s="34"/>
    </row>
    <row r="342" spans="10:10" x14ac:dyDescent="0.25">
      <c r="J342" s="34"/>
    </row>
    <row r="343" spans="10:10" x14ac:dyDescent="0.25">
      <c r="J343" s="34"/>
    </row>
    <row r="344" spans="10:10" x14ac:dyDescent="0.25">
      <c r="J344" s="34"/>
    </row>
    <row r="345" spans="10:10" x14ac:dyDescent="0.25">
      <c r="J345" s="34"/>
    </row>
    <row r="346" spans="10:10" x14ac:dyDescent="0.25">
      <c r="J346" s="34"/>
    </row>
    <row r="347" spans="10:10" x14ac:dyDescent="0.25">
      <c r="J347" s="34"/>
    </row>
    <row r="348" spans="10:10" x14ac:dyDescent="0.25">
      <c r="J348" s="34"/>
    </row>
    <row r="349" spans="10:10" x14ac:dyDescent="0.25">
      <c r="J349" s="34"/>
    </row>
    <row r="350" spans="10:10" x14ac:dyDescent="0.25">
      <c r="J350" s="34"/>
    </row>
    <row r="351" spans="10:10" x14ac:dyDescent="0.25">
      <c r="J351" s="34"/>
    </row>
    <row r="352" spans="10:10" x14ac:dyDescent="0.25">
      <c r="J352" s="34"/>
    </row>
    <row r="353" spans="10:10" x14ac:dyDescent="0.25">
      <c r="J353" s="34"/>
    </row>
    <row r="354" spans="10:10" x14ac:dyDescent="0.25">
      <c r="J354" s="34"/>
    </row>
    <row r="355" spans="10:10" x14ac:dyDescent="0.25">
      <c r="J355" s="34"/>
    </row>
    <row r="356" spans="10:10" x14ac:dyDescent="0.25">
      <c r="J356" s="34"/>
    </row>
    <row r="357" spans="10:10" x14ac:dyDescent="0.25">
      <c r="J357" s="34"/>
    </row>
    <row r="358" spans="10:10" x14ac:dyDescent="0.25">
      <c r="J358" s="34"/>
    </row>
    <row r="359" spans="10:10" x14ac:dyDescent="0.25">
      <c r="J359" s="34"/>
    </row>
    <row r="360" spans="10:10" x14ac:dyDescent="0.25">
      <c r="J360" s="34"/>
    </row>
    <row r="361" spans="10:10" x14ac:dyDescent="0.25">
      <c r="J361" s="34"/>
    </row>
    <row r="362" spans="10:10" x14ac:dyDescent="0.25">
      <c r="J362" s="34"/>
    </row>
    <row r="363" spans="10:10" x14ac:dyDescent="0.25">
      <c r="J363" s="34"/>
    </row>
    <row r="364" spans="10:10" x14ac:dyDescent="0.25">
      <c r="J364" s="34"/>
    </row>
    <row r="365" spans="10:10" x14ac:dyDescent="0.25">
      <c r="J365" s="34"/>
    </row>
    <row r="366" spans="10:10" x14ac:dyDescent="0.25">
      <c r="J366" s="34"/>
    </row>
    <row r="367" spans="10:10" x14ac:dyDescent="0.25">
      <c r="J367" s="34"/>
    </row>
    <row r="368" spans="10:10" x14ac:dyDescent="0.25">
      <c r="J368" s="34"/>
    </row>
    <row r="369" spans="10:10" x14ac:dyDescent="0.25">
      <c r="J369" s="34"/>
    </row>
    <row r="370" spans="10:10" x14ac:dyDescent="0.25">
      <c r="J370" s="34"/>
    </row>
    <row r="371" spans="10:10" x14ac:dyDescent="0.25">
      <c r="J371" s="34"/>
    </row>
    <row r="372" spans="10:10" x14ac:dyDescent="0.25">
      <c r="J372" s="34"/>
    </row>
    <row r="373" spans="10:10" x14ac:dyDescent="0.25">
      <c r="J373" s="34"/>
    </row>
    <row r="374" spans="10:10" x14ac:dyDescent="0.25">
      <c r="J374" s="34"/>
    </row>
    <row r="375" spans="10:10" x14ac:dyDescent="0.25">
      <c r="J375" s="34"/>
    </row>
    <row r="376" spans="10:10" x14ac:dyDescent="0.25">
      <c r="J376" s="34"/>
    </row>
    <row r="377" spans="10:10" x14ac:dyDescent="0.25">
      <c r="J377" s="34"/>
    </row>
    <row r="378" spans="10:10" x14ac:dyDescent="0.25">
      <c r="J378" s="34"/>
    </row>
    <row r="379" spans="10:10" x14ac:dyDescent="0.25">
      <c r="J379" s="34"/>
    </row>
    <row r="380" spans="10:10" x14ac:dyDescent="0.25">
      <c r="J380" s="34"/>
    </row>
    <row r="381" spans="10:10" x14ac:dyDescent="0.25">
      <c r="J381" s="34"/>
    </row>
    <row r="382" spans="10:10" x14ac:dyDescent="0.25">
      <c r="J382" s="34"/>
    </row>
    <row r="383" spans="10:10" x14ac:dyDescent="0.25">
      <c r="J383" s="34"/>
    </row>
    <row r="384" spans="10:10" x14ac:dyDescent="0.25">
      <c r="J384" s="34"/>
    </row>
    <row r="385" spans="10:10" x14ac:dyDescent="0.25">
      <c r="J385" s="34"/>
    </row>
    <row r="386" spans="10:10" x14ac:dyDescent="0.25">
      <c r="J386" s="34"/>
    </row>
    <row r="387" spans="10:10" x14ac:dyDescent="0.25">
      <c r="J387" s="34"/>
    </row>
    <row r="388" spans="10:10" x14ac:dyDescent="0.25">
      <c r="J388" s="34"/>
    </row>
    <row r="389" spans="10:10" x14ac:dyDescent="0.25">
      <c r="J389" s="34"/>
    </row>
    <row r="390" spans="10:10" x14ac:dyDescent="0.25">
      <c r="J390" s="34"/>
    </row>
    <row r="391" spans="10:10" x14ac:dyDescent="0.25">
      <c r="J391" s="34"/>
    </row>
    <row r="392" spans="10:10" x14ac:dyDescent="0.25">
      <c r="J392" s="34"/>
    </row>
    <row r="393" spans="10:10" x14ac:dyDescent="0.25">
      <c r="J393" s="34"/>
    </row>
    <row r="394" spans="10:10" x14ac:dyDescent="0.25">
      <c r="J394" s="34"/>
    </row>
    <row r="395" spans="10:10" x14ac:dyDescent="0.25">
      <c r="J395" s="34"/>
    </row>
    <row r="396" spans="10:10" x14ac:dyDescent="0.25">
      <c r="J396" s="34"/>
    </row>
    <row r="397" spans="10:10" x14ac:dyDescent="0.25">
      <c r="J397" s="34"/>
    </row>
    <row r="398" spans="10:10" x14ac:dyDescent="0.25">
      <c r="J398" s="34"/>
    </row>
    <row r="399" spans="10:10" x14ac:dyDescent="0.25">
      <c r="J399" s="34"/>
    </row>
    <row r="400" spans="10:10" x14ac:dyDescent="0.25">
      <c r="J400" s="34"/>
    </row>
    <row r="401" spans="10:10" x14ac:dyDescent="0.25">
      <c r="J401" s="34"/>
    </row>
    <row r="402" spans="10:10" x14ac:dyDescent="0.25">
      <c r="J402" s="34"/>
    </row>
    <row r="403" spans="10:10" x14ac:dyDescent="0.25">
      <c r="J403" s="34"/>
    </row>
    <row r="404" spans="10:10" x14ac:dyDescent="0.25">
      <c r="J404" s="34"/>
    </row>
    <row r="405" spans="10:10" x14ac:dyDescent="0.25">
      <c r="J405" s="34"/>
    </row>
    <row r="406" spans="10:10" x14ac:dyDescent="0.25">
      <c r="J406" s="34"/>
    </row>
    <row r="407" spans="10:10" x14ac:dyDescent="0.25">
      <c r="J407" s="34"/>
    </row>
    <row r="408" spans="10:10" x14ac:dyDescent="0.25">
      <c r="J408" s="34"/>
    </row>
    <row r="409" spans="10:10" x14ac:dyDescent="0.25">
      <c r="J409" s="34"/>
    </row>
    <row r="410" spans="10:10" x14ac:dyDescent="0.25">
      <c r="J410" s="34"/>
    </row>
    <row r="411" spans="10:10" x14ac:dyDescent="0.25">
      <c r="J411" s="34"/>
    </row>
    <row r="412" spans="10:10" x14ac:dyDescent="0.25">
      <c r="J412" s="34"/>
    </row>
    <row r="413" spans="10:10" x14ac:dyDescent="0.25">
      <c r="J413" s="34"/>
    </row>
    <row r="414" spans="10:10" x14ac:dyDescent="0.25">
      <c r="J414" s="34"/>
    </row>
    <row r="415" spans="10:10" x14ac:dyDescent="0.25">
      <c r="J415" s="34"/>
    </row>
    <row r="416" spans="10:10" x14ac:dyDescent="0.25">
      <c r="J416" s="34"/>
    </row>
    <row r="417" spans="10:10" x14ac:dyDescent="0.25">
      <c r="J417" s="34"/>
    </row>
    <row r="418" spans="10:10" x14ac:dyDescent="0.25">
      <c r="J418" s="34"/>
    </row>
    <row r="419" spans="10:10" x14ac:dyDescent="0.25">
      <c r="J419" s="34"/>
    </row>
    <row r="420" spans="10:10" x14ac:dyDescent="0.25">
      <c r="J420" s="34"/>
    </row>
    <row r="421" spans="10:10" x14ac:dyDescent="0.25">
      <c r="J421" s="34"/>
    </row>
    <row r="422" spans="10:10" x14ac:dyDescent="0.25">
      <c r="J422" s="34"/>
    </row>
    <row r="423" spans="10:10" x14ac:dyDescent="0.25">
      <c r="J423" s="34"/>
    </row>
    <row r="424" spans="10:10" x14ac:dyDescent="0.25">
      <c r="J424" s="34"/>
    </row>
    <row r="425" spans="10:10" x14ac:dyDescent="0.25">
      <c r="J425" s="34"/>
    </row>
    <row r="426" spans="10:10" x14ac:dyDescent="0.25">
      <c r="J426" s="34"/>
    </row>
    <row r="427" spans="10:10" x14ac:dyDescent="0.25">
      <c r="J427" s="34"/>
    </row>
    <row r="428" spans="10:10" x14ac:dyDescent="0.25">
      <c r="J428" s="34"/>
    </row>
    <row r="429" spans="10:10" x14ac:dyDescent="0.25">
      <c r="J429" s="34"/>
    </row>
    <row r="430" spans="10:10" x14ac:dyDescent="0.25">
      <c r="J430" s="34"/>
    </row>
    <row r="431" spans="10:10" x14ac:dyDescent="0.25">
      <c r="J431" s="34"/>
    </row>
    <row r="432" spans="10:10" x14ac:dyDescent="0.25">
      <c r="J432" s="34"/>
    </row>
    <row r="433" spans="10:10" x14ac:dyDescent="0.25">
      <c r="J433" s="34"/>
    </row>
    <row r="434" spans="10:10" x14ac:dyDescent="0.25">
      <c r="J434" s="34"/>
    </row>
    <row r="435" spans="10:10" x14ac:dyDescent="0.25">
      <c r="J435" s="34"/>
    </row>
    <row r="436" spans="10:10" x14ac:dyDescent="0.25">
      <c r="J436" s="34"/>
    </row>
    <row r="437" spans="10:10" x14ac:dyDescent="0.25">
      <c r="J437" s="34"/>
    </row>
    <row r="438" spans="10:10" x14ac:dyDescent="0.25">
      <c r="J438" s="34"/>
    </row>
    <row r="439" spans="10:10" x14ac:dyDescent="0.25">
      <c r="J439" s="34"/>
    </row>
    <row r="440" spans="10:10" x14ac:dyDescent="0.25">
      <c r="J440" s="34"/>
    </row>
    <row r="441" spans="10:10" x14ac:dyDescent="0.25">
      <c r="J441" s="34"/>
    </row>
    <row r="442" spans="10:10" x14ac:dyDescent="0.25">
      <c r="J442" s="34"/>
    </row>
    <row r="443" spans="10:10" x14ac:dyDescent="0.25">
      <c r="J443" s="34"/>
    </row>
    <row r="444" spans="10:10" x14ac:dyDescent="0.25">
      <c r="J444" s="34"/>
    </row>
    <row r="445" spans="10:10" x14ac:dyDescent="0.25">
      <c r="J445" s="34"/>
    </row>
    <row r="446" spans="10:10" x14ac:dyDescent="0.25">
      <c r="J446" s="34"/>
    </row>
    <row r="447" spans="10:10" x14ac:dyDescent="0.25">
      <c r="J447" s="34"/>
    </row>
    <row r="448" spans="10:10" x14ac:dyDescent="0.25">
      <c r="J448" s="34"/>
    </row>
    <row r="449" spans="10:10" x14ac:dyDescent="0.25">
      <c r="J449" s="34"/>
    </row>
    <row r="450" spans="10:10" x14ac:dyDescent="0.25">
      <c r="J450" s="34"/>
    </row>
    <row r="451" spans="10:10" x14ac:dyDescent="0.25">
      <c r="J451" s="34"/>
    </row>
    <row r="452" spans="10:10" x14ac:dyDescent="0.25">
      <c r="J452" s="34"/>
    </row>
    <row r="453" spans="10:10" x14ac:dyDescent="0.25">
      <c r="J453" s="34"/>
    </row>
    <row r="454" spans="10:10" x14ac:dyDescent="0.25">
      <c r="J454" s="34"/>
    </row>
    <row r="455" spans="10:10" x14ac:dyDescent="0.25">
      <c r="J455" s="34"/>
    </row>
    <row r="456" spans="10:10" x14ac:dyDescent="0.25">
      <c r="J456" s="34"/>
    </row>
    <row r="457" spans="10:10" x14ac:dyDescent="0.25">
      <c r="J457" s="34"/>
    </row>
    <row r="458" spans="10:10" x14ac:dyDescent="0.25">
      <c r="J458" s="34"/>
    </row>
    <row r="459" spans="10:10" x14ac:dyDescent="0.25">
      <c r="J459" s="34"/>
    </row>
    <row r="460" spans="10:10" x14ac:dyDescent="0.25">
      <c r="J460" s="34"/>
    </row>
    <row r="461" spans="10:10" x14ac:dyDescent="0.25">
      <c r="J461" s="34"/>
    </row>
    <row r="462" spans="10:10" x14ac:dyDescent="0.25">
      <c r="J462" s="34"/>
    </row>
    <row r="463" spans="10:10" x14ac:dyDescent="0.25">
      <c r="J463" s="34"/>
    </row>
    <row r="464" spans="10:10" x14ac:dyDescent="0.25">
      <c r="J464" s="34"/>
    </row>
    <row r="465" spans="10:10" x14ac:dyDescent="0.25">
      <c r="J465" s="34"/>
    </row>
    <row r="466" spans="10:10" x14ac:dyDescent="0.25">
      <c r="J466" s="34"/>
    </row>
    <row r="467" spans="10:10" x14ac:dyDescent="0.25">
      <c r="J467" s="34"/>
    </row>
    <row r="468" spans="10:10" x14ac:dyDescent="0.25">
      <c r="J468" s="34"/>
    </row>
    <row r="469" spans="10:10" x14ac:dyDescent="0.25">
      <c r="J469" s="34"/>
    </row>
    <row r="470" spans="10:10" x14ac:dyDescent="0.25">
      <c r="J470" s="34"/>
    </row>
    <row r="471" spans="10:10" x14ac:dyDescent="0.25">
      <c r="J471" s="34"/>
    </row>
    <row r="472" spans="10:10" x14ac:dyDescent="0.25">
      <c r="J472" s="34"/>
    </row>
    <row r="473" spans="10:10" x14ac:dyDescent="0.25">
      <c r="J473" s="34"/>
    </row>
    <row r="474" spans="10:10" x14ac:dyDescent="0.25">
      <c r="J474" s="34"/>
    </row>
    <row r="475" spans="10:10" x14ac:dyDescent="0.25">
      <c r="J475" s="34"/>
    </row>
    <row r="476" spans="10:10" x14ac:dyDescent="0.25">
      <c r="J476" s="34"/>
    </row>
    <row r="477" spans="10:10" x14ac:dyDescent="0.25">
      <c r="J477" s="34"/>
    </row>
    <row r="478" spans="10:10" x14ac:dyDescent="0.25">
      <c r="J478" s="34"/>
    </row>
    <row r="479" spans="10:10" x14ac:dyDescent="0.25">
      <c r="J479" s="34"/>
    </row>
    <row r="480" spans="10:10" x14ac:dyDescent="0.25">
      <c r="J480" s="34"/>
    </row>
    <row r="481" spans="10:10" x14ac:dyDescent="0.25">
      <c r="J481" s="34"/>
    </row>
    <row r="482" spans="10:10" x14ac:dyDescent="0.25">
      <c r="J482" s="34"/>
    </row>
    <row r="483" spans="10:10" x14ac:dyDescent="0.25">
      <c r="J483" s="34"/>
    </row>
    <row r="484" spans="10:10" x14ac:dyDescent="0.25">
      <c r="J484" s="34"/>
    </row>
    <row r="485" spans="10:10" x14ac:dyDescent="0.25">
      <c r="J485" s="34"/>
    </row>
    <row r="486" spans="10:10" x14ac:dyDescent="0.25">
      <c r="J486" s="34"/>
    </row>
    <row r="487" spans="10:10" x14ac:dyDescent="0.25">
      <c r="J487" s="34"/>
    </row>
    <row r="488" spans="10:10" x14ac:dyDescent="0.25">
      <c r="J488" s="34"/>
    </row>
    <row r="489" spans="10:10" x14ac:dyDescent="0.25">
      <c r="J489" s="34"/>
    </row>
    <row r="490" spans="10:10" x14ac:dyDescent="0.25">
      <c r="J490" s="34"/>
    </row>
    <row r="491" spans="10:10" x14ac:dyDescent="0.25">
      <c r="J491" s="34"/>
    </row>
    <row r="492" spans="10:10" x14ac:dyDescent="0.25">
      <c r="J492" s="34"/>
    </row>
    <row r="493" spans="10:10" x14ac:dyDescent="0.25">
      <c r="J493" s="34"/>
    </row>
    <row r="494" spans="10:10" x14ac:dyDescent="0.25">
      <c r="J494" s="34"/>
    </row>
    <row r="495" spans="10:10" x14ac:dyDescent="0.25">
      <c r="J495" s="34"/>
    </row>
    <row r="496" spans="10:10" x14ac:dyDescent="0.25">
      <c r="J496" s="34"/>
    </row>
    <row r="497" spans="10:10" x14ac:dyDescent="0.25">
      <c r="J497" s="34"/>
    </row>
    <row r="498" spans="10:10" x14ac:dyDescent="0.25">
      <c r="J498" s="34"/>
    </row>
    <row r="499" spans="10:10" x14ac:dyDescent="0.25">
      <c r="J499" s="34"/>
    </row>
    <row r="500" spans="10:10" x14ac:dyDescent="0.25">
      <c r="J500" s="34"/>
    </row>
    <row r="501" spans="10:10" x14ac:dyDescent="0.25">
      <c r="J501" s="34"/>
    </row>
    <row r="502" spans="10:10" x14ac:dyDescent="0.25">
      <c r="J502" s="34"/>
    </row>
    <row r="503" spans="10:10" x14ac:dyDescent="0.25">
      <c r="J503" s="34"/>
    </row>
    <row r="504" spans="10:10" x14ac:dyDescent="0.25">
      <c r="J504" s="34"/>
    </row>
    <row r="505" spans="10:10" x14ac:dyDescent="0.25">
      <c r="J505" s="34"/>
    </row>
    <row r="506" spans="10:10" x14ac:dyDescent="0.25">
      <c r="J506" s="34"/>
    </row>
    <row r="507" spans="10:10" x14ac:dyDescent="0.25">
      <c r="J507" s="34"/>
    </row>
    <row r="508" spans="10:10" x14ac:dyDescent="0.25">
      <c r="J508" s="34"/>
    </row>
    <row r="509" spans="10:10" x14ac:dyDescent="0.25">
      <c r="J509" s="34"/>
    </row>
    <row r="510" spans="10:10" x14ac:dyDescent="0.25">
      <c r="J510" s="34"/>
    </row>
    <row r="511" spans="10:10" x14ac:dyDescent="0.25">
      <c r="J511" s="34"/>
    </row>
    <row r="512" spans="10:10" x14ac:dyDescent="0.25">
      <c r="J512" s="34"/>
    </row>
    <row r="513" spans="10:10" x14ac:dyDescent="0.25">
      <c r="J513" s="34"/>
    </row>
    <row r="514" spans="10:10" x14ac:dyDescent="0.25">
      <c r="J514" s="34"/>
    </row>
    <row r="515" spans="10:10" x14ac:dyDescent="0.25">
      <c r="J515" s="34"/>
    </row>
    <row r="516" spans="10:10" x14ac:dyDescent="0.25">
      <c r="J516" s="34"/>
    </row>
    <row r="517" spans="10:10" x14ac:dyDescent="0.25">
      <c r="J517" s="34"/>
    </row>
    <row r="518" spans="10:10" x14ac:dyDescent="0.25">
      <c r="J518" s="34"/>
    </row>
    <row r="519" spans="10:10" x14ac:dyDescent="0.25">
      <c r="J519" s="34"/>
    </row>
    <row r="520" spans="10:10" x14ac:dyDescent="0.25">
      <c r="J520" s="34"/>
    </row>
    <row r="521" spans="10:10" x14ac:dyDescent="0.25">
      <c r="J521" s="34"/>
    </row>
    <row r="522" spans="10:10" x14ac:dyDescent="0.25">
      <c r="J522" s="34"/>
    </row>
    <row r="523" spans="10:10" x14ac:dyDescent="0.25">
      <c r="J523" s="34"/>
    </row>
    <row r="524" spans="10:10" x14ac:dyDescent="0.25">
      <c r="J524" s="34"/>
    </row>
    <row r="525" spans="10:10" x14ac:dyDescent="0.25">
      <c r="J525" s="34"/>
    </row>
    <row r="526" spans="10:10" x14ac:dyDescent="0.25">
      <c r="J526" s="34"/>
    </row>
    <row r="527" spans="10:10" x14ac:dyDescent="0.25">
      <c r="J527" s="34"/>
    </row>
    <row r="528" spans="10:10" x14ac:dyDescent="0.25">
      <c r="J528" s="34"/>
    </row>
    <row r="529" spans="10:10" x14ac:dyDescent="0.25">
      <c r="J529" s="34"/>
    </row>
    <row r="530" spans="10:10" x14ac:dyDescent="0.25">
      <c r="J530" s="34"/>
    </row>
    <row r="531" spans="10:10" x14ac:dyDescent="0.25">
      <c r="J531" s="34"/>
    </row>
    <row r="532" spans="10:10" x14ac:dyDescent="0.25">
      <c r="J532" s="34"/>
    </row>
    <row r="533" spans="10:10" x14ac:dyDescent="0.25">
      <c r="J533" s="34"/>
    </row>
  </sheetData>
  <autoFilter ref="A1:S319" xr:uid="{693277F2-C070-494E-A498-808A48BED8C3}"/>
  <conditionalFormatting sqref="F79:F99 F339:F533 F2:F74">
    <cfRule type="containsText" dxfId="24" priority="98" operator="containsText" text="devuelta">
      <formula>NOT(ISERROR(SEARCH("devuelta",F2)))</formula>
    </cfRule>
  </conditionalFormatting>
  <conditionalFormatting sqref="A4:A10">
    <cfRule type="duplicateValues" dxfId="23" priority="99"/>
  </conditionalFormatting>
  <conditionalFormatting sqref="A25:A34">
    <cfRule type="duplicateValues" dxfId="22" priority="100"/>
  </conditionalFormatting>
  <conditionalFormatting sqref="A57:A67">
    <cfRule type="duplicateValues" dxfId="21" priority="101"/>
  </conditionalFormatting>
  <conditionalFormatting sqref="F75:F78">
    <cfRule type="containsText" dxfId="20" priority="66" operator="containsText" text="devuelta">
      <formula>NOT(ISERROR(SEARCH("devuelta",F75)))</formula>
    </cfRule>
  </conditionalFormatting>
  <conditionalFormatting sqref="A79:A94">
    <cfRule type="duplicateValues" dxfId="19" priority="102"/>
  </conditionalFormatting>
  <conditionalFormatting sqref="A77:A91">
    <cfRule type="duplicateValues" dxfId="18" priority="112"/>
  </conditionalFormatting>
  <conditionalFormatting sqref="A58:A70">
    <cfRule type="duplicateValues" dxfId="17" priority="113"/>
  </conditionalFormatting>
  <conditionalFormatting sqref="A55:A56">
    <cfRule type="duplicateValues" dxfId="16" priority="114"/>
  </conditionalFormatting>
  <conditionalFormatting sqref="A35:A55">
    <cfRule type="duplicateValues" dxfId="15" priority="115"/>
  </conditionalFormatting>
  <conditionalFormatting sqref="A23:A28">
    <cfRule type="duplicateValues" dxfId="14" priority="116"/>
  </conditionalFormatting>
  <conditionalFormatting sqref="F1">
    <cfRule type="containsText" dxfId="13" priority="1" operator="containsText" text="devuelta">
      <formula>NOT(ISERROR(SEARCH("devuelta",F1)))</formula>
    </cfRule>
  </conditionalFormatting>
  <conditionalFormatting sqref="A2:A3">
    <cfRule type="duplicateValues" dxfId="12" priority="374"/>
  </conditionalFormatting>
  <conditionalFormatting sqref="A92:A99">
    <cfRule type="duplicateValues" dxfId="11" priority="37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56E4-A668-42EE-8F35-A1FF54F2CA78}">
  <dimension ref="A1:N209"/>
  <sheetViews>
    <sheetView tabSelected="1" topLeftCell="A82" workbookViewId="0">
      <selection activeCell="G92" sqref="G92"/>
    </sheetView>
  </sheetViews>
  <sheetFormatPr baseColWidth="10" defaultRowHeight="15" x14ac:dyDescent="0.25"/>
  <cols>
    <col min="1" max="1" width="32.140625" bestFit="1" customWidth="1"/>
    <col min="3" max="3" width="21.85546875" bestFit="1" customWidth="1"/>
    <col min="7" max="7" width="21.85546875" bestFit="1" customWidth="1"/>
  </cols>
  <sheetData>
    <row r="1" spans="1:10" ht="63" x14ac:dyDescent="0.25">
      <c r="A1" s="21" t="s">
        <v>0</v>
      </c>
      <c r="B1" s="22" t="s">
        <v>1</v>
      </c>
      <c r="C1" s="21" t="s">
        <v>2</v>
      </c>
      <c r="D1" s="23" t="s">
        <v>3</v>
      </c>
      <c r="E1" s="22" t="s">
        <v>4</v>
      </c>
      <c r="F1" s="22" t="s">
        <v>5</v>
      </c>
      <c r="G1" s="21" t="s">
        <v>6</v>
      </c>
      <c r="H1" s="18" t="s">
        <v>7</v>
      </c>
      <c r="I1" s="19" t="s">
        <v>10</v>
      </c>
      <c r="J1" s="35" t="s">
        <v>8</v>
      </c>
    </row>
    <row r="2" spans="1:10" x14ac:dyDescent="0.25">
      <c r="A2" s="6" t="s">
        <v>468</v>
      </c>
      <c r="B2" s="6" t="s">
        <v>12</v>
      </c>
      <c r="C2" s="6" t="s">
        <v>469</v>
      </c>
      <c r="D2" s="8">
        <v>4000</v>
      </c>
      <c r="E2" s="7">
        <v>2293792</v>
      </c>
      <c r="F2" s="6" t="s">
        <v>9</v>
      </c>
      <c r="G2" s="6" t="s">
        <v>470</v>
      </c>
      <c r="H2" s="7"/>
      <c r="I2" s="20">
        <f>D2-H2</f>
        <v>4000</v>
      </c>
      <c r="J2" s="33">
        <f>I2*2%</f>
        <v>80</v>
      </c>
    </row>
    <row r="3" spans="1:10" x14ac:dyDescent="0.25">
      <c r="A3" s="25" t="s">
        <v>471</v>
      </c>
      <c r="B3" s="25" t="s">
        <v>12</v>
      </c>
      <c r="C3" s="25" t="s">
        <v>472</v>
      </c>
      <c r="D3" s="17">
        <v>3000</v>
      </c>
      <c r="E3" s="26">
        <v>2301946</v>
      </c>
      <c r="F3" s="25" t="s">
        <v>9</v>
      </c>
      <c r="G3" s="25" t="s">
        <v>473</v>
      </c>
      <c r="H3" s="26"/>
      <c r="I3" s="27">
        <f>D3-H3</f>
        <v>3000</v>
      </c>
      <c r="J3" s="33">
        <f>I3*2%</f>
        <v>60</v>
      </c>
    </row>
    <row r="4" spans="1:10" x14ac:dyDescent="0.25">
      <c r="A4" s="25" t="s">
        <v>474</v>
      </c>
      <c r="B4" s="25" t="s">
        <v>12</v>
      </c>
      <c r="C4" s="25" t="s">
        <v>472</v>
      </c>
      <c r="D4" s="17">
        <v>666</v>
      </c>
      <c r="E4" s="26">
        <v>2305906</v>
      </c>
      <c r="F4" s="25" t="s">
        <v>9</v>
      </c>
      <c r="G4" s="25" t="s">
        <v>475</v>
      </c>
      <c r="H4" s="26"/>
      <c r="I4" s="27">
        <f>D4-H4</f>
        <v>666</v>
      </c>
      <c r="J4" s="33">
        <f>I4*2%</f>
        <v>13.32</v>
      </c>
    </row>
    <row r="5" spans="1:10" x14ac:dyDescent="0.25">
      <c r="A5" s="6" t="s">
        <v>476</v>
      </c>
      <c r="B5" s="6" t="s">
        <v>12</v>
      </c>
      <c r="C5" s="6" t="s">
        <v>477</v>
      </c>
      <c r="D5" s="8">
        <v>50000</v>
      </c>
      <c r="E5" s="7">
        <v>2327271</v>
      </c>
      <c r="F5" s="6" t="s">
        <v>9</v>
      </c>
      <c r="G5" s="6" t="s">
        <v>478</v>
      </c>
      <c r="H5" s="7"/>
      <c r="I5" s="20">
        <f>D5-H5</f>
        <v>50000</v>
      </c>
      <c r="J5" s="33">
        <f>I5*2%</f>
        <v>1000</v>
      </c>
    </row>
    <row r="6" spans="1:10" x14ac:dyDescent="0.25">
      <c r="A6" s="6" t="s">
        <v>479</v>
      </c>
      <c r="B6" s="6" t="s">
        <v>12</v>
      </c>
      <c r="C6" s="6" t="s">
        <v>477</v>
      </c>
      <c r="D6" s="8">
        <v>666</v>
      </c>
      <c r="E6" s="7">
        <v>2324464</v>
      </c>
      <c r="F6" s="6" t="s">
        <v>9</v>
      </c>
      <c r="G6" s="6" t="s">
        <v>480</v>
      </c>
      <c r="H6" s="7"/>
      <c r="I6" s="20">
        <f>D6-H6</f>
        <v>666</v>
      </c>
      <c r="J6" s="33">
        <f>I6*2%</f>
        <v>13.32</v>
      </c>
    </row>
    <row r="7" spans="1:10" x14ac:dyDescent="0.25">
      <c r="A7" s="6" t="s">
        <v>481</v>
      </c>
      <c r="B7" s="6" t="s">
        <v>12</v>
      </c>
      <c r="C7" s="6" t="s">
        <v>477</v>
      </c>
      <c r="D7" s="8">
        <v>3800</v>
      </c>
      <c r="E7" s="7">
        <v>2325367</v>
      </c>
      <c r="F7" s="6" t="s">
        <v>9</v>
      </c>
      <c r="G7" s="6" t="s">
        <v>482</v>
      </c>
      <c r="H7" s="7"/>
      <c r="I7" s="20">
        <f>D7-H7</f>
        <v>3800</v>
      </c>
      <c r="J7" s="33">
        <f>I7*2%</f>
        <v>76</v>
      </c>
    </row>
    <row r="8" spans="1:10" x14ac:dyDescent="0.25">
      <c r="A8" s="6" t="s">
        <v>483</v>
      </c>
      <c r="B8" s="6" t="s">
        <v>12</v>
      </c>
      <c r="C8" s="6" t="s">
        <v>477</v>
      </c>
      <c r="D8" s="8">
        <v>400</v>
      </c>
      <c r="E8" s="7">
        <v>2323891</v>
      </c>
      <c r="F8" s="6" t="s">
        <v>9</v>
      </c>
      <c r="G8" s="6" t="s">
        <v>484</v>
      </c>
      <c r="H8" s="7"/>
      <c r="I8" s="20">
        <f>D8-H8</f>
        <v>400</v>
      </c>
      <c r="J8" s="33">
        <f>I8*2%</f>
        <v>8</v>
      </c>
    </row>
    <row r="9" spans="1:10" x14ac:dyDescent="0.25">
      <c r="A9" s="6" t="s">
        <v>485</v>
      </c>
      <c r="B9" s="6" t="s">
        <v>12</v>
      </c>
      <c r="C9" s="6" t="s">
        <v>486</v>
      </c>
      <c r="D9" s="8">
        <v>38700</v>
      </c>
      <c r="E9" s="7">
        <v>2338480</v>
      </c>
      <c r="F9" s="6" t="s">
        <v>9</v>
      </c>
      <c r="G9" s="6" t="s">
        <v>487</v>
      </c>
      <c r="H9" s="7"/>
      <c r="I9" s="20">
        <f>D9-H9</f>
        <v>38700</v>
      </c>
      <c r="J9" s="33">
        <f>I9*2%</f>
        <v>774</v>
      </c>
    </row>
    <row r="10" spans="1:10" x14ac:dyDescent="0.25">
      <c r="A10" s="6" t="s">
        <v>488</v>
      </c>
      <c r="B10" s="6" t="s">
        <v>12</v>
      </c>
      <c r="C10" s="6" t="s">
        <v>486</v>
      </c>
      <c r="D10" s="8">
        <v>3000</v>
      </c>
      <c r="E10" s="7">
        <v>2336534</v>
      </c>
      <c r="F10" s="6" t="s">
        <v>9</v>
      </c>
      <c r="G10" s="6" t="s">
        <v>489</v>
      </c>
      <c r="H10" s="7"/>
      <c r="I10" s="20">
        <f>D10-H10</f>
        <v>3000</v>
      </c>
      <c r="J10" s="33">
        <f>I10*2%</f>
        <v>60</v>
      </c>
    </row>
    <row r="11" spans="1:10" x14ac:dyDescent="0.25">
      <c r="A11" s="6" t="s">
        <v>490</v>
      </c>
      <c r="B11" s="6" t="s">
        <v>12</v>
      </c>
      <c r="C11" s="6" t="s">
        <v>486</v>
      </c>
      <c r="D11" s="8">
        <v>50000</v>
      </c>
      <c r="E11" s="7">
        <v>2336086</v>
      </c>
      <c r="F11" s="6" t="s">
        <v>9</v>
      </c>
      <c r="G11" s="6" t="s">
        <v>491</v>
      </c>
      <c r="H11" s="7"/>
      <c r="I11" s="20">
        <f>D11-H11</f>
        <v>50000</v>
      </c>
      <c r="J11" s="33">
        <f>I11*2%</f>
        <v>1000</v>
      </c>
    </row>
    <row r="12" spans="1:10" x14ac:dyDescent="0.25">
      <c r="A12" s="6" t="s">
        <v>492</v>
      </c>
      <c r="B12" s="6" t="s">
        <v>12</v>
      </c>
      <c r="C12" s="6" t="s">
        <v>486</v>
      </c>
      <c r="D12" s="8">
        <v>15000</v>
      </c>
      <c r="E12" s="7">
        <v>2336258</v>
      </c>
      <c r="F12" s="6" t="s">
        <v>9</v>
      </c>
      <c r="G12" s="6" t="s">
        <v>493</v>
      </c>
      <c r="H12" s="7"/>
      <c r="I12" s="20">
        <f>D12-H12</f>
        <v>15000</v>
      </c>
      <c r="J12" s="33">
        <f>I12*2%</f>
        <v>300</v>
      </c>
    </row>
    <row r="13" spans="1:10" x14ac:dyDescent="0.25">
      <c r="A13" s="6" t="s">
        <v>494</v>
      </c>
      <c r="B13" s="6" t="s">
        <v>12</v>
      </c>
      <c r="C13" s="6" t="s">
        <v>486</v>
      </c>
      <c r="D13" s="8">
        <v>1500</v>
      </c>
      <c r="E13" s="7">
        <v>2338481</v>
      </c>
      <c r="F13" s="6" t="s">
        <v>9</v>
      </c>
      <c r="G13" s="6" t="s">
        <v>495</v>
      </c>
      <c r="H13" s="7"/>
      <c r="I13" s="20">
        <f>D13-H13</f>
        <v>1500</v>
      </c>
      <c r="J13" s="33">
        <f>I13*2%</f>
        <v>30</v>
      </c>
    </row>
    <row r="14" spans="1:10" x14ac:dyDescent="0.25">
      <c r="A14" s="6" t="s">
        <v>496</v>
      </c>
      <c r="B14" s="6" t="s">
        <v>12</v>
      </c>
      <c r="C14" s="6" t="s">
        <v>486</v>
      </c>
      <c r="D14" s="8">
        <v>300</v>
      </c>
      <c r="E14" s="7">
        <v>2332111</v>
      </c>
      <c r="F14" s="6" t="s">
        <v>9</v>
      </c>
      <c r="G14" s="6" t="s">
        <v>497</v>
      </c>
      <c r="H14" s="7"/>
      <c r="I14" s="20">
        <f>D14-H14</f>
        <v>300</v>
      </c>
      <c r="J14" s="33">
        <f>I14*2%</f>
        <v>6</v>
      </c>
    </row>
    <row r="15" spans="1:10" x14ac:dyDescent="0.25">
      <c r="A15" s="6" t="s">
        <v>498</v>
      </c>
      <c r="B15" s="6" t="s">
        <v>12</v>
      </c>
      <c r="C15" s="6" t="s">
        <v>499</v>
      </c>
      <c r="D15" s="8">
        <v>10000</v>
      </c>
      <c r="E15" s="7">
        <v>2357496</v>
      </c>
      <c r="F15" s="6" t="s">
        <v>9</v>
      </c>
      <c r="G15" s="6" t="s">
        <v>500</v>
      </c>
      <c r="H15" s="6"/>
      <c r="I15" s="20">
        <f>D15-H15</f>
        <v>10000</v>
      </c>
      <c r="J15" s="33">
        <f>I15*2%</f>
        <v>200</v>
      </c>
    </row>
    <row r="16" spans="1:10" x14ac:dyDescent="0.25">
      <c r="A16" s="6" t="s">
        <v>501</v>
      </c>
      <c r="B16" s="6" t="s">
        <v>12</v>
      </c>
      <c r="C16" s="6" t="s">
        <v>499</v>
      </c>
      <c r="D16" s="8">
        <v>7000</v>
      </c>
      <c r="E16" s="7">
        <v>2356938</v>
      </c>
      <c r="F16" s="6" t="s">
        <v>9</v>
      </c>
      <c r="G16" s="6" t="s">
        <v>502</v>
      </c>
      <c r="H16" s="6"/>
      <c r="I16" s="20">
        <f>D16-H16</f>
        <v>7000</v>
      </c>
      <c r="J16" s="33">
        <f>I16*2%</f>
        <v>140</v>
      </c>
    </row>
    <row r="17" spans="1:14" x14ac:dyDescent="0.25">
      <c r="A17" s="6" t="s">
        <v>503</v>
      </c>
      <c r="B17" s="6" t="s">
        <v>12</v>
      </c>
      <c r="C17" s="6" t="s">
        <v>499</v>
      </c>
      <c r="D17" s="8">
        <v>12000</v>
      </c>
      <c r="E17" s="7">
        <v>2356934</v>
      </c>
      <c r="F17" s="6" t="s">
        <v>9</v>
      </c>
      <c r="G17" s="6" t="s">
        <v>504</v>
      </c>
      <c r="H17" s="6"/>
      <c r="I17" s="20">
        <f>D17-H17</f>
        <v>12000</v>
      </c>
      <c r="J17" s="33">
        <f>I17*2%</f>
        <v>240</v>
      </c>
    </row>
    <row r="18" spans="1:14" x14ac:dyDescent="0.25">
      <c r="A18" s="6" t="s">
        <v>505</v>
      </c>
      <c r="B18" s="6" t="s">
        <v>12</v>
      </c>
      <c r="C18" s="6" t="s">
        <v>499</v>
      </c>
      <c r="D18" s="8">
        <v>15700</v>
      </c>
      <c r="E18" s="7">
        <v>2356936</v>
      </c>
      <c r="F18" s="6" t="s">
        <v>9</v>
      </c>
      <c r="G18" s="6" t="s">
        <v>506</v>
      </c>
      <c r="H18" s="6"/>
      <c r="I18" s="20">
        <f>D18-H18</f>
        <v>15700</v>
      </c>
      <c r="J18" s="33">
        <f>I18*2%</f>
        <v>314</v>
      </c>
    </row>
    <row r="19" spans="1:14" x14ac:dyDescent="0.25">
      <c r="A19" s="6" t="s">
        <v>507</v>
      </c>
      <c r="B19" s="6" t="s">
        <v>12</v>
      </c>
      <c r="C19" s="6" t="s">
        <v>499</v>
      </c>
      <c r="D19" s="8">
        <v>20000</v>
      </c>
      <c r="E19" s="7">
        <v>2356940</v>
      </c>
      <c r="F19" s="6" t="s">
        <v>9</v>
      </c>
      <c r="G19" s="6" t="s">
        <v>508</v>
      </c>
      <c r="H19" s="6"/>
      <c r="I19" s="20">
        <f>D19-H19</f>
        <v>20000</v>
      </c>
      <c r="J19" s="33">
        <f>I19*2%</f>
        <v>400</v>
      </c>
    </row>
    <row r="20" spans="1:14" x14ac:dyDescent="0.25">
      <c r="A20" s="6" t="s">
        <v>509</v>
      </c>
      <c r="B20" s="6" t="s">
        <v>12</v>
      </c>
      <c r="C20" s="6" t="s">
        <v>499</v>
      </c>
      <c r="D20" s="8">
        <v>15000</v>
      </c>
      <c r="E20" s="7">
        <v>2356935</v>
      </c>
      <c r="F20" s="6" t="s">
        <v>9</v>
      </c>
      <c r="G20" s="6" t="s">
        <v>510</v>
      </c>
      <c r="H20" s="6"/>
      <c r="I20" s="20">
        <f>D20-H20</f>
        <v>15000</v>
      </c>
      <c r="J20" s="33">
        <f>I20*2%</f>
        <v>300</v>
      </c>
    </row>
    <row r="21" spans="1:14" x14ac:dyDescent="0.25">
      <c r="A21" s="6" t="s">
        <v>511</v>
      </c>
      <c r="B21" s="6" t="s">
        <v>12</v>
      </c>
      <c r="C21" s="6" t="s">
        <v>499</v>
      </c>
      <c r="D21" s="8">
        <v>9000</v>
      </c>
      <c r="E21" s="7">
        <v>2356939</v>
      </c>
      <c r="F21" s="6" t="s">
        <v>9</v>
      </c>
      <c r="G21" s="6" t="s">
        <v>512</v>
      </c>
      <c r="H21" s="6"/>
      <c r="I21" s="20">
        <f>D21-H21</f>
        <v>9000</v>
      </c>
      <c r="J21" s="33">
        <f>I21*2%</f>
        <v>180</v>
      </c>
    </row>
    <row r="22" spans="1:14" x14ac:dyDescent="0.25">
      <c r="A22" s="6" t="s">
        <v>513</v>
      </c>
      <c r="B22" s="6" t="s">
        <v>12</v>
      </c>
      <c r="C22" s="6" t="s">
        <v>499</v>
      </c>
      <c r="D22" s="8">
        <v>12000</v>
      </c>
      <c r="E22" s="7">
        <v>2356937</v>
      </c>
      <c r="F22" s="6" t="s">
        <v>9</v>
      </c>
      <c r="G22" s="6" t="s">
        <v>514</v>
      </c>
      <c r="H22" s="6"/>
      <c r="I22" s="20">
        <f>D22-H22</f>
        <v>12000</v>
      </c>
      <c r="J22" s="33">
        <f>I22*2%</f>
        <v>240</v>
      </c>
    </row>
    <row r="23" spans="1:14" x14ac:dyDescent="0.25">
      <c r="A23" s="6" t="s">
        <v>515</v>
      </c>
      <c r="B23" s="6" t="s">
        <v>12</v>
      </c>
      <c r="C23" s="6" t="s">
        <v>499</v>
      </c>
      <c r="D23" s="8">
        <v>1312</v>
      </c>
      <c r="E23" s="7">
        <v>2358836</v>
      </c>
      <c r="F23" s="6" t="s">
        <v>9</v>
      </c>
      <c r="G23" s="6" t="s">
        <v>516</v>
      </c>
      <c r="H23" s="6"/>
      <c r="I23" s="20">
        <f>D23-H23</f>
        <v>1312</v>
      </c>
      <c r="J23" s="33">
        <f>I23*2%</f>
        <v>26.240000000000002</v>
      </c>
    </row>
    <row r="24" spans="1:14" x14ac:dyDescent="0.25">
      <c r="A24" s="6" t="s">
        <v>517</v>
      </c>
      <c r="B24" s="6" t="s">
        <v>12</v>
      </c>
      <c r="C24" s="6" t="s">
        <v>499</v>
      </c>
      <c r="D24" s="8">
        <v>6644</v>
      </c>
      <c r="E24" s="7">
        <v>2358852</v>
      </c>
      <c r="F24" s="6" t="s">
        <v>9</v>
      </c>
      <c r="G24" s="6" t="s">
        <v>518</v>
      </c>
      <c r="H24" s="6"/>
      <c r="I24" s="20">
        <f>D24-H24</f>
        <v>6644</v>
      </c>
      <c r="J24" s="33">
        <f>I24*2%</f>
        <v>132.88</v>
      </c>
    </row>
    <row r="25" spans="1:14" x14ac:dyDescent="0.25">
      <c r="A25" s="6" t="s">
        <v>519</v>
      </c>
      <c r="B25" s="6" t="s">
        <v>12</v>
      </c>
      <c r="C25" s="6" t="s">
        <v>520</v>
      </c>
      <c r="D25" s="8">
        <v>1166</v>
      </c>
      <c r="E25" s="7">
        <v>2365210</v>
      </c>
      <c r="F25" s="6" t="s">
        <v>9</v>
      </c>
      <c r="G25" s="6" t="s">
        <v>521</v>
      </c>
      <c r="H25" s="6"/>
      <c r="I25" s="20">
        <f>D25-H25</f>
        <v>1166</v>
      </c>
      <c r="J25" s="33">
        <f>I25*2%</f>
        <v>23.32</v>
      </c>
    </row>
    <row r="26" spans="1:14" x14ac:dyDescent="0.25">
      <c r="A26" s="6" t="s">
        <v>522</v>
      </c>
      <c r="B26" s="6" t="s">
        <v>12</v>
      </c>
      <c r="C26" s="6" t="s">
        <v>520</v>
      </c>
      <c r="D26" s="8">
        <v>35000</v>
      </c>
      <c r="E26" s="7">
        <v>2362681</v>
      </c>
      <c r="F26" s="6" t="s">
        <v>9</v>
      </c>
      <c r="G26" s="6" t="s">
        <v>523</v>
      </c>
      <c r="H26" s="6"/>
      <c r="I26" s="20">
        <f>D26-H26</f>
        <v>35000</v>
      </c>
      <c r="J26" s="33">
        <f>I26*2%</f>
        <v>700</v>
      </c>
    </row>
    <row r="27" spans="1:14" x14ac:dyDescent="0.25">
      <c r="A27" s="6" t="s">
        <v>525</v>
      </c>
      <c r="B27" s="6" t="s">
        <v>12</v>
      </c>
      <c r="C27" s="6" t="s">
        <v>524</v>
      </c>
      <c r="D27" s="8">
        <v>1000</v>
      </c>
      <c r="E27" s="7">
        <v>2386852</v>
      </c>
      <c r="F27" s="6" t="s">
        <v>9</v>
      </c>
      <c r="G27" s="6" t="s">
        <v>526</v>
      </c>
      <c r="H27" s="6"/>
      <c r="I27" s="20">
        <f>D27-H27</f>
        <v>1000</v>
      </c>
      <c r="J27" s="33">
        <f>I27*2%</f>
        <v>20</v>
      </c>
    </row>
    <row r="28" spans="1:14" x14ac:dyDescent="0.25">
      <c r="A28" s="6" t="s">
        <v>527</v>
      </c>
      <c r="B28" s="6" t="s">
        <v>12</v>
      </c>
      <c r="C28" s="6" t="s">
        <v>524</v>
      </c>
      <c r="D28" s="8">
        <v>20000</v>
      </c>
      <c r="E28" s="7">
        <v>2383371</v>
      </c>
      <c r="F28" s="6" t="s">
        <v>9</v>
      </c>
      <c r="G28" s="6" t="s">
        <v>528</v>
      </c>
      <c r="H28" s="6"/>
      <c r="I28" s="20">
        <f>D28-H28</f>
        <v>20000</v>
      </c>
      <c r="J28" s="33">
        <f>I28*2%</f>
        <v>400</v>
      </c>
    </row>
    <row r="29" spans="1:14" x14ac:dyDescent="0.25">
      <c r="A29" s="6" t="s">
        <v>529</v>
      </c>
      <c r="B29" s="6" t="s">
        <v>12</v>
      </c>
      <c r="C29" s="6" t="s">
        <v>524</v>
      </c>
      <c r="D29" s="8">
        <v>4000</v>
      </c>
      <c r="E29" s="7">
        <v>2389066</v>
      </c>
      <c r="F29" s="6" t="s">
        <v>9</v>
      </c>
      <c r="G29" s="6" t="s">
        <v>530</v>
      </c>
      <c r="H29" s="6"/>
      <c r="I29" s="20">
        <f>D29-H29</f>
        <v>4000</v>
      </c>
      <c r="J29" s="33">
        <f>I29*2%</f>
        <v>80</v>
      </c>
    </row>
    <row r="30" spans="1:14" x14ac:dyDescent="0.25">
      <c r="A30" s="6" t="s">
        <v>531</v>
      </c>
      <c r="B30" s="6" t="s">
        <v>12</v>
      </c>
      <c r="C30" s="6" t="s">
        <v>524</v>
      </c>
      <c r="D30" s="8">
        <v>5500</v>
      </c>
      <c r="E30" s="7">
        <v>2387294</v>
      </c>
      <c r="F30" s="6" t="s">
        <v>9</v>
      </c>
      <c r="G30" s="6" t="s">
        <v>532</v>
      </c>
      <c r="H30" s="6"/>
      <c r="I30" s="20">
        <f>D30-H30</f>
        <v>5500</v>
      </c>
      <c r="J30" s="33">
        <f>I30*2%</f>
        <v>110</v>
      </c>
    </row>
    <row r="31" spans="1:14" x14ac:dyDescent="0.25">
      <c r="A31" s="25" t="s">
        <v>533</v>
      </c>
      <c r="B31" s="25" t="s">
        <v>12</v>
      </c>
      <c r="C31" s="25" t="s">
        <v>534</v>
      </c>
      <c r="D31" s="17">
        <v>900</v>
      </c>
      <c r="E31" s="26">
        <v>2392265</v>
      </c>
      <c r="F31" s="25" t="s">
        <v>9</v>
      </c>
      <c r="G31" s="25" t="s">
        <v>535</v>
      </c>
      <c r="H31" s="25"/>
      <c r="I31" s="27">
        <f>D31-H31</f>
        <v>900</v>
      </c>
      <c r="J31" s="33">
        <f>I31*2%</f>
        <v>18</v>
      </c>
    </row>
    <row r="32" spans="1:14" x14ac:dyDescent="0.25">
      <c r="A32" s="6" t="s">
        <v>536</v>
      </c>
      <c r="B32" s="6" t="s">
        <v>12</v>
      </c>
      <c r="C32" s="6" t="s">
        <v>534</v>
      </c>
      <c r="D32" s="8">
        <v>150</v>
      </c>
      <c r="E32" s="7">
        <v>2399291</v>
      </c>
      <c r="F32" s="6" t="s">
        <v>9</v>
      </c>
      <c r="G32" s="6" t="s">
        <v>537</v>
      </c>
      <c r="H32" s="6"/>
      <c r="I32" s="20">
        <f>D32-H32</f>
        <v>150</v>
      </c>
      <c r="J32" s="33">
        <f>I32*2%</f>
        <v>3</v>
      </c>
      <c r="K32" s="14"/>
      <c r="L32" s="14"/>
      <c r="M32" s="14"/>
      <c r="N32" s="14"/>
    </row>
    <row r="33" spans="1:14" x14ac:dyDescent="0.25">
      <c r="A33" s="6" t="s">
        <v>538</v>
      </c>
      <c r="B33" s="6" t="s">
        <v>12</v>
      </c>
      <c r="C33" s="6" t="s">
        <v>534</v>
      </c>
      <c r="D33" s="8">
        <v>24902.880000000001</v>
      </c>
      <c r="E33" s="7">
        <v>2401058</v>
      </c>
      <c r="F33" s="6" t="s">
        <v>9</v>
      </c>
      <c r="G33" s="6" t="s">
        <v>539</v>
      </c>
      <c r="H33" s="6"/>
      <c r="I33" s="20">
        <f>D33-H33</f>
        <v>24902.880000000001</v>
      </c>
      <c r="J33" s="33">
        <f>I33*2%</f>
        <v>498.05760000000004</v>
      </c>
      <c r="K33" s="14"/>
      <c r="L33" s="14"/>
      <c r="M33" s="14"/>
      <c r="N33" s="14"/>
    </row>
    <row r="34" spans="1:14" x14ac:dyDescent="0.25">
      <c r="A34" s="6" t="s">
        <v>540</v>
      </c>
      <c r="B34" s="6" t="s">
        <v>12</v>
      </c>
      <c r="C34" s="6" t="s">
        <v>541</v>
      </c>
      <c r="D34" s="17">
        <v>100000</v>
      </c>
      <c r="E34" s="7">
        <v>2404637</v>
      </c>
      <c r="F34" s="6" t="s">
        <v>9</v>
      </c>
      <c r="G34" s="6" t="s">
        <v>542</v>
      </c>
      <c r="H34" s="7"/>
      <c r="I34" s="20">
        <f>D34-H34</f>
        <v>100000</v>
      </c>
      <c r="J34" s="33">
        <f>I34*2%</f>
        <v>2000</v>
      </c>
    </row>
    <row r="35" spans="1:14" x14ac:dyDescent="0.25">
      <c r="A35" s="6" t="s">
        <v>543</v>
      </c>
      <c r="B35" s="6" t="s">
        <v>12</v>
      </c>
      <c r="C35" s="6" t="s">
        <v>541</v>
      </c>
      <c r="D35" s="17">
        <v>900</v>
      </c>
      <c r="E35" s="7">
        <v>2406651</v>
      </c>
      <c r="F35" s="6" t="s">
        <v>9</v>
      </c>
      <c r="G35" s="6" t="s">
        <v>544</v>
      </c>
      <c r="H35" s="7"/>
      <c r="I35" s="20">
        <f>D35-H35</f>
        <v>900</v>
      </c>
      <c r="J35" s="33">
        <f>I35*2%</f>
        <v>18</v>
      </c>
    </row>
    <row r="36" spans="1:14" x14ac:dyDescent="0.25">
      <c r="A36" s="6" t="s">
        <v>545</v>
      </c>
      <c r="B36" s="6" t="s">
        <v>12</v>
      </c>
      <c r="C36" s="6" t="s">
        <v>546</v>
      </c>
      <c r="D36" s="8">
        <v>8113.47</v>
      </c>
      <c r="E36" s="7">
        <v>2416234</v>
      </c>
      <c r="F36" s="6" t="s">
        <v>9</v>
      </c>
      <c r="G36" s="6" t="s">
        <v>547</v>
      </c>
      <c r="H36" s="6"/>
      <c r="I36" s="20">
        <f>D36-H36</f>
        <v>8113.47</v>
      </c>
      <c r="J36" s="33">
        <f>I36*2%</f>
        <v>162.26940000000002</v>
      </c>
    </row>
    <row r="37" spans="1:14" x14ac:dyDescent="0.25">
      <c r="A37" s="6" t="s">
        <v>548</v>
      </c>
      <c r="B37" s="6" t="s">
        <v>12</v>
      </c>
      <c r="C37" s="6" t="s">
        <v>546</v>
      </c>
      <c r="D37" s="8">
        <v>10000</v>
      </c>
      <c r="E37" s="7">
        <v>2416236</v>
      </c>
      <c r="F37" s="6" t="s">
        <v>9</v>
      </c>
      <c r="G37" s="6" t="s">
        <v>549</v>
      </c>
      <c r="H37" s="6"/>
      <c r="I37" s="20">
        <f>D37-H37</f>
        <v>10000</v>
      </c>
      <c r="J37" s="33">
        <f>I37*2%</f>
        <v>200</v>
      </c>
    </row>
    <row r="38" spans="1:14" x14ac:dyDescent="0.25">
      <c r="A38" s="6" t="s">
        <v>550</v>
      </c>
      <c r="B38" s="6" t="s">
        <v>12</v>
      </c>
      <c r="C38" s="6" t="s">
        <v>546</v>
      </c>
      <c r="D38" s="8">
        <v>50000</v>
      </c>
      <c r="E38" s="7">
        <v>2416233</v>
      </c>
      <c r="F38" s="6" t="s">
        <v>9</v>
      </c>
      <c r="G38" s="6" t="s">
        <v>551</v>
      </c>
      <c r="H38" s="6"/>
      <c r="I38" s="20">
        <f>D38-H38</f>
        <v>50000</v>
      </c>
      <c r="J38" s="33">
        <f>I38*2%</f>
        <v>1000</v>
      </c>
    </row>
    <row r="39" spans="1:14" x14ac:dyDescent="0.25">
      <c r="A39" s="6" t="s">
        <v>552</v>
      </c>
      <c r="B39" s="6" t="s">
        <v>12</v>
      </c>
      <c r="C39" s="6" t="s">
        <v>546</v>
      </c>
      <c r="D39" s="8">
        <v>8148.97</v>
      </c>
      <c r="E39" s="7">
        <v>2416235</v>
      </c>
      <c r="F39" s="6" t="s">
        <v>9</v>
      </c>
      <c r="G39" s="6" t="s">
        <v>553</v>
      </c>
      <c r="H39" s="6"/>
      <c r="I39" s="20">
        <f>D39-H39</f>
        <v>8148.97</v>
      </c>
      <c r="J39" s="33">
        <f>I39*2%</f>
        <v>162.9794</v>
      </c>
    </row>
    <row r="40" spans="1:14" x14ac:dyDescent="0.25">
      <c r="A40" s="6" t="s">
        <v>554</v>
      </c>
      <c r="B40" s="6" t="s">
        <v>12</v>
      </c>
      <c r="C40" s="6" t="s">
        <v>546</v>
      </c>
      <c r="D40" s="8">
        <v>8000</v>
      </c>
      <c r="E40" s="7">
        <v>2416353</v>
      </c>
      <c r="F40" s="6" t="s">
        <v>9</v>
      </c>
      <c r="G40" s="6" t="s">
        <v>555</v>
      </c>
      <c r="H40" s="6"/>
      <c r="I40" s="20">
        <f>D40-H40</f>
        <v>8000</v>
      </c>
      <c r="J40" s="33">
        <f>I40*2%</f>
        <v>160</v>
      </c>
    </row>
    <row r="41" spans="1:14" x14ac:dyDescent="0.25">
      <c r="A41" s="6" t="s">
        <v>556</v>
      </c>
      <c r="B41" s="6" t="s">
        <v>12</v>
      </c>
      <c r="C41" s="6" t="s">
        <v>546</v>
      </c>
      <c r="D41" s="8">
        <v>6000</v>
      </c>
      <c r="E41" s="7">
        <v>2418468</v>
      </c>
      <c r="F41" s="6" t="s">
        <v>9</v>
      </c>
      <c r="G41" s="6" t="s">
        <v>557</v>
      </c>
      <c r="H41" s="6"/>
      <c r="I41" s="20">
        <f>D41-H41</f>
        <v>6000</v>
      </c>
      <c r="J41" s="33">
        <f>I41*2%</f>
        <v>120</v>
      </c>
    </row>
    <row r="42" spans="1:14" x14ac:dyDescent="0.25">
      <c r="A42" s="25" t="s">
        <v>559</v>
      </c>
      <c r="B42" s="25" t="s">
        <v>12</v>
      </c>
      <c r="C42" s="25" t="s">
        <v>558</v>
      </c>
      <c r="D42" s="17">
        <v>10770</v>
      </c>
      <c r="E42" s="26">
        <v>2421753</v>
      </c>
      <c r="F42" s="25" t="s">
        <v>9</v>
      </c>
      <c r="G42" s="25" t="s">
        <v>560</v>
      </c>
      <c r="H42" s="25"/>
      <c r="I42" s="27">
        <f>D42-H42</f>
        <v>10770</v>
      </c>
      <c r="J42" s="33">
        <f>I42*2%</f>
        <v>215.4</v>
      </c>
    </row>
    <row r="43" spans="1:14" x14ac:dyDescent="0.25">
      <c r="A43" s="6" t="s">
        <v>561</v>
      </c>
      <c r="B43" s="6" t="s">
        <v>12</v>
      </c>
      <c r="C43" s="6" t="s">
        <v>558</v>
      </c>
      <c r="D43" s="8">
        <v>1800</v>
      </c>
      <c r="E43" s="7">
        <v>2425424</v>
      </c>
      <c r="F43" s="6" t="s">
        <v>9</v>
      </c>
      <c r="G43" s="6" t="s">
        <v>562</v>
      </c>
      <c r="H43" s="6"/>
      <c r="I43" s="20">
        <f>D43-H43</f>
        <v>1800</v>
      </c>
      <c r="J43" s="33">
        <f>I43*2%</f>
        <v>36</v>
      </c>
    </row>
    <row r="44" spans="1:14" x14ac:dyDescent="0.25">
      <c r="A44" s="6" t="s">
        <v>563</v>
      </c>
      <c r="B44" s="6" t="s">
        <v>12</v>
      </c>
      <c r="C44" s="6" t="s">
        <v>558</v>
      </c>
      <c r="D44" s="8">
        <v>10000</v>
      </c>
      <c r="E44" s="7">
        <v>2426026</v>
      </c>
      <c r="F44" s="6" t="s">
        <v>9</v>
      </c>
      <c r="G44" s="6" t="s">
        <v>564</v>
      </c>
      <c r="H44" s="6"/>
      <c r="I44" s="20">
        <f>D44-H44</f>
        <v>10000</v>
      </c>
      <c r="J44" s="33">
        <f>I44*2%</f>
        <v>200</v>
      </c>
    </row>
    <row r="45" spans="1:14" x14ac:dyDescent="0.25">
      <c r="A45" s="6" t="s">
        <v>565</v>
      </c>
      <c r="B45" s="6" t="s">
        <v>12</v>
      </c>
      <c r="C45" s="6" t="s">
        <v>558</v>
      </c>
      <c r="D45" s="8">
        <v>6100</v>
      </c>
      <c r="E45" s="7">
        <v>2426032</v>
      </c>
      <c r="F45" s="6" t="s">
        <v>9</v>
      </c>
      <c r="G45" s="6" t="s">
        <v>566</v>
      </c>
      <c r="H45" s="6"/>
      <c r="I45" s="20">
        <f>D45-H45</f>
        <v>6100</v>
      </c>
      <c r="J45" s="33">
        <f>I45*2%</f>
        <v>122</v>
      </c>
    </row>
    <row r="46" spans="1:14" x14ac:dyDescent="0.25">
      <c r="A46" s="6" t="s">
        <v>567</v>
      </c>
      <c r="B46" s="6" t="s">
        <v>12</v>
      </c>
      <c r="C46" s="6" t="s">
        <v>558</v>
      </c>
      <c r="D46" s="8">
        <v>10000</v>
      </c>
      <c r="E46" s="7">
        <v>2426198</v>
      </c>
      <c r="F46" s="6" t="s">
        <v>9</v>
      </c>
      <c r="G46" s="6" t="s">
        <v>568</v>
      </c>
      <c r="H46" s="6"/>
      <c r="I46" s="20">
        <f>D46-H46</f>
        <v>10000</v>
      </c>
      <c r="J46" s="33">
        <f>I46*2%</f>
        <v>200</v>
      </c>
    </row>
    <row r="47" spans="1:14" x14ac:dyDescent="0.25">
      <c r="A47" s="6" t="s">
        <v>569</v>
      </c>
      <c r="B47" s="6" t="s">
        <v>12</v>
      </c>
      <c r="C47" s="6" t="s">
        <v>558</v>
      </c>
      <c r="D47" s="8">
        <v>4500</v>
      </c>
      <c r="E47" s="7">
        <v>2424425</v>
      </c>
      <c r="F47" s="6" t="s">
        <v>9</v>
      </c>
      <c r="G47" s="6" t="s">
        <v>570</v>
      </c>
      <c r="H47" s="6"/>
      <c r="I47" s="20">
        <f>D47-H47</f>
        <v>4500</v>
      </c>
      <c r="J47" s="33">
        <f>I47*2%</f>
        <v>90</v>
      </c>
    </row>
    <row r="48" spans="1:14" x14ac:dyDescent="0.25">
      <c r="A48" s="6" t="s">
        <v>571</v>
      </c>
      <c r="B48" s="6" t="s">
        <v>12</v>
      </c>
      <c r="C48" s="6" t="s">
        <v>558</v>
      </c>
      <c r="D48" s="8">
        <v>1287</v>
      </c>
      <c r="E48" s="7">
        <v>2427481</v>
      </c>
      <c r="F48" s="6" t="s">
        <v>9</v>
      </c>
      <c r="G48" s="6" t="s">
        <v>572</v>
      </c>
      <c r="H48" s="6"/>
      <c r="I48" s="20">
        <f>D48-H48</f>
        <v>1287</v>
      </c>
      <c r="J48" s="33">
        <f>I48*2%</f>
        <v>25.740000000000002</v>
      </c>
    </row>
    <row r="49" spans="1:10" x14ac:dyDescent="0.25">
      <c r="A49" s="6" t="s">
        <v>573</v>
      </c>
      <c r="B49" s="6" t="s">
        <v>12</v>
      </c>
      <c r="C49" s="6" t="s">
        <v>558</v>
      </c>
      <c r="D49" s="8">
        <v>6643.8</v>
      </c>
      <c r="E49" s="7">
        <v>2427509</v>
      </c>
      <c r="F49" s="6" t="s">
        <v>9</v>
      </c>
      <c r="G49" s="6" t="s">
        <v>574</v>
      </c>
      <c r="H49" s="6"/>
      <c r="I49" s="20">
        <f>D49-H49</f>
        <v>6643.8</v>
      </c>
      <c r="J49" s="33">
        <f>I49*2%</f>
        <v>132.876</v>
      </c>
    </row>
    <row r="50" spans="1:10" x14ac:dyDescent="0.25">
      <c r="A50" s="6" t="s">
        <v>575</v>
      </c>
      <c r="B50" s="6" t="s">
        <v>12</v>
      </c>
      <c r="C50" s="6" t="s">
        <v>558</v>
      </c>
      <c r="D50" s="8">
        <v>6000</v>
      </c>
      <c r="E50" s="7">
        <v>2428033</v>
      </c>
      <c r="F50" s="6" t="s">
        <v>9</v>
      </c>
      <c r="G50" s="6" t="s">
        <v>576</v>
      </c>
      <c r="H50" s="6"/>
      <c r="I50" s="20">
        <f>D50-H50</f>
        <v>6000</v>
      </c>
      <c r="J50" s="33">
        <f>I50*2%</f>
        <v>120</v>
      </c>
    </row>
    <row r="51" spans="1:10" x14ac:dyDescent="0.25">
      <c r="A51" s="25" t="s">
        <v>577</v>
      </c>
      <c r="B51" s="25" t="s">
        <v>12</v>
      </c>
      <c r="C51" s="25" t="s">
        <v>558</v>
      </c>
      <c r="D51" s="17">
        <v>7000</v>
      </c>
      <c r="E51" s="26">
        <v>2428034</v>
      </c>
      <c r="F51" s="25" t="s">
        <v>9</v>
      </c>
      <c r="G51" s="25" t="s">
        <v>578</v>
      </c>
      <c r="H51" s="25"/>
      <c r="I51" s="27">
        <f>D51-H51</f>
        <v>7000</v>
      </c>
      <c r="J51" s="33">
        <f>I51*2%</f>
        <v>140</v>
      </c>
    </row>
    <row r="52" spans="1:10" x14ac:dyDescent="0.25">
      <c r="A52" s="6" t="s">
        <v>579</v>
      </c>
      <c r="B52" s="6" t="s">
        <v>12</v>
      </c>
      <c r="C52" s="6" t="s">
        <v>558</v>
      </c>
      <c r="D52" s="8">
        <v>33800</v>
      </c>
      <c r="E52" s="7">
        <v>2428035</v>
      </c>
      <c r="F52" s="6" t="s">
        <v>9</v>
      </c>
      <c r="G52" s="6" t="s">
        <v>580</v>
      </c>
      <c r="H52" s="6"/>
      <c r="I52" s="20">
        <f>D52-H52</f>
        <v>33800</v>
      </c>
      <c r="J52" s="33">
        <f>I52*2%</f>
        <v>676</v>
      </c>
    </row>
    <row r="53" spans="1:10" x14ac:dyDescent="0.25">
      <c r="A53" s="6" t="s">
        <v>581</v>
      </c>
      <c r="B53" s="6" t="s">
        <v>12</v>
      </c>
      <c r="C53" s="6" t="s">
        <v>558</v>
      </c>
      <c r="D53" s="8">
        <v>11600</v>
      </c>
      <c r="E53" s="7">
        <v>2428036</v>
      </c>
      <c r="F53" s="6" t="s">
        <v>9</v>
      </c>
      <c r="G53" s="6" t="s">
        <v>582</v>
      </c>
      <c r="H53" s="6"/>
      <c r="I53" s="20">
        <f>D53-H53</f>
        <v>11600</v>
      </c>
      <c r="J53" s="33">
        <f>I53*2%</f>
        <v>232</v>
      </c>
    </row>
    <row r="54" spans="1:10" x14ac:dyDescent="0.25">
      <c r="A54" s="6" t="s">
        <v>583</v>
      </c>
      <c r="B54" s="6" t="s">
        <v>12</v>
      </c>
      <c r="C54" s="6" t="s">
        <v>584</v>
      </c>
      <c r="D54" s="8">
        <v>120</v>
      </c>
      <c r="E54" s="7">
        <v>2441194</v>
      </c>
      <c r="F54" s="6" t="s">
        <v>9</v>
      </c>
      <c r="G54" s="6" t="s">
        <v>585</v>
      </c>
      <c r="H54" s="6"/>
      <c r="I54" s="20">
        <f>D54-H54</f>
        <v>120</v>
      </c>
      <c r="J54" s="33">
        <f>I54*2%</f>
        <v>2.4</v>
      </c>
    </row>
    <row r="55" spans="1:10" x14ac:dyDescent="0.25">
      <c r="A55" s="6" t="s">
        <v>586</v>
      </c>
      <c r="B55" s="6" t="s">
        <v>12</v>
      </c>
      <c r="C55" s="6" t="s">
        <v>584</v>
      </c>
      <c r="D55" s="8">
        <v>900</v>
      </c>
      <c r="E55" s="7">
        <v>2437175</v>
      </c>
      <c r="F55" s="6" t="s">
        <v>9</v>
      </c>
      <c r="G55" s="6" t="s">
        <v>587</v>
      </c>
      <c r="H55" s="6"/>
      <c r="I55" s="20">
        <f>D55-H55</f>
        <v>900</v>
      </c>
      <c r="J55" s="33">
        <f>I55*2%</f>
        <v>18</v>
      </c>
    </row>
    <row r="56" spans="1:10" x14ac:dyDescent="0.25">
      <c r="A56" s="6" t="s">
        <v>588</v>
      </c>
      <c r="B56" s="6" t="s">
        <v>12</v>
      </c>
      <c r="C56" s="6" t="s">
        <v>589</v>
      </c>
      <c r="D56" s="8">
        <v>3000</v>
      </c>
      <c r="E56" s="7">
        <v>2456318</v>
      </c>
      <c r="F56" s="6" t="s">
        <v>9</v>
      </c>
      <c r="G56" s="6" t="s">
        <v>590</v>
      </c>
      <c r="H56" s="6"/>
      <c r="I56" s="20">
        <f>D56-H56</f>
        <v>3000</v>
      </c>
      <c r="J56" s="33">
        <f>I56*2%</f>
        <v>60</v>
      </c>
    </row>
    <row r="57" spans="1:10" x14ac:dyDescent="0.25">
      <c r="A57" s="6" t="s">
        <v>591</v>
      </c>
      <c r="B57" s="6" t="s">
        <v>12</v>
      </c>
      <c r="C57" s="6" t="s">
        <v>589</v>
      </c>
      <c r="D57" s="8">
        <v>1300</v>
      </c>
      <c r="E57" s="7">
        <v>2458751</v>
      </c>
      <c r="F57" s="6" t="s">
        <v>9</v>
      </c>
      <c r="G57" s="6" t="s">
        <v>592</v>
      </c>
      <c r="H57" s="6"/>
      <c r="I57" s="20">
        <f>D57-H57</f>
        <v>1300</v>
      </c>
      <c r="J57" s="33">
        <f>I57*2%</f>
        <v>26</v>
      </c>
    </row>
    <row r="58" spans="1:10" x14ac:dyDescent="0.25">
      <c r="A58" s="6" t="s">
        <v>593</v>
      </c>
      <c r="B58" s="6" t="s">
        <v>12</v>
      </c>
      <c r="C58" s="6" t="s">
        <v>594</v>
      </c>
      <c r="D58" s="8">
        <v>666</v>
      </c>
      <c r="E58" s="6" t="s">
        <v>595</v>
      </c>
      <c r="F58" s="6" t="s">
        <v>9</v>
      </c>
      <c r="G58" s="6" t="s">
        <v>596</v>
      </c>
      <c r="H58" s="6"/>
      <c r="I58" s="20">
        <f>D58-H58</f>
        <v>666</v>
      </c>
      <c r="J58" s="33">
        <f>I58*2%</f>
        <v>13.32</v>
      </c>
    </row>
    <row r="59" spans="1:10" x14ac:dyDescent="0.25">
      <c r="A59" s="6" t="s">
        <v>597</v>
      </c>
      <c r="B59" s="6" t="s">
        <v>12</v>
      </c>
      <c r="C59" s="6" t="s">
        <v>598</v>
      </c>
      <c r="D59" s="8">
        <v>3000</v>
      </c>
      <c r="E59" s="7">
        <v>2500539</v>
      </c>
      <c r="F59" s="6" t="s">
        <v>9</v>
      </c>
      <c r="G59" s="6" t="s">
        <v>599</v>
      </c>
      <c r="H59" s="6"/>
      <c r="I59" s="20">
        <f>D59-H59</f>
        <v>3000</v>
      </c>
      <c r="J59" s="33">
        <f>I59*2%</f>
        <v>60</v>
      </c>
    </row>
    <row r="60" spans="1:10" x14ac:dyDescent="0.25">
      <c r="A60" s="25" t="s">
        <v>600</v>
      </c>
      <c r="B60" s="25" t="s">
        <v>12</v>
      </c>
      <c r="C60" s="25" t="s">
        <v>601</v>
      </c>
      <c r="D60" s="17">
        <v>4000</v>
      </c>
      <c r="E60" s="26">
        <v>2506345</v>
      </c>
      <c r="F60" s="25" t="s">
        <v>9</v>
      </c>
      <c r="G60" s="25" t="s">
        <v>602</v>
      </c>
      <c r="H60" s="25"/>
      <c r="I60" s="27">
        <f>D60-H60</f>
        <v>4000</v>
      </c>
      <c r="J60" s="33">
        <f>I60*2%</f>
        <v>80</v>
      </c>
    </row>
    <row r="61" spans="1:10" x14ac:dyDescent="0.25">
      <c r="A61" s="6" t="s">
        <v>603</v>
      </c>
      <c r="B61" s="6" t="s">
        <v>12</v>
      </c>
      <c r="C61" s="6" t="s">
        <v>601</v>
      </c>
      <c r="D61" s="8">
        <v>50000</v>
      </c>
      <c r="E61" s="7">
        <v>2508071</v>
      </c>
      <c r="F61" s="6" t="s">
        <v>9</v>
      </c>
      <c r="G61" s="6" t="s">
        <v>604</v>
      </c>
      <c r="H61" s="6"/>
      <c r="I61" s="20">
        <f>D61-H61</f>
        <v>50000</v>
      </c>
      <c r="J61" s="33">
        <f>I61*2%</f>
        <v>1000</v>
      </c>
    </row>
    <row r="62" spans="1:10" x14ac:dyDescent="0.25">
      <c r="A62" s="6" t="s">
        <v>605</v>
      </c>
      <c r="B62" s="6" t="s">
        <v>12</v>
      </c>
      <c r="C62" s="6" t="s">
        <v>601</v>
      </c>
      <c r="D62" s="8">
        <v>1600</v>
      </c>
      <c r="E62" s="7">
        <v>2510824</v>
      </c>
      <c r="F62" s="6" t="s">
        <v>9</v>
      </c>
      <c r="G62" s="6" t="s">
        <v>606</v>
      </c>
      <c r="H62" s="6"/>
      <c r="I62" s="20">
        <f>D62-H62</f>
        <v>1600</v>
      </c>
      <c r="J62" s="33">
        <f>I62*2%</f>
        <v>32</v>
      </c>
    </row>
    <row r="63" spans="1:10" x14ac:dyDescent="0.25">
      <c r="A63" s="6" t="s">
        <v>608</v>
      </c>
      <c r="B63" s="6" t="s">
        <v>12</v>
      </c>
      <c r="C63" s="6" t="s">
        <v>607</v>
      </c>
      <c r="D63" s="8">
        <v>24000</v>
      </c>
      <c r="E63" s="7">
        <v>2522055</v>
      </c>
      <c r="F63" s="6" t="s">
        <v>9</v>
      </c>
      <c r="G63" s="6" t="s">
        <v>609</v>
      </c>
      <c r="H63" s="6"/>
      <c r="I63" s="20">
        <f>D63-H63</f>
        <v>24000</v>
      </c>
      <c r="J63" s="33">
        <f>I63*2%</f>
        <v>480</v>
      </c>
    </row>
    <row r="64" spans="1:10" x14ac:dyDescent="0.25">
      <c r="A64" s="6" t="s">
        <v>610</v>
      </c>
      <c r="B64" s="6" t="s">
        <v>12</v>
      </c>
      <c r="C64" s="6" t="s">
        <v>607</v>
      </c>
      <c r="D64" s="8">
        <v>20000</v>
      </c>
      <c r="E64" s="7">
        <v>2522054</v>
      </c>
      <c r="F64" s="6" t="s">
        <v>9</v>
      </c>
      <c r="G64" s="6" t="s">
        <v>611</v>
      </c>
      <c r="H64" s="6"/>
      <c r="I64" s="20">
        <f>D64-H64</f>
        <v>20000</v>
      </c>
      <c r="J64" s="33">
        <f>I64*2%</f>
        <v>400</v>
      </c>
    </row>
    <row r="65" spans="1:10" x14ac:dyDescent="0.25">
      <c r="A65" s="6" t="s">
        <v>612</v>
      </c>
      <c r="B65" s="6" t="s">
        <v>12</v>
      </c>
      <c r="C65" s="6" t="s">
        <v>607</v>
      </c>
      <c r="D65" s="8">
        <v>10000</v>
      </c>
      <c r="E65" s="7">
        <v>2520068</v>
      </c>
      <c r="F65" s="6" t="s">
        <v>9</v>
      </c>
      <c r="G65" s="6" t="s">
        <v>613</v>
      </c>
      <c r="H65" s="6"/>
      <c r="I65" s="20">
        <f>D65-H65</f>
        <v>10000</v>
      </c>
      <c r="J65" s="33">
        <f>I65*2%</f>
        <v>200</v>
      </c>
    </row>
    <row r="66" spans="1:10" x14ac:dyDescent="0.25">
      <c r="A66" s="6" t="s">
        <v>614</v>
      </c>
      <c r="B66" s="6" t="s">
        <v>12</v>
      </c>
      <c r="C66" s="6" t="s">
        <v>607</v>
      </c>
      <c r="D66" s="8">
        <v>1500</v>
      </c>
      <c r="E66" s="7">
        <v>2520001</v>
      </c>
      <c r="F66" s="6" t="s">
        <v>9</v>
      </c>
      <c r="G66" s="6" t="s">
        <v>615</v>
      </c>
      <c r="H66" s="6"/>
      <c r="I66" s="20">
        <f>D66-H66</f>
        <v>1500</v>
      </c>
      <c r="J66" s="33">
        <f>I66*2%</f>
        <v>30</v>
      </c>
    </row>
    <row r="67" spans="1:10" x14ac:dyDescent="0.25">
      <c r="A67" s="6" t="s">
        <v>616</v>
      </c>
      <c r="B67" s="6" t="s">
        <v>12</v>
      </c>
      <c r="C67" s="6" t="s">
        <v>607</v>
      </c>
      <c r="D67" s="8">
        <v>7000</v>
      </c>
      <c r="E67" s="7">
        <v>2522051</v>
      </c>
      <c r="F67" s="6" t="s">
        <v>9</v>
      </c>
      <c r="G67" s="6" t="s">
        <v>617</v>
      </c>
      <c r="H67" s="6"/>
      <c r="I67" s="20">
        <f>D67-H67</f>
        <v>7000</v>
      </c>
      <c r="J67" s="33">
        <f>I67*2%</f>
        <v>140</v>
      </c>
    </row>
    <row r="68" spans="1:10" x14ac:dyDescent="0.25">
      <c r="A68" s="6" t="s">
        <v>618</v>
      </c>
      <c r="B68" s="6" t="s">
        <v>12</v>
      </c>
      <c r="C68" s="6" t="s">
        <v>607</v>
      </c>
      <c r="D68" s="8">
        <v>10000</v>
      </c>
      <c r="E68" s="7">
        <v>2522052</v>
      </c>
      <c r="F68" s="6" t="s">
        <v>9</v>
      </c>
      <c r="G68" s="6" t="s">
        <v>619</v>
      </c>
      <c r="H68" s="6"/>
      <c r="I68" s="20">
        <f>D68-H68</f>
        <v>10000</v>
      </c>
      <c r="J68" s="33">
        <f>I68*2%</f>
        <v>200</v>
      </c>
    </row>
    <row r="69" spans="1:10" x14ac:dyDescent="0.25">
      <c r="A69" s="6" t="s">
        <v>620</v>
      </c>
      <c r="B69" s="6" t="s">
        <v>12</v>
      </c>
      <c r="C69" s="6" t="s">
        <v>607</v>
      </c>
      <c r="D69" s="8">
        <v>1287</v>
      </c>
      <c r="E69" s="7">
        <v>2523423</v>
      </c>
      <c r="F69" s="6" t="s">
        <v>9</v>
      </c>
      <c r="G69" s="6" t="s">
        <v>621</v>
      </c>
      <c r="H69" s="6"/>
      <c r="I69" s="20">
        <f>D69-H69</f>
        <v>1287</v>
      </c>
      <c r="J69" s="33">
        <f>I69*2%</f>
        <v>25.740000000000002</v>
      </c>
    </row>
    <row r="70" spans="1:10" x14ac:dyDescent="0.25">
      <c r="A70" s="6" t="s">
        <v>622</v>
      </c>
      <c r="B70" s="6" t="s">
        <v>12</v>
      </c>
      <c r="C70" s="6" t="s">
        <v>607</v>
      </c>
      <c r="D70" s="8">
        <v>6643.8</v>
      </c>
      <c r="E70" s="7">
        <v>2523432</v>
      </c>
      <c r="F70" s="6" t="s">
        <v>9</v>
      </c>
      <c r="G70" s="6" t="s">
        <v>623</v>
      </c>
      <c r="H70" s="6"/>
      <c r="I70" s="20">
        <f>D70-H70</f>
        <v>6643.8</v>
      </c>
      <c r="J70" s="33">
        <f>I70*2%</f>
        <v>132.876</v>
      </c>
    </row>
    <row r="71" spans="1:10" x14ac:dyDescent="0.25">
      <c r="A71" s="6" t="s">
        <v>624</v>
      </c>
      <c r="B71" s="6" t="s">
        <v>12</v>
      </c>
      <c r="C71" s="6" t="s">
        <v>607</v>
      </c>
      <c r="D71" s="8">
        <v>5000</v>
      </c>
      <c r="E71" s="7">
        <v>2522053</v>
      </c>
      <c r="F71" s="6" t="s">
        <v>9</v>
      </c>
      <c r="G71" s="6" t="s">
        <v>625</v>
      </c>
      <c r="H71" s="6"/>
      <c r="I71" s="20">
        <f>D71-H71</f>
        <v>5000</v>
      </c>
      <c r="J71" s="33">
        <f>I71*2%</f>
        <v>100</v>
      </c>
    </row>
    <row r="72" spans="1:10" x14ac:dyDescent="0.25">
      <c r="A72" s="25" t="s">
        <v>626</v>
      </c>
      <c r="B72" s="25" t="s">
        <v>12</v>
      </c>
      <c r="C72" s="25" t="s">
        <v>627</v>
      </c>
      <c r="D72" s="17">
        <v>2000</v>
      </c>
      <c r="E72" s="26">
        <v>2531917</v>
      </c>
      <c r="F72" s="25" t="s">
        <v>9</v>
      </c>
      <c r="G72" s="25" t="s">
        <v>628</v>
      </c>
      <c r="H72" s="25"/>
      <c r="I72" s="27">
        <f>D72-H72</f>
        <v>2000</v>
      </c>
      <c r="J72" s="33">
        <f>I72*2%</f>
        <v>40</v>
      </c>
    </row>
    <row r="73" spans="1:10" x14ac:dyDescent="0.25">
      <c r="A73" s="6" t="s">
        <v>629</v>
      </c>
      <c r="B73" s="6" t="s">
        <v>12</v>
      </c>
      <c r="C73" s="6" t="s">
        <v>627</v>
      </c>
      <c r="D73" s="8">
        <v>500</v>
      </c>
      <c r="E73" s="7">
        <v>2530608</v>
      </c>
      <c r="F73" s="6" t="s">
        <v>9</v>
      </c>
      <c r="G73" s="6" t="s">
        <v>630</v>
      </c>
      <c r="H73" s="6"/>
      <c r="I73" s="20">
        <f>D73-H73</f>
        <v>500</v>
      </c>
      <c r="J73" s="33">
        <f>I73*2%</f>
        <v>10</v>
      </c>
    </row>
    <row r="74" spans="1:10" x14ac:dyDescent="0.25">
      <c r="A74" s="6" t="s">
        <v>632</v>
      </c>
      <c r="B74" s="6" t="s">
        <v>12</v>
      </c>
      <c r="C74" s="6" t="s">
        <v>631</v>
      </c>
      <c r="D74" s="8">
        <v>4000</v>
      </c>
      <c r="E74" s="7">
        <v>2551205</v>
      </c>
      <c r="F74" s="6" t="s">
        <v>9</v>
      </c>
      <c r="G74" s="6" t="s">
        <v>633</v>
      </c>
      <c r="H74" s="6"/>
      <c r="I74" s="20">
        <f>D74-H74</f>
        <v>4000</v>
      </c>
      <c r="J74" s="33">
        <f>I74*2%</f>
        <v>80</v>
      </c>
    </row>
    <row r="75" spans="1:10" x14ac:dyDescent="0.25">
      <c r="A75" s="6" t="s">
        <v>634</v>
      </c>
      <c r="B75" s="6" t="s">
        <v>12</v>
      </c>
      <c r="C75" s="6" t="s">
        <v>631</v>
      </c>
      <c r="D75" s="8">
        <v>1824</v>
      </c>
      <c r="E75" s="7">
        <v>2553459</v>
      </c>
      <c r="F75" s="6" t="s">
        <v>9</v>
      </c>
      <c r="G75" s="6" t="s">
        <v>635</v>
      </c>
      <c r="H75" s="6"/>
      <c r="I75" s="20">
        <f>D75-H75</f>
        <v>1824</v>
      </c>
      <c r="J75" s="33">
        <f>I75*2%</f>
        <v>36.480000000000004</v>
      </c>
    </row>
    <row r="76" spans="1:10" x14ac:dyDescent="0.25">
      <c r="A76" s="6" t="s">
        <v>637</v>
      </c>
      <c r="B76" s="6" t="s">
        <v>12</v>
      </c>
      <c r="C76" s="6" t="s">
        <v>636</v>
      </c>
      <c r="D76" s="8">
        <v>4000</v>
      </c>
      <c r="E76" s="7">
        <v>2577105</v>
      </c>
      <c r="F76" s="6" t="s">
        <v>9</v>
      </c>
      <c r="G76" s="6" t="s">
        <v>638</v>
      </c>
      <c r="H76" s="6"/>
      <c r="I76" s="20">
        <f>D76-H76</f>
        <v>4000</v>
      </c>
      <c r="J76" s="33">
        <f>I76*2%</f>
        <v>80</v>
      </c>
    </row>
    <row r="77" spans="1:10" x14ac:dyDescent="0.25">
      <c r="A77" s="6" t="s">
        <v>639</v>
      </c>
      <c r="B77" s="6" t="s">
        <v>12</v>
      </c>
      <c r="C77" s="6" t="s">
        <v>636</v>
      </c>
      <c r="D77" s="8">
        <v>5500</v>
      </c>
      <c r="E77" s="7">
        <v>2572378</v>
      </c>
      <c r="F77" s="6" t="s">
        <v>9</v>
      </c>
      <c r="G77" s="6" t="s">
        <v>640</v>
      </c>
      <c r="H77" s="6"/>
      <c r="I77" s="20">
        <f>D77-H77</f>
        <v>5500</v>
      </c>
      <c r="J77" s="33">
        <f>I77*2%</f>
        <v>110</v>
      </c>
    </row>
    <row r="78" spans="1:10" x14ac:dyDescent="0.25">
      <c r="A78" s="6" t="s">
        <v>641</v>
      </c>
      <c r="B78" s="6" t="s">
        <v>12</v>
      </c>
      <c r="C78" s="6" t="s">
        <v>636</v>
      </c>
      <c r="D78" s="8">
        <v>31512.560000000001</v>
      </c>
      <c r="E78" s="7">
        <v>2571073</v>
      </c>
      <c r="F78" s="6" t="s">
        <v>9</v>
      </c>
      <c r="G78" s="6" t="s">
        <v>642</v>
      </c>
      <c r="H78" s="6"/>
      <c r="I78" s="20">
        <f>D78-H78</f>
        <v>31512.560000000001</v>
      </c>
      <c r="J78" s="33">
        <f>I78*2%</f>
        <v>630.25120000000004</v>
      </c>
    </row>
    <row r="79" spans="1:10" x14ac:dyDescent="0.25">
      <c r="A79" s="6" t="s">
        <v>643</v>
      </c>
      <c r="B79" s="6" t="s">
        <v>12</v>
      </c>
      <c r="C79" s="6" t="s">
        <v>636</v>
      </c>
      <c r="D79" s="8">
        <v>33927.040000000001</v>
      </c>
      <c r="E79" s="7">
        <v>2571074</v>
      </c>
      <c r="F79" s="6" t="s">
        <v>9</v>
      </c>
      <c r="G79" s="6" t="s">
        <v>644</v>
      </c>
      <c r="H79" s="6"/>
      <c r="I79" s="20">
        <f>D79-H79</f>
        <v>33927.040000000001</v>
      </c>
      <c r="J79" s="33">
        <f>I79*2%</f>
        <v>678.54079999999999</v>
      </c>
    </row>
    <row r="80" spans="1:10" x14ac:dyDescent="0.25">
      <c r="A80" s="6" t="s">
        <v>645</v>
      </c>
      <c r="B80" s="6" t="s">
        <v>12</v>
      </c>
      <c r="C80" s="6" t="s">
        <v>646</v>
      </c>
      <c r="D80" s="8">
        <v>25616</v>
      </c>
      <c r="E80" s="7">
        <v>2585301</v>
      </c>
      <c r="F80" s="6" t="s">
        <v>9</v>
      </c>
      <c r="G80" s="6" t="s">
        <v>647</v>
      </c>
      <c r="H80" s="6"/>
      <c r="I80" s="20">
        <f>D80-H80</f>
        <v>25616</v>
      </c>
      <c r="J80" s="33">
        <f>I80*2%</f>
        <v>512.32000000000005</v>
      </c>
    </row>
    <row r="81" spans="1:14" x14ac:dyDescent="0.25">
      <c r="A81" s="6" t="s">
        <v>648</v>
      </c>
      <c r="B81" s="6" t="s">
        <v>12</v>
      </c>
      <c r="C81" s="6" t="s">
        <v>649</v>
      </c>
      <c r="D81" s="8">
        <v>10770</v>
      </c>
      <c r="E81" s="7">
        <v>2592127</v>
      </c>
      <c r="F81" s="6" t="s">
        <v>9</v>
      </c>
      <c r="G81" s="6" t="s">
        <v>650</v>
      </c>
      <c r="H81" s="6"/>
      <c r="I81" s="20">
        <f>D81-H81</f>
        <v>10770</v>
      </c>
      <c r="J81" s="33">
        <f>I81*2%</f>
        <v>215.4</v>
      </c>
    </row>
    <row r="82" spans="1:14" x14ac:dyDescent="0.25">
      <c r="A82" s="6" t="s">
        <v>651</v>
      </c>
      <c r="B82" s="6" t="s">
        <v>12</v>
      </c>
      <c r="C82" s="6" t="s">
        <v>649</v>
      </c>
      <c r="D82" s="8">
        <v>5000</v>
      </c>
      <c r="E82" s="7">
        <v>2600242</v>
      </c>
      <c r="F82" s="6" t="s">
        <v>9</v>
      </c>
      <c r="G82" s="6" t="s">
        <v>652</v>
      </c>
      <c r="H82" s="6"/>
      <c r="I82" s="20">
        <f>D82-H82</f>
        <v>5000</v>
      </c>
      <c r="J82" s="33">
        <f>I82*2%</f>
        <v>100</v>
      </c>
      <c r="K82" s="14"/>
      <c r="L82" s="14"/>
      <c r="M82" s="14"/>
      <c r="N82" s="14"/>
    </row>
    <row r="83" spans="1:14" x14ac:dyDescent="0.25">
      <c r="A83" s="6" t="s">
        <v>653</v>
      </c>
      <c r="B83" s="6" t="s">
        <v>12</v>
      </c>
      <c r="C83" s="6" t="s">
        <v>649</v>
      </c>
      <c r="D83" s="8">
        <v>1286.8</v>
      </c>
      <c r="E83" s="7">
        <v>2600497</v>
      </c>
      <c r="F83" s="6" t="s">
        <v>9</v>
      </c>
      <c r="G83" s="6" t="s">
        <v>654</v>
      </c>
      <c r="H83" s="6"/>
      <c r="I83" s="20">
        <f>D83-H83</f>
        <v>1286.8</v>
      </c>
      <c r="J83" s="33">
        <f>I83*2%</f>
        <v>25.736000000000001</v>
      </c>
      <c r="K83" s="14"/>
      <c r="L83" s="14"/>
      <c r="M83" s="14"/>
      <c r="N83" s="14"/>
    </row>
    <row r="84" spans="1:14" x14ac:dyDescent="0.25">
      <c r="A84" s="6" t="s">
        <v>655</v>
      </c>
      <c r="B84" s="6" t="s">
        <v>12</v>
      </c>
      <c r="C84" s="6" t="s">
        <v>649</v>
      </c>
      <c r="D84" s="8">
        <v>10000</v>
      </c>
      <c r="E84" s="7">
        <v>2597979</v>
      </c>
      <c r="F84" s="6" t="s">
        <v>9</v>
      </c>
      <c r="G84" s="6" t="s">
        <v>656</v>
      </c>
      <c r="H84" s="6"/>
      <c r="I84" s="20">
        <f>D84-H84</f>
        <v>10000</v>
      </c>
      <c r="J84" s="33">
        <f>I84*2%</f>
        <v>200</v>
      </c>
      <c r="K84" s="14"/>
      <c r="L84" s="14"/>
      <c r="M84" s="14"/>
      <c r="N84" s="14"/>
    </row>
    <row r="85" spans="1:14" x14ac:dyDescent="0.25">
      <c r="A85" s="6" t="s">
        <v>657</v>
      </c>
      <c r="B85" s="6" t="s">
        <v>12</v>
      </c>
      <c r="C85" s="6" t="s">
        <v>649</v>
      </c>
      <c r="D85" s="8">
        <v>5000</v>
      </c>
      <c r="E85" s="7">
        <v>2596006</v>
      </c>
      <c r="F85" s="6" t="s">
        <v>9</v>
      </c>
      <c r="G85" s="6" t="s">
        <v>658</v>
      </c>
      <c r="H85" s="6"/>
      <c r="I85" s="20">
        <f>D85-H85</f>
        <v>5000</v>
      </c>
      <c r="J85" s="33">
        <f>I85*2%</f>
        <v>100</v>
      </c>
      <c r="K85" s="14"/>
      <c r="L85" s="14"/>
      <c r="M85" s="14"/>
      <c r="N85" s="14"/>
    </row>
    <row r="86" spans="1:14" x14ac:dyDescent="0.25">
      <c r="A86" s="6" t="s">
        <v>659</v>
      </c>
      <c r="B86" s="6" t="s">
        <v>12</v>
      </c>
      <c r="C86" s="6" t="s">
        <v>649</v>
      </c>
      <c r="D86" s="8">
        <v>6643.8</v>
      </c>
      <c r="E86" s="7">
        <v>2600507</v>
      </c>
      <c r="F86" s="6" t="s">
        <v>9</v>
      </c>
      <c r="G86" s="6" t="s">
        <v>660</v>
      </c>
      <c r="H86" s="6"/>
      <c r="I86" s="20">
        <f>D86-H86</f>
        <v>6643.8</v>
      </c>
      <c r="J86" s="33">
        <f>I86*2%</f>
        <v>132.876</v>
      </c>
      <c r="K86" s="14"/>
      <c r="L86" s="14"/>
      <c r="M86" s="14"/>
      <c r="N86" s="14"/>
    </row>
    <row r="87" spans="1:14" x14ac:dyDescent="0.25">
      <c r="A87" s="6" t="s">
        <v>661</v>
      </c>
      <c r="B87" s="6" t="s">
        <v>12</v>
      </c>
      <c r="C87" s="6" t="s">
        <v>662</v>
      </c>
      <c r="D87" s="8">
        <v>180</v>
      </c>
      <c r="E87" s="7">
        <v>2622640</v>
      </c>
      <c r="F87" s="6" t="s">
        <v>9</v>
      </c>
      <c r="G87" s="6" t="s">
        <v>663</v>
      </c>
      <c r="H87" s="6"/>
      <c r="I87" s="20">
        <f>D87-H87</f>
        <v>180</v>
      </c>
      <c r="J87" s="33">
        <f>I87*2%</f>
        <v>3.6</v>
      </c>
      <c r="K87" s="14"/>
      <c r="L87" s="14"/>
      <c r="M87" s="14"/>
      <c r="N87" s="14"/>
    </row>
    <row r="88" spans="1:14" x14ac:dyDescent="0.25">
      <c r="A88" s="6" t="s">
        <v>664</v>
      </c>
      <c r="B88" s="6" t="s">
        <v>12</v>
      </c>
      <c r="C88" s="6" t="s">
        <v>665</v>
      </c>
      <c r="D88" s="8">
        <v>10000</v>
      </c>
      <c r="E88" s="6" t="s">
        <v>666</v>
      </c>
      <c r="F88" s="6" t="s">
        <v>9</v>
      </c>
      <c r="G88" s="6" t="s">
        <v>667</v>
      </c>
      <c r="H88" s="6"/>
      <c r="I88" s="20">
        <f>D88-H88</f>
        <v>10000</v>
      </c>
      <c r="J88" s="33">
        <f>I88*2%</f>
        <v>200</v>
      </c>
    </row>
    <row r="89" spans="1:14" x14ac:dyDescent="0.25">
      <c r="A89" s="6" t="s">
        <v>668</v>
      </c>
      <c r="B89" s="6" t="s">
        <v>12</v>
      </c>
      <c r="C89" s="6" t="s">
        <v>665</v>
      </c>
      <c r="D89" s="8">
        <v>30000</v>
      </c>
      <c r="E89" s="6" t="s">
        <v>669</v>
      </c>
      <c r="F89" s="6" t="s">
        <v>9</v>
      </c>
      <c r="G89" s="6" t="s">
        <v>670</v>
      </c>
      <c r="H89" s="6"/>
      <c r="I89" s="20">
        <f>D89-H89</f>
        <v>30000</v>
      </c>
      <c r="J89" s="33">
        <f>I89*2%</f>
        <v>600</v>
      </c>
    </row>
    <row r="91" spans="1:14" x14ac:dyDescent="0.25">
      <c r="I91" s="43" t="s">
        <v>674</v>
      </c>
      <c r="J91" s="42">
        <f>SUM(J2:J90)</f>
        <v>20214.942399999993</v>
      </c>
    </row>
    <row r="193" spans="10:10" x14ac:dyDescent="0.25">
      <c r="J193" s="34"/>
    </row>
    <row r="194" spans="10:10" x14ac:dyDescent="0.25">
      <c r="J194" s="34"/>
    </row>
    <row r="195" spans="10:10" x14ac:dyDescent="0.25">
      <c r="J195" s="34"/>
    </row>
    <row r="196" spans="10:10" x14ac:dyDescent="0.25">
      <c r="J196" s="34"/>
    </row>
    <row r="197" spans="10:10" x14ac:dyDescent="0.25">
      <c r="J197" s="34"/>
    </row>
    <row r="198" spans="10:10" x14ac:dyDescent="0.25">
      <c r="J198" s="34"/>
    </row>
    <row r="199" spans="10:10" x14ac:dyDescent="0.25">
      <c r="J199" s="34"/>
    </row>
    <row r="200" spans="10:10" x14ac:dyDescent="0.25">
      <c r="J200" s="34"/>
    </row>
    <row r="201" spans="10:10" x14ac:dyDescent="0.25">
      <c r="J201" s="34"/>
    </row>
    <row r="202" spans="10:10" x14ac:dyDescent="0.25">
      <c r="J202" s="34"/>
    </row>
    <row r="203" spans="10:10" x14ac:dyDescent="0.25">
      <c r="J203" s="34"/>
    </row>
    <row r="204" spans="10:10" x14ac:dyDescent="0.25">
      <c r="J204" s="34"/>
    </row>
    <row r="205" spans="10:10" x14ac:dyDescent="0.25">
      <c r="J205" s="34"/>
    </row>
    <row r="206" spans="10:10" x14ac:dyDescent="0.25">
      <c r="J206" s="34"/>
    </row>
    <row r="207" spans="10:10" x14ac:dyDescent="0.25">
      <c r="J207" s="34"/>
    </row>
    <row r="208" spans="10:10" x14ac:dyDescent="0.25">
      <c r="J208" s="34"/>
    </row>
    <row r="209" spans="10:10" x14ac:dyDescent="0.25">
      <c r="J209" s="34"/>
    </row>
  </sheetData>
  <conditionalFormatting sqref="F13:F89 F1:F8 F193:F209">
    <cfRule type="containsText" dxfId="10" priority="58" operator="containsText" text="devuelta">
      <formula>NOT(ISERROR(SEARCH("devuelta",F1)))</formula>
    </cfRule>
  </conditionalFormatting>
  <conditionalFormatting sqref="F1">
    <cfRule type="containsText" dxfId="9" priority="57" operator="containsText" text="Devuelta">
      <formula>NOT(ISERROR(SEARCH("Devuelta",F1)))</formula>
    </cfRule>
  </conditionalFormatting>
  <conditionalFormatting sqref="F9:F12">
    <cfRule type="containsText" dxfId="8" priority="55" operator="containsText" text="devuelta">
      <formula>NOT(ISERROR(SEARCH("devuelta",F9)))</formula>
    </cfRule>
  </conditionalFormatting>
  <conditionalFormatting sqref="A43:A57">
    <cfRule type="duplicateValues" dxfId="7" priority="49"/>
  </conditionalFormatting>
  <conditionalFormatting sqref="A1">
    <cfRule type="duplicateValues" dxfId="5" priority="61"/>
  </conditionalFormatting>
  <conditionalFormatting sqref="A76:A87">
    <cfRule type="duplicateValues" dxfId="4" priority="64"/>
  </conditionalFormatting>
  <conditionalFormatting sqref="A42:A55">
    <cfRule type="duplicateValues" dxfId="3" priority="65"/>
  </conditionalFormatting>
  <conditionalFormatting sqref="A32:A42">
    <cfRule type="duplicateValues" dxfId="2" priority="66"/>
  </conditionalFormatting>
  <conditionalFormatting sqref="A2:A4">
    <cfRule type="duplicateValues" dxfId="1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Flote Marzo</vt:lpstr>
      <vt:lpstr>Flote Abril</vt:lpstr>
      <vt:lpstr>Flote Mayo</vt:lpstr>
      <vt:lpstr>Cuota Proces Marzo</vt:lpstr>
      <vt:lpstr>Cuota Proces Abril</vt:lpstr>
      <vt:lpstr>Cuota Proces 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Ops-Diana</dc:creator>
  <cp:lastModifiedBy>Erika Morales</cp:lastModifiedBy>
  <dcterms:created xsi:type="dcterms:W3CDTF">2021-06-23T20:06:08Z</dcterms:created>
  <dcterms:modified xsi:type="dcterms:W3CDTF">2021-06-24T00:35:44Z</dcterms:modified>
</cp:coreProperties>
</file>