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2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ing Stuff\"/>
    </mc:Choice>
  </mc:AlternateContent>
  <xr:revisionPtr revIDLastSave="0" documentId="8_{02669631-8766-43DF-A988-5B54F58C226E}" xr6:coauthVersionLast="47" xr6:coauthVersionMax="47" xr10:uidLastSave="{00000000-0000-0000-0000-000000000000}"/>
  <bookViews>
    <workbookView xWindow="-120" yWindow="-120" windowWidth="29040" windowHeight="15720" tabRatio="311" xr2:uid="{DC7B2A64-1A5E-457B-B153-DC280365E3D6}"/>
  </bookViews>
  <sheets>
    <sheet name="Expense List" sheetId="3" r:id="rId1"/>
    <sheet name="Expense Comparison" sheetId="2" r:id="rId2"/>
    <sheet name="Income Tracker" sheetId="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3" l="1"/>
  <c r="C14" i="1"/>
  <c r="E12" i="3"/>
  <c r="E25" i="3"/>
  <c r="B24" i="2" s="1"/>
  <c r="B33" i="2"/>
  <c r="B26" i="3"/>
  <c r="B23" i="2" s="1"/>
  <c r="B34" i="3"/>
  <c r="B25" i="2" s="1"/>
  <c r="E34" i="3"/>
  <c r="B26" i="2" s="1"/>
  <c r="B41" i="3"/>
  <c r="B27" i="2" s="1"/>
  <c r="E41" i="3"/>
  <c r="B28" i="2" s="1"/>
  <c r="E48" i="3"/>
  <c r="B30" i="2" s="1"/>
  <c r="B50" i="3"/>
  <c r="B29" i="2" s="1"/>
  <c r="E58" i="3"/>
  <c r="B32" i="2" s="1"/>
  <c r="C18" i="2" s="1"/>
  <c r="B61" i="3"/>
  <c r="B31" i="2" s="1"/>
  <c r="G61" i="3" l="1"/>
  <c r="C15" i="1" s="1"/>
  <c r="C20" i="1" s="1"/>
  <c r="C17" i="2"/>
  <c r="C16" i="2"/>
  <c r="C15" i="2"/>
  <c r="C14" i="2"/>
  <c r="C13" i="2"/>
  <c r="C12" i="2"/>
  <c r="C11" i="2"/>
  <c r="C10" i="2"/>
  <c r="C9" i="2"/>
  <c r="C7" i="2"/>
  <c r="C16" i="1" l="1"/>
  <c r="B22" i="2"/>
  <c r="C8" i="2" s="1"/>
  <c r="C4" i="2" s="1"/>
  <c r="D4" i="2" s="1"/>
  <c r="D15" i="1"/>
</calcChain>
</file>

<file path=xl/sharedStrings.xml><?xml version="1.0" encoding="utf-8"?>
<sst xmlns="http://schemas.openxmlformats.org/spreadsheetml/2006/main" count="170" uniqueCount="98">
  <si>
    <r>
      <t>Personal Budget Tracker</t>
    </r>
    <r>
      <rPr>
        <b/>
        <sz val="10"/>
        <color theme="4"/>
        <rFont val="Calibri Light"/>
        <family val="2"/>
        <scheme val="major"/>
      </rPr>
      <t xml:space="preserve">                                                                                                                                                                                                                                 Spreadsheet By: Erik Sierra  |  Updated: 12/14/2023                  </t>
    </r>
  </si>
  <si>
    <t>Housing</t>
  </si>
  <si>
    <t>Entertainment</t>
  </si>
  <si>
    <t>Category</t>
  </si>
  <si>
    <t>Estimated Cost</t>
  </si>
  <si>
    <t>***Instructions***</t>
  </si>
  <si>
    <t>Mortgage or rent</t>
  </si>
  <si>
    <t>Video/DVD</t>
  </si>
  <si>
    <t>1. Enter costs of each category in Expense List. Leave blank if N/A</t>
  </si>
  <si>
    <t>Phone</t>
  </si>
  <si>
    <t>CDs</t>
  </si>
  <si>
    <t>(Subtotals and Monthly Expenses will auto calculate after data is inputted)</t>
  </si>
  <si>
    <t>Electricity</t>
  </si>
  <si>
    <t>Movies</t>
  </si>
  <si>
    <t>Gas</t>
  </si>
  <si>
    <t>Concerts</t>
  </si>
  <si>
    <t>(Charts, graphs, and totals will auto calculate after data is inputted)</t>
  </si>
  <si>
    <t>Water and sewer</t>
  </si>
  <si>
    <t>Sporting events</t>
  </si>
  <si>
    <t>Cable</t>
  </si>
  <si>
    <t>Live theater</t>
  </si>
  <si>
    <t>Waste removal</t>
  </si>
  <si>
    <t>Other</t>
  </si>
  <si>
    <t>Maintenance or repairs</t>
  </si>
  <si>
    <t>Subtotal</t>
  </si>
  <si>
    <t>Supplies</t>
  </si>
  <si>
    <t>Transportation</t>
  </si>
  <si>
    <t>Loans</t>
  </si>
  <si>
    <t>Vehicle payment</t>
  </si>
  <si>
    <t>Personal</t>
  </si>
  <si>
    <t>Bus/taxi fare</t>
  </si>
  <si>
    <t>Student</t>
  </si>
  <si>
    <t>Insurance</t>
  </si>
  <si>
    <t>Credit card</t>
  </si>
  <si>
    <t>Licensing</t>
  </si>
  <si>
    <t>Fuel</t>
  </si>
  <si>
    <t>Maintenance</t>
  </si>
  <si>
    <t>Taxes</t>
  </si>
  <si>
    <t>Home</t>
  </si>
  <si>
    <t>Federal</t>
  </si>
  <si>
    <t>Health</t>
  </si>
  <si>
    <t>State</t>
  </si>
  <si>
    <t>Life</t>
  </si>
  <si>
    <t>Local</t>
  </si>
  <si>
    <t>Food</t>
  </si>
  <si>
    <t>Savings or investments</t>
  </si>
  <si>
    <t>Groceries</t>
  </si>
  <si>
    <t>Retirement account</t>
  </si>
  <si>
    <t>Dining out</t>
  </si>
  <si>
    <t>Investment account</t>
  </si>
  <si>
    <t>Pets</t>
  </si>
  <si>
    <t>Gifts and donations</t>
  </si>
  <si>
    <t>Charity 1</t>
  </si>
  <si>
    <t>Medical</t>
  </si>
  <si>
    <t>Charity 2</t>
  </si>
  <si>
    <t>Grooming</t>
  </si>
  <si>
    <t>Charity 3</t>
  </si>
  <si>
    <t>Toys</t>
  </si>
  <si>
    <t>Personal care</t>
  </si>
  <si>
    <t>Legal</t>
  </si>
  <si>
    <t>Attorney</t>
  </si>
  <si>
    <t>Hair/nails</t>
  </si>
  <si>
    <t>Alimony</t>
  </si>
  <si>
    <t>Clothing</t>
  </si>
  <si>
    <t>Payments on lien or judgment</t>
  </si>
  <si>
    <t>Dry cleaning</t>
  </si>
  <si>
    <t>Health club</t>
  </si>
  <si>
    <t>Organization dues or fees</t>
  </si>
  <si>
    <t>Monthly Expenses:</t>
  </si>
  <si>
    <t>Expense tracker</t>
  </si>
  <si>
    <t>Monthly expenses</t>
  </si>
  <si>
    <t>Expense</t>
  </si>
  <si>
    <t>Cost</t>
  </si>
  <si>
    <t>Savings/Investments</t>
  </si>
  <si>
    <t>Gifts/Donations</t>
  </si>
  <si>
    <t>Personal Care</t>
  </si>
  <si>
    <t>Expenses list</t>
  </si>
  <si>
    <t>Amount</t>
  </si>
  <si>
    <t>Income Tracker</t>
  </si>
  <si>
    <t>Take Home Pay</t>
  </si>
  <si>
    <t>Job 1</t>
  </si>
  <si>
    <t>Job 2</t>
  </si>
  <si>
    <t>Last 6 Months | After Taxes</t>
  </si>
  <si>
    <t>(Leave blank if N/A)</t>
  </si>
  <si>
    <t>Month 1</t>
  </si>
  <si>
    <t>Month 2</t>
  </si>
  <si>
    <t>Month 3</t>
  </si>
  <si>
    <t>Month 4</t>
  </si>
  <si>
    <t>Month 5</t>
  </si>
  <si>
    <t>Month 6</t>
  </si>
  <si>
    <t>Monthly Expenses</t>
  </si>
  <si>
    <t>Monthly Average Income:</t>
  </si>
  <si>
    <t>Income</t>
  </si>
  <si>
    <t>Monthly expenses:</t>
  </si>
  <si>
    <t xml:space="preserve"> Income after Monthly Expenses:</t>
  </si>
  <si>
    <t>Enter Monthly Budget:</t>
  </si>
  <si>
    <t>Over Budget?</t>
  </si>
  <si>
    <t>2. Enter monthly income for 6 months on the 'Income Tracker' (Located at bottom of screen).  Leave 'Job 2' blank if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</si>
</sst>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ptos"/>
      <family val="2"/>
    </font>
    <font>
      <sz val="1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theme="1"/>
      <name val="Calibri Light"/>
      <family val="2"/>
      <scheme val="major"/>
    </font>
    <font>
      <b/>
      <sz val="24"/>
      <color theme="0"/>
      <name val="Calibri Light"/>
      <family val="2"/>
      <scheme val="major"/>
    </font>
    <font>
      <b/>
      <sz val="10"/>
      <color theme="5"/>
      <name val="Calibri"/>
      <family val="2"/>
      <scheme val="minor"/>
    </font>
    <font>
      <b/>
      <sz val="18"/>
      <color theme="5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 tint="4.9989318521683403E-2"/>
      <name val="Calibri Light"/>
      <family val="2"/>
      <scheme val="major"/>
    </font>
    <font>
      <sz val="10"/>
      <color theme="1" tint="4.9989318521683403E-2"/>
      <name val="Calibri"/>
      <family val="2"/>
      <scheme val="minor"/>
    </font>
    <font>
      <b/>
      <sz val="20"/>
      <color theme="4"/>
      <name val="Calibri Light"/>
      <family val="2"/>
      <scheme val="major"/>
    </font>
    <font>
      <b/>
      <sz val="20"/>
      <color theme="8"/>
      <name val="Calibri Light"/>
      <family val="2"/>
      <scheme val="major"/>
    </font>
    <font>
      <b/>
      <sz val="14"/>
      <color theme="1" tint="0.34998626667073579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sz val="12"/>
      <color theme="1" tint="0.24994659260841701"/>
      <name val="Calibri Light"/>
      <family val="2"/>
      <scheme val="major"/>
    </font>
    <font>
      <b/>
      <sz val="10"/>
      <color theme="4"/>
      <name val="Calibri Light"/>
      <family val="2"/>
      <scheme val="major"/>
    </font>
    <font>
      <b/>
      <sz val="12"/>
      <color theme="4"/>
      <name val="Calibri Light"/>
      <family val="2"/>
      <scheme val="major"/>
    </font>
    <font>
      <b/>
      <sz val="24"/>
      <color theme="4"/>
      <name val="Calibri Light"/>
      <family val="2"/>
      <scheme val="major"/>
    </font>
    <font>
      <b/>
      <sz val="26"/>
      <color theme="4"/>
      <name val="Calibri Light"/>
      <family val="2"/>
      <scheme val="major"/>
    </font>
    <font>
      <b/>
      <sz val="18"/>
      <color theme="0"/>
      <name val="Calibri"/>
      <family val="2"/>
      <scheme val="minor"/>
    </font>
    <font>
      <b/>
      <sz val="18"/>
      <color theme="4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2"/>
      <color theme="4"/>
      <name val="Calibri"/>
      <family val="2"/>
      <scheme val="minor"/>
    </font>
    <font>
      <b/>
      <u/>
      <sz val="48"/>
      <color theme="1"/>
      <name val="Calibri Light"/>
      <family val="2"/>
      <scheme val="major"/>
    </font>
    <font>
      <b/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5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1"/>
      </bottom>
      <diagonal/>
    </border>
    <border>
      <left/>
      <right/>
      <top/>
      <bottom style="dotted">
        <color theme="2" tint="-9.9978637043366805E-2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/>
      <right/>
      <top/>
      <bottom style="thin">
        <color rgb="FF7F7F7F"/>
      </bottom>
      <diagonal/>
    </border>
  </borders>
  <cellStyleXfs count="11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6" fillId="0" borderId="2" applyNumberFormat="0" applyFill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8" fillId="0" borderId="0"/>
    <xf numFmtId="0" fontId="1" fillId="10" borderId="0" applyNumberFormat="0" applyBorder="0" applyAlignment="0" applyProtection="0"/>
  </cellStyleXfs>
  <cellXfs count="89">
    <xf numFmtId="0" fontId="0" fillId="0" borderId="0" xfId="0"/>
    <xf numFmtId="0" fontId="4" fillId="0" borderId="0" xfId="0" applyFont="1"/>
    <xf numFmtId="2" fontId="4" fillId="0" borderId="0" xfId="0" applyNumberFormat="1" applyFont="1"/>
    <xf numFmtId="1" fontId="4" fillId="0" borderId="0" xfId="0" applyNumberFormat="1" applyFont="1"/>
    <xf numFmtId="0" fontId="9" fillId="0" borderId="0" xfId="9" applyFont="1"/>
    <xf numFmtId="0" fontId="10" fillId="0" borderId="0" xfId="9" applyFont="1"/>
    <xf numFmtId="0" fontId="12" fillId="0" borderId="3" xfId="9" applyFont="1" applyBorder="1" applyAlignment="1">
      <alignment vertical="center"/>
    </xf>
    <xf numFmtId="0" fontId="13" fillId="0" borderId="0" xfId="9" applyFont="1" applyAlignment="1">
      <alignment horizontal="left" vertical="center"/>
    </xf>
    <xf numFmtId="0" fontId="9" fillId="0" borderId="0" xfId="9" applyFont="1" applyAlignment="1">
      <alignment horizontal="right"/>
    </xf>
    <xf numFmtId="0" fontId="14" fillId="0" borderId="0" xfId="9" applyFont="1" applyAlignment="1">
      <alignment horizontal="left" vertical="center"/>
    </xf>
    <xf numFmtId="0" fontId="15" fillId="0" borderId="0" xfId="9" applyFont="1" applyAlignment="1">
      <alignment horizontal="left" vertical="center" indent="1"/>
    </xf>
    <xf numFmtId="165" fontId="15" fillId="0" borderId="0" xfId="1" applyNumberFormat="1" applyFont="1" applyFill="1" applyBorder="1" applyAlignment="1">
      <alignment horizontal="right" vertical="center" indent="1"/>
    </xf>
    <xf numFmtId="0" fontId="16" fillId="0" borderId="0" xfId="9" applyFont="1" applyAlignment="1">
      <alignment horizontal="left" vertical="center" indent="1"/>
    </xf>
    <xf numFmtId="165" fontId="9" fillId="0" borderId="4" xfId="1" applyNumberFormat="1" applyFont="1" applyBorder="1" applyAlignment="1">
      <alignment horizontal="right" vertical="center" indent="1"/>
    </xf>
    <xf numFmtId="165" fontId="9" fillId="0" borderId="0" xfId="1" applyNumberFormat="1" applyFont="1" applyBorder="1" applyAlignment="1">
      <alignment horizontal="right" vertical="center" indent="1"/>
    </xf>
    <xf numFmtId="0" fontId="11" fillId="0" borderId="0" xfId="9" applyFont="1" applyAlignment="1">
      <alignment horizontal="left" vertical="center"/>
    </xf>
    <xf numFmtId="0" fontId="17" fillId="0" borderId="0" xfId="9" applyFont="1" applyAlignment="1">
      <alignment horizontal="left" vertical="center"/>
    </xf>
    <xf numFmtId="0" fontId="18" fillId="0" borderId="0" xfId="9" applyFont="1" applyAlignment="1">
      <alignment horizontal="left" vertical="center" indent="1"/>
    </xf>
    <xf numFmtId="14" fontId="19" fillId="0" borderId="0" xfId="9" applyNumberFormat="1" applyFont="1" applyAlignment="1">
      <alignment horizontal="left" vertical="center" indent="1"/>
    </xf>
    <xf numFmtId="44" fontId="19" fillId="0" borderId="0" xfId="1" applyFont="1" applyFill="1" applyBorder="1" applyAlignment="1">
      <alignment horizontal="left" vertical="center" indent="1"/>
    </xf>
    <xf numFmtId="0" fontId="19" fillId="0" borderId="0" xfId="9" applyFont="1" applyAlignment="1">
      <alignment horizontal="left" vertical="center" indent="1"/>
    </xf>
    <xf numFmtId="0" fontId="19" fillId="0" borderId="0" xfId="9" applyFont="1" applyAlignment="1">
      <alignment horizontal="left" vertical="center" wrapText="1" indent="1"/>
    </xf>
    <xf numFmtId="0" fontId="20" fillId="8" borderId="0" xfId="4" applyFont="1" applyFill="1" applyBorder="1" applyAlignment="1">
      <alignment horizontal="left" vertical="center" indent="1"/>
    </xf>
    <xf numFmtId="0" fontId="21" fillId="0" borderId="0" xfId="0" applyFont="1" applyAlignment="1">
      <alignment horizontal="left" vertical="center" indent="1"/>
    </xf>
    <xf numFmtId="0" fontId="20" fillId="0" borderId="0" xfId="0" applyFont="1" applyAlignment="1">
      <alignment horizontal="left" vertical="center" indent="1"/>
    </xf>
    <xf numFmtId="0" fontId="22" fillId="0" borderId="0" xfId="0" applyFont="1" applyAlignment="1">
      <alignment horizontal="left" vertical="center" wrapText="1" indent="1"/>
    </xf>
    <xf numFmtId="0" fontId="22" fillId="0" borderId="0" xfId="0" applyFont="1" applyAlignment="1">
      <alignment horizontal="center" vertical="center" wrapText="1"/>
    </xf>
    <xf numFmtId="0" fontId="23" fillId="0" borderId="0" xfId="0" applyFont="1"/>
    <xf numFmtId="0" fontId="24" fillId="0" borderId="0" xfId="0" applyFont="1" applyAlignment="1">
      <alignment horizontal="left" vertical="center" indent="1"/>
    </xf>
    <xf numFmtId="0" fontId="24" fillId="8" borderId="0" xfId="0" applyFont="1" applyFill="1" applyAlignment="1">
      <alignment horizontal="left" vertical="center" indent="1"/>
    </xf>
    <xf numFmtId="0" fontId="22" fillId="0" borderId="0" xfId="0" applyFont="1" applyAlignment="1">
      <alignment horizontal="left" vertical="center" indent="1"/>
    </xf>
    <xf numFmtId="0" fontId="23" fillId="0" borderId="0" xfId="0" applyFont="1" applyAlignment="1">
      <alignment horizontal="center"/>
    </xf>
    <xf numFmtId="0" fontId="25" fillId="0" borderId="0" xfId="0" applyFont="1"/>
    <xf numFmtId="0" fontId="20" fillId="8" borderId="0" xfId="0" applyFont="1" applyFill="1" applyAlignment="1">
      <alignment horizontal="left" vertical="center" indent="1"/>
    </xf>
    <xf numFmtId="0" fontId="21" fillId="8" borderId="0" xfId="0" applyFont="1" applyFill="1" applyAlignment="1">
      <alignment horizontal="left" vertical="center" indent="1"/>
    </xf>
    <xf numFmtId="0" fontId="20" fillId="8" borderId="0" xfId="0" applyFont="1" applyFill="1" applyAlignment="1">
      <alignment vertical="center"/>
    </xf>
    <xf numFmtId="0" fontId="21" fillId="8" borderId="0" xfId="0" applyFont="1" applyFill="1" applyAlignment="1">
      <alignment vertical="center"/>
    </xf>
    <xf numFmtId="0" fontId="22" fillId="8" borderId="0" xfId="0" applyFont="1" applyFill="1" applyAlignment="1">
      <alignment horizontal="left" vertical="center" indent="1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4" borderId="0" xfId="5"/>
    <xf numFmtId="0" fontId="1" fillId="4" borderId="0" xfId="5" applyAlignment="1">
      <alignment horizontal="left" vertical="center" indent="1"/>
    </xf>
    <xf numFmtId="0" fontId="1" fillId="4" borderId="0" xfId="5" applyAlignment="1">
      <alignment vertical="center"/>
    </xf>
    <xf numFmtId="164" fontId="1" fillId="4" borderId="0" xfId="5" applyNumberFormat="1" applyAlignment="1">
      <alignment vertical="center"/>
    </xf>
    <xf numFmtId="164" fontId="1" fillId="4" borderId="0" xfId="5" applyNumberFormat="1" applyAlignment="1">
      <alignment horizontal="center" vertical="center"/>
    </xf>
    <xf numFmtId="164" fontId="1" fillId="4" borderId="0" xfId="5" applyNumberFormat="1" applyAlignment="1">
      <alignment horizontal="left" vertical="center"/>
    </xf>
    <xf numFmtId="164" fontId="1" fillId="4" borderId="0" xfId="5" applyNumberFormat="1" applyAlignment="1">
      <alignment horizontal="left" vertical="center" indent="1"/>
    </xf>
    <xf numFmtId="0" fontId="1" fillId="4" borderId="6" xfId="5" applyBorder="1" applyAlignment="1">
      <alignment horizontal="left" vertical="center" indent="1"/>
    </xf>
    <xf numFmtId="164" fontId="1" fillId="4" borderId="0" xfId="5" applyNumberFormat="1" applyBorder="1" applyAlignment="1">
      <alignment horizontal="center" vertical="center"/>
    </xf>
    <xf numFmtId="0" fontId="1" fillId="4" borderId="0" xfId="5" applyAlignment="1">
      <alignment horizontal="center"/>
    </xf>
    <xf numFmtId="0" fontId="7" fillId="6" borderId="0" xfId="7" applyFont="1" applyAlignment="1">
      <alignment horizontal="left" vertical="center" indent="1"/>
    </xf>
    <xf numFmtId="164" fontId="7" fillId="6" borderId="0" xfId="7" applyNumberFormat="1" applyFont="1" applyAlignment="1">
      <alignment horizontal="center" vertical="center"/>
    </xf>
    <xf numFmtId="164" fontId="1" fillId="6" borderId="0" xfId="7" applyNumberFormat="1" applyAlignment="1">
      <alignment horizontal="center" vertical="center"/>
    </xf>
    <xf numFmtId="44" fontId="24" fillId="0" borderId="0" xfId="0" applyNumberFormat="1" applyFont="1" applyAlignment="1">
      <alignment horizontal="center" vertical="center"/>
    </xf>
    <xf numFmtId="44" fontId="24" fillId="8" borderId="0" xfId="0" applyNumberFormat="1" applyFont="1" applyFill="1" applyAlignment="1">
      <alignment horizontal="center" vertical="center"/>
    </xf>
    <xf numFmtId="165" fontId="9" fillId="0" borderId="0" xfId="1" applyNumberFormat="1" applyFont="1" applyBorder="1" applyAlignment="1">
      <alignment horizontal="right" vertical="center" wrapText="1" indent="1"/>
    </xf>
    <xf numFmtId="164" fontId="19" fillId="0" borderId="0" xfId="1" applyNumberFormat="1" applyFont="1" applyFill="1" applyBorder="1" applyAlignment="1">
      <alignment horizontal="left" vertical="center" indent="1"/>
    </xf>
    <xf numFmtId="0" fontId="30" fillId="0" borderId="0" xfId="9" applyFont="1" applyAlignment="1">
      <alignment horizontal="left" vertical="center"/>
    </xf>
    <xf numFmtId="0" fontId="31" fillId="2" borderId="0" xfId="2" applyFont="1" applyAlignment="1">
      <alignment horizontal="left" vertical="center" indent="1"/>
    </xf>
    <xf numFmtId="164" fontId="31" fillId="2" borderId="0" xfId="2" applyNumberFormat="1" applyFont="1" applyBorder="1" applyAlignment="1">
      <alignment horizontal="right" vertical="center" indent="1"/>
    </xf>
    <xf numFmtId="0" fontId="28" fillId="0" borderId="3" xfId="9" applyFont="1" applyBorder="1" applyAlignment="1">
      <alignment vertical="center"/>
    </xf>
    <xf numFmtId="0" fontId="33" fillId="3" borderId="1" xfId="3" applyFont="1" applyAlignment="1">
      <alignment horizontal="center"/>
    </xf>
    <xf numFmtId="0" fontId="32" fillId="3" borderId="1" xfId="3" applyFont="1" applyAlignment="1">
      <alignment horizontal="center"/>
    </xf>
    <xf numFmtId="0" fontId="34" fillId="3" borderId="1" xfId="3" applyFont="1" applyAlignment="1">
      <alignment horizontal="center"/>
    </xf>
    <xf numFmtId="0" fontId="31" fillId="3" borderId="1" xfId="3" applyFont="1" applyAlignment="1">
      <alignment horizontal="center"/>
    </xf>
    <xf numFmtId="0" fontId="35" fillId="3" borderId="1" xfId="3" applyFont="1" applyAlignment="1">
      <alignment horizontal="center"/>
    </xf>
    <xf numFmtId="44" fontId="35" fillId="0" borderId="0" xfId="1" applyFont="1" applyAlignment="1">
      <alignment horizontal="center"/>
    </xf>
    <xf numFmtId="44" fontId="0" fillId="0" borderId="0" xfId="0" applyNumberFormat="1"/>
    <xf numFmtId="0" fontId="31" fillId="2" borderId="0" xfId="2" applyFont="1" applyAlignment="1">
      <alignment horizontal="center"/>
    </xf>
    <xf numFmtId="164" fontId="31" fillId="2" borderId="0" xfId="2" applyNumberFormat="1" applyFont="1" applyAlignment="1">
      <alignment horizontal="center"/>
    </xf>
    <xf numFmtId="0" fontId="31" fillId="2" borderId="0" xfId="2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1" fillId="7" borderId="0" xfId="8" applyAlignment="1">
      <alignment horizontal="center" vertical="center"/>
    </xf>
    <xf numFmtId="0" fontId="4" fillId="5" borderId="0" xfId="6" applyAlignment="1">
      <alignment horizontal="center" vertical="center"/>
    </xf>
    <xf numFmtId="0" fontId="36" fillId="7" borderId="0" xfId="8" applyFont="1" applyAlignment="1">
      <alignment horizontal="center" vertical="center"/>
    </xf>
    <xf numFmtId="0" fontId="0" fillId="9" borderId="0" xfId="0" applyFill="1" applyAlignment="1">
      <alignment horizontal="left" vertical="center" indent="1"/>
    </xf>
    <xf numFmtId="164" fontId="0" fillId="9" borderId="0" xfId="0" applyNumberFormat="1" applyFill="1" applyAlignment="1">
      <alignment horizontal="center" vertical="center"/>
    </xf>
    <xf numFmtId="0" fontId="0" fillId="9" borderId="5" xfId="0" applyFill="1" applyBorder="1" applyAlignment="1">
      <alignment horizontal="left" vertical="center" indent="1"/>
    </xf>
    <xf numFmtId="0" fontId="37" fillId="6" borderId="0" xfId="7" applyFont="1" applyAlignment="1">
      <alignment horizontal="center"/>
    </xf>
    <xf numFmtId="4" fontId="31" fillId="2" borderId="0" xfId="2" applyNumberFormat="1" applyFont="1" applyBorder="1" applyAlignment="1">
      <alignment horizontal="center" vertical="center"/>
    </xf>
    <xf numFmtId="0" fontId="37" fillId="0" borderId="0" xfId="0" applyFont="1" applyAlignment="1">
      <alignment horizontal="center"/>
    </xf>
    <xf numFmtId="0" fontId="37" fillId="6" borderId="0" xfId="7" applyFont="1"/>
    <xf numFmtId="0" fontId="37" fillId="10" borderId="0" xfId="10" applyFont="1" applyAlignment="1">
      <alignment horizontal="center"/>
    </xf>
    <xf numFmtId="164" fontId="37" fillId="10" borderId="0" xfId="10" applyNumberFormat="1" applyFont="1" applyAlignment="1">
      <alignment horizontal="center"/>
    </xf>
    <xf numFmtId="0" fontId="29" fillId="0" borderId="0" xfId="0" applyFont="1" applyAlignment="1">
      <alignment horizontal="left" vertical="center" indent="11"/>
    </xf>
    <xf numFmtId="164" fontId="31" fillId="2" borderId="0" xfId="2" applyNumberFormat="1" applyFont="1" applyAlignment="1">
      <alignment horizontal="left"/>
    </xf>
    <xf numFmtId="0" fontId="31" fillId="2" borderId="0" xfId="2" applyFont="1" applyAlignment="1">
      <alignment horizontal="right" vertical="center" indent="1"/>
    </xf>
    <xf numFmtId="0" fontId="0" fillId="0" borderId="0" xfId="0"/>
    <xf numFmtId="0" fontId="0" fillId="0" borderId="7" xfId="0" applyBorder="1"/>
  </cellXfs>
  <cellStyles count="11">
    <cellStyle name="20% - Accent1" xfId="5" builtinId="30"/>
    <cellStyle name="40% - Accent1" xfId="10" builtinId="31"/>
    <cellStyle name="40% - Accent3" xfId="7" builtinId="39"/>
    <cellStyle name="60% - Accent3" xfId="8" builtinId="40"/>
    <cellStyle name="Accent3" xfId="6" builtinId="37"/>
    <cellStyle name="Calculation" xfId="3" builtinId="22"/>
    <cellStyle name="Currency" xfId="1" builtinId="4"/>
    <cellStyle name="Good" xfId="2" builtinId="26"/>
    <cellStyle name="Heading 2" xfId="4" builtinId="17"/>
    <cellStyle name="Normal" xfId="0" builtinId="0"/>
    <cellStyle name="Normal 2" xfId="9" xr:uid="{7C31A202-6912-4316-8AB0-97A7B26FC5C9}"/>
  </cellStyles>
  <dxfs count="13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165" formatCode="&quot;$&quot;#,##0"/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&quot;$&quot;#,##0"/>
      <border diagonalUp="0" diagonalDown="0" outline="0">
        <left/>
        <right/>
        <top/>
        <bottom style="dotted">
          <color theme="2" tint="-9.9978637043366805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numFmt numFmtId="19" formatCode="m/d/yyyy"/>
      <alignment horizontal="left" vertical="center" textRotation="0" wrapText="0" indent="1" justifyLastLine="0" shrinkToFit="0" readingOrder="0"/>
      <border diagonalUp="0" diagonalDown="0" outline="0">
        <left/>
        <right/>
        <top/>
        <bottom style="dotted">
          <color theme="2" tint="-9.9978637043366805E-2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border outline="0">
        <bottom style="dotted">
          <color theme="2" tint="-9.9978637043366805E-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theme="2" tint="-9.9978637043366805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left" textRotation="0" indent="1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left" textRotation="0" indent="1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left" textRotation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  <alignment horizontal="left" textRotation="0" indent="1" justifyLastLine="0" shrinkToFit="0" readingOrder="0"/>
    </dxf>
    <dxf>
      <numFmt numFmtId="164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none">
          <fgColor indexed="64"/>
          <bgColor auto="1"/>
        </patternFill>
      </fill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3743705557422"/>
        </left>
        <right style="thin">
          <color theme="0" tint="-0.14993743705557422"/>
        </right>
        <top/>
        <bottom/>
      </border>
    </dxf>
    <dxf>
      <border diagonalUp="0" diagonalDown="0">
        <left/>
        <right/>
        <top style="thin">
          <color theme="8"/>
        </top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fill>
        <patternFill patternType="solid">
          <fgColor indexed="64"/>
          <bgColor theme="0"/>
        </patternFill>
      </fill>
    </dxf>
    <dxf>
      <border diagonalUp="0" diagonalDown="0">
        <left/>
        <right/>
        <top style="thin">
          <color theme="8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alignment horizontal="left" vertical="center" textRotation="0" indent="1" justifyLastLine="0" shrinkToFit="0" readingOrder="0"/>
    </dxf>
    <dxf>
      <border>
        <bottom style="thin">
          <color theme="0" tint="-0.14996795556505021"/>
        </bottom>
      </border>
    </dxf>
    <dxf>
      <font>
        <b/>
        <i val="0"/>
        <strike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6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6" tint="0.5999938962981048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indent="1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indent="1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6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6" tint="0.59999389629810485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6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6" tint="0.59999389629810485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6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6" tint="0.5999938962981048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6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6" tint="0.5999938962981048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3743705557422"/>
        </left>
        <right style="thin">
          <color theme="0" tint="-0.149937437055574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6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6" tint="0.5999938962981048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6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6" tint="0.5999938962981048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6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6" tint="0.59999389629810485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6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6" tint="0.5999938962981048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6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6" tint="0.5999938962981048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3743705557422"/>
        </top>
      </border>
    </dxf>
    <dxf>
      <border diagonalUp="0" diagonalDown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color theme="1"/>
      </font>
      <border>
        <top style="thick">
          <color theme="1"/>
        </top>
        <bottom style="thick">
          <color theme="1"/>
        </bottom>
      </border>
    </dxf>
    <dxf>
      <font>
        <b/>
        <color theme="1"/>
      </font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3743705557422"/>
        </top>
        <bottom style="thick">
          <color theme="1"/>
        </bottom>
        <vertical style="thin">
          <color theme="0" tint="-0.14996795556505021"/>
        </vertical>
        <horizontal style="thin">
          <color theme="0" tint="-0.14993743705557422"/>
        </horizontal>
      </border>
    </dxf>
    <dxf>
      <font>
        <b/>
        <i val="0"/>
      </font>
      <fill>
        <patternFill>
          <bgColor theme="0" tint="-4.9989318521683403E-2"/>
        </patternFill>
      </fill>
      <border diagonalUp="0" diagonalDown="0">
        <left/>
        <right/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color auto="1"/>
      </font>
      <fill>
        <patternFill patternType="none">
          <bgColor auto="1"/>
        </patternFill>
      </fill>
      <border diagonalUp="0" diagonalDown="0">
        <left/>
        <right/>
        <top style="thin">
          <color theme="8"/>
        </top>
        <bottom style="thin">
          <color theme="0" tint="-0.14996795556505021"/>
        </bottom>
        <vertical/>
        <horizontal/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 style="thin">
          <color theme="8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2" defaultTableStyle="TableStyleMedium2" defaultPivotStyle="PivotStyleLight16">
    <tableStyle name="Address Book" pivot="0" count="3" xr9:uid="{4C26D468-B836-4A79-8CAD-1BA7A7DA8095}">
      <tableStyleElement type="wholeTable" dxfId="134"/>
      <tableStyleElement type="headerRow" dxfId="133"/>
      <tableStyleElement type="totalRow" dxfId="132"/>
    </tableStyle>
    <tableStyle name="TableStyleLight1 2" pivot="0" count="3" xr9:uid="{B2BC496F-C980-488D-8BD5-346BB1A317F0}">
      <tableStyleElement type="wholeTable" dxfId="131"/>
      <tableStyleElement type="headerRow" dxfId="130"/>
      <tableStyleElement type="totalRow" dxfId="12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'Expense Comparison'!$C$6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'Expense Comparison'!$B$7:$B$18</c:f>
              <c:strCache>
                <c:ptCount val="12"/>
                <c:pt idx="0">
                  <c:v>Housing</c:v>
                </c:pt>
                <c:pt idx="1">
                  <c:v>Entertainment</c:v>
                </c:pt>
                <c:pt idx="2">
                  <c:v>Transportation</c:v>
                </c:pt>
                <c:pt idx="3">
                  <c:v>Loans</c:v>
                </c:pt>
                <c:pt idx="4">
                  <c:v>Insurance</c:v>
                </c:pt>
                <c:pt idx="5">
                  <c:v>Taxes</c:v>
                </c:pt>
                <c:pt idx="6">
                  <c:v>Food</c:v>
                </c:pt>
                <c:pt idx="7">
                  <c:v>Savings/Investments</c:v>
                </c:pt>
                <c:pt idx="8">
                  <c:v>Pets</c:v>
                </c:pt>
                <c:pt idx="9">
                  <c:v>Gifts/Donations</c:v>
                </c:pt>
                <c:pt idx="10">
                  <c:v>Personal Care</c:v>
                </c:pt>
                <c:pt idx="11">
                  <c:v>Legal</c:v>
                </c:pt>
              </c:strCache>
            </c:strRef>
          </c:cat>
          <c:val>
            <c:numRef>
              <c:f>'Expense Comparison'!$C$7:$C$18</c:f>
              <c:numCache>
                <c:formatCode>"$"#,##0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6D-4E70-87B9-479722D35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12948464"/>
        <c:axId val="1177028287"/>
      </c:barChart>
      <c:catAx>
        <c:axId val="1012948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028287"/>
        <c:crosses val="autoZero"/>
        <c:auto val="1"/>
        <c:lblAlgn val="ctr"/>
        <c:lblOffset val="100"/>
        <c:noMultiLvlLbl val="0"/>
      </c:catAx>
      <c:valAx>
        <c:axId val="1177028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94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chemeClr val="accent1"/>
                </a:solidFill>
                <a:latin typeface="+mn-lt"/>
              </a:rPr>
              <a:t>Monthly Expenses vs Income</a:t>
            </a:r>
          </a:p>
        </c:rich>
      </c:tx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effectLst>
              <a:softEdge rad="0"/>
            </a:effectLst>
            <a:scene3d>
              <a:camera prst="orthographicFront"/>
              <a:lightRig rig="threePt" dir="t"/>
            </a:scene3d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>
                <a:softEdge rad="0"/>
              </a:effectLst>
              <a:scene3d>
                <a:camera prst="orthographicFront"/>
                <a:lightRig rig="threePt" dir="t"/>
              </a:scene3d>
            </c:spPr>
            <c:extLst>
              <c:ext xmlns:c16="http://schemas.microsoft.com/office/drawing/2014/chart" uri="{C3380CC4-5D6E-409C-BE32-E72D297353CC}">
                <c16:uniqueId val="{00000002-1CED-4A99-A2DB-4E16D3A3E28D}"/>
              </c:ext>
            </c:extLst>
          </c:dPt>
          <c:dPt>
            <c:idx val="1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>
                <a:softEdge rad="0"/>
              </a:effectLst>
              <a:scene3d>
                <a:camera prst="orthographicFront"/>
                <a:lightRig rig="threePt" dir="t"/>
              </a:scene3d>
            </c:spPr>
            <c:extLst>
              <c:ext xmlns:c16="http://schemas.microsoft.com/office/drawing/2014/chart" uri="{C3380CC4-5D6E-409C-BE32-E72D297353CC}">
                <c16:uniqueId val="{00000001-1CED-4A99-A2DB-4E16D3A3E28D}"/>
              </c:ext>
            </c:extLst>
          </c:dPt>
          <c:dLbls>
            <c:dLbl>
              <c:idx val="1"/>
              <c:tx>
                <c:rich>
                  <a:bodyPr/>
                  <a:lstStyle/>
                  <a:p>
                    <a:fld id="{435CE342-E4C6-442F-A793-273766957E1D}" type="PERCENTAGE">
                      <a:rPr lang="en-US"/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CED-4A99-A2DB-4E16D3A3E28D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'Income Tracker'!$B$15:$B$16</c:f>
              <c:strCache>
                <c:ptCount val="2"/>
                <c:pt idx="0">
                  <c:v>Monthly expenses:</c:v>
                </c:pt>
                <c:pt idx="1">
                  <c:v> Income after Monthly Expenses:</c:v>
                </c:pt>
              </c:strCache>
            </c:strRef>
          </c:cat>
          <c:val>
            <c:numRef>
              <c:f>'Income Tracker'!$C$15:$C$16</c:f>
              <c:numCache>
                <c:formatCode>"$"#,##0.00</c:formatCode>
                <c:ptCount val="2"/>
                <c:pt idx="0" formatCode="#,##0.0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D-4A99-A2DB-4E16D3A3E28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66675</xdr:rowOff>
    </xdr:from>
    <xdr:to>
      <xdr:col>0</xdr:col>
      <xdr:colOff>866775</xdr:colOff>
      <xdr:row>1</xdr:row>
      <xdr:rowOff>407073</xdr:rowOff>
    </xdr:to>
    <xdr:pic>
      <xdr:nvPicPr>
        <xdr:cNvPr id="2" name="Graphic 1" descr="Money">
          <a:extLst>
            <a:ext uri="{FF2B5EF4-FFF2-40B4-BE49-F238E27FC236}">
              <a16:creationId xmlns:a16="http://schemas.microsoft.com/office/drawing/2014/main" id="{C0461671-6557-42CD-945A-1020FE3DB3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52400" y="66675"/>
          <a:ext cx="714375" cy="8166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2</xdr:row>
      <xdr:rowOff>195261</xdr:rowOff>
    </xdr:from>
    <xdr:to>
      <xdr:col>17</xdr:col>
      <xdr:colOff>590550</xdr:colOff>
      <xdr:row>32</xdr:row>
      <xdr:rowOff>38099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C5E949-81A1-D9E0-EF2E-1D30BB47C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876299</xdr:colOff>
      <xdr:row>13</xdr:row>
      <xdr:rowOff>4762</xdr:rowOff>
    </xdr:from>
    <xdr:to>
      <xdr:col>8</xdr:col>
      <xdr:colOff>485774</xdr:colOff>
      <xdr:row>32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624120-A071-C7E3-9E5B-C94238E97E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2428875</xdr:colOff>
      <xdr:row>22</xdr:row>
      <xdr:rowOff>66675</xdr:rowOff>
    </xdr:from>
    <xdr:ext cx="1682781" cy="217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EEF0DC3-1D8A-8C9C-970B-8DB728D80234}"/>
            </a:ext>
          </a:extLst>
        </xdr:cNvPr>
        <xdr:cNvSpPr txBox="1"/>
      </xdr:nvSpPr>
      <xdr:spPr>
        <a:xfrm>
          <a:off x="12134850" y="4962525"/>
          <a:ext cx="1682781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800"/>
            <a:t>Rounded</a:t>
          </a:r>
          <a:r>
            <a:rPr lang="en-US" sz="800" baseline="0"/>
            <a:t> to the nearest %</a:t>
          </a:r>
          <a:endParaRPr lang="en-US" sz="8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DD0EB39-3467-4E8C-9091-EBBED5FC38AC}" name="PersonalCare" displayName="PersonalCare" ref="A53:B61" totalsRowCount="1" headerRowDxfId="128" dataDxfId="126" totalsRowDxfId="125" headerRowBorderDxfId="127" totalsRowBorderDxfId="124" totalsRowCellStyle="40% - Accent3">
  <autoFilter ref="A53:B60" xr:uid="{DDD0EB39-3467-4E8C-9091-EBBED5FC38AC}"/>
  <tableColumns count="2">
    <tableColumn id="1" xr3:uid="{E81BAE4D-B337-4A49-A27B-1886321A8F51}" name="Category" totalsRowLabel="Subtotal" dataDxfId="123" totalsRowDxfId="122"/>
    <tableColumn id="2" xr3:uid="{62432934-C7C2-4968-9F0A-4DBBE82E8CFF}" name="Estimated Cost" totalsRowFunction="custom" dataDxfId="121" totalsRowDxfId="120">
      <totalsRowFormula>SUM(PersonalCare[Estimated Cost])</totalsRow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Personal Care Costs in this table. Difference is auto calculated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37108C5-77AA-4EB5-9D94-8C0A0549BF8F}" name="Loans" displayName="Loans" ref="D18:E25" totalsRowCount="1" headerRowDxfId="43" dataDxfId="41" totalsRowDxfId="39" headerRowBorderDxfId="42" tableBorderDxfId="40" totalsRowBorderDxfId="38">
  <autoFilter ref="D18:E24" xr:uid="{437108C5-77AA-4EB5-9D94-8C0A0549BF8F}"/>
  <tableColumns count="2">
    <tableColumn id="1" xr3:uid="{4B9441E1-3469-4AC8-A6CE-5AF3EDFF93F9}" name="Category" totalsRowLabel="Subtotal" dataDxfId="37" totalsRowDxfId="36"/>
    <tableColumn id="2" xr3:uid="{210A225C-08E6-452F-9810-DD5E5C6EDABF}" name="Estimated Cost" totalsRowFunction="custom" dataDxfId="35" totalsRowDxfId="34">
      <totalsRowFormula>SUM(Loans[Estimated Cost])</totalsRowFormula>
    </tableColumn>
  </tableColumns>
  <tableStyleInfo name="Address Book" showFirstColumn="0" showLastColumn="0" showRowStripes="0" showColumnStripes="0"/>
  <extLst>
    <ext xmlns:x14="http://schemas.microsoft.com/office/spreadsheetml/2009/9/main" uri="{504A1905-F514-4f6f-8877-14C23A59335A}">
      <x14:table altTextSummary="Enter Projected and Actual Loan Costs in this table. Difference is auto calculated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253F475-EBE1-452E-8751-7C88F75EA373}" name="Entertainment" displayName="Entertainment" ref="D4:E12" totalsRowShown="0" headerRowDxfId="33" dataDxfId="31" totalsRowDxfId="29" headerRowBorderDxfId="32" tableBorderDxfId="30" headerRowCellStyle="Normal" totalsRowCellStyle="Normal">
  <autoFilter ref="D4:E12" xr:uid="{2253F475-EBE1-452E-8751-7C88F75EA373}"/>
  <tableColumns count="2">
    <tableColumn id="1" xr3:uid="{E97F178B-974A-4F6F-BD79-DC37813B4717}" name="Category" dataDxfId="28" totalsRowDxfId="27"/>
    <tableColumn id="2" xr3:uid="{0B8C0C7D-74E0-42CC-8C78-7CB6841256C5}" name="Estimated Cost" dataDxfId="26" totalsRowDxfId="25"/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Entertainment Costs in this table. Difference is auto calculated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75B1BDB-6D1B-4A20-A23F-3D1EDA8B7FAC}" name="Housing" displayName="Housing" ref="A4:B15" totalsRowCount="1" headerRowDxfId="24" dataDxfId="22" totalsRowDxfId="20" headerRowBorderDxfId="23" tableBorderDxfId="21" totalsRowBorderDxfId="19">
  <autoFilter ref="A4:B14" xr:uid="{E75B1BDB-6D1B-4A20-A23F-3D1EDA8B7FAC}"/>
  <tableColumns count="2">
    <tableColumn id="1" xr3:uid="{51D9B949-8658-4AE3-866C-B800627E5D15}" name="Category" totalsRowLabel="Subtotal" dataDxfId="18" totalsRowDxfId="17" totalsRowCellStyle="40% - Accent3"/>
    <tableColumn id="2" xr3:uid="{CB427522-D66B-4BB7-9A88-47E9D41F5E73}" name="Estimated Cost" totalsRowFunction="custom" dataDxfId="16" totalsRowDxfId="15" totalsRowCellStyle="40% - Accent3">
      <totalsRowFormula>SUM(Housing[Estimated Cost])</totalsRowFormula>
    </tableColumn>
  </tableColumns>
  <tableStyleInfo name="Address Book" showFirstColumn="0" showLastColumn="0" showRowStripes="1" showColumnStripes="0"/>
  <extLst>
    <ext xmlns:x14="http://schemas.microsoft.com/office/spreadsheetml/2009/9/main" uri="{504A1905-F514-4f6f-8877-14C23A59335A}">
      <x14:table altTextSummary="Enter Projected and Actual Housing Costs in this table. Difference is auto calculated"/>
    </ext>
  </extLst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708E62-ECA1-436C-ADFC-23D5AEEC56B1}" name="Expenses4" displayName="Expenses4" ref="B21:C38" totalsRowShown="0" headerRowDxfId="14" dataDxfId="13">
  <autoFilter ref="B21:C38" xr:uid="{6D708E62-ECA1-436C-ADFC-23D5AEEC56B1}"/>
  <sortState xmlns:xlrd2="http://schemas.microsoft.com/office/spreadsheetml/2017/richdata2" ref="B22:C38">
    <sortCondition ref="B21:B38"/>
  </sortState>
  <tableColumns count="2">
    <tableColumn id="2" xr3:uid="{83809E91-A1B8-4513-80D2-E5C331B379AF}" name="Amount" dataDxfId="12"/>
    <tableColumn id="4" xr3:uid="{37593564-1B04-420E-8FD7-DE93C2711F60}" name="Category" dataDxfId="11"/>
  </tableColumns>
  <tableStyleInfo name="TableStyleLight1 2" showFirstColumn="0" showLastColumn="0" showRowStripes="0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51C31AF-B839-4FFA-92FC-68938ADB2AAC}" name="Summary" displayName="Summary" ref="B6:C18" headerRowDxfId="10" dataDxfId="8" totalsRowDxfId="6" headerRowBorderDxfId="9" tableBorderDxfId="7" headerRowCellStyle="Normal 2">
  <autoFilter ref="B6:C18" xr:uid="{551C31AF-B839-4FFA-92FC-68938ADB2AAC}"/>
  <tableColumns count="2">
    <tableColumn id="1" xr3:uid="{66DFA8E1-7FFD-474C-9D81-13412418B582}" name="Expense" totalsRowLabel="Total" dataDxfId="5" totalsRowDxfId="4" dataCellStyle="Normal 2"/>
    <tableColumn id="2" xr3:uid="{2C1E2B35-A420-4947-8CA6-8D930E7DE938}" name="Cost" totalsRowFunction="sum" dataDxfId="3" totalsRowDxfId="2" dataCellStyle="Currency">
      <calculatedColumnFormula>IF(ISBLANK($B7), "", SUMIF(Expenses4[Category],$B7,Expenses4[Amount]))</calculatedColumnFormula>
    </tableColumn>
  </tableColumns>
  <tableStyleInfo name="TableStyleLight1 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A374359-FFB2-4760-991B-498DA1490CC8}" name="Legal" displayName="Legal" ref="D53:E58" totalsRowCount="1" headerRowDxfId="119" dataDxfId="117" totalsRowDxfId="116" headerRowBorderDxfId="118" totalsRowBorderDxfId="115" totalsRowCellStyle="40% - Accent3">
  <autoFilter ref="D53:E57" xr:uid="{AA374359-FFB2-4760-991B-498DA1490CC8}"/>
  <tableColumns count="2">
    <tableColumn id="1" xr3:uid="{37483B77-0BC8-49C0-8090-873DDCD76913}" name="Category" totalsRowLabel="Subtotal" dataDxfId="114" totalsRowDxfId="113"/>
    <tableColumn id="2" xr3:uid="{234B295A-7DDD-450E-86B4-C18EA4B9D4D5}" name="Estimated Cost" totalsRowFunction="custom" dataDxfId="112" totalsRowDxfId="111">
      <totalsRowFormula>SUM(Legal[Estimated Cost])</totalsRow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Legal Costs in this table. Difference is auto calculated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7A9D368-E199-4CF3-9B91-9E50920F4E13}" name="Pets" displayName="Pets" ref="A44:B50" totalsRowCount="1" headerRowDxfId="110" dataDxfId="108" totalsRowDxfId="107" headerRowBorderDxfId="109" totalsRowBorderDxfId="106" totalsRowCellStyle="40% - Accent3">
  <autoFilter ref="A44:B49" xr:uid="{C7A9D368-E199-4CF3-9B91-9E50920F4E13}"/>
  <tableColumns count="2">
    <tableColumn id="1" xr3:uid="{1D6E4B22-B586-420B-9F06-293624F1264B}" name="Category" totalsRowLabel="Subtotal" dataDxfId="105" totalsRowDxfId="104"/>
    <tableColumn id="2" xr3:uid="{6F13FA3D-3062-4266-A1FC-69D5BA17D16C}" name="Estimated Cost" totalsRowFunction="custom" dataDxfId="103" totalsRowDxfId="102">
      <totalsRowFormula>SUM(Pets[Estimated Cost])</totalsRow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Pets Costs in this table. Difference is auto calculated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083ED8A-E96E-4286-A660-5A90EB8A80C0}" name="Gifts" displayName="Gifts" ref="D44:E48" totalsRowCount="1" headerRowDxfId="101" dataDxfId="99" totalsRowDxfId="98" headerRowBorderDxfId="100" totalsRowBorderDxfId="97" totalsRowCellStyle="40% - Accent3">
  <autoFilter ref="D44:E47" xr:uid="{E083ED8A-E96E-4286-A660-5A90EB8A80C0}"/>
  <tableColumns count="2">
    <tableColumn id="1" xr3:uid="{016021BB-4DFF-4442-BCB6-AE44DAD59024}" name="Category" totalsRowLabel="Subtotal" dataDxfId="96" totalsRowDxfId="95"/>
    <tableColumn id="2" xr3:uid="{C420C19D-5F4C-4447-AC6B-61A00122AA1C}" name="Estimated Cost" totalsRowFunction="custom" dataDxfId="94" totalsRowDxfId="93">
      <totalsRowFormula>SUM(Gifts[Estimated Cost])</totalsRow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Costs for Gifts and Donations in this table. Difference is auto calculated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5582836-010A-4197-93EC-FBFA80934892}" name="Food" displayName="Food" ref="A37:B41" totalsRowCount="1" headerRowDxfId="92" dataDxfId="90" totalsRowDxfId="88" headerRowBorderDxfId="91" tableBorderDxfId="89" totalsRowBorderDxfId="87">
  <autoFilter ref="A37:B40" xr:uid="{55582836-010A-4197-93EC-FBFA80934892}"/>
  <tableColumns count="2">
    <tableColumn id="1" xr3:uid="{49C820C3-3DD8-4BBF-A590-9E85E3B6D2EC}" name="Category" totalsRowLabel="Subtotal" dataDxfId="86" totalsRowDxfId="85"/>
    <tableColumn id="2" xr3:uid="{EF40ED64-FCFB-4D8E-9A7E-ADE65B62E7E5}" name="Estimated Cost" totalsRowFunction="custom" dataDxfId="84" totalsRowDxfId="83">
      <totalsRowFormula>SUM(Food[Estimated Cost])</totalsRow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Food Costs in this table. Difference is auto calculated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168ADA7-4C20-4B3D-A2BB-38DCF4847EC3}" name="Savings" displayName="Savings" ref="D37:E41" totalsRowCount="1" headerRowDxfId="82" dataDxfId="80" totalsRowDxfId="79" headerRowBorderDxfId="81" totalsRowBorderDxfId="78">
  <autoFilter ref="D37:E40" xr:uid="{E168ADA7-4C20-4B3D-A2BB-38DCF4847EC3}"/>
  <tableColumns count="2">
    <tableColumn id="1" xr3:uid="{FD4C1AF6-338E-44B6-A282-C8093B6DF0C1}" name="Category" totalsRowLabel="Subtotal" dataDxfId="77" totalsRowDxfId="76"/>
    <tableColumn id="2" xr3:uid="{02D74509-FDF0-40E3-AD6E-1123A106EFC2}" name="Estimated Cost" totalsRowFunction="custom" dataDxfId="75" totalsRowDxfId="74">
      <totalsRowFormula>SUM(Savings[Estimated Cost])</totalsRow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Costs for Savings or Investments in this table. Difference is auto calculated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013FAB6-C75E-4C5E-840F-1DF4C1E33A4B}" name="Taxes" displayName="Taxes" ref="D29:E34" totalsRowCount="1" headerRowDxfId="73" dataDxfId="71" totalsRowDxfId="69" headerRowBorderDxfId="72" tableBorderDxfId="70" totalsRowBorderDxfId="68">
  <autoFilter ref="D29:E33" xr:uid="{A013FAB6-C75E-4C5E-840F-1DF4C1E33A4B}"/>
  <tableColumns count="2">
    <tableColumn id="1" xr3:uid="{B75FBD1F-CFE6-46FB-9146-7730F76F7194}" name="Category" totalsRowLabel="Subtotal" dataDxfId="67" totalsRowDxfId="66"/>
    <tableColumn id="2" xr3:uid="{29F577C6-9D78-473C-9B92-2384881C981D}" name="Estimated Cost" totalsRowFunction="custom" dataDxfId="65" totalsRowDxfId="64">
      <totalsRowFormula>SUM(Taxes[Estimated Cost])</totalsRow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Taxes Costs in this table. Difference is auto calculated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B59CDDD-1C38-4CEF-8ED2-852B08516110}" name="Insurance" displayName="Insurance" ref="A29:B34" totalsRowCount="1" headerRowDxfId="63" dataDxfId="61" totalsRowDxfId="59" headerRowBorderDxfId="62" tableBorderDxfId="60" totalsRowBorderDxfId="58">
  <autoFilter ref="A29:B33" xr:uid="{CB59CDDD-1C38-4CEF-8ED2-852B08516110}"/>
  <tableColumns count="2">
    <tableColumn id="1" xr3:uid="{DBC9D9B1-517C-4E8E-A17A-030A204F44F0}" name="Category" totalsRowLabel="Subtotal" dataDxfId="57" totalsRowDxfId="56"/>
    <tableColumn id="2" xr3:uid="{800A2323-DE4E-4B7C-89A6-B3B8F18F9E54}" name="Estimated Cost" totalsRowFunction="custom" dataDxfId="55" totalsRowDxfId="54">
      <totalsRowFormula>SUM(Insurance[Estimated Cost])</totalsRow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Insurance Costs in this table. Difference is auto calculated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4306520-334A-4832-B53C-38F3165CC385}" name="Transportation" displayName="Transportation" ref="A18:B26" totalsRowCount="1" headerRowDxfId="53" dataDxfId="51" totalsRowDxfId="49" headerRowBorderDxfId="52" tableBorderDxfId="50" totalsRowBorderDxfId="48">
  <autoFilter ref="A18:B25" xr:uid="{E4306520-334A-4832-B53C-38F3165CC385}"/>
  <tableColumns count="2">
    <tableColumn id="1" xr3:uid="{EADA20C5-6F5E-46B3-A340-579D06AA777B}" name="Category" totalsRowLabel="Subtotal" dataDxfId="47" totalsRowDxfId="46"/>
    <tableColumn id="2" xr3:uid="{DEDAC580-B0ED-4E59-92D8-B11A281FAE2F}" name="Estimated Cost" totalsRowFunction="custom" dataDxfId="45" totalsRowDxfId="44">
      <totalsRowFormula>SUM(Transportation[Estimated Cost])</totalsRow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Transportation Costs in this table. Difference is auto calculated"/>
    </ext>
  </extLst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DEE4F-78D6-4D80-8C38-04263280A739}">
  <dimension ref="A1:Q73"/>
  <sheetViews>
    <sheetView tabSelected="1" zoomScaleNormal="100" workbookViewId="0">
      <selection activeCell="G17" sqref="G17"/>
    </sheetView>
  </sheetViews>
  <sheetFormatPr defaultRowHeight="15" x14ac:dyDescent="0.25"/>
  <cols>
    <col min="1" max="1" width="28.42578125" bestFit="1" customWidth="1"/>
    <col min="2" max="2" width="19.5703125" bestFit="1" customWidth="1"/>
    <col min="3" max="3" width="18.140625" customWidth="1"/>
    <col min="4" max="4" width="42.140625" bestFit="1" customWidth="1"/>
    <col min="5" max="5" width="19.5703125" bestFit="1" customWidth="1"/>
    <col min="6" max="6" width="33.85546875" bestFit="1" customWidth="1"/>
    <col min="7" max="7" width="104.5703125" bestFit="1" customWidth="1"/>
    <col min="8" max="8" width="18" bestFit="1" customWidth="1"/>
  </cols>
  <sheetData>
    <row r="1" spans="1:15" ht="37.5" customHeight="1" x14ac:dyDescent="0.25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</row>
    <row r="2" spans="1:15" ht="37.5" customHeight="1" x14ac:dyDescent="0.2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</row>
    <row r="3" spans="1:15" ht="26.25" x14ac:dyDescent="0.25">
      <c r="A3" s="22" t="s">
        <v>1</v>
      </c>
      <c r="B3" s="23"/>
      <c r="C3" s="40"/>
      <c r="D3" s="24" t="s">
        <v>2</v>
      </c>
      <c r="E3" s="24"/>
      <c r="F3" s="38"/>
      <c r="G3" s="38"/>
      <c r="H3" s="38"/>
      <c r="I3" s="38"/>
      <c r="J3" s="38"/>
      <c r="K3" s="24"/>
      <c r="L3" s="24"/>
      <c r="M3" s="24"/>
      <c r="N3" s="24"/>
      <c r="O3" s="24"/>
    </row>
    <row r="4" spans="1:15" ht="56.25" customHeight="1" x14ac:dyDescent="0.25">
      <c r="A4" s="25" t="s">
        <v>3</v>
      </c>
      <c r="B4" s="26" t="s">
        <v>4</v>
      </c>
      <c r="C4" s="40"/>
      <c r="D4" s="30" t="s">
        <v>3</v>
      </c>
      <c r="E4" s="26" t="s">
        <v>4</v>
      </c>
      <c r="F4" s="38"/>
      <c r="G4" s="74" t="s">
        <v>5</v>
      </c>
      <c r="H4" s="38"/>
      <c r="I4" s="38"/>
      <c r="J4" s="38"/>
      <c r="K4" s="24"/>
      <c r="L4" s="24"/>
      <c r="M4" s="24"/>
      <c r="N4" s="24"/>
      <c r="O4" s="24"/>
    </row>
    <row r="5" spans="1:15" ht="15.75" customHeight="1" x14ac:dyDescent="0.25">
      <c r="A5" s="28" t="s">
        <v>6</v>
      </c>
      <c r="B5" s="53">
        <v>0</v>
      </c>
      <c r="C5" s="40"/>
      <c r="D5" s="29" t="s">
        <v>7</v>
      </c>
      <c r="E5" s="53">
        <v>0</v>
      </c>
      <c r="F5" s="38"/>
      <c r="G5" s="72" t="s">
        <v>8</v>
      </c>
      <c r="H5" s="38"/>
      <c r="I5" s="38"/>
      <c r="J5" s="38"/>
      <c r="K5" s="24"/>
      <c r="L5" s="24"/>
      <c r="M5" s="24"/>
      <c r="N5" s="24"/>
      <c r="O5" s="24"/>
    </row>
    <row r="6" spans="1:15" ht="15.75" customHeight="1" x14ac:dyDescent="0.25">
      <c r="A6" s="28" t="s">
        <v>9</v>
      </c>
      <c r="B6" s="53">
        <v>0</v>
      </c>
      <c r="C6" s="40"/>
      <c r="D6" s="29" t="s">
        <v>10</v>
      </c>
      <c r="E6" s="53">
        <v>0</v>
      </c>
      <c r="F6" s="38"/>
      <c r="G6" s="73" t="s">
        <v>11</v>
      </c>
      <c r="H6" s="38"/>
      <c r="I6" s="38"/>
      <c r="J6" s="38"/>
      <c r="K6" s="24"/>
      <c r="L6" s="24"/>
      <c r="M6" s="24"/>
      <c r="N6" s="24"/>
      <c r="O6" s="24"/>
    </row>
    <row r="7" spans="1:15" ht="15.75" customHeight="1" x14ac:dyDescent="0.25">
      <c r="A7" s="28" t="s">
        <v>12</v>
      </c>
      <c r="B7" s="53">
        <v>0</v>
      </c>
      <c r="C7" s="40"/>
      <c r="D7" s="29" t="s">
        <v>13</v>
      </c>
      <c r="E7" s="53">
        <v>0</v>
      </c>
      <c r="F7" s="38"/>
      <c r="G7" s="72" t="s">
        <v>97</v>
      </c>
      <c r="H7" s="38"/>
      <c r="I7" s="38"/>
      <c r="J7" s="38"/>
      <c r="K7" s="24"/>
      <c r="L7" s="24"/>
      <c r="M7" s="24"/>
      <c r="N7" s="24"/>
      <c r="O7" s="24"/>
    </row>
    <row r="8" spans="1:15" ht="15.75" customHeight="1" x14ac:dyDescent="0.25">
      <c r="A8" s="28" t="s">
        <v>14</v>
      </c>
      <c r="B8" s="53">
        <v>0</v>
      </c>
      <c r="C8" s="40"/>
      <c r="D8" s="29" t="s">
        <v>15</v>
      </c>
      <c r="E8" s="53">
        <v>0</v>
      </c>
      <c r="F8" s="38"/>
      <c r="G8" s="73" t="s">
        <v>16</v>
      </c>
      <c r="H8" s="38"/>
      <c r="I8" s="38"/>
      <c r="J8" s="38"/>
      <c r="K8" s="24"/>
      <c r="L8" s="24"/>
      <c r="M8" s="24"/>
      <c r="N8" s="24"/>
      <c r="O8" s="24"/>
    </row>
    <row r="9" spans="1:15" ht="15.75" customHeight="1" x14ac:dyDescent="0.25">
      <c r="A9" s="28" t="s">
        <v>17</v>
      </c>
      <c r="B9" s="53">
        <v>0</v>
      </c>
      <c r="C9" s="40"/>
      <c r="D9" s="29" t="s">
        <v>18</v>
      </c>
      <c r="E9" s="53">
        <v>0</v>
      </c>
      <c r="F9" s="38"/>
      <c r="G9" s="71"/>
      <c r="H9" s="38"/>
      <c r="I9" s="38"/>
      <c r="J9" s="38"/>
      <c r="K9" s="24"/>
      <c r="L9" s="24"/>
      <c r="M9" s="24"/>
      <c r="N9" s="24"/>
      <c r="O9" s="24"/>
    </row>
    <row r="10" spans="1:15" ht="15.75" customHeight="1" x14ac:dyDescent="0.25">
      <c r="A10" s="28" t="s">
        <v>19</v>
      </c>
      <c r="B10" s="53">
        <v>0</v>
      </c>
      <c r="C10" s="40"/>
      <c r="D10" s="29" t="s">
        <v>20</v>
      </c>
      <c r="E10" s="53">
        <v>0</v>
      </c>
      <c r="F10" s="38"/>
      <c r="G10" s="71"/>
      <c r="H10" s="38"/>
      <c r="I10" s="38"/>
      <c r="J10" s="38"/>
      <c r="K10" s="24"/>
      <c r="L10" s="24"/>
      <c r="M10" s="24"/>
      <c r="N10" s="24"/>
      <c r="O10" s="24"/>
    </row>
    <row r="11" spans="1:15" ht="15.75" customHeight="1" x14ac:dyDescent="0.25">
      <c r="A11" s="28" t="s">
        <v>21</v>
      </c>
      <c r="B11" s="53">
        <v>0</v>
      </c>
      <c r="C11" s="40"/>
      <c r="D11" s="29" t="s">
        <v>22</v>
      </c>
      <c r="E11" s="53">
        <v>0</v>
      </c>
      <c r="F11" s="38"/>
      <c r="G11" s="71"/>
      <c r="H11" s="38"/>
      <c r="I11" s="38"/>
      <c r="J11" s="38"/>
      <c r="K11" s="24"/>
      <c r="L11" s="24"/>
      <c r="M11" s="24"/>
      <c r="N11" s="24"/>
      <c r="O11" s="24"/>
    </row>
    <row r="12" spans="1:15" ht="15.75" customHeight="1" x14ac:dyDescent="0.25">
      <c r="A12" s="28" t="s">
        <v>23</v>
      </c>
      <c r="B12" s="53">
        <v>0</v>
      </c>
      <c r="C12" s="40"/>
      <c r="D12" s="50" t="s">
        <v>24</v>
      </c>
      <c r="E12" s="51">
        <f>SUM(E5:E11)</f>
        <v>0</v>
      </c>
      <c r="F12" s="38"/>
      <c r="G12" s="38"/>
      <c r="H12" s="38"/>
      <c r="I12" s="38"/>
      <c r="J12" s="38"/>
      <c r="K12" s="24"/>
      <c r="L12" s="24"/>
      <c r="M12" s="24"/>
      <c r="N12" s="24"/>
      <c r="O12" s="24"/>
    </row>
    <row r="13" spans="1:15" ht="15.75" customHeight="1" x14ac:dyDescent="0.25">
      <c r="A13" s="28" t="s">
        <v>25</v>
      </c>
      <c r="B13" s="53">
        <v>0</v>
      </c>
      <c r="C13" s="40"/>
      <c r="D13" s="41"/>
      <c r="E13" s="44"/>
      <c r="F13" s="38"/>
      <c r="G13" s="38"/>
      <c r="H13" s="38"/>
      <c r="I13" s="38"/>
      <c r="J13" s="38"/>
      <c r="K13" s="24"/>
      <c r="L13" s="24"/>
      <c r="M13" s="24"/>
      <c r="N13" s="24"/>
      <c r="O13" s="24"/>
    </row>
    <row r="14" spans="1:15" ht="15.75" customHeight="1" x14ac:dyDescent="0.25">
      <c r="A14" s="28" t="s">
        <v>22</v>
      </c>
      <c r="B14" s="53">
        <v>0</v>
      </c>
      <c r="C14" s="40"/>
      <c r="D14" s="41"/>
      <c r="E14" s="44"/>
      <c r="F14" s="38"/>
      <c r="G14" s="38"/>
      <c r="H14" s="38"/>
      <c r="I14" s="38"/>
      <c r="J14" s="38"/>
      <c r="K14" s="24"/>
      <c r="L14" s="24"/>
      <c r="M14" s="24"/>
      <c r="N14" s="24"/>
      <c r="O14" s="24"/>
    </row>
    <row r="15" spans="1:15" ht="18.75" customHeight="1" x14ac:dyDescent="0.25">
      <c r="A15" s="50" t="s">
        <v>24</v>
      </c>
      <c r="B15" s="52">
        <f>SUM(Housing[Estimated Cost])</f>
        <v>0</v>
      </c>
      <c r="C15" s="40"/>
      <c r="D15" s="41"/>
      <c r="E15" s="44"/>
      <c r="F15" s="38"/>
      <c r="G15" s="38"/>
      <c r="H15" s="38"/>
      <c r="I15" s="38"/>
      <c r="J15" s="38"/>
      <c r="K15" s="24"/>
      <c r="L15" s="24"/>
      <c r="M15" s="24"/>
      <c r="N15" s="24"/>
      <c r="O15" s="24"/>
    </row>
    <row r="16" spans="1:15" ht="17.25" customHeight="1" x14ac:dyDescent="0.25">
      <c r="A16" s="40"/>
      <c r="B16" s="40"/>
      <c r="C16" s="40"/>
      <c r="D16" s="41"/>
      <c r="E16" s="41"/>
      <c r="F16" s="38"/>
      <c r="G16" s="38"/>
      <c r="H16" s="38"/>
      <c r="I16" s="38"/>
      <c r="J16" s="38"/>
      <c r="K16" s="37"/>
      <c r="L16" s="37"/>
      <c r="M16" s="37"/>
      <c r="N16" s="37"/>
    </row>
    <row r="17" spans="1:15" ht="26.25" x14ac:dyDescent="0.25">
      <c r="A17" s="33" t="s">
        <v>26</v>
      </c>
      <c r="B17" s="34"/>
      <c r="C17" s="40"/>
      <c r="D17" s="24" t="s">
        <v>27</v>
      </c>
      <c r="E17" s="24"/>
      <c r="F17" s="38"/>
      <c r="G17" s="38"/>
      <c r="H17" s="38"/>
      <c r="I17" s="38"/>
      <c r="J17" s="38"/>
      <c r="K17" s="24"/>
      <c r="L17" s="24"/>
      <c r="M17" s="24"/>
      <c r="N17" s="24"/>
      <c r="O17" s="24"/>
    </row>
    <row r="18" spans="1:15" ht="26.25" x14ac:dyDescent="0.25">
      <c r="A18" s="25" t="s">
        <v>3</v>
      </c>
      <c r="B18" s="26" t="s">
        <v>4</v>
      </c>
      <c r="C18" s="40"/>
      <c r="D18" s="25" t="s">
        <v>3</v>
      </c>
      <c r="E18" s="26" t="s">
        <v>4</v>
      </c>
      <c r="F18" s="38"/>
      <c r="G18" s="38"/>
      <c r="H18" s="38"/>
      <c r="I18" s="38"/>
      <c r="J18" s="38"/>
      <c r="K18" s="24"/>
      <c r="L18" s="24"/>
      <c r="M18" s="24"/>
      <c r="N18" s="24"/>
      <c r="O18" s="24"/>
    </row>
    <row r="19" spans="1:15" ht="15.75" customHeight="1" x14ac:dyDescent="0.25">
      <c r="A19" s="29" t="s">
        <v>28</v>
      </c>
      <c r="B19" s="54">
        <v>0</v>
      </c>
      <c r="C19" s="40"/>
      <c r="D19" s="29" t="s">
        <v>29</v>
      </c>
      <c r="E19" s="54">
        <v>0</v>
      </c>
      <c r="F19" s="38"/>
      <c r="G19" s="38"/>
      <c r="H19" s="38"/>
      <c r="I19" s="38"/>
      <c r="J19" s="38"/>
      <c r="K19" s="24"/>
      <c r="L19" s="24"/>
      <c r="M19" s="24"/>
      <c r="N19" s="24"/>
      <c r="O19" s="24"/>
    </row>
    <row r="20" spans="1:15" ht="15.75" customHeight="1" x14ac:dyDescent="0.25">
      <c r="A20" s="29" t="s">
        <v>30</v>
      </c>
      <c r="B20" s="54">
        <v>0</v>
      </c>
      <c r="C20" s="40"/>
      <c r="D20" s="29" t="s">
        <v>31</v>
      </c>
      <c r="E20" s="54">
        <v>0</v>
      </c>
      <c r="F20" s="38"/>
      <c r="G20" s="38"/>
      <c r="H20" s="38"/>
      <c r="I20" s="38"/>
      <c r="J20" s="38"/>
      <c r="K20" s="24"/>
      <c r="L20" s="24"/>
      <c r="M20" s="24"/>
      <c r="N20" s="24"/>
      <c r="O20" s="24"/>
    </row>
    <row r="21" spans="1:15" ht="15.75" customHeight="1" x14ac:dyDescent="0.25">
      <c r="A21" s="29" t="s">
        <v>32</v>
      </c>
      <c r="B21" s="54">
        <v>0</v>
      </c>
      <c r="C21" s="40"/>
      <c r="D21" s="29" t="s">
        <v>33</v>
      </c>
      <c r="E21" s="54">
        <v>0</v>
      </c>
      <c r="F21" s="38"/>
      <c r="G21" s="38"/>
      <c r="H21" s="38"/>
      <c r="I21" s="38"/>
      <c r="J21" s="38"/>
      <c r="K21" s="24"/>
      <c r="L21" s="24"/>
      <c r="M21" s="24"/>
      <c r="N21" s="24"/>
      <c r="O21" s="24"/>
    </row>
    <row r="22" spans="1:15" ht="15.75" customHeight="1" x14ac:dyDescent="0.25">
      <c r="A22" s="29" t="s">
        <v>34</v>
      </c>
      <c r="B22" s="54">
        <v>0</v>
      </c>
      <c r="C22" s="40"/>
      <c r="D22" s="29" t="s">
        <v>33</v>
      </c>
      <c r="E22" s="54">
        <v>0</v>
      </c>
      <c r="F22" s="38"/>
      <c r="G22" s="38"/>
      <c r="H22" s="38"/>
      <c r="I22" s="38"/>
      <c r="J22" s="38"/>
      <c r="K22" s="24"/>
      <c r="L22" s="24"/>
      <c r="M22" s="24"/>
      <c r="N22" s="24"/>
      <c r="O22" s="24"/>
    </row>
    <row r="23" spans="1:15" ht="15.75" customHeight="1" x14ac:dyDescent="0.25">
      <c r="A23" s="29" t="s">
        <v>35</v>
      </c>
      <c r="B23" s="54">
        <v>0</v>
      </c>
      <c r="C23" s="40"/>
      <c r="D23" s="29" t="s">
        <v>33</v>
      </c>
      <c r="E23" s="54">
        <v>0</v>
      </c>
      <c r="F23" s="38"/>
      <c r="G23" s="38"/>
      <c r="H23" s="38"/>
      <c r="I23" s="38"/>
      <c r="J23" s="38"/>
      <c r="K23" s="24"/>
      <c r="L23" s="24"/>
      <c r="M23" s="24"/>
      <c r="N23" s="24"/>
      <c r="O23" s="24"/>
    </row>
    <row r="24" spans="1:15" ht="15.75" customHeight="1" x14ac:dyDescent="0.25">
      <c r="A24" s="29" t="s">
        <v>36</v>
      </c>
      <c r="B24" s="54">
        <v>0</v>
      </c>
      <c r="C24" s="40"/>
      <c r="D24" s="29" t="s">
        <v>22</v>
      </c>
      <c r="E24" s="54">
        <v>0</v>
      </c>
      <c r="F24" s="38"/>
      <c r="G24" s="38"/>
      <c r="H24" s="38"/>
      <c r="I24" s="38"/>
      <c r="J24" s="38"/>
      <c r="K24" s="24"/>
      <c r="L24" s="24"/>
      <c r="M24" s="24"/>
      <c r="N24" s="24"/>
      <c r="O24" s="24"/>
    </row>
    <row r="25" spans="1:15" ht="18.75" customHeight="1" x14ac:dyDescent="0.25">
      <c r="A25" s="29" t="s">
        <v>22</v>
      </c>
      <c r="B25" s="54">
        <v>0</v>
      </c>
      <c r="C25" s="40"/>
      <c r="D25" s="77" t="s">
        <v>24</v>
      </c>
      <c r="E25" s="76">
        <f>SUM(Loans[Estimated Cost])</f>
        <v>0</v>
      </c>
      <c r="F25" s="38"/>
      <c r="G25" s="38"/>
      <c r="H25" s="38"/>
      <c r="I25" s="38"/>
      <c r="J25" s="38"/>
      <c r="K25" s="24"/>
      <c r="L25" s="24"/>
      <c r="M25" s="24"/>
      <c r="N25" s="24"/>
      <c r="O25" s="24"/>
    </row>
    <row r="26" spans="1:15" ht="18.75" customHeight="1" x14ac:dyDescent="0.25">
      <c r="A26" s="75" t="s">
        <v>24</v>
      </c>
      <c r="B26" s="76">
        <f>SUM(Transportation[Estimated Cost])</f>
        <v>0</v>
      </c>
      <c r="C26" s="40"/>
      <c r="D26" s="47"/>
      <c r="E26" s="48"/>
      <c r="F26" s="38"/>
      <c r="G26" s="38"/>
      <c r="H26" s="38"/>
      <c r="I26" s="38"/>
      <c r="J26" s="38"/>
      <c r="K26" s="24"/>
      <c r="L26" s="24"/>
      <c r="M26" s="24"/>
      <c r="N26" s="24"/>
      <c r="O26" s="24"/>
    </row>
    <row r="27" spans="1:15" ht="18.75" customHeight="1" x14ac:dyDescent="0.25">
      <c r="A27" s="42"/>
      <c r="B27" s="43"/>
      <c r="C27" s="40"/>
      <c r="D27" s="44"/>
      <c r="E27" s="40"/>
      <c r="F27" s="38"/>
      <c r="G27" s="38"/>
      <c r="H27" s="38"/>
      <c r="I27" s="38"/>
      <c r="J27" s="38"/>
      <c r="K27" s="24"/>
      <c r="L27" s="24"/>
      <c r="M27" s="24"/>
      <c r="N27" s="24"/>
      <c r="O27" s="24"/>
    </row>
    <row r="28" spans="1:15" ht="26.25" x14ac:dyDescent="0.25">
      <c r="A28" s="24" t="s">
        <v>32</v>
      </c>
      <c r="B28" s="23"/>
      <c r="C28" s="40"/>
      <c r="D28" s="24" t="s">
        <v>37</v>
      </c>
      <c r="E28" s="27"/>
      <c r="F28" s="38"/>
      <c r="G28" s="38"/>
      <c r="H28" s="38"/>
      <c r="I28" s="38"/>
      <c r="J28" s="38"/>
      <c r="K28" s="24"/>
      <c r="L28" s="24"/>
      <c r="M28" s="24"/>
      <c r="N28" s="24"/>
      <c r="O28" s="24"/>
    </row>
    <row r="29" spans="1:15" ht="26.25" x14ac:dyDescent="0.25">
      <c r="A29" s="25" t="s">
        <v>3</v>
      </c>
      <c r="B29" s="26" t="s">
        <v>4</v>
      </c>
      <c r="C29" s="40"/>
      <c r="D29" s="25" t="s">
        <v>3</v>
      </c>
      <c r="E29" s="26" t="s">
        <v>4</v>
      </c>
      <c r="F29" s="38"/>
      <c r="G29" s="38"/>
      <c r="H29" s="38"/>
      <c r="I29" s="38"/>
      <c r="J29" s="38"/>
      <c r="K29" s="24"/>
      <c r="L29" s="24"/>
      <c r="M29" s="24"/>
      <c r="N29" s="24"/>
      <c r="O29" s="24"/>
    </row>
    <row r="30" spans="1:15" ht="15.75" customHeight="1" x14ac:dyDescent="0.25">
      <c r="A30" s="29" t="s">
        <v>38</v>
      </c>
      <c r="B30" s="54">
        <v>0</v>
      </c>
      <c r="C30" s="40"/>
      <c r="D30" s="29" t="s">
        <v>39</v>
      </c>
      <c r="E30" s="54">
        <v>0</v>
      </c>
      <c r="F30" s="38"/>
      <c r="G30" s="38"/>
      <c r="H30" s="38"/>
      <c r="I30" s="38"/>
      <c r="J30" s="38"/>
      <c r="K30" s="24"/>
      <c r="L30" s="24"/>
      <c r="M30" s="24"/>
      <c r="N30" s="24"/>
      <c r="O30" s="24"/>
    </row>
    <row r="31" spans="1:15" ht="15.75" customHeight="1" x14ac:dyDescent="0.25">
      <c r="A31" s="29" t="s">
        <v>40</v>
      </c>
      <c r="B31" s="54">
        <v>0</v>
      </c>
      <c r="C31" s="40"/>
      <c r="D31" s="29" t="s">
        <v>41</v>
      </c>
      <c r="E31" s="54">
        <v>0</v>
      </c>
      <c r="F31" s="38"/>
      <c r="G31" s="38"/>
      <c r="H31" s="38"/>
      <c r="I31" s="38"/>
      <c r="J31" s="38"/>
      <c r="K31" s="24"/>
      <c r="L31" s="24"/>
      <c r="M31" s="24"/>
      <c r="N31" s="24"/>
      <c r="O31" s="24"/>
    </row>
    <row r="32" spans="1:15" ht="15.75" customHeight="1" x14ac:dyDescent="0.25">
      <c r="A32" s="29" t="s">
        <v>42</v>
      </c>
      <c r="B32" s="54">
        <v>0</v>
      </c>
      <c r="C32" s="40"/>
      <c r="D32" s="29" t="s">
        <v>43</v>
      </c>
      <c r="E32" s="54">
        <v>0</v>
      </c>
      <c r="F32" s="38"/>
      <c r="G32" s="38"/>
      <c r="H32" s="38"/>
      <c r="I32" s="38"/>
      <c r="J32" s="38"/>
      <c r="K32" s="24"/>
      <c r="L32" s="24"/>
      <c r="M32" s="24"/>
      <c r="N32" s="24"/>
      <c r="O32" s="24"/>
    </row>
    <row r="33" spans="1:15" ht="15.75" customHeight="1" x14ac:dyDescent="0.25">
      <c r="A33" s="29" t="s">
        <v>22</v>
      </c>
      <c r="B33" s="54">
        <v>0</v>
      </c>
      <c r="C33" s="40"/>
      <c r="D33" s="29" t="s">
        <v>22</v>
      </c>
      <c r="E33" s="54">
        <v>0</v>
      </c>
      <c r="F33" s="38"/>
      <c r="G33" s="38"/>
      <c r="H33" s="38"/>
      <c r="I33" s="38"/>
      <c r="J33" s="38"/>
      <c r="K33" s="24"/>
      <c r="L33" s="24"/>
      <c r="M33" s="24"/>
      <c r="N33" s="24"/>
      <c r="O33" s="24"/>
    </row>
    <row r="34" spans="1:15" ht="18.75" customHeight="1" x14ac:dyDescent="0.25">
      <c r="A34" s="75" t="s">
        <v>24</v>
      </c>
      <c r="B34" s="76">
        <f>SUM(Insurance[Estimated Cost])</f>
        <v>0</v>
      </c>
      <c r="C34" s="40"/>
      <c r="D34" s="75" t="s">
        <v>24</v>
      </c>
      <c r="E34" s="76">
        <f>SUM(Taxes[Estimated Cost])</f>
        <v>0</v>
      </c>
      <c r="F34" s="38"/>
      <c r="G34" s="38"/>
      <c r="H34" s="38"/>
      <c r="I34" s="38"/>
      <c r="J34" s="38"/>
      <c r="K34" s="24"/>
      <c r="L34" s="24"/>
      <c r="M34" s="24"/>
      <c r="N34" s="24"/>
      <c r="O34" s="24"/>
    </row>
    <row r="35" spans="1:15" ht="15.75" customHeight="1" x14ac:dyDescent="0.25">
      <c r="A35" s="41"/>
      <c r="B35" s="45"/>
      <c r="C35" s="40"/>
      <c r="D35" s="44"/>
      <c r="E35" s="40"/>
      <c r="F35" s="38"/>
      <c r="G35" s="38"/>
      <c r="H35" s="38"/>
      <c r="I35" s="38"/>
      <c r="J35" s="38"/>
      <c r="K35" s="24"/>
      <c r="L35" s="24"/>
      <c r="M35" s="24"/>
      <c r="N35" s="24"/>
      <c r="O35" s="24"/>
    </row>
    <row r="36" spans="1:15" ht="26.25" x14ac:dyDescent="0.25">
      <c r="A36" s="33" t="s">
        <v>44</v>
      </c>
      <c r="B36" s="34"/>
      <c r="C36" s="40"/>
      <c r="D36" s="24" t="s">
        <v>45</v>
      </c>
      <c r="E36" s="27"/>
      <c r="F36" s="38"/>
      <c r="G36" s="38"/>
      <c r="H36" s="38"/>
      <c r="I36" s="38"/>
      <c r="J36" s="38"/>
      <c r="K36" s="24"/>
      <c r="L36" s="24"/>
      <c r="M36" s="24"/>
      <c r="N36" s="24"/>
      <c r="O36" s="24"/>
    </row>
    <row r="37" spans="1:15" ht="26.25" x14ac:dyDescent="0.25">
      <c r="A37" s="25" t="s">
        <v>3</v>
      </c>
      <c r="B37" s="26" t="s">
        <v>4</v>
      </c>
      <c r="C37" s="40"/>
      <c r="D37" s="25" t="s">
        <v>3</v>
      </c>
      <c r="E37" s="26" t="s">
        <v>4</v>
      </c>
      <c r="F37" s="38"/>
      <c r="G37" s="38"/>
      <c r="H37" s="38"/>
      <c r="I37" s="38"/>
      <c r="J37" s="38"/>
      <c r="K37" s="24"/>
      <c r="L37" s="24"/>
      <c r="M37" s="24"/>
      <c r="N37" s="24"/>
      <c r="O37" s="24"/>
    </row>
    <row r="38" spans="1:15" ht="15.75" customHeight="1" x14ac:dyDescent="0.25">
      <c r="A38" s="29" t="s">
        <v>46</v>
      </c>
      <c r="B38" s="54">
        <v>0</v>
      </c>
      <c r="C38" s="40"/>
      <c r="D38" s="29" t="s">
        <v>47</v>
      </c>
      <c r="E38" s="54">
        <v>0</v>
      </c>
      <c r="F38" s="38"/>
      <c r="G38" s="38"/>
      <c r="H38" s="38"/>
      <c r="I38" s="38"/>
      <c r="J38" s="38"/>
      <c r="K38" s="24"/>
      <c r="L38" s="24"/>
      <c r="M38" s="24"/>
      <c r="N38" s="24"/>
      <c r="O38" s="24"/>
    </row>
    <row r="39" spans="1:15" ht="15.75" customHeight="1" x14ac:dyDescent="0.25">
      <c r="A39" s="29" t="s">
        <v>48</v>
      </c>
      <c r="B39" s="54">
        <v>0</v>
      </c>
      <c r="C39" s="40"/>
      <c r="D39" s="29" t="s">
        <v>49</v>
      </c>
      <c r="E39" s="54">
        <v>0</v>
      </c>
      <c r="F39" s="38"/>
      <c r="G39" s="38"/>
      <c r="H39" s="38"/>
      <c r="I39" s="38"/>
      <c r="J39" s="38"/>
      <c r="K39" s="24"/>
      <c r="L39" s="24"/>
      <c r="M39" s="24"/>
      <c r="N39" s="24"/>
      <c r="O39" s="24"/>
    </row>
    <row r="40" spans="1:15" ht="15.75" customHeight="1" x14ac:dyDescent="0.25">
      <c r="A40" s="29" t="s">
        <v>22</v>
      </c>
      <c r="B40" s="54">
        <v>0</v>
      </c>
      <c r="C40" s="40"/>
      <c r="D40" s="29" t="s">
        <v>22</v>
      </c>
      <c r="E40" s="54">
        <v>0</v>
      </c>
      <c r="F40" s="38"/>
      <c r="G40" s="38"/>
      <c r="H40" s="38"/>
      <c r="I40" s="38"/>
      <c r="J40" s="38"/>
      <c r="K40" s="24"/>
      <c r="L40" s="24"/>
      <c r="M40" s="24"/>
      <c r="N40" s="24"/>
      <c r="O40" s="24"/>
    </row>
    <row r="41" spans="1:15" ht="18.75" customHeight="1" x14ac:dyDescent="0.25">
      <c r="A41" s="75" t="s">
        <v>24</v>
      </c>
      <c r="B41" s="76">
        <f>SUM(Food[Estimated Cost])</f>
        <v>0</v>
      </c>
      <c r="C41" s="40"/>
      <c r="D41" s="75" t="s">
        <v>24</v>
      </c>
      <c r="E41" s="76">
        <f>SUM(Savings[Estimated Cost])</f>
        <v>0</v>
      </c>
      <c r="F41" s="38"/>
      <c r="G41" s="38"/>
      <c r="H41" s="38"/>
      <c r="I41" s="38"/>
      <c r="J41" s="38"/>
      <c r="K41" s="24"/>
      <c r="L41" s="24"/>
      <c r="M41" s="24"/>
      <c r="N41" s="24"/>
      <c r="O41" s="24"/>
    </row>
    <row r="42" spans="1:15" ht="15.75" customHeight="1" x14ac:dyDescent="0.25">
      <c r="A42" s="41"/>
      <c r="B42" s="46"/>
      <c r="C42" s="40"/>
      <c r="D42" s="46"/>
      <c r="E42" s="40"/>
      <c r="F42" s="38"/>
      <c r="G42" s="38"/>
      <c r="H42" s="38"/>
      <c r="I42" s="38"/>
      <c r="J42" s="38"/>
      <c r="K42" s="24"/>
      <c r="L42" s="24"/>
      <c r="M42" s="24"/>
      <c r="N42" s="24"/>
      <c r="O42" s="24"/>
    </row>
    <row r="43" spans="1:15" ht="26.25" x14ac:dyDescent="0.25">
      <c r="A43" s="33" t="s">
        <v>50</v>
      </c>
      <c r="B43" s="34"/>
      <c r="C43" s="40"/>
      <c r="D43" s="24" t="s">
        <v>51</v>
      </c>
      <c r="E43" s="27"/>
      <c r="F43" s="38"/>
      <c r="G43" s="38"/>
      <c r="H43" s="38"/>
      <c r="I43" s="38"/>
      <c r="J43" s="38"/>
      <c r="K43" s="24"/>
      <c r="L43" s="24"/>
      <c r="M43" s="24"/>
      <c r="N43" s="24"/>
      <c r="O43" s="24"/>
    </row>
    <row r="44" spans="1:15" ht="26.25" x14ac:dyDescent="0.25">
      <c r="A44" s="25" t="s">
        <v>3</v>
      </c>
      <c r="B44" s="26" t="s">
        <v>4</v>
      </c>
      <c r="C44" s="40"/>
      <c r="D44" s="25" t="s">
        <v>3</v>
      </c>
      <c r="E44" s="26" t="s">
        <v>4</v>
      </c>
      <c r="F44" s="38"/>
      <c r="G44" s="38"/>
      <c r="H44" s="38"/>
      <c r="I44" s="38"/>
      <c r="J44" s="38"/>
      <c r="K44" s="24"/>
      <c r="L44" s="24"/>
      <c r="M44" s="24"/>
      <c r="N44" s="24"/>
      <c r="O44" s="24"/>
    </row>
    <row r="45" spans="1:15" ht="15.75" customHeight="1" x14ac:dyDescent="0.25">
      <c r="A45" s="29" t="s">
        <v>44</v>
      </c>
      <c r="B45" s="54">
        <v>0</v>
      </c>
      <c r="C45" s="40"/>
      <c r="D45" s="29" t="s">
        <v>52</v>
      </c>
      <c r="E45" s="54">
        <v>0</v>
      </c>
      <c r="F45" s="38"/>
      <c r="G45" s="38"/>
      <c r="H45" s="38"/>
      <c r="I45" s="38"/>
      <c r="J45" s="38"/>
      <c r="K45" s="24"/>
      <c r="L45" s="24"/>
      <c r="M45" s="24"/>
      <c r="N45" s="24"/>
      <c r="O45" s="24"/>
    </row>
    <row r="46" spans="1:15" ht="15.75" customHeight="1" x14ac:dyDescent="0.25">
      <c r="A46" s="29" t="s">
        <v>53</v>
      </c>
      <c r="B46" s="54">
        <v>0</v>
      </c>
      <c r="C46" s="40"/>
      <c r="D46" s="29" t="s">
        <v>54</v>
      </c>
      <c r="E46" s="54">
        <v>0</v>
      </c>
      <c r="F46" s="38"/>
      <c r="G46" s="38"/>
      <c r="H46" s="38"/>
      <c r="I46" s="38"/>
      <c r="J46" s="38"/>
      <c r="K46" s="24"/>
      <c r="L46" s="24"/>
      <c r="M46" s="24"/>
      <c r="N46" s="24"/>
      <c r="O46" s="24"/>
    </row>
    <row r="47" spans="1:15" ht="15.75" customHeight="1" x14ac:dyDescent="0.25">
      <c r="A47" s="29" t="s">
        <v>55</v>
      </c>
      <c r="B47" s="54">
        <v>0</v>
      </c>
      <c r="C47" s="40"/>
      <c r="D47" s="29" t="s">
        <v>56</v>
      </c>
      <c r="E47" s="54">
        <v>0</v>
      </c>
      <c r="F47" s="38"/>
      <c r="G47" s="38"/>
      <c r="H47" s="38"/>
      <c r="I47" s="38"/>
      <c r="J47" s="38"/>
      <c r="K47" s="24"/>
      <c r="L47" s="24"/>
      <c r="M47" s="24"/>
      <c r="N47" s="24"/>
      <c r="O47" s="24"/>
    </row>
    <row r="48" spans="1:15" ht="15.75" customHeight="1" x14ac:dyDescent="0.25">
      <c r="A48" s="29" t="s">
        <v>57</v>
      </c>
      <c r="B48" s="54">
        <v>0</v>
      </c>
      <c r="C48" s="40"/>
      <c r="D48" s="75" t="s">
        <v>24</v>
      </c>
      <c r="E48" s="76">
        <f>SUM(Gifts[Estimated Cost])</f>
        <v>0</v>
      </c>
      <c r="F48" s="38"/>
      <c r="G48" s="38"/>
      <c r="H48" s="38"/>
      <c r="I48" s="38"/>
      <c r="J48" s="38"/>
      <c r="K48" s="24"/>
      <c r="L48" s="24"/>
      <c r="M48" s="24"/>
      <c r="N48" s="24"/>
      <c r="O48" s="24"/>
    </row>
    <row r="49" spans="1:17" ht="15.75" customHeight="1" x14ac:dyDescent="0.25">
      <c r="A49" s="29" t="s">
        <v>22</v>
      </c>
      <c r="B49" s="54">
        <v>0</v>
      </c>
      <c r="C49" s="40"/>
      <c r="D49" s="41"/>
      <c r="E49" s="43"/>
      <c r="F49" s="38"/>
      <c r="G49" s="38"/>
      <c r="H49" s="38"/>
      <c r="I49" s="38"/>
      <c r="J49" s="38"/>
      <c r="K49" s="24"/>
      <c r="L49" s="24"/>
      <c r="M49" s="24"/>
      <c r="N49" s="24"/>
      <c r="O49" s="24"/>
    </row>
    <row r="50" spans="1:17" ht="18.75" customHeight="1" x14ac:dyDescent="0.25">
      <c r="A50" s="75" t="s">
        <v>24</v>
      </c>
      <c r="B50" s="76">
        <f>SUM(Pets[Estimated Cost])</f>
        <v>0</v>
      </c>
      <c r="C50" s="40"/>
      <c r="D50" s="41"/>
      <c r="E50" s="43"/>
      <c r="F50" s="38"/>
      <c r="G50" s="38"/>
      <c r="H50" s="38"/>
      <c r="I50" s="38"/>
      <c r="J50" s="38"/>
      <c r="K50" s="24"/>
      <c r="L50" s="24"/>
      <c r="M50" s="24"/>
      <c r="N50" s="24"/>
      <c r="O50" s="24"/>
    </row>
    <row r="51" spans="1:17" ht="18.75" customHeight="1" x14ac:dyDescent="0.25">
      <c r="A51" s="42"/>
      <c r="B51" s="43"/>
      <c r="C51" s="40"/>
      <c r="D51" s="43"/>
      <c r="E51" s="40"/>
      <c r="F51" s="38"/>
      <c r="G51" s="38"/>
      <c r="H51" s="38"/>
      <c r="I51" s="38"/>
      <c r="J51" s="38"/>
      <c r="K51" s="24"/>
      <c r="L51" s="24"/>
      <c r="M51" s="24"/>
      <c r="N51" s="24"/>
      <c r="O51" s="24"/>
    </row>
    <row r="52" spans="1:17" ht="26.25" x14ac:dyDescent="0.25">
      <c r="A52" s="35" t="s">
        <v>58</v>
      </c>
      <c r="B52" s="36"/>
      <c r="C52" s="40"/>
      <c r="D52" s="33" t="s">
        <v>59</v>
      </c>
      <c r="E52" s="32"/>
      <c r="F52" s="38"/>
      <c r="G52" s="38"/>
      <c r="H52" s="38"/>
      <c r="I52" s="38"/>
      <c r="J52" s="38"/>
      <c r="K52" s="24"/>
      <c r="L52" s="24"/>
      <c r="M52" s="24"/>
      <c r="N52" s="24"/>
      <c r="O52" s="24"/>
    </row>
    <row r="53" spans="1:17" ht="26.25" x14ac:dyDescent="0.25">
      <c r="A53" s="25" t="s">
        <v>3</v>
      </c>
      <c r="B53" s="26" t="s">
        <v>4</v>
      </c>
      <c r="C53" s="40"/>
      <c r="D53" s="25" t="s">
        <v>3</v>
      </c>
      <c r="E53" s="26" t="s">
        <v>4</v>
      </c>
      <c r="F53" s="38"/>
      <c r="G53" s="38"/>
      <c r="H53" s="38"/>
      <c r="I53" s="38"/>
      <c r="J53" s="38"/>
      <c r="K53" s="24"/>
      <c r="L53" s="24"/>
      <c r="M53" s="24"/>
      <c r="N53" s="24"/>
      <c r="O53" s="24"/>
    </row>
    <row r="54" spans="1:17" ht="15.75" customHeight="1" x14ac:dyDescent="0.25">
      <c r="A54" s="29" t="s">
        <v>53</v>
      </c>
      <c r="B54" s="54">
        <v>0</v>
      </c>
      <c r="C54" s="40"/>
      <c r="D54" s="29" t="s">
        <v>60</v>
      </c>
      <c r="E54" s="54">
        <v>0</v>
      </c>
      <c r="F54" s="38"/>
      <c r="G54" s="38"/>
      <c r="H54" s="38"/>
      <c r="I54" s="38"/>
      <c r="J54" s="38"/>
      <c r="K54" s="24"/>
      <c r="L54" s="24"/>
      <c r="M54" s="24"/>
      <c r="N54" s="24"/>
      <c r="O54" s="24"/>
    </row>
    <row r="55" spans="1:17" ht="15.75" customHeight="1" x14ac:dyDescent="0.25">
      <c r="A55" s="29" t="s">
        <v>61</v>
      </c>
      <c r="B55" s="54">
        <v>0</v>
      </c>
      <c r="C55" s="40"/>
      <c r="D55" s="29" t="s">
        <v>62</v>
      </c>
      <c r="E55" s="54">
        <v>0</v>
      </c>
      <c r="F55" s="38"/>
      <c r="G55" s="38"/>
      <c r="H55" s="38"/>
      <c r="I55" s="38"/>
      <c r="J55" s="38"/>
      <c r="K55" s="24"/>
      <c r="L55" s="24"/>
      <c r="M55" s="24"/>
      <c r="N55" s="24"/>
      <c r="O55" s="24"/>
    </row>
    <row r="56" spans="1:17" ht="15.75" customHeight="1" x14ac:dyDescent="0.25">
      <c r="A56" s="29" t="s">
        <v>63</v>
      </c>
      <c r="B56" s="54">
        <v>0</v>
      </c>
      <c r="C56" s="40"/>
      <c r="D56" s="29" t="s">
        <v>64</v>
      </c>
      <c r="E56" s="54">
        <v>0</v>
      </c>
      <c r="F56" s="38"/>
      <c r="G56" s="38"/>
      <c r="H56" s="38"/>
      <c r="I56" s="38"/>
      <c r="J56" s="38"/>
      <c r="K56" s="24"/>
      <c r="L56" s="24"/>
      <c r="M56" s="24"/>
      <c r="N56" s="24"/>
      <c r="O56" s="24"/>
    </row>
    <row r="57" spans="1:17" ht="15.75" customHeight="1" x14ac:dyDescent="0.25">
      <c r="A57" s="29" t="s">
        <v>65</v>
      </c>
      <c r="B57" s="54">
        <v>0</v>
      </c>
      <c r="C57" s="40"/>
      <c r="D57" s="29" t="s">
        <v>22</v>
      </c>
      <c r="E57" s="54">
        <v>0</v>
      </c>
      <c r="F57" s="38"/>
      <c r="G57" s="38"/>
      <c r="H57" s="38"/>
      <c r="I57" s="38"/>
      <c r="J57" s="38"/>
      <c r="K57" s="24"/>
      <c r="L57" s="24"/>
      <c r="M57" s="24"/>
      <c r="N57" s="24"/>
      <c r="O57" s="24"/>
    </row>
    <row r="58" spans="1:17" ht="15.75" customHeight="1" x14ac:dyDescent="0.25">
      <c r="A58" s="29" t="s">
        <v>66</v>
      </c>
      <c r="B58" s="54">
        <v>0</v>
      </c>
      <c r="C58" s="40"/>
      <c r="D58" s="75" t="s">
        <v>24</v>
      </c>
      <c r="E58" s="76">
        <f>SUM(Legal[Estimated Cost])</f>
        <v>0</v>
      </c>
      <c r="F58" s="38"/>
      <c r="G58" s="38"/>
      <c r="H58" s="38"/>
      <c r="I58" s="38"/>
      <c r="J58" s="38"/>
      <c r="K58" s="24"/>
      <c r="L58" s="24"/>
      <c r="M58" s="24"/>
      <c r="N58" s="24"/>
      <c r="O58" s="24"/>
    </row>
    <row r="59" spans="1:17" ht="15.75" customHeight="1" x14ac:dyDescent="0.25">
      <c r="A59" s="29" t="s">
        <v>67</v>
      </c>
      <c r="B59" s="54">
        <v>0</v>
      </c>
      <c r="C59" s="40"/>
      <c r="D59" s="49"/>
      <c r="E59" s="49"/>
      <c r="F59" s="38"/>
      <c r="G59" s="38"/>
      <c r="H59" s="38"/>
      <c r="I59" s="38"/>
      <c r="J59" s="38"/>
      <c r="K59" s="24"/>
      <c r="L59" s="24"/>
      <c r="M59" s="24"/>
      <c r="N59" s="24"/>
      <c r="O59" s="24"/>
    </row>
    <row r="60" spans="1:17" ht="15.75" customHeight="1" x14ac:dyDescent="0.25">
      <c r="A60" s="29" t="s">
        <v>22</v>
      </c>
      <c r="B60" s="54">
        <v>0</v>
      </c>
      <c r="C60" s="40"/>
      <c r="D60" s="49"/>
      <c r="E60" s="49"/>
      <c r="G60" s="38"/>
      <c r="H60" s="38"/>
      <c r="I60" s="38"/>
      <c r="J60" s="38"/>
      <c r="K60" s="38"/>
      <c r="L60" s="38"/>
      <c r="M60" s="24"/>
      <c r="N60" s="24"/>
      <c r="O60" s="24"/>
      <c r="P60" s="24"/>
      <c r="Q60" s="24"/>
    </row>
    <row r="61" spans="1:17" ht="15" customHeight="1" x14ac:dyDescent="0.25">
      <c r="A61" s="75" t="s">
        <v>24</v>
      </c>
      <c r="B61" s="76">
        <f>SUM(PersonalCare[Estimated Cost])</f>
        <v>0</v>
      </c>
      <c r="C61" s="40"/>
      <c r="D61" s="49"/>
      <c r="E61" s="49"/>
      <c r="F61" s="86" t="s">
        <v>68</v>
      </c>
      <c r="G61" s="85">
        <f>SUM(B15,E12,B26,E25,E34,B34,B41,E41,B50,E48,B61,E58)</f>
        <v>0</v>
      </c>
      <c r="H61" s="38"/>
      <c r="I61" s="38"/>
      <c r="J61" s="38"/>
      <c r="K61" s="38"/>
      <c r="L61" s="38"/>
      <c r="M61" s="24"/>
      <c r="N61" s="24"/>
      <c r="O61" s="24"/>
      <c r="P61" s="24"/>
      <c r="Q61" s="24"/>
    </row>
    <row r="62" spans="1:17" ht="15" customHeight="1" x14ac:dyDescent="0.25">
      <c r="A62" s="87"/>
      <c r="B62" s="87"/>
      <c r="D62" s="31"/>
      <c r="E62" s="31"/>
      <c r="F62" s="86"/>
      <c r="G62" s="85"/>
      <c r="H62" s="38"/>
      <c r="I62" s="38"/>
      <c r="J62" s="38"/>
      <c r="K62" s="38"/>
      <c r="L62" s="38"/>
      <c r="M62" s="24"/>
      <c r="N62" s="24"/>
      <c r="O62" s="24"/>
      <c r="P62" s="24"/>
      <c r="Q62" s="24"/>
    </row>
    <row r="63" spans="1:17" ht="15" customHeight="1" x14ac:dyDescent="0.25">
      <c r="K63" s="38"/>
      <c r="L63" s="38"/>
      <c r="M63" s="38"/>
      <c r="N63" s="38"/>
      <c r="O63" s="38"/>
      <c r="P63" s="38"/>
    </row>
    <row r="64" spans="1:17" ht="15" customHeight="1" x14ac:dyDescent="0.25">
      <c r="K64" s="38"/>
      <c r="L64" s="38"/>
      <c r="M64" s="38"/>
      <c r="N64" s="38"/>
      <c r="O64" s="38"/>
      <c r="P64" s="38"/>
    </row>
    <row r="65" spans="11:16" ht="15" customHeight="1" x14ac:dyDescent="0.25">
      <c r="K65" s="38"/>
      <c r="L65" s="38"/>
      <c r="M65" s="38"/>
      <c r="N65" s="38"/>
      <c r="O65" s="38"/>
      <c r="P65" s="38"/>
    </row>
    <row r="66" spans="11:16" ht="15" customHeight="1" x14ac:dyDescent="0.25">
      <c r="K66" s="38"/>
      <c r="L66" s="38"/>
      <c r="M66" s="38"/>
      <c r="N66" s="38"/>
      <c r="O66" s="38"/>
      <c r="P66" s="38"/>
    </row>
    <row r="67" spans="11:16" ht="15" customHeight="1" x14ac:dyDescent="0.25">
      <c r="K67" s="38"/>
      <c r="L67" s="38"/>
      <c r="M67" s="38"/>
      <c r="N67" s="38"/>
      <c r="O67" s="38"/>
      <c r="P67" s="38"/>
    </row>
    <row r="68" spans="11:16" ht="15" customHeight="1" x14ac:dyDescent="0.25">
      <c r="K68" s="38"/>
      <c r="L68" s="38"/>
      <c r="M68" s="38"/>
      <c r="N68" s="38"/>
      <c r="O68" s="38"/>
      <c r="P68" s="38"/>
    </row>
    <row r="69" spans="11:16" ht="15" customHeight="1" x14ac:dyDescent="0.25">
      <c r="K69" s="38"/>
      <c r="L69" s="38"/>
      <c r="M69" s="38"/>
      <c r="N69" s="38"/>
      <c r="O69" s="38"/>
      <c r="P69" s="38"/>
    </row>
    <row r="70" spans="11:16" ht="15" customHeight="1" x14ac:dyDescent="0.25">
      <c r="K70" s="38"/>
      <c r="L70" s="38"/>
      <c r="M70" s="38"/>
      <c r="N70" s="38"/>
      <c r="O70" s="38"/>
      <c r="P70" s="38"/>
    </row>
    <row r="71" spans="11:16" ht="15" customHeight="1" x14ac:dyDescent="0.25">
      <c r="K71" s="38"/>
      <c r="L71" s="38"/>
      <c r="M71" s="38"/>
      <c r="N71" s="38"/>
      <c r="O71" s="38"/>
      <c r="P71" s="38"/>
    </row>
    <row r="72" spans="11:16" ht="15" customHeight="1" x14ac:dyDescent="0.25">
      <c r="K72" s="38"/>
      <c r="L72" s="38"/>
      <c r="M72" s="38"/>
      <c r="N72" s="38"/>
      <c r="O72" s="38"/>
      <c r="P72" s="38"/>
    </row>
    <row r="73" spans="11:16" ht="15" customHeight="1" x14ac:dyDescent="0.25">
      <c r="K73" s="38"/>
      <c r="L73" s="38"/>
      <c r="M73" s="38"/>
      <c r="N73" s="38"/>
      <c r="O73" s="38"/>
      <c r="P73" s="38"/>
    </row>
  </sheetData>
  <mergeCells count="4">
    <mergeCell ref="A1:L2"/>
    <mergeCell ref="G61:G62"/>
    <mergeCell ref="F61:F62"/>
    <mergeCell ref="A62:B62"/>
  </mergeCells>
  <pageMargins left="0.7" right="0.7" top="0.75" bottom="0.75" header="0.3" footer="0.3"/>
  <drawing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A18BB-EC22-4A5E-9D4C-021E1D44A242}">
  <dimension ref="A1:F40"/>
  <sheetViews>
    <sheetView topLeftCell="A13" zoomScaleNormal="100" workbookViewId="0">
      <selection activeCell="B27" sqref="B27"/>
    </sheetView>
  </sheetViews>
  <sheetFormatPr defaultRowHeight="15" x14ac:dyDescent="0.25"/>
  <cols>
    <col min="2" max="2" width="34.140625" bestFit="1" customWidth="1"/>
    <col min="3" max="3" width="18.7109375" bestFit="1" customWidth="1"/>
    <col min="4" max="4" width="19.28515625" bestFit="1" customWidth="1"/>
    <col min="5" max="5" width="16.28515625" bestFit="1" customWidth="1"/>
  </cols>
  <sheetData>
    <row r="1" spans="1:6" x14ac:dyDescent="0.25">
      <c r="A1" s="4"/>
      <c r="B1" s="4"/>
      <c r="C1" s="4"/>
      <c r="D1" s="4"/>
      <c r="E1" s="4"/>
      <c r="F1" s="4"/>
    </row>
    <row r="2" spans="1:6" ht="32.25" thickBot="1" x14ac:dyDescent="0.55000000000000004">
      <c r="A2" s="5"/>
      <c r="B2" s="60" t="s">
        <v>69</v>
      </c>
      <c r="C2" s="6"/>
      <c r="D2" s="6"/>
      <c r="E2" s="6"/>
      <c r="F2" s="5"/>
    </row>
    <row r="3" spans="1:6" ht="15.75" thickTop="1" x14ac:dyDescent="0.25">
      <c r="A3" s="4"/>
      <c r="B3" s="7"/>
      <c r="C3" s="8"/>
      <c r="D3" s="7"/>
      <c r="E3" s="4"/>
      <c r="F3" s="4"/>
    </row>
    <row r="4" spans="1:6" ht="23.25" x14ac:dyDescent="0.25">
      <c r="A4" s="4"/>
      <c r="B4" s="58" t="s">
        <v>70</v>
      </c>
      <c r="C4" s="59">
        <f>SUM(C$7:C$18)</f>
        <v>0</v>
      </c>
      <c r="D4" s="57" t="str">
        <f>IF(C4&lt;&gt;'Expense List'!G61,"Wrong Total"," ")</f>
        <v xml:space="preserve"> </v>
      </c>
      <c r="E4" s="4"/>
      <c r="F4" s="4"/>
    </row>
    <row r="5" spans="1:6" ht="23.25" x14ac:dyDescent="0.25">
      <c r="A5" s="4"/>
      <c r="B5" s="10"/>
      <c r="C5" s="11"/>
      <c r="D5" s="9"/>
      <c r="E5" s="4"/>
      <c r="F5" s="4"/>
    </row>
    <row r="6" spans="1:6" x14ac:dyDescent="0.25">
      <c r="A6" s="4"/>
      <c r="B6" s="12" t="s">
        <v>71</v>
      </c>
      <c r="C6" s="12" t="s">
        <v>72</v>
      </c>
      <c r="D6" s="4"/>
      <c r="E6" s="4"/>
      <c r="F6" s="4"/>
    </row>
    <row r="7" spans="1:6" x14ac:dyDescent="0.25">
      <c r="A7" s="4"/>
      <c r="B7" s="20" t="s">
        <v>1</v>
      </c>
      <c r="C7" s="13">
        <f>IF(ISBLANK($B7), "", SUMIF(Expenses4[Category],$B7,Expenses4[Amount]))</f>
        <v>0</v>
      </c>
      <c r="D7" s="4"/>
      <c r="E7" s="4"/>
      <c r="F7" s="4"/>
    </row>
    <row r="8" spans="1:6" x14ac:dyDescent="0.25">
      <c r="A8" s="4"/>
      <c r="B8" s="20" t="s">
        <v>2</v>
      </c>
      <c r="C8" s="13">
        <f>IF(ISBLANK($B8), "", SUMIF(Expenses4[Category],$B8,Expenses4[Amount]))</f>
        <v>0</v>
      </c>
      <c r="D8" s="4"/>
      <c r="E8" s="4"/>
      <c r="F8" s="4"/>
    </row>
    <row r="9" spans="1:6" x14ac:dyDescent="0.25">
      <c r="A9" s="4"/>
      <c r="B9" s="20" t="s">
        <v>26</v>
      </c>
      <c r="C9" s="13">
        <f>IF(ISBLANK($B9), "", SUMIF(Expenses4[Category],$B9,Expenses4[Amount]))</f>
        <v>0</v>
      </c>
      <c r="D9" s="4"/>
      <c r="E9" s="4"/>
      <c r="F9" s="4"/>
    </row>
    <row r="10" spans="1:6" x14ac:dyDescent="0.25">
      <c r="A10" s="4"/>
      <c r="B10" s="20" t="s">
        <v>27</v>
      </c>
      <c r="C10" s="13">
        <f>IF(ISBLANK($B10), "", SUMIF(Expenses4[Category],$B10,Expenses4[Amount]))</f>
        <v>0</v>
      </c>
      <c r="D10" s="4"/>
      <c r="E10" s="4"/>
      <c r="F10" s="4"/>
    </row>
    <row r="11" spans="1:6" x14ac:dyDescent="0.25">
      <c r="A11" s="4"/>
      <c r="B11" s="20" t="s">
        <v>32</v>
      </c>
      <c r="C11" s="13">
        <f>IF(ISBLANK($B11), "", SUMIF(Expenses4[Category],$B11,Expenses4[Amount]))</f>
        <v>0</v>
      </c>
      <c r="D11" s="4"/>
      <c r="E11" s="4"/>
      <c r="F11" s="4"/>
    </row>
    <row r="12" spans="1:6" x14ac:dyDescent="0.25">
      <c r="A12" s="4"/>
      <c r="B12" s="20" t="s">
        <v>37</v>
      </c>
      <c r="C12" s="13">
        <f>IF(ISBLANK($B12), "", SUMIF(Expenses4[Category],$B12,Expenses4[Amount]))</f>
        <v>0</v>
      </c>
      <c r="D12" s="4"/>
      <c r="E12" s="4"/>
      <c r="F12" s="4"/>
    </row>
    <row r="13" spans="1:6" x14ac:dyDescent="0.25">
      <c r="A13" s="4"/>
      <c r="B13" s="20" t="s">
        <v>44</v>
      </c>
      <c r="C13" s="13">
        <f>IF(ISBLANK($B13), "", SUMIF(Expenses4[Category],$B13,Expenses4[Amount]))</f>
        <v>0</v>
      </c>
      <c r="D13" s="4"/>
      <c r="E13" s="4"/>
      <c r="F13" s="4"/>
    </row>
    <row r="14" spans="1:6" x14ac:dyDescent="0.25">
      <c r="A14" s="4"/>
      <c r="B14" s="20" t="s">
        <v>73</v>
      </c>
      <c r="C14" s="13">
        <f>IF(ISBLANK($B14), "", SUMIF(Expenses4[Category],$B14,Expenses4[Amount]))</f>
        <v>0</v>
      </c>
      <c r="D14" s="4"/>
      <c r="E14" s="4"/>
      <c r="F14" s="4"/>
    </row>
    <row r="15" spans="1:6" x14ac:dyDescent="0.25">
      <c r="A15" s="4"/>
      <c r="B15" s="20" t="s">
        <v>50</v>
      </c>
      <c r="C15" s="13">
        <f>IF(ISBLANK($B15), "", SUMIF(Expenses4[Category],$B15,Expenses4[Amount]))</f>
        <v>0</v>
      </c>
      <c r="D15" s="4"/>
      <c r="E15" s="4"/>
      <c r="F15" s="4"/>
    </row>
    <row r="16" spans="1:6" x14ac:dyDescent="0.25">
      <c r="A16" s="4"/>
      <c r="B16" s="20" t="s">
        <v>74</v>
      </c>
      <c r="C16" s="13">
        <f>IF(ISBLANK($B16), "", SUMIF(Expenses4[Category],$B16,Expenses4[Amount]))</f>
        <v>0</v>
      </c>
      <c r="D16" s="4"/>
      <c r="E16" s="4"/>
      <c r="F16" s="4"/>
    </row>
    <row r="17" spans="1:6" x14ac:dyDescent="0.25">
      <c r="A17" s="4"/>
      <c r="B17" s="20" t="s">
        <v>75</v>
      </c>
      <c r="C17" s="14">
        <f>IF(ISBLANK($B17), "", SUMIF(Expenses4[Category],$B17,Expenses4[Amount]))</f>
        <v>0</v>
      </c>
      <c r="D17" s="4"/>
      <c r="E17" s="4"/>
      <c r="F17" s="4"/>
    </row>
    <row r="18" spans="1:6" x14ac:dyDescent="0.25">
      <c r="A18" s="4"/>
      <c r="B18" s="18" t="s">
        <v>59</v>
      </c>
      <c r="C18" s="55">
        <f>IF(ISBLANK($B18), "", SUMIF(Expenses4[Category],$B18,Expenses4[Amount]))</f>
        <v>0</v>
      </c>
      <c r="D18" s="4"/>
      <c r="E18" s="4"/>
      <c r="F18" s="4"/>
    </row>
    <row r="19" spans="1:6" ht="31.5" x14ac:dyDescent="0.5">
      <c r="A19" s="5"/>
      <c r="B19" s="15" t="s">
        <v>76</v>
      </c>
      <c r="C19" s="5"/>
      <c r="D19" s="5"/>
      <c r="E19" s="5"/>
      <c r="F19" s="5"/>
    </row>
    <row r="20" spans="1:6" x14ac:dyDescent="0.25">
      <c r="A20" s="4"/>
      <c r="B20" s="16"/>
      <c r="C20" s="4"/>
      <c r="D20" s="4"/>
      <c r="E20" s="4"/>
      <c r="F20" s="4"/>
    </row>
    <row r="21" spans="1:6" x14ac:dyDescent="0.25">
      <c r="A21" s="4"/>
      <c r="B21" s="17" t="s">
        <v>77</v>
      </c>
      <c r="C21" s="17" t="s">
        <v>3</v>
      </c>
      <c r="D21" s="4"/>
    </row>
    <row r="22" spans="1:6" x14ac:dyDescent="0.25">
      <c r="A22" s="4"/>
      <c r="B22" s="56">
        <f>'Expense List'!E12</f>
        <v>0</v>
      </c>
      <c r="C22" s="20" t="s">
        <v>2</v>
      </c>
      <c r="D22" s="4"/>
    </row>
    <row r="23" spans="1:6" x14ac:dyDescent="0.25">
      <c r="A23" s="4"/>
      <c r="B23" s="56">
        <f>'Expense List'!B26</f>
        <v>0</v>
      </c>
      <c r="C23" s="20" t="s">
        <v>26</v>
      </c>
      <c r="D23" s="4"/>
    </row>
    <row r="24" spans="1:6" x14ac:dyDescent="0.25">
      <c r="A24" s="4"/>
      <c r="B24" s="56">
        <f>'Expense List'!E25</f>
        <v>0</v>
      </c>
      <c r="C24" s="20" t="s">
        <v>27</v>
      </c>
      <c r="D24" s="4"/>
    </row>
    <row r="25" spans="1:6" x14ac:dyDescent="0.25">
      <c r="A25" s="4"/>
      <c r="B25" s="56">
        <f>'Expense List'!B34</f>
        <v>0</v>
      </c>
      <c r="C25" s="20" t="s">
        <v>32</v>
      </c>
      <c r="D25" s="4"/>
    </row>
    <row r="26" spans="1:6" x14ac:dyDescent="0.25">
      <c r="A26" s="4"/>
      <c r="B26" s="56">
        <f>'Expense List'!E34</f>
        <v>0</v>
      </c>
      <c r="C26" s="20" t="s">
        <v>37</v>
      </c>
      <c r="D26" s="4"/>
    </row>
    <row r="27" spans="1:6" x14ac:dyDescent="0.25">
      <c r="A27" s="4"/>
      <c r="B27" s="56">
        <f>'Expense List'!B41</f>
        <v>0</v>
      </c>
      <c r="C27" s="20" t="s">
        <v>44</v>
      </c>
      <c r="D27" s="4"/>
    </row>
    <row r="28" spans="1:6" x14ac:dyDescent="0.25">
      <c r="A28" s="4"/>
      <c r="B28" s="56">
        <f>'Expense List'!E41</f>
        <v>0</v>
      </c>
      <c r="C28" s="20" t="s">
        <v>73</v>
      </c>
      <c r="D28" s="4"/>
    </row>
    <row r="29" spans="1:6" x14ac:dyDescent="0.25">
      <c r="A29" s="4"/>
      <c r="B29" s="56">
        <f>'Expense List'!B50</f>
        <v>0</v>
      </c>
      <c r="C29" s="20" t="s">
        <v>50</v>
      </c>
      <c r="D29" s="4"/>
    </row>
    <row r="30" spans="1:6" x14ac:dyDescent="0.25">
      <c r="A30" s="4"/>
      <c r="B30" s="56">
        <f>'Expense List'!E48</f>
        <v>0</v>
      </c>
      <c r="C30" s="20" t="s">
        <v>74</v>
      </c>
      <c r="D30" s="4"/>
    </row>
    <row r="31" spans="1:6" x14ac:dyDescent="0.25">
      <c r="A31" s="4"/>
      <c r="B31" s="56">
        <f>'Expense List'!B61</f>
        <v>0</v>
      </c>
      <c r="C31" s="20" t="s">
        <v>75</v>
      </c>
      <c r="D31" s="4"/>
    </row>
    <row r="32" spans="1:6" x14ac:dyDescent="0.25">
      <c r="A32" s="4"/>
      <c r="B32" s="56">
        <f>'Expense List'!E58</f>
        <v>0</v>
      </c>
      <c r="C32" s="20" t="s">
        <v>59</v>
      </c>
      <c r="D32" s="4"/>
    </row>
    <row r="33" spans="1:6" x14ac:dyDescent="0.25">
      <c r="A33" s="4"/>
      <c r="B33" s="56">
        <f>'Expense List'!B15</f>
        <v>0</v>
      </c>
      <c r="C33" s="20" t="s">
        <v>1</v>
      </c>
      <c r="D33" s="4"/>
    </row>
    <row r="34" spans="1:6" x14ac:dyDescent="0.25">
      <c r="A34" s="4"/>
      <c r="B34" s="19"/>
      <c r="C34" s="20"/>
      <c r="D34" s="4"/>
    </row>
    <row r="35" spans="1:6" x14ac:dyDescent="0.25">
      <c r="A35" s="4"/>
      <c r="B35" s="19"/>
      <c r="C35" s="20"/>
      <c r="D35" s="4"/>
    </row>
    <row r="36" spans="1:6" x14ac:dyDescent="0.25">
      <c r="A36" s="4"/>
      <c r="B36" s="19"/>
      <c r="C36" s="20"/>
      <c r="D36" s="4"/>
    </row>
    <row r="37" spans="1:6" x14ac:dyDescent="0.25">
      <c r="A37" s="4"/>
      <c r="B37" s="19"/>
      <c r="C37" s="20"/>
      <c r="D37" s="4"/>
    </row>
    <row r="38" spans="1:6" x14ac:dyDescent="0.25">
      <c r="A38" s="4"/>
      <c r="B38" s="19"/>
      <c r="C38" s="20"/>
      <c r="D38" s="4"/>
    </row>
    <row r="39" spans="1:6" x14ac:dyDescent="0.25">
      <c r="A39" s="4"/>
      <c r="B39" s="18"/>
      <c r="C39" s="19"/>
      <c r="D39" s="20"/>
      <c r="E39" s="21"/>
      <c r="F39" s="4"/>
    </row>
    <row r="40" spans="1:6" x14ac:dyDescent="0.25">
      <c r="A40" s="4"/>
      <c r="F40" s="4"/>
    </row>
  </sheetData>
  <conditionalFormatting sqref="D4">
    <cfRule type="expression" dxfId="1" priority="1">
      <formula>D4="Wrong Total"</formula>
    </cfRule>
  </conditionalFormatting>
  <dataValidations count="1">
    <dataValidation type="textLength" operator="lessThanOrEqual" allowBlank="1" showInputMessage="1" showErrorMessage="1" sqref="C22:C38 B7:B18" xr:uid="{8286135C-74AA-4EE1-B502-3A548A92AFCC}">
      <formula1>50</formula1>
    </dataValidation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FF2DD-3EC6-4ECB-89A4-1EE44A0BE603}">
  <dimension ref="B1:H24"/>
  <sheetViews>
    <sheetView workbookViewId="0">
      <selection activeCell="D16" sqref="D16"/>
    </sheetView>
  </sheetViews>
  <sheetFormatPr defaultRowHeight="15" x14ac:dyDescent="0.25"/>
  <cols>
    <col min="2" max="2" width="61.28515625" style="39" bestFit="1" customWidth="1"/>
    <col min="3" max="3" width="44.7109375" style="39" bestFit="1" customWidth="1"/>
    <col min="4" max="4" width="21.42578125" customWidth="1"/>
    <col min="5" max="5" width="21.42578125" style="39" customWidth="1"/>
    <col min="7" max="7" width="43.140625" bestFit="1" customWidth="1"/>
    <col min="8" max="9" width="10.5703125" bestFit="1" customWidth="1"/>
    <col min="11" max="11" width="94.5703125" bestFit="1" customWidth="1"/>
    <col min="13" max="13" width="9.140625" customWidth="1"/>
  </cols>
  <sheetData>
    <row r="1" spans="2:8" ht="32.25" thickBot="1" x14ac:dyDescent="0.3">
      <c r="B1" s="60" t="s">
        <v>78</v>
      </c>
      <c r="C1" s="6"/>
      <c r="D1" s="6"/>
      <c r="E1" s="6"/>
    </row>
    <row r="2" spans="2:8" ht="15.75" thickTop="1" x14ac:dyDescent="0.25"/>
    <row r="4" spans="2:8" ht="23.25" x14ac:dyDescent="0.35">
      <c r="B4" s="64" t="s">
        <v>79</v>
      </c>
      <c r="C4" s="62" t="s">
        <v>80</v>
      </c>
      <c r="D4" s="87"/>
      <c r="E4" s="62" t="s">
        <v>81</v>
      </c>
    </row>
    <row r="5" spans="2:8" x14ac:dyDescent="0.25">
      <c r="B5" s="61" t="s">
        <v>82</v>
      </c>
      <c r="C5" s="63"/>
      <c r="D5" s="87"/>
      <c r="E5" s="63" t="s">
        <v>83</v>
      </c>
    </row>
    <row r="6" spans="2:8" ht="15.75" x14ac:dyDescent="0.25">
      <c r="B6" s="65" t="s">
        <v>84</v>
      </c>
      <c r="C6" s="66">
        <v>0</v>
      </c>
      <c r="D6" s="87"/>
      <c r="E6" s="66">
        <v>0</v>
      </c>
    </row>
    <row r="7" spans="2:8" ht="15.75" x14ac:dyDescent="0.25">
      <c r="B7" s="65" t="s">
        <v>85</v>
      </c>
      <c r="C7" s="66">
        <v>0</v>
      </c>
      <c r="D7" s="87"/>
      <c r="E7" s="66">
        <v>0</v>
      </c>
    </row>
    <row r="8" spans="2:8" ht="15.75" x14ac:dyDescent="0.25">
      <c r="B8" s="65" t="s">
        <v>86</v>
      </c>
      <c r="C8" s="66">
        <v>0</v>
      </c>
      <c r="D8" s="87"/>
      <c r="E8" s="66">
        <v>0</v>
      </c>
    </row>
    <row r="9" spans="2:8" ht="15.75" x14ac:dyDescent="0.25">
      <c r="B9" s="65" t="s">
        <v>87</v>
      </c>
      <c r="C9" s="66">
        <v>0</v>
      </c>
      <c r="D9" s="87"/>
      <c r="E9" s="66">
        <v>0</v>
      </c>
    </row>
    <row r="10" spans="2:8" ht="15.75" x14ac:dyDescent="0.25">
      <c r="B10" s="65" t="s">
        <v>88</v>
      </c>
      <c r="C10" s="66">
        <v>0</v>
      </c>
      <c r="D10" s="87"/>
      <c r="E10" s="66">
        <v>0</v>
      </c>
    </row>
    <row r="11" spans="2:8" ht="15.75" x14ac:dyDescent="0.25">
      <c r="B11" s="65" t="s">
        <v>89</v>
      </c>
      <c r="C11" s="66">
        <v>0</v>
      </c>
      <c r="D11" s="87"/>
      <c r="E11" s="66">
        <v>0</v>
      </c>
    </row>
    <row r="12" spans="2:8" x14ac:dyDescent="0.25">
      <c r="C12"/>
      <c r="D12" s="88"/>
      <c r="E12"/>
    </row>
    <row r="13" spans="2:8" x14ac:dyDescent="0.25">
      <c r="D13" s="67"/>
      <c r="G13" s="1" t="s">
        <v>90</v>
      </c>
      <c r="H13" s="2"/>
    </row>
    <row r="14" spans="2:8" ht="23.25" x14ac:dyDescent="0.35">
      <c r="B14" s="68" t="s">
        <v>91</v>
      </c>
      <c r="C14" s="69">
        <f>IFERROR(SUMIFS(C6:C11, E6:E11, "&lt;&gt;0") / COUNTIFS(E6:E11, "&lt;&gt;0") + AVERAGEIFS(E6:E11, E6:E11, "&lt;&gt;0"), AVERAGE(C6:C11))</f>
        <v>0</v>
      </c>
      <c r="G14" s="1" t="s">
        <v>92</v>
      </c>
      <c r="H14" s="2"/>
    </row>
    <row r="15" spans="2:8" ht="23.25" x14ac:dyDescent="0.25">
      <c r="B15" s="70" t="s">
        <v>93</v>
      </c>
      <c r="C15" s="79">
        <f>'Expense List'!G61</f>
        <v>0</v>
      </c>
      <c r="D15" s="57" t="str">
        <f>IF(C15&lt;&gt;'Expense List'!G61,"Wrong Total"," ")</f>
        <v xml:space="preserve"> </v>
      </c>
      <c r="G15" s="1"/>
      <c r="H15" s="2"/>
    </row>
    <row r="16" spans="2:8" ht="23.25" x14ac:dyDescent="0.35">
      <c r="B16" s="68" t="s">
        <v>94</v>
      </c>
      <c r="C16" s="69">
        <f>SUM(C14,-C15)</f>
        <v>0</v>
      </c>
      <c r="G16" s="1" t="s">
        <v>90</v>
      </c>
      <c r="H16" s="3"/>
    </row>
    <row r="17" spans="2:8" x14ac:dyDescent="0.25">
      <c r="G17" s="1" t="s">
        <v>92</v>
      </c>
      <c r="H17" s="3"/>
    </row>
    <row r="19" spans="2:8" ht="23.25" x14ac:dyDescent="0.35">
      <c r="B19" s="82" t="s">
        <v>95</v>
      </c>
      <c r="C19" s="83">
        <v>0</v>
      </c>
    </row>
    <row r="20" spans="2:8" ht="23.25" x14ac:dyDescent="0.35">
      <c r="B20" s="78" t="s">
        <v>96</v>
      </c>
      <c r="C20" s="81" t="str">
        <f>IF(C15 &gt; C19, "You are over budget by $" &amp; C15 - C19, "You are under budget by $" &amp; C19 - C15)</f>
        <v>You are under budget by $0</v>
      </c>
    </row>
    <row r="24" spans="2:8" ht="23.25" x14ac:dyDescent="0.35">
      <c r="C24" s="80"/>
    </row>
  </sheetData>
  <mergeCells count="1">
    <mergeCell ref="D4:D12"/>
  </mergeCells>
  <phoneticPr fontId="5" type="noConversion"/>
  <conditionalFormatting sqref="D15">
    <cfRule type="expression" dxfId="0" priority="11">
      <formula>D15="Wrong Total"</formula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104b04e-e8d4-4209-8200-ddb483529e5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7050130CAB0A458636CA6C29A3D16D" ma:contentTypeVersion="11" ma:contentTypeDescription="Create a new document." ma:contentTypeScope="" ma:versionID="b409fefa94ff74a5c3886456aa927219">
  <xsd:schema xmlns:xsd="http://www.w3.org/2001/XMLSchema" xmlns:xs="http://www.w3.org/2001/XMLSchema" xmlns:p="http://schemas.microsoft.com/office/2006/metadata/properties" xmlns:ns3="1104b04e-e8d4-4209-8200-ddb483529e54" xmlns:ns4="b7118a90-49ae-402c-9bd8-0cb61e1d7d08" targetNamespace="http://schemas.microsoft.com/office/2006/metadata/properties" ma:root="true" ma:fieldsID="2e9caf8af8c9d90c66547080b6ab204b" ns3:_="" ns4:_="">
    <xsd:import namespace="1104b04e-e8d4-4209-8200-ddb483529e54"/>
    <xsd:import namespace="b7118a90-49ae-402c-9bd8-0cb61e1d7d08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04b04e-e8d4-4209-8200-ddb483529e54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118a90-49ae-402c-9bd8-0cb61e1d7d0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EC23B81-07B8-4F2E-8B79-E1E8AF45531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B2FA34A-3A92-428A-B75C-4234C842DC92}">
  <ds:schemaRefs>
    <ds:schemaRef ds:uri="http://schemas.microsoft.com/office/2006/documentManagement/types"/>
    <ds:schemaRef ds:uri="http://www.w3.org/XML/1998/namespace"/>
    <ds:schemaRef ds:uri="1104b04e-e8d4-4209-8200-ddb483529e54"/>
    <ds:schemaRef ds:uri="http://schemas.microsoft.com/office/infopath/2007/PartnerControls"/>
    <ds:schemaRef ds:uri="http://purl.org/dc/elements/1.1/"/>
    <ds:schemaRef ds:uri="b7118a90-49ae-402c-9bd8-0cb61e1d7d08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0238A6A-FB29-4FD6-81CE-22D03552E5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04b04e-e8d4-4209-8200-ddb483529e54"/>
    <ds:schemaRef ds:uri="b7118a90-49ae-402c-9bd8-0cb61e1d7d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Expense List</vt:lpstr>
      <vt:lpstr>Expense Comparison</vt:lpstr>
      <vt:lpstr>Income Tracker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Sierra, Erik</dc:creator>
  <cp:keywords/>
  <dc:description/>
  <cp:lastModifiedBy>Sierra, Erik</cp:lastModifiedBy>
  <cp:revision/>
  <dcterms:created xsi:type="dcterms:W3CDTF">2023-12-02T01:45:18Z</dcterms:created>
  <dcterms:modified xsi:type="dcterms:W3CDTF">2023-12-31T18:52:02Z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0x0101008E7050130CAB0A458636CA6C29A3D16D</vt:lpwstr>
  </property>
</Properties>
</file>