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C07A31FF-99BB-4491-950D-0999D27D457D}" xr6:coauthVersionLast="45" xr6:coauthVersionMax="45" xr10:uidLastSave="{00000000-0000-0000-0000-000000000000}"/>
  <bookViews>
    <workbookView xWindow="28680" yWindow="-120" windowWidth="29040" windowHeight="15840" xr2:uid="{00000000-000D-0000-FFFF-FFFF00000000}"/>
  </bookViews>
  <sheets>
    <sheet name="Evaluation" sheetId="1" r:id="rId1"/>
    <sheet name="Images" sheetId="2" r:id="rId2"/>
    <sheet name="InputFil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6" i="1" l="1"/>
  <c r="D45" i="1"/>
  <c r="D44" i="1"/>
  <c r="D43" i="1"/>
  <c r="D42" i="1"/>
  <c r="D35" i="1"/>
  <c r="D33" i="1"/>
  <c r="D31" i="1"/>
  <c r="D32" i="1"/>
  <c r="D30" i="1"/>
  <c r="D29" i="1"/>
  <c r="D25" i="1"/>
  <c r="D24" i="1"/>
  <c r="D23" i="1"/>
  <c r="D41" i="1" l="1"/>
  <c r="D39" i="1"/>
  <c r="D38" i="1"/>
  <c r="D18" i="1" l="1"/>
  <c r="D19" i="1"/>
  <c r="D14" i="1" l="1"/>
  <c r="D15" i="1" l="1"/>
  <c r="B54" i="1" l="1"/>
  <c r="D52" i="1"/>
  <c r="D28" i="1"/>
  <c r="D13" i="1"/>
  <c r="D27" i="1"/>
  <c r="D22" i="1"/>
  <c r="D53" i="1" l="1"/>
  <c r="D55" i="1" s="1"/>
</calcChain>
</file>

<file path=xl/sharedStrings.xml><?xml version="1.0" encoding="utf-8"?>
<sst xmlns="http://schemas.openxmlformats.org/spreadsheetml/2006/main" count="207" uniqueCount="124">
  <si>
    <t>User Id</t>
  </si>
  <si>
    <t>yes</t>
  </si>
  <si>
    <t>yes or no?</t>
  </si>
  <si>
    <t>Max</t>
  </si>
  <si>
    <t>Result</t>
  </si>
  <si>
    <t>Your Evaluation</t>
  </si>
  <si>
    <t>How to evaluate by yourself</t>
  </si>
  <si>
    <t>General</t>
  </si>
  <si>
    <t>Max Points</t>
  </si>
  <si>
    <t>Result Sum</t>
  </si>
  <si>
    <t>Percentage</t>
  </si>
  <si>
    <t>Kommentar</t>
  </si>
  <si>
    <t>Bachelor oder Master eintragen</t>
  </si>
  <si>
    <t>Current Date</t>
  </si>
  <si>
    <t>Bachelor or Master</t>
  </si>
  <si>
    <t>Mat-Number</t>
  </si>
  <si>
    <t>In the following, do not be too critical with yourself. If you have implemented a functionality and my requirements were not so clear, your results are still O.K. especially when you have created tests which test your interpretation!!!</t>
  </si>
  <si>
    <t>Your Comment, why you think your solution is also correct.</t>
  </si>
  <si>
    <t>Did you only upload the necessary files to SVN?</t>
  </si>
  <si>
    <t>no</t>
  </si>
  <si>
    <t>Vorname</t>
  </si>
  <si>
    <t>Dual Student?</t>
  </si>
  <si>
    <t>Operating System 
(e.g. Windows, Linux)</t>
  </si>
  <si>
    <t>IDE (e.g. Visual Studio, CLion …)</t>
  </si>
  <si>
    <t>All Exercises</t>
  </si>
  <si>
    <t>Nachname</t>
  </si>
  <si>
    <t>Answers Schmidt / Helmke</t>
  </si>
  <si>
    <t>Please only process the green fields, they mostly contain drop down menus.</t>
  </si>
  <si>
    <t>Are the correct files with correct file names in the correct folders? Otherwise heavy lose of points possible!!!</t>
  </si>
  <si>
    <t>Brown the completed criteria</t>
  </si>
  <si>
    <t>Did your code compile without warnings for Warning Level 4 on Visual Studio 2019? Ask  your colleagues.</t>
  </si>
  <si>
    <t>Did your code compile also for Visual Studio 2019 on computer of B. Schmidt or H. Helmke?</t>
  </si>
  <si>
    <t>Are your uploaded files all necessary? (no executables or object files etc. are uploaded)?</t>
  </si>
  <si>
    <t>Speichern Sie diese Datei im Ordner Aufgabe07 unter dem Namen
Bewertung.xlsx als Excel-Datei ab. Speichern  Sie die Datei
außerdem als csv-Datei (comma seperates values) als Bewertung.csv im gleichen Ordner ab. Beim Speichern als csv-Datei muss dieses Arbeitsblatt geöffnet sein. Stellen Sie sicher, dass Sie zuvor auch die Excel-Datei selbst abgespeichert haben</t>
  </si>
  <si>
    <t>Store this file as Bewertung.xlsx in folder Aufgabe07! After that create the file Bewertung.csv from the Bewertung.xlsx file and store it also in folder Aufgabe07!</t>
  </si>
  <si>
    <t>The folder name is Aufgabe07  and the code is in folder Aufgabe07\Code and there exists a file Aufgabe07\Fertig.txt and there exist two files Aufgabe07\Bewertung.xlsx and  Aufgabe07\Bewertung.csv.</t>
  </si>
  <si>
    <t>Is the implementation of the code correct and as expected (evaluate yourself)?</t>
  </si>
  <si>
    <t>Did you upload the screen dump exercise7-testForDecimalNumbers.jpg into folder Images?</t>
  </si>
  <si>
    <t>exercise7-wordSeqOutput-2.jpg</t>
  </si>
  <si>
    <t>Did your file exercise7-wordSeqOutput-1.jpg contain no different lines (with numbers) compared to the expected ones?</t>
  </si>
  <si>
    <t>Did your file exercise7-wordSeqOutput-1.jpg contain less than 2 different lines (with numbers) compared to the expected ones?</t>
  </si>
  <si>
    <t>Did your file exercise7-wordSeqOutput-1.jpg contain less than 3 different lines (with numbers) compared to the expected ones?</t>
  </si>
  <si>
    <t>Is the implementation of the code correct and will Prof. Helmke not complain too much (evaluate yourself)?</t>
  </si>
  <si>
    <r>
      <t xml:space="preserve">Did your image exercise7-wordSeqOutput-1.jpg contain </t>
    </r>
    <r>
      <rPr>
        <sz val="14"/>
        <color rgb="FF00B050"/>
        <rFont val="Calibri"/>
        <family val="2"/>
        <scheme val="minor"/>
      </rPr>
      <t xml:space="preserve">10 </t>
    </r>
    <r>
      <rPr>
        <sz val="11"/>
        <rFont val="Calibri"/>
        <family val="2"/>
        <scheme val="minor"/>
      </rPr>
      <t>lines with utterances and 10 lines with numbers?</t>
    </r>
  </si>
  <si>
    <t>Did your file exercise7-wordSeqOutput-1.jpg contain less than 5 different lines (with numbers) compared to the expected ones (you can have 10 different lines at maximum)? One difference in line counts as full line failed.</t>
  </si>
  <si>
    <r>
      <t xml:space="preserve">Did your image exercise7-ReadUtterOutputNumbers.jpg contain </t>
    </r>
    <r>
      <rPr>
        <sz val="14"/>
        <color rgb="FF00B050"/>
        <rFont val="Calibri"/>
        <family val="2"/>
        <scheme val="minor"/>
      </rPr>
      <t xml:space="preserve">10 </t>
    </r>
    <r>
      <rPr>
        <sz val="11"/>
        <rFont val="Calibri"/>
        <family val="2"/>
        <scheme val="minor"/>
      </rPr>
      <t>lines with utterances and 10 lines with numbers?  One difference in line counts as full line failed.</t>
    </r>
  </si>
  <si>
    <t>Did your file exercise7-ReadUtterOutputNumbers.jpg contain no difference  (with numbers) compared to the expected ones?</t>
  </si>
  <si>
    <t>Did your file exercise7-ReadUtterOutputNumbers.jpg contain less than 1 different lines (with numbers) compared to the expected ones?</t>
  </si>
  <si>
    <t>Did your file exercise7-ReadUtterOutputNumbers.jpg contain less than 3 different lines (with numbers) compared to the expected ones?</t>
  </si>
  <si>
    <t>Did your file exercise7-ReadUtterOutputNumbers.jpg contain less than 5 different lines (with numbers) compared to the expected ones ?</t>
  </si>
  <si>
    <t>Did you upload the screen dump exercise7-testForIntNumbers.jpg into folder Images?</t>
  </si>
  <si>
    <t>Did you upload the screen dump exercise7-wordSeqOutput-1.jpg into folder Images?</t>
  </si>
  <si>
    <t>Did you upload the screen dump exercise7-ReadUtterancesAndOutputNumbers.jpg into folder Images?</t>
  </si>
  <si>
    <r>
      <t xml:space="preserve">Solution for exercise7-ReadUtterOutputNumbers.jpg for </t>
    </r>
    <r>
      <rPr>
        <sz val="22"/>
        <color rgb="FF00B050"/>
        <rFont val="Calibri"/>
        <family val="2"/>
        <scheme val="minor"/>
      </rPr>
      <t>MASTER</t>
    </r>
  </si>
  <si>
    <t>Solution for exercise7-ReadUtterOutputNumbers.jpg for BACHELOR</t>
  </si>
  <si>
    <r>
      <t>Did you upload the screen dump exercise7-wordSeqOutput-2.jpg into folder Images? No further action necessary, the examples are a subset of previous one</t>
    </r>
    <r>
      <rPr>
        <sz val="11"/>
        <color rgb="FFFF0000"/>
        <rFont val="Calibri"/>
        <family val="2"/>
        <scheme val="minor"/>
      </rPr>
      <t>.</t>
    </r>
  </si>
  <si>
    <r>
      <t>Exercise 7</t>
    </r>
    <r>
      <rPr>
        <sz val="11"/>
        <color rgb="FFFF0000"/>
        <rFont val="Calibri"/>
        <family val="2"/>
        <scheme val="minor"/>
      </rPr>
      <t>-1</t>
    </r>
  </si>
  <si>
    <r>
      <t>Exercise 7-</t>
    </r>
    <r>
      <rPr>
        <sz val="11"/>
        <color rgb="FFFF0000"/>
        <rFont val="Calibri"/>
        <family val="2"/>
        <scheme val="minor"/>
      </rPr>
      <t>2</t>
    </r>
  </si>
  <si>
    <t>Did you upload something before deadline to SVN and this approximates the expected solution (not just code which solves something completely different, Numbers most be extracted)?</t>
  </si>
  <si>
    <t>Did you upload the screen dump exercise7-ReadUtterOutputNumbers.jpg into folder Images? The input data you find also in this file in work sheet InputFiles (after you have uploaded your code). Attention, different versions for master and for bachelor.</t>
  </si>
  <si>
    <t>Achten Sie darauf, dass Sie sich beim Speichern im Arbeitsblatt Evaluation (also in diesem) befinden.</t>
  </si>
  <si>
    <t>ChallengesBachelor.txt</t>
  </si>
  <si>
    <t>2016-10-02__07-01-18-13:</t>
  </si>
  <si>
    <t xml:space="preserve">   oscar kilo tango november tango praha radar contact karlovy vary radar one one eight decimal eight five zero naslysenou</t>
  </si>
  <si>
    <t xml:space="preserve">   OKTNT INIT_RESPONSE</t>
  </si>
  <si>
    <t xml:space="preserve">   OKTNT CONTACT KARLOVY_VARY_RADAR</t>
  </si>
  <si>
    <t xml:space="preserve">   OKTNT CONTACT_FREQUENCY 118.850</t>
  </si>
  <si>
    <t>2016-10-02__07-01-53-13:</t>
  </si>
  <si>
    <t xml:space="preserve">   CSA nine zero eight climb flight level one two zero</t>
  </si>
  <si>
    <t xml:space="preserve">   CSA908 CLIMB 120 FL</t>
  </si>
  <si>
    <t>2016-10-02__07-02-14-13:</t>
  </si>
  <si>
    <t xml:space="preserve">   KLM one three five two contact praha radar one two zero decimal two seven five naslysenou bye bye</t>
  </si>
  <si>
    <t xml:space="preserve">   KLM1352 CONTACT RADAR</t>
  </si>
  <si>
    <t>2016-10-02__07-02-56-13:</t>
  </si>
  <si>
    <t xml:space="preserve">   CSA nine zero eight climb flight level three five zero</t>
  </si>
  <si>
    <t xml:space="preserve">   CSA908 CLIMB 350 FL</t>
  </si>
  <si>
    <t>2016-10-02__07-48-49-13:</t>
  </si>
  <si>
    <t xml:space="preserve">   tarom two two six alpha praha radar report present altitude</t>
  </si>
  <si>
    <t xml:space="preserve">   ROT226A NO_CONCEPT</t>
  </si>
  <si>
    <t>2016-10-02__07-48-54-13:</t>
  </si>
  <si>
    <t xml:space="preserve">   tarom two two six alpha radar radar contact correct climb altitude four thousand feet</t>
  </si>
  <si>
    <t xml:space="preserve">   ROT226A INIT_RESPONSE</t>
  </si>
  <si>
    <t xml:space="preserve">   ROT226A CLIMB 4000 ft</t>
  </si>
  <si>
    <t>2016-10-02__07-49-06-13:</t>
  </si>
  <si>
    <t xml:space="preserve">   sky_travel one two six three proceed direct papa romeo five three two</t>
  </si>
  <si>
    <t xml:space="preserve">   TVS1263 DIRECT_TO PR532 none</t>
  </si>
  <si>
    <t>2016-10-02__07-11-51-13:</t>
  </si>
  <si>
    <t xml:space="preserve">   enter air eight five two fox turn right heading zero two zero</t>
  </si>
  <si>
    <t xml:space="preserve">   ENT852F HEADING 020 RIGHT</t>
  </si>
  <si>
    <t>2016-10-02__07-12-41-13:</t>
  </si>
  <si>
    <t xml:space="preserve">   enter air eight five two papa right heading two hundred cleared ils approach runway two four</t>
  </si>
  <si>
    <t xml:space="preserve">   ENT852P HEADING 200 RIGHT</t>
  </si>
  <si>
    <t xml:space="preserve">   ENT852P CLEARED ILS 24</t>
  </si>
  <si>
    <t>2016-10-02__07-13-04-13:</t>
  </si>
  <si>
    <t xml:space="preserve">   ryan air nine seven six eight delta two one victor descend altitude two thousand five hundred feet</t>
  </si>
  <si>
    <t xml:space="preserve">   RYR9768D21V DESCEND 2500 ft</t>
  </si>
  <si>
    <t>ChallengesMaster.txt</t>
  </si>
  <si>
    <t xml:space="preserve">   oscar kilo tango november tango praha radar contact karlovy vary radar one one eight decimal six five zero naslysenou</t>
  </si>
  <si>
    <t xml:space="preserve">   OKTNT CONTACT_FREQUENCY 118.650</t>
  </si>
  <si>
    <t xml:space="preserve">   CSA nine zero eight climb flight level one twenty</t>
  </si>
  <si>
    <t xml:space="preserve">   KLM one three five two contact praha radar one two zero decimal two seventy five naslysenou bye bye</t>
  </si>
  <si>
    <t xml:space="preserve">   KLM1352 CONTACT_FREQUENCY 120.275</t>
  </si>
  <si>
    <t xml:space="preserve">   CSA nine zero eight climb flight level one hundred fifty</t>
  </si>
  <si>
    <t xml:space="preserve">   tarom two two six alpha radar radar contact correct climb altitude four thousand six hundred twenty one</t>
  </si>
  <si>
    <t xml:space="preserve">   ROT226A CLIMB 4621 none</t>
  </si>
  <si>
    <t xml:space="preserve">   enter air eight five two fox turn right heading zero zero five</t>
  </si>
  <si>
    <t xml:space="preserve">   ENT852F HEADING 005 RIGHT</t>
  </si>
  <si>
    <t xml:space="preserve">   enter air eight five two papa right heading two twenty cleared ils approach runway two four</t>
  </si>
  <si>
    <t xml:space="preserve">   ENT852P HEADING 220 RIGHT</t>
  </si>
  <si>
    <t xml:space="preserve">   ryan air eight seven delta victor descend altitude one two thousand five hundred feet</t>
  </si>
  <si>
    <t xml:space="preserve">   RYR87DV DESCEND 12500 ft</t>
  </si>
  <si>
    <t xml:space="preserve">   CSA908 CLIMB 150 FL</t>
  </si>
  <si>
    <r>
      <t>Rename to  exercise7-wordSeqOutput-2-copy.jpg, otherwise we overwrite a file. Better is however, that we use the same name  exercise7-wordSeqOutput-</t>
    </r>
    <r>
      <rPr>
        <sz val="11"/>
        <color rgb="FFFF0000"/>
        <rFont val="Calibri"/>
        <family val="2"/>
        <scheme val="minor"/>
      </rPr>
      <t>1</t>
    </r>
    <r>
      <rPr>
        <sz val="11"/>
        <rFont val="Calibri"/>
        <family val="2"/>
        <scheme val="minor"/>
      </rPr>
      <t xml:space="preserve">.jpg </t>
    </r>
  </si>
  <si>
    <r>
      <t>Did you upload  (update ) the screen dump exercise7-wordSeqOutput-</t>
    </r>
    <r>
      <rPr>
        <sz val="11"/>
        <color rgb="FFFF0000"/>
        <rFont val="Calibri"/>
        <family val="2"/>
        <scheme val="minor"/>
      </rPr>
      <t>1</t>
    </r>
    <r>
      <rPr>
        <sz val="11"/>
        <rFont val="Calibri"/>
        <family val="2"/>
        <scheme val="minor"/>
      </rPr>
      <t>.jpg into folder Images, which is the same as exercise7-wordSeqOutput-1.jpg, but here you should mark all differences in red to the expected output of Helmke? You find the expected output of Helmke in the work sheet 'Images' of this excel file, when you have finalized your code.</t>
    </r>
  </si>
  <si>
    <t>Ich habe die Abgabe am Montag (14.12) hochgeladen, da die Abgabe bisher immer Montags war, daher habe ich es leider nicht gemerkt das die Abgabe bereits Sonntag war. Ich hoffe die Abgabe kann trotzdem onoch bewertet werden.</t>
  </si>
  <si>
    <t>Die Cmd bei dem Screnshot ist recht schmall daher Umbrüche</t>
  </si>
  <si>
    <t>Eventuell muss vorher noch der Order TestAssets in das Build Verzeichnis geschoben werden (wird über Cmake gemacht),</t>
  </si>
  <si>
    <t>darin hab ich all die Textdateien platziert.</t>
  </si>
  <si>
    <t>Master</t>
  </si>
  <si>
    <t>Erik</t>
  </si>
  <si>
    <t>Simonsen</t>
  </si>
  <si>
    <t>id099703</t>
  </si>
  <si>
    <t>Linux</t>
  </si>
  <si>
    <t>VS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</si>
</sst>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_ ;[Red]\-0\ "/>
  </numFmts>
  <fonts count="7" x14ac:knownFonts="1">
    <font>
      <sz val="11"/>
      <color theme="1"/>
      <name val="Calibri"/>
      <family val="2"/>
      <scheme val="minor"/>
    </font>
    <font>
      <sz val="11"/>
      <name val="Calibri"/>
      <family val="2"/>
      <scheme val="minor"/>
    </font>
    <font>
      <b/>
      <sz val="11"/>
      <name val="Calibri"/>
      <family val="2"/>
      <scheme val="minor"/>
    </font>
    <font>
      <sz val="14"/>
      <color rgb="FF00B050"/>
      <name val="Calibri"/>
      <family val="2"/>
      <scheme val="minor"/>
    </font>
    <font>
      <sz val="22"/>
      <color rgb="FF00B050"/>
      <name val="Calibri"/>
      <family val="2"/>
      <scheme val="minor"/>
    </font>
    <font>
      <sz val="11"/>
      <color rgb="FFFF0000"/>
      <name val="Calibri"/>
      <family val="2"/>
      <scheme val="minor"/>
    </font>
    <font>
      <b/>
      <sz val="14"/>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23">
    <xf numFmtId="0" fontId="0" fillId="0" borderId="0" xfId="0"/>
    <xf numFmtId="2" fontId="0" fillId="0" borderId="0" xfId="0" applyNumberFormat="1" applyAlignment="1">
      <alignment vertical="center" wrapText="1"/>
    </xf>
    <xf numFmtId="0" fontId="0" fillId="3" borderId="0" xfId="0" applyFill="1" applyAlignment="1">
      <alignment horizontal="center"/>
    </xf>
    <xf numFmtId="2" fontId="1" fillId="0" borderId="0" xfId="0" applyNumberFormat="1" applyFont="1" applyAlignment="1">
      <alignment vertical="center" wrapText="1"/>
    </xf>
    <xf numFmtId="2" fontId="1" fillId="3" borderId="0" xfId="0" applyNumberFormat="1" applyFont="1" applyFill="1" applyAlignment="1">
      <alignment horizontal="center" vertical="center" wrapText="1"/>
    </xf>
    <xf numFmtId="0" fontId="0" fillId="5" borderId="0" xfId="0" applyFill="1"/>
    <xf numFmtId="2" fontId="1" fillId="5" borderId="0" xfId="0" applyNumberFormat="1" applyFont="1" applyFill="1" applyAlignment="1">
      <alignment vertical="center" wrapText="1"/>
    </xf>
    <xf numFmtId="0" fontId="1" fillId="0" borderId="0" xfId="0" applyFont="1"/>
    <xf numFmtId="0" fontId="2" fillId="5" borderId="0" xfId="0" applyFont="1" applyFill="1"/>
    <xf numFmtId="2" fontId="2" fillId="5" borderId="0" xfId="0" applyNumberFormat="1" applyFont="1" applyFill="1" applyAlignment="1">
      <alignment vertical="center" wrapText="1"/>
    </xf>
    <xf numFmtId="14" fontId="1" fillId="2" borderId="0" xfId="0" applyNumberFormat="1" applyFont="1" applyFill="1"/>
    <xf numFmtId="14" fontId="1" fillId="0" borderId="0" xfId="0" applyNumberFormat="1" applyFont="1"/>
    <xf numFmtId="0" fontId="1" fillId="2" borderId="0" xfId="0" applyFont="1" applyFill="1"/>
    <xf numFmtId="0" fontId="1" fillId="0" borderId="0" xfId="0" applyFont="1" applyAlignment="1">
      <alignment wrapText="1"/>
    </xf>
    <xf numFmtId="0" fontId="1" fillId="3" borderId="0" xfId="0" applyFont="1" applyFill="1" applyAlignment="1">
      <alignment horizontal="center"/>
    </xf>
    <xf numFmtId="165" fontId="1" fillId="0" borderId="0" xfId="0" applyNumberFormat="1" applyFont="1"/>
    <xf numFmtId="0" fontId="1" fillId="5" borderId="0" xfId="0" applyFont="1" applyFill="1"/>
    <xf numFmtId="164" fontId="1" fillId="4" borderId="0" xfId="0" applyNumberFormat="1" applyFont="1" applyFill="1"/>
    <xf numFmtId="2" fontId="1" fillId="6" borderId="0" xfId="0" applyNumberFormat="1" applyFont="1" applyFill="1" applyAlignment="1">
      <alignment vertical="center" wrapText="1"/>
    </xf>
    <xf numFmtId="2" fontId="1" fillId="6" borderId="0" xfId="0" applyNumberFormat="1" applyFont="1" applyFill="1" applyAlignment="1">
      <alignment horizontal="center" vertical="center" wrapText="1"/>
    </xf>
    <xf numFmtId="0" fontId="6" fillId="5" borderId="0" xfId="0" applyFont="1" applyFill="1"/>
    <xf numFmtId="2" fontId="1" fillId="4" borderId="0" xfId="0" applyNumberFormat="1" applyFont="1" applyFill="1" applyAlignment="1">
      <alignment horizontal="center" vertical="center" wrapText="1"/>
    </xf>
    <xf numFmtId="0" fontId="1" fillId="4" borderId="0" xfId="0" applyFont="1" applyFill="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400050</xdr:colOff>
      <xdr:row>3</xdr:row>
      <xdr:rowOff>19050</xdr:rowOff>
    </xdr:from>
    <xdr:to>
      <xdr:col>18</xdr:col>
      <xdr:colOff>68543</xdr:colOff>
      <xdr:row>19</xdr:row>
      <xdr:rowOff>133791</xdr:rowOff>
    </xdr:to>
    <xdr:pic>
      <xdr:nvPicPr>
        <xdr:cNvPr id="2" name="Grafik 1">
          <a:extLst>
            <a:ext uri="{FF2B5EF4-FFF2-40B4-BE49-F238E27FC236}">
              <a16:creationId xmlns:a16="http://schemas.microsoft.com/office/drawing/2014/main" id="{D767218B-D74B-4DB3-985A-490E186CB452}"/>
            </a:ext>
          </a:extLst>
        </xdr:cNvPr>
        <xdr:cNvPicPr>
          <a:picLocks noChangeAspect="1"/>
        </xdr:cNvPicPr>
      </xdr:nvPicPr>
      <xdr:blipFill>
        <a:blip xmlns:r="http://schemas.openxmlformats.org/officeDocument/2006/relationships" r:embed="rId1"/>
        <a:stretch>
          <a:fillRect/>
        </a:stretch>
      </xdr:blipFill>
      <xdr:spPr>
        <a:xfrm>
          <a:off x="400050" y="590550"/>
          <a:ext cx="13384493" cy="3162741"/>
        </a:xfrm>
        <a:prstGeom prst="rect">
          <a:avLst/>
        </a:prstGeom>
      </xdr:spPr>
    </xdr:pic>
    <xdr:clientData/>
  </xdr:twoCellAnchor>
  <xdr:twoCellAnchor editAs="oneCell">
    <xdr:from>
      <xdr:col>0</xdr:col>
      <xdr:colOff>238125</xdr:colOff>
      <xdr:row>41</xdr:row>
      <xdr:rowOff>323850</xdr:rowOff>
    </xdr:from>
    <xdr:to>
      <xdr:col>13</xdr:col>
      <xdr:colOff>477666</xdr:colOff>
      <xdr:row>59</xdr:row>
      <xdr:rowOff>143352</xdr:rowOff>
    </xdr:to>
    <xdr:pic>
      <xdr:nvPicPr>
        <xdr:cNvPr id="4" name="Grafik 3">
          <a:extLst>
            <a:ext uri="{FF2B5EF4-FFF2-40B4-BE49-F238E27FC236}">
              <a16:creationId xmlns:a16="http://schemas.microsoft.com/office/drawing/2014/main" id="{ACB7DF65-4763-476F-BA5F-7BA10CA6416E}"/>
            </a:ext>
          </a:extLst>
        </xdr:cNvPr>
        <xdr:cNvPicPr>
          <a:picLocks noChangeAspect="1"/>
        </xdr:cNvPicPr>
      </xdr:nvPicPr>
      <xdr:blipFill>
        <a:blip xmlns:r="http://schemas.openxmlformats.org/officeDocument/2006/relationships" r:embed="rId2"/>
        <a:stretch>
          <a:fillRect/>
        </a:stretch>
      </xdr:blipFill>
      <xdr:spPr>
        <a:xfrm>
          <a:off x="238125" y="8305800"/>
          <a:ext cx="10145541" cy="3419952"/>
        </a:xfrm>
        <a:prstGeom prst="rect">
          <a:avLst/>
        </a:prstGeom>
      </xdr:spPr>
    </xdr:pic>
    <xdr:clientData/>
  </xdr:twoCellAnchor>
  <xdr:twoCellAnchor editAs="oneCell">
    <xdr:from>
      <xdr:col>0</xdr:col>
      <xdr:colOff>361950</xdr:colOff>
      <xdr:row>22</xdr:row>
      <xdr:rowOff>142875</xdr:rowOff>
    </xdr:from>
    <xdr:to>
      <xdr:col>14</xdr:col>
      <xdr:colOff>191965</xdr:colOff>
      <xdr:row>41</xdr:row>
      <xdr:rowOff>10012</xdr:rowOff>
    </xdr:to>
    <xdr:pic>
      <xdr:nvPicPr>
        <xdr:cNvPr id="5" name="Grafik 4">
          <a:extLst>
            <a:ext uri="{FF2B5EF4-FFF2-40B4-BE49-F238E27FC236}">
              <a16:creationId xmlns:a16="http://schemas.microsoft.com/office/drawing/2014/main" id="{0A819997-FF72-4090-B742-AAF2D7C8D30F}"/>
            </a:ext>
          </a:extLst>
        </xdr:cNvPr>
        <xdr:cNvPicPr>
          <a:picLocks noChangeAspect="1"/>
        </xdr:cNvPicPr>
      </xdr:nvPicPr>
      <xdr:blipFill>
        <a:blip xmlns:r="http://schemas.openxmlformats.org/officeDocument/2006/relationships" r:embed="rId3"/>
        <a:stretch>
          <a:fillRect/>
        </a:stretch>
      </xdr:blipFill>
      <xdr:spPr>
        <a:xfrm>
          <a:off x="361950" y="4505325"/>
          <a:ext cx="10498015" cy="34866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4"/>
  <sheetViews>
    <sheetView tabSelected="1" workbookViewId="0">
      <selection activeCell="B6" sqref="B6"/>
    </sheetView>
  </sheetViews>
  <sheetFormatPr baseColWidth="10" defaultColWidth="9.140625" defaultRowHeight="15" x14ac:dyDescent="0.25"/>
  <cols>
    <col min="1" max="1" width="27.42578125" customWidth="1"/>
    <col min="2" max="2" width="16.7109375" customWidth="1"/>
    <col min="3" max="3" width="7.7109375" customWidth="1"/>
    <col min="4" max="4" width="13.42578125" customWidth="1"/>
    <col min="5" max="5" width="74.28515625" style="1" customWidth="1"/>
    <col min="6" max="6" width="54.7109375" hidden="1" customWidth="1"/>
    <col min="7" max="7" width="65.7109375" customWidth="1"/>
    <col min="8" max="8" width="46.5703125" customWidth="1"/>
  </cols>
  <sheetData>
    <row r="1" spans="1:8" x14ac:dyDescent="0.25">
      <c r="A1" s="7"/>
      <c r="B1" s="8" t="s">
        <v>34</v>
      </c>
      <c r="C1" s="8"/>
      <c r="D1" s="8"/>
      <c r="E1" s="9"/>
      <c r="F1" t="s">
        <v>11</v>
      </c>
      <c r="G1" s="5"/>
    </row>
    <row r="2" spans="1:8" x14ac:dyDescent="0.25">
      <c r="A2" s="7" t="s">
        <v>13</v>
      </c>
      <c r="B2" s="10">
        <v>44179</v>
      </c>
      <c r="C2" s="11"/>
      <c r="D2" s="7"/>
      <c r="E2" s="21" t="s">
        <v>27</v>
      </c>
      <c r="G2" s="21" t="s">
        <v>16</v>
      </c>
    </row>
    <row r="3" spans="1:8" x14ac:dyDescent="0.25">
      <c r="A3" s="7" t="s">
        <v>14</v>
      </c>
      <c r="B3" s="12" t="s">
        <v>118</v>
      </c>
      <c r="C3" s="7"/>
      <c r="D3" s="7"/>
      <c r="E3" s="22"/>
      <c r="F3" t="s">
        <v>12</v>
      </c>
      <c r="G3" s="22"/>
    </row>
    <row r="4" spans="1:8" x14ac:dyDescent="0.25">
      <c r="A4" s="7" t="s">
        <v>21</v>
      </c>
      <c r="B4" s="12" t="s">
        <v>19</v>
      </c>
      <c r="C4" s="7"/>
      <c r="D4" s="7"/>
      <c r="E4" s="22"/>
      <c r="F4" t="s">
        <v>12</v>
      </c>
      <c r="G4" s="22"/>
    </row>
    <row r="5" spans="1:8" ht="30" x14ac:dyDescent="0.25">
      <c r="A5" s="13" t="s">
        <v>22</v>
      </c>
      <c r="B5" s="12" t="s">
        <v>122</v>
      </c>
      <c r="C5" s="7"/>
      <c r="D5" s="7"/>
      <c r="E5" s="22"/>
      <c r="F5" t="s">
        <v>12</v>
      </c>
      <c r="G5" s="22"/>
    </row>
    <row r="6" spans="1:8" ht="30" x14ac:dyDescent="0.25">
      <c r="A6" s="13" t="s">
        <v>23</v>
      </c>
      <c r="B6" s="12" t="s">
        <v>123</v>
      </c>
      <c r="C6" s="7"/>
      <c r="D6" s="7"/>
      <c r="E6" s="22"/>
      <c r="F6" t="s">
        <v>12</v>
      </c>
      <c r="G6" s="22"/>
    </row>
    <row r="7" spans="1:8" x14ac:dyDescent="0.25">
      <c r="A7" s="7" t="s">
        <v>20</v>
      </c>
      <c r="B7" s="12" t="s">
        <v>119</v>
      </c>
      <c r="C7" s="7"/>
      <c r="D7" s="7"/>
      <c r="E7" s="22"/>
      <c r="G7" s="22"/>
    </row>
    <row r="8" spans="1:8" x14ac:dyDescent="0.25">
      <c r="A8" s="7" t="s">
        <v>25</v>
      </c>
      <c r="B8" s="12" t="s">
        <v>120</v>
      </c>
      <c r="C8" s="7"/>
      <c r="D8" s="7"/>
      <c r="E8" s="22"/>
      <c r="G8" s="22"/>
    </row>
    <row r="9" spans="1:8" x14ac:dyDescent="0.25">
      <c r="A9" s="7" t="s">
        <v>0</v>
      </c>
      <c r="B9" s="12" t="s">
        <v>121</v>
      </c>
      <c r="C9" s="7"/>
      <c r="D9" s="7"/>
      <c r="E9" s="22"/>
      <c r="G9" s="22"/>
    </row>
    <row r="10" spans="1:8" x14ac:dyDescent="0.25">
      <c r="A10" s="7" t="s">
        <v>15</v>
      </c>
      <c r="B10" s="12">
        <v>70455429</v>
      </c>
      <c r="C10" s="7"/>
      <c r="D10" s="7"/>
      <c r="E10" s="3"/>
    </row>
    <row r="11" spans="1:8" x14ac:dyDescent="0.25">
      <c r="A11" s="7"/>
      <c r="B11" s="7"/>
      <c r="C11" s="7"/>
      <c r="D11" s="7"/>
      <c r="E11" s="19" t="s">
        <v>29</v>
      </c>
    </row>
    <row r="12" spans="1:8" x14ac:dyDescent="0.25">
      <c r="A12" s="14" t="s">
        <v>7</v>
      </c>
      <c r="B12" s="14" t="s">
        <v>5</v>
      </c>
      <c r="C12" s="14" t="s">
        <v>3</v>
      </c>
      <c r="D12" s="14" t="s">
        <v>4</v>
      </c>
      <c r="E12" s="4" t="s">
        <v>6</v>
      </c>
      <c r="G12" s="2" t="s">
        <v>17</v>
      </c>
      <c r="H12" s="2" t="s">
        <v>26</v>
      </c>
    </row>
    <row r="13" spans="1:8" ht="45" x14ac:dyDescent="0.25">
      <c r="A13" s="7" t="s">
        <v>2</v>
      </c>
      <c r="B13" s="12" t="s">
        <v>1</v>
      </c>
      <c r="C13" s="7">
        <v>3</v>
      </c>
      <c r="D13" s="7">
        <f>IF(B13="yes",C13,0)</f>
        <v>3</v>
      </c>
      <c r="E13" s="3" t="s">
        <v>58</v>
      </c>
      <c r="G13" t="s">
        <v>114</v>
      </c>
    </row>
    <row r="14" spans="1:8" ht="75" x14ac:dyDescent="0.25">
      <c r="A14" s="6" t="s">
        <v>28</v>
      </c>
      <c r="B14" s="12" t="s">
        <v>1</v>
      </c>
      <c r="C14" s="7">
        <v>1</v>
      </c>
      <c r="D14" s="15">
        <f>IF(B14="yes",C14,-10)</f>
        <v>1</v>
      </c>
      <c r="E14" s="3" t="s">
        <v>35</v>
      </c>
    </row>
    <row r="15" spans="1:8" ht="30" x14ac:dyDescent="0.25">
      <c r="A15" s="6" t="s">
        <v>18</v>
      </c>
      <c r="B15" s="12" t="s">
        <v>1</v>
      </c>
      <c r="C15" s="7">
        <v>1</v>
      </c>
      <c r="D15" s="15">
        <f>IF(B15="yes",C15,-15)</f>
        <v>1</v>
      </c>
      <c r="E15" s="3" t="s">
        <v>32</v>
      </c>
    </row>
    <row r="16" spans="1:8" x14ac:dyDescent="0.25">
      <c r="A16" s="7"/>
      <c r="B16" s="7"/>
      <c r="C16" s="7"/>
      <c r="D16" s="7"/>
      <c r="E16" s="3"/>
    </row>
    <row r="17" spans="1:8" x14ac:dyDescent="0.25">
      <c r="A17" s="14" t="s">
        <v>24</v>
      </c>
      <c r="B17" s="14" t="s">
        <v>5</v>
      </c>
      <c r="C17" s="14" t="s">
        <v>3</v>
      </c>
      <c r="D17" s="14" t="s">
        <v>4</v>
      </c>
      <c r="E17" s="4" t="s">
        <v>6</v>
      </c>
    </row>
    <row r="18" spans="1:8" ht="30" x14ac:dyDescent="0.25">
      <c r="A18" s="16" t="s">
        <v>2</v>
      </c>
      <c r="B18" s="12" t="s">
        <v>1</v>
      </c>
      <c r="C18" s="7">
        <v>3</v>
      </c>
      <c r="D18" s="15">
        <f>IF(B18="yes",C18,-5)</f>
        <v>3</v>
      </c>
      <c r="E18" s="3" t="s">
        <v>31</v>
      </c>
      <c r="G18" t="s">
        <v>116</v>
      </c>
    </row>
    <row r="19" spans="1:8" ht="30" x14ac:dyDescent="0.25">
      <c r="A19" s="7" t="s">
        <v>2</v>
      </c>
      <c r="B19" s="12" t="s">
        <v>1</v>
      </c>
      <c r="C19" s="7">
        <v>3</v>
      </c>
      <c r="D19" s="7">
        <f t="shared" ref="D19" si="0">IF(B19="yes",C19,0)</f>
        <v>3</v>
      </c>
      <c r="E19" s="3" t="s">
        <v>30</v>
      </c>
      <c r="G19" t="s">
        <v>117</v>
      </c>
    </row>
    <row r="20" spans="1:8" x14ac:dyDescent="0.25">
      <c r="A20" s="7"/>
      <c r="B20" s="7"/>
      <c r="C20" s="7"/>
      <c r="D20" s="7"/>
      <c r="E20" s="3"/>
    </row>
    <row r="21" spans="1:8" x14ac:dyDescent="0.25">
      <c r="A21" s="14" t="s">
        <v>56</v>
      </c>
      <c r="B21" s="14" t="s">
        <v>5</v>
      </c>
      <c r="C21" s="14" t="s">
        <v>3</v>
      </c>
      <c r="D21" s="14" t="s">
        <v>4</v>
      </c>
      <c r="E21" s="4" t="s">
        <v>6</v>
      </c>
    </row>
    <row r="22" spans="1:8" ht="30" x14ac:dyDescent="0.25">
      <c r="A22" s="7" t="s">
        <v>2</v>
      </c>
      <c r="B22" s="12" t="s">
        <v>1</v>
      </c>
      <c r="C22" s="7">
        <v>1</v>
      </c>
      <c r="D22" s="7">
        <f t="shared" ref="D22" si="1">IF(B22="yes",C22,0)</f>
        <v>1</v>
      </c>
      <c r="E22" s="3" t="s">
        <v>50</v>
      </c>
    </row>
    <row r="23" spans="1:8" x14ac:dyDescent="0.25">
      <c r="A23" s="7" t="s">
        <v>2</v>
      </c>
      <c r="B23" s="12" t="s">
        <v>1</v>
      </c>
      <c r="C23" s="7">
        <v>1</v>
      </c>
      <c r="D23" s="7">
        <f t="shared" ref="D23:D24" si="2">IF(B23="yes",C23,0)</f>
        <v>1</v>
      </c>
      <c r="E23" s="3" t="s">
        <v>36</v>
      </c>
    </row>
    <row r="24" spans="1:8" ht="30" x14ac:dyDescent="0.25">
      <c r="A24" s="7" t="s">
        <v>2</v>
      </c>
      <c r="B24" s="12" t="s">
        <v>1</v>
      </c>
      <c r="C24" s="7">
        <v>1</v>
      </c>
      <c r="D24" s="7">
        <f t="shared" si="2"/>
        <v>1</v>
      </c>
      <c r="E24" s="3" t="s">
        <v>37</v>
      </c>
    </row>
    <row r="25" spans="1:8" x14ac:dyDescent="0.25">
      <c r="A25" s="7" t="s">
        <v>2</v>
      </c>
      <c r="B25" s="12" t="s">
        <v>1</v>
      </c>
      <c r="C25" s="7">
        <v>1</v>
      </c>
      <c r="D25" s="7">
        <f t="shared" ref="D25" si="3">IF(B25="yes",C25,0)</f>
        <v>1</v>
      </c>
      <c r="E25" s="3" t="s">
        <v>36</v>
      </c>
    </row>
    <row r="26" spans="1:8" x14ac:dyDescent="0.25">
      <c r="A26" s="7"/>
      <c r="B26" s="7"/>
      <c r="C26" s="7"/>
      <c r="D26" s="7"/>
      <c r="E26" s="3"/>
    </row>
    <row r="27" spans="1:8" ht="30" x14ac:dyDescent="0.25">
      <c r="A27" s="7" t="s">
        <v>2</v>
      </c>
      <c r="B27" s="12" t="s">
        <v>1</v>
      </c>
      <c r="C27" s="7">
        <v>1</v>
      </c>
      <c r="D27" s="7">
        <f t="shared" ref="D27:D28" si="4">IF(B27="yes",C27,0)</f>
        <v>1</v>
      </c>
      <c r="E27" s="3" t="s">
        <v>51</v>
      </c>
    </row>
    <row r="28" spans="1:8" ht="75" x14ac:dyDescent="0.25">
      <c r="A28" s="7" t="s">
        <v>2</v>
      </c>
      <c r="B28" s="12" t="s">
        <v>1</v>
      </c>
      <c r="C28" s="7">
        <v>1</v>
      </c>
      <c r="D28" s="7">
        <f t="shared" si="4"/>
        <v>1</v>
      </c>
      <c r="E28" s="18" t="s">
        <v>113</v>
      </c>
      <c r="H28" s="3" t="s">
        <v>112</v>
      </c>
    </row>
    <row r="29" spans="1:8" ht="33.75" x14ac:dyDescent="0.25">
      <c r="A29" s="7" t="s">
        <v>2</v>
      </c>
      <c r="B29" s="12" t="s">
        <v>1</v>
      </c>
      <c r="C29" s="7">
        <v>2</v>
      </c>
      <c r="D29" s="7">
        <f t="shared" ref="D29" si="5">IF(B29="yes",C29,0)</f>
        <v>2</v>
      </c>
      <c r="E29" s="3" t="s">
        <v>43</v>
      </c>
    </row>
    <row r="30" spans="1:8" ht="45" x14ac:dyDescent="0.25">
      <c r="A30" s="7" t="s">
        <v>2</v>
      </c>
      <c r="B30" s="12" t="s">
        <v>1</v>
      </c>
      <c r="C30" s="7">
        <v>2</v>
      </c>
      <c r="D30" s="7">
        <f t="shared" ref="D30" si="6">IF(B30="yes",C30,0)</f>
        <v>2</v>
      </c>
      <c r="E30" s="18" t="s">
        <v>44</v>
      </c>
    </row>
    <row r="31" spans="1:8" ht="30" x14ac:dyDescent="0.25">
      <c r="A31" s="7" t="s">
        <v>2</v>
      </c>
      <c r="B31" s="12" t="s">
        <v>1</v>
      </c>
      <c r="C31" s="7">
        <v>1</v>
      </c>
      <c r="D31" s="7">
        <f t="shared" ref="D31" si="7">IF(B31="yes",C31,0)</f>
        <v>1</v>
      </c>
      <c r="E31" s="18" t="s">
        <v>41</v>
      </c>
    </row>
    <row r="32" spans="1:8" ht="30" x14ac:dyDescent="0.25">
      <c r="A32" s="7" t="s">
        <v>2</v>
      </c>
      <c r="B32" s="12" t="s">
        <v>1</v>
      </c>
      <c r="C32" s="7">
        <v>1</v>
      </c>
      <c r="D32" s="7">
        <f t="shared" ref="D32" si="8">IF(B32="yes",C32,0)</f>
        <v>1</v>
      </c>
      <c r="E32" s="18" t="s">
        <v>40</v>
      </c>
    </row>
    <row r="33" spans="1:7" ht="30" x14ac:dyDescent="0.25">
      <c r="A33" s="7" t="s">
        <v>2</v>
      </c>
      <c r="B33" s="12" t="s">
        <v>1</v>
      </c>
      <c r="C33" s="7">
        <v>2</v>
      </c>
      <c r="D33" s="7">
        <f t="shared" ref="D33:D35" si="9">IF(B33="yes",C33,0)</f>
        <v>2</v>
      </c>
      <c r="E33" s="18" t="s">
        <v>39</v>
      </c>
    </row>
    <row r="34" spans="1:7" x14ac:dyDescent="0.25">
      <c r="A34" s="7"/>
      <c r="B34" s="12"/>
      <c r="C34" s="7"/>
      <c r="D34" s="7"/>
      <c r="E34" s="3"/>
    </row>
    <row r="35" spans="1:7" ht="30" x14ac:dyDescent="0.25">
      <c r="A35" s="7" t="s">
        <v>2</v>
      </c>
      <c r="B35" s="12" t="s">
        <v>1</v>
      </c>
      <c r="C35" s="7">
        <v>1</v>
      </c>
      <c r="D35" s="7">
        <f t="shared" si="9"/>
        <v>1</v>
      </c>
      <c r="E35" s="3" t="s">
        <v>55</v>
      </c>
    </row>
    <row r="36" spans="1:7" x14ac:dyDescent="0.25">
      <c r="A36" s="7"/>
      <c r="B36" s="7"/>
      <c r="C36" s="7"/>
      <c r="D36" s="7"/>
      <c r="E36" s="3"/>
    </row>
    <row r="37" spans="1:7" x14ac:dyDescent="0.25">
      <c r="A37" s="14" t="s">
        <v>57</v>
      </c>
      <c r="B37" s="14" t="s">
        <v>5</v>
      </c>
      <c r="C37" s="14" t="s">
        <v>3</v>
      </c>
      <c r="D37" s="14" t="s">
        <v>4</v>
      </c>
      <c r="E37" s="4" t="s">
        <v>6</v>
      </c>
    </row>
    <row r="38" spans="1:7" ht="30" x14ac:dyDescent="0.25">
      <c r="A38" s="7" t="s">
        <v>2</v>
      </c>
      <c r="B38" s="12" t="s">
        <v>1</v>
      </c>
      <c r="C38" s="7">
        <v>1</v>
      </c>
      <c r="D38" s="7">
        <f t="shared" ref="D38:D39" si="10">IF(B38="yes",C38,0)</f>
        <v>1</v>
      </c>
      <c r="E38" s="3" t="s">
        <v>52</v>
      </c>
    </row>
    <row r="39" spans="1:7" ht="30" x14ac:dyDescent="0.25">
      <c r="A39" s="7" t="s">
        <v>2</v>
      </c>
      <c r="B39" s="12" t="s">
        <v>1</v>
      </c>
      <c r="C39" s="7">
        <v>3</v>
      </c>
      <c r="D39" s="7">
        <f t="shared" si="10"/>
        <v>3</v>
      </c>
      <c r="E39" s="3" t="s">
        <v>42</v>
      </c>
    </row>
    <row r="40" spans="1:7" x14ac:dyDescent="0.25">
      <c r="A40" s="7"/>
      <c r="B40" s="7"/>
      <c r="C40" s="7"/>
      <c r="D40" s="7"/>
      <c r="E40" s="3"/>
    </row>
    <row r="41" spans="1:7" ht="60" x14ac:dyDescent="0.25">
      <c r="A41" s="7" t="s">
        <v>2</v>
      </c>
      <c r="B41" s="12" t="s">
        <v>1</v>
      </c>
      <c r="C41" s="7">
        <v>1</v>
      </c>
      <c r="D41" s="7">
        <f t="shared" ref="D41:D43" si="11">IF(B41="yes",C41,0)</f>
        <v>1</v>
      </c>
      <c r="E41" s="18" t="s">
        <v>59</v>
      </c>
      <c r="G41" t="s">
        <v>115</v>
      </c>
    </row>
    <row r="42" spans="1:7" ht="48.75" x14ac:dyDescent="0.25">
      <c r="A42" s="7" t="s">
        <v>2</v>
      </c>
      <c r="B42" s="12" t="s">
        <v>1</v>
      </c>
      <c r="C42" s="7">
        <v>2</v>
      </c>
      <c r="D42" s="7">
        <f t="shared" si="11"/>
        <v>2</v>
      </c>
      <c r="E42" s="18" t="s">
        <v>45</v>
      </c>
    </row>
    <row r="43" spans="1:7" ht="30" x14ac:dyDescent="0.25">
      <c r="A43" s="7" t="s">
        <v>2</v>
      </c>
      <c r="B43" s="12" t="s">
        <v>1</v>
      </c>
      <c r="C43" s="7">
        <v>2</v>
      </c>
      <c r="D43" s="7">
        <f t="shared" si="11"/>
        <v>2</v>
      </c>
      <c r="E43" s="18" t="s">
        <v>49</v>
      </c>
    </row>
    <row r="44" spans="1:7" ht="30" x14ac:dyDescent="0.25">
      <c r="A44" s="7" t="s">
        <v>2</v>
      </c>
      <c r="B44" s="12" t="s">
        <v>1</v>
      </c>
      <c r="C44" s="7">
        <v>1</v>
      </c>
      <c r="D44" s="7">
        <f t="shared" ref="D44" si="12">IF(B44="yes",C44,0)</f>
        <v>1</v>
      </c>
      <c r="E44" s="18" t="s">
        <v>48</v>
      </c>
    </row>
    <row r="45" spans="1:7" ht="30" x14ac:dyDescent="0.25">
      <c r="A45" s="7" t="s">
        <v>2</v>
      </c>
      <c r="B45" s="12" t="s">
        <v>1</v>
      </c>
      <c r="C45" s="7">
        <v>1</v>
      </c>
      <c r="D45" s="7">
        <f t="shared" ref="D45" si="13">IF(B45="yes",C45,0)</f>
        <v>1</v>
      </c>
      <c r="E45" s="18" t="s">
        <v>47</v>
      </c>
    </row>
    <row r="46" spans="1:7" ht="30" x14ac:dyDescent="0.25">
      <c r="A46" s="7" t="s">
        <v>2</v>
      </c>
      <c r="B46" s="12" t="s">
        <v>1</v>
      </c>
      <c r="C46" s="7">
        <v>3</v>
      </c>
      <c r="D46" s="7">
        <f t="shared" ref="D46" si="14">IF(B46="yes",C46,0)</f>
        <v>3</v>
      </c>
      <c r="E46" s="18" t="s">
        <v>46</v>
      </c>
    </row>
    <row r="47" spans="1:7" x14ac:dyDescent="0.25">
      <c r="A47" s="7"/>
      <c r="B47" s="7"/>
      <c r="C47" s="7"/>
      <c r="D47" s="7"/>
      <c r="E47" s="3"/>
    </row>
    <row r="48" spans="1:7" x14ac:dyDescent="0.25">
      <c r="A48" s="7"/>
      <c r="B48" s="7"/>
      <c r="C48" s="7"/>
      <c r="D48" s="7"/>
      <c r="E48" s="3"/>
    </row>
    <row r="49" spans="1:5" x14ac:dyDescent="0.25">
      <c r="A49" s="7"/>
      <c r="B49" s="7"/>
      <c r="C49" s="7"/>
      <c r="D49" s="7"/>
      <c r="E49" s="3"/>
    </row>
    <row r="50" spans="1:5" x14ac:dyDescent="0.25">
      <c r="A50" s="7"/>
      <c r="B50" s="7"/>
      <c r="C50" s="7"/>
      <c r="D50" s="7"/>
      <c r="E50" s="3"/>
    </row>
    <row r="51" spans="1:5" x14ac:dyDescent="0.25">
      <c r="A51" s="7"/>
      <c r="B51" s="7"/>
      <c r="C51" s="7"/>
      <c r="D51" s="7"/>
      <c r="E51" s="3"/>
    </row>
    <row r="52" spans="1:5" x14ac:dyDescent="0.25">
      <c r="A52" s="7"/>
      <c r="B52" s="7" t="s">
        <v>8</v>
      </c>
      <c r="C52" s="7"/>
      <c r="D52" s="7">
        <f>SUM(C13:C47)</f>
        <v>40</v>
      </c>
      <c r="E52" s="3"/>
    </row>
    <row r="53" spans="1:5" x14ac:dyDescent="0.25">
      <c r="A53" s="7"/>
      <c r="B53" s="7" t="s">
        <v>9</v>
      </c>
      <c r="C53" s="7"/>
      <c r="D53" s="7">
        <f>MAX(0,SUM(D13:D47))</f>
        <v>40</v>
      </c>
      <c r="E53" s="3"/>
    </row>
    <row r="54" spans="1:5" hidden="1" x14ac:dyDescent="0.25">
      <c r="A54" s="7"/>
      <c r="B54" s="7" t="str">
        <f>B3</f>
        <v>Master</v>
      </c>
      <c r="C54" s="7"/>
      <c r="D54" s="7"/>
      <c r="E54" s="3"/>
    </row>
    <row r="55" spans="1:5" x14ac:dyDescent="0.25">
      <c r="A55" s="7"/>
      <c r="B55" s="7" t="s">
        <v>10</v>
      </c>
      <c r="C55" s="7"/>
      <c r="D55" s="17">
        <f>IF(B54="Bachelor",D53/(D52),D53/(D52))</f>
        <v>1</v>
      </c>
      <c r="E55" s="3"/>
    </row>
    <row r="56" spans="1:5" x14ac:dyDescent="0.25">
      <c r="A56" s="7"/>
      <c r="B56" s="7"/>
      <c r="C56" s="7"/>
      <c r="D56" s="7"/>
      <c r="E56" s="3"/>
    </row>
    <row r="57" spans="1:5" x14ac:dyDescent="0.25">
      <c r="A57" s="7"/>
      <c r="B57" s="7"/>
      <c r="C57" s="7"/>
      <c r="D57" s="7"/>
      <c r="E57" s="21" t="s">
        <v>33</v>
      </c>
    </row>
    <row r="58" spans="1:5" x14ac:dyDescent="0.25">
      <c r="A58" s="7"/>
      <c r="B58" s="7"/>
      <c r="C58" s="7"/>
      <c r="D58" s="7"/>
      <c r="E58" s="22"/>
    </row>
    <row r="59" spans="1:5" x14ac:dyDescent="0.25">
      <c r="A59" s="7"/>
      <c r="B59" s="7"/>
      <c r="C59" s="7"/>
      <c r="D59" s="7"/>
      <c r="E59" s="22"/>
    </row>
    <row r="60" spans="1:5" x14ac:dyDescent="0.25">
      <c r="A60" s="7"/>
      <c r="B60" s="7"/>
      <c r="C60" s="7"/>
      <c r="D60" s="7"/>
      <c r="E60" s="22"/>
    </row>
    <row r="61" spans="1:5" x14ac:dyDescent="0.25">
      <c r="E61" s="21" t="s">
        <v>60</v>
      </c>
    </row>
    <row r="62" spans="1:5" x14ac:dyDescent="0.25">
      <c r="E62" s="22"/>
    </row>
    <row r="63" spans="1:5" x14ac:dyDescent="0.25">
      <c r="E63" s="22"/>
    </row>
    <row r="64" spans="1:5" x14ac:dyDescent="0.25">
      <c r="E64" s="22"/>
    </row>
  </sheetData>
  <mergeCells count="4">
    <mergeCell ref="E2:E9"/>
    <mergeCell ref="G2:G9"/>
    <mergeCell ref="E57:E60"/>
    <mergeCell ref="E61:E64"/>
  </mergeCells>
  <dataValidations count="2">
    <dataValidation type="list" allowBlank="1" showInputMessage="1" showErrorMessage="1" sqref="B3" xr:uid="{00000000-0002-0000-0000-000000000000}">
      <formula1>"Master,Bachelor"</formula1>
    </dataValidation>
    <dataValidation type="list" allowBlank="1" showInputMessage="1" showErrorMessage="1" sqref="B18:B19 B22:B25 B4 B13:B15 B27:B35 B38:B39 B41:B46" xr:uid="{00000000-0002-0000-0000-000001000000}">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42"/>
  <sheetViews>
    <sheetView topLeftCell="A31" workbookViewId="0"/>
  </sheetViews>
  <sheetFormatPr baseColWidth="10" defaultRowHeight="15" x14ac:dyDescent="0.25"/>
  <sheetData>
    <row r="3" spans="1:1" x14ac:dyDescent="0.25">
      <c r="A3" t="s">
        <v>38</v>
      </c>
    </row>
    <row r="22" spans="1:1" x14ac:dyDescent="0.25">
      <c r="A22" t="s">
        <v>54</v>
      </c>
    </row>
    <row r="42" spans="1:1" ht="28.5" x14ac:dyDescent="0.45">
      <c r="A42" t="s">
        <v>53</v>
      </c>
    </row>
  </sheetData>
  <pageMargins left="0.7" right="0.7" top="0.78740157499999996" bottom="0.78740157499999996"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640BB-F188-4C71-B9EE-F84A0DC27BBF}">
  <dimension ref="A2:D74"/>
  <sheetViews>
    <sheetView topLeftCell="A52" workbookViewId="0">
      <selection activeCell="D74" sqref="A40:D74"/>
    </sheetView>
  </sheetViews>
  <sheetFormatPr baseColWidth="10" defaultRowHeight="15" x14ac:dyDescent="0.25"/>
  <sheetData>
    <row r="2" spans="1:4" ht="18.75" x14ac:dyDescent="0.3">
      <c r="A2" s="20" t="s">
        <v>61</v>
      </c>
      <c r="B2" s="20"/>
      <c r="C2" s="20"/>
      <c r="D2" s="20"/>
    </row>
    <row r="3" spans="1:4" x14ac:dyDescent="0.25">
      <c r="A3" t="s">
        <v>62</v>
      </c>
    </row>
    <row r="4" spans="1:4" x14ac:dyDescent="0.25">
      <c r="A4" t="s">
        <v>63</v>
      </c>
    </row>
    <row r="5" spans="1:4" x14ac:dyDescent="0.25">
      <c r="A5" t="s">
        <v>64</v>
      </c>
    </row>
    <row r="6" spans="1:4" x14ac:dyDescent="0.25">
      <c r="A6" t="s">
        <v>65</v>
      </c>
    </row>
    <row r="7" spans="1:4" x14ac:dyDescent="0.25">
      <c r="A7" t="s">
        <v>66</v>
      </c>
    </row>
    <row r="8" spans="1:4" x14ac:dyDescent="0.25">
      <c r="A8" t="s">
        <v>67</v>
      </c>
    </row>
    <row r="9" spans="1:4" x14ac:dyDescent="0.25">
      <c r="A9" t="s">
        <v>68</v>
      </c>
    </row>
    <row r="10" spans="1:4" x14ac:dyDescent="0.25">
      <c r="A10" t="s">
        <v>69</v>
      </c>
    </row>
    <row r="11" spans="1:4" x14ac:dyDescent="0.25">
      <c r="A11" t="s">
        <v>70</v>
      </c>
    </row>
    <row r="12" spans="1:4" x14ac:dyDescent="0.25">
      <c r="A12" t="s">
        <v>71</v>
      </c>
    </row>
    <row r="13" spans="1:4" x14ac:dyDescent="0.25">
      <c r="A13" t="s">
        <v>72</v>
      </c>
    </row>
    <row r="14" spans="1:4" x14ac:dyDescent="0.25">
      <c r="A14" t="s">
        <v>101</v>
      </c>
    </row>
    <row r="15" spans="1:4" x14ac:dyDescent="0.25">
      <c r="A15" t="s">
        <v>73</v>
      </c>
    </row>
    <row r="16" spans="1:4" x14ac:dyDescent="0.25">
      <c r="A16" t="s">
        <v>74</v>
      </c>
    </row>
    <row r="17" spans="1:1" x14ac:dyDescent="0.25">
      <c r="A17" t="s">
        <v>75</v>
      </c>
    </row>
    <row r="18" spans="1:1" x14ac:dyDescent="0.25">
      <c r="A18" t="s">
        <v>76</v>
      </c>
    </row>
    <row r="19" spans="1:1" x14ac:dyDescent="0.25">
      <c r="A19" t="s">
        <v>77</v>
      </c>
    </row>
    <row r="20" spans="1:1" x14ac:dyDescent="0.25">
      <c r="A20" t="s">
        <v>78</v>
      </c>
    </row>
    <row r="21" spans="1:1" x14ac:dyDescent="0.25">
      <c r="A21" t="s">
        <v>79</v>
      </c>
    </row>
    <row r="22" spans="1:1" x14ac:dyDescent="0.25">
      <c r="A22" t="s">
        <v>80</v>
      </c>
    </row>
    <row r="23" spans="1:1" x14ac:dyDescent="0.25">
      <c r="A23" t="s">
        <v>81</v>
      </c>
    </row>
    <row r="24" spans="1:1" x14ac:dyDescent="0.25">
      <c r="A24" t="s">
        <v>82</v>
      </c>
    </row>
    <row r="25" spans="1:1" x14ac:dyDescent="0.25">
      <c r="A25" t="s">
        <v>83</v>
      </c>
    </row>
    <row r="26" spans="1:1" x14ac:dyDescent="0.25">
      <c r="A26" t="s">
        <v>84</v>
      </c>
    </row>
    <row r="27" spans="1:1" x14ac:dyDescent="0.25">
      <c r="A27" t="s">
        <v>85</v>
      </c>
    </row>
    <row r="28" spans="1:1" x14ac:dyDescent="0.25">
      <c r="A28" t="s">
        <v>86</v>
      </c>
    </row>
    <row r="29" spans="1:1" x14ac:dyDescent="0.25">
      <c r="A29" t="s">
        <v>87</v>
      </c>
    </row>
    <row r="30" spans="1:1" x14ac:dyDescent="0.25">
      <c r="A30" t="s">
        <v>88</v>
      </c>
    </row>
    <row r="31" spans="1:1" x14ac:dyDescent="0.25">
      <c r="A31" t="s">
        <v>89</v>
      </c>
    </row>
    <row r="32" spans="1:1" x14ac:dyDescent="0.25">
      <c r="A32" t="s">
        <v>90</v>
      </c>
    </row>
    <row r="33" spans="1:4" x14ac:dyDescent="0.25">
      <c r="A33" t="s">
        <v>91</v>
      </c>
    </row>
    <row r="34" spans="1:4" x14ac:dyDescent="0.25">
      <c r="A34" t="s">
        <v>92</v>
      </c>
    </row>
    <row r="35" spans="1:4" x14ac:dyDescent="0.25">
      <c r="A35" t="s">
        <v>93</v>
      </c>
    </row>
    <row r="36" spans="1:4" x14ac:dyDescent="0.25">
      <c r="A36" t="s">
        <v>94</v>
      </c>
    </row>
    <row r="37" spans="1:4" x14ac:dyDescent="0.25">
      <c r="A37" t="s">
        <v>95</v>
      </c>
    </row>
    <row r="39" spans="1:4" ht="18.75" x14ac:dyDescent="0.3">
      <c r="A39" s="20" t="s">
        <v>96</v>
      </c>
      <c r="B39" s="20"/>
      <c r="C39" s="20"/>
      <c r="D39" s="20"/>
    </row>
    <row r="40" spans="1:4" x14ac:dyDescent="0.25">
      <c r="A40" t="s">
        <v>62</v>
      </c>
    </row>
    <row r="41" spans="1:4" x14ac:dyDescent="0.25">
      <c r="A41" t="s">
        <v>97</v>
      </c>
    </row>
    <row r="42" spans="1:4" x14ac:dyDescent="0.25">
      <c r="A42" t="s">
        <v>64</v>
      </c>
    </row>
    <row r="43" spans="1:4" x14ac:dyDescent="0.25">
      <c r="A43" t="s">
        <v>65</v>
      </c>
    </row>
    <row r="44" spans="1:4" x14ac:dyDescent="0.25">
      <c r="A44" t="s">
        <v>98</v>
      </c>
    </row>
    <row r="45" spans="1:4" x14ac:dyDescent="0.25">
      <c r="A45" t="s">
        <v>67</v>
      </c>
    </row>
    <row r="46" spans="1:4" x14ac:dyDescent="0.25">
      <c r="A46" t="s">
        <v>99</v>
      </c>
    </row>
    <row r="47" spans="1:4" x14ac:dyDescent="0.25">
      <c r="A47" t="s">
        <v>69</v>
      </c>
    </row>
    <row r="48" spans="1:4" x14ac:dyDescent="0.25">
      <c r="A48" t="s">
        <v>70</v>
      </c>
    </row>
    <row r="49" spans="1:1" x14ac:dyDescent="0.25">
      <c r="A49" t="s">
        <v>100</v>
      </c>
    </row>
    <row r="50" spans="1:1" x14ac:dyDescent="0.25">
      <c r="A50" t="s">
        <v>72</v>
      </c>
    </row>
    <row r="51" spans="1:1" x14ac:dyDescent="0.25">
      <c r="A51" t="s">
        <v>101</v>
      </c>
    </row>
    <row r="52" spans="1:1" x14ac:dyDescent="0.25">
      <c r="A52" t="s">
        <v>73</v>
      </c>
    </row>
    <row r="53" spans="1:1" x14ac:dyDescent="0.25">
      <c r="A53" t="s">
        <v>102</v>
      </c>
    </row>
    <row r="54" spans="1:1" x14ac:dyDescent="0.25">
      <c r="A54" t="s">
        <v>111</v>
      </c>
    </row>
    <row r="55" spans="1:1" x14ac:dyDescent="0.25">
      <c r="A55" t="s">
        <v>76</v>
      </c>
    </row>
    <row r="56" spans="1:1" x14ac:dyDescent="0.25">
      <c r="A56" t="s">
        <v>77</v>
      </c>
    </row>
    <row r="57" spans="1:1" x14ac:dyDescent="0.25">
      <c r="A57" t="s">
        <v>78</v>
      </c>
    </row>
    <row r="58" spans="1:1" x14ac:dyDescent="0.25">
      <c r="A58" t="s">
        <v>79</v>
      </c>
    </row>
    <row r="59" spans="1:1" x14ac:dyDescent="0.25">
      <c r="A59" t="s">
        <v>103</v>
      </c>
    </row>
    <row r="60" spans="1:1" x14ac:dyDescent="0.25">
      <c r="A60" t="s">
        <v>81</v>
      </c>
    </row>
    <row r="61" spans="1:1" x14ac:dyDescent="0.25">
      <c r="A61" t="s">
        <v>104</v>
      </c>
    </row>
    <row r="62" spans="1:1" x14ac:dyDescent="0.25">
      <c r="A62" t="s">
        <v>83</v>
      </c>
    </row>
    <row r="63" spans="1:1" x14ac:dyDescent="0.25">
      <c r="A63" t="s">
        <v>84</v>
      </c>
    </row>
    <row r="64" spans="1:1" x14ac:dyDescent="0.25">
      <c r="A64" t="s">
        <v>85</v>
      </c>
    </row>
    <row r="65" spans="1:1" x14ac:dyDescent="0.25">
      <c r="A65" t="s">
        <v>86</v>
      </c>
    </row>
    <row r="66" spans="1:1" x14ac:dyDescent="0.25">
      <c r="A66" t="s">
        <v>105</v>
      </c>
    </row>
    <row r="67" spans="1:1" x14ac:dyDescent="0.25">
      <c r="A67" t="s">
        <v>106</v>
      </c>
    </row>
    <row r="68" spans="1:1" x14ac:dyDescent="0.25">
      <c r="A68" t="s">
        <v>89</v>
      </c>
    </row>
    <row r="69" spans="1:1" x14ac:dyDescent="0.25">
      <c r="A69" t="s">
        <v>107</v>
      </c>
    </row>
    <row r="70" spans="1:1" x14ac:dyDescent="0.25">
      <c r="A70" t="s">
        <v>108</v>
      </c>
    </row>
    <row r="71" spans="1:1" x14ac:dyDescent="0.25">
      <c r="A71" t="s">
        <v>92</v>
      </c>
    </row>
    <row r="72" spans="1:1" x14ac:dyDescent="0.25">
      <c r="A72" t="s">
        <v>93</v>
      </c>
    </row>
    <row r="73" spans="1:1" x14ac:dyDescent="0.25">
      <c r="A73" t="s">
        <v>109</v>
      </c>
    </row>
    <row r="74" spans="1:1" x14ac:dyDescent="0.25">
      <c r="A74" t="s">
        <v>110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Evaluation</vt:lpstr>
      <vt:lpstr>Images</vt:lpstr>
      <vt:lpstr>InputFiles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2020-12-14T19:34:00Z</dcterms:modified>
</cp:coreProperties>
</file>