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_Code\ScaleFinder\app\src\main\assets\"/>
    </mc:Choice>
  </mc:AlternateContent>
  <xr:revisionPtr revIDLastSave="0" documentId="13_ncr:1_{1B6ACBD1-7E1E-4B15-999D-F82A922764CE}" xr6:coauthVersionLast="47" xr6:coauthVersionMax="47" xr10:uidLastSave="{00000000-0000-0000-0000-000000000000}"/>
  <bookViews>
    <workbookView xWindow="-103" yWindow="-103" windowWidth="33120" windowHeight="18120" xr2:uid="{316C0733-AE0C-44F9-A68B-B0D948C5711E}"/>
  </bookViews>
  <sheets>
    <sheet name="scales" sheetId="2" r:id="rId1"/>
    <sheet name="spelling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2" i="2" l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N352" i="2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M352" i="2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L352" i="2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K352" i="2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J352" i="2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I352" i="2"/>
  <c r="Y352" i="2" s="1"/>
  <c r="I353" i="2"/>
  <c r="Y353" i="2" s="1"/>
  <c r="I355" i="2"/>
  <c r="Y355" i="2" s="1"/>
  <c r="I356" i="2"/>
  <c r="Y356" i="2" s="1"/>
  <c r="I357" i="2"/>
  <c r="Y357" i="2" s="1"/>
  <c r="I358" i="2"/>
  <c r="I359" i="2"/>
  <c r="X359" i="2" s="1"/>
  <c r="I361" i="2"/>
  <c r="Y361" i="2" s="1"/>
  <c r="I362" i="2"/>
  <c r="I360" i="2"/>
  <c r="Y360" i="2" s="1"/>
  <c r="I354" i="2"/>
  <c r="Y354" i="2" s="1"/>
  <c r="I351" i="2"/>
  <c r="H459" i="2"/>
  <c r="H460" i="2" s="1"/>
  <c r="H447" i="2"/>
  <c r="H448" i="2" s="1"/>
  <c r="H449" i="2" s="1"/>
  <c r="H195" i="2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435" i="2"/>
  <c r="H436" i="2" s="1"/>
  <c r="H423" i="2"/>
  <c r="I423" i="2" s="1"/>
  <c r="H411" i="2"/>
  <c r="H412" i="2" s="1"/>
  <c r="P460" i="2"/>
  <c r="P461" i="2" s="1"/>
  <c r="P462" i="2" s="1"/>
  <c r="P463" i="2" s="1"/>
  <c r="P464" i="2" s="1"/>
  <c r="O460" i="2"/>
  <c r="O461" i="2" s="1"/>
  <c r="O462" i="2" s="1"/>
  <c r="O463" i="2" s="1"/>
  <c r="O464" i="2" s="1"/>
  <c r="N460" i="2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M460" i="2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L460" i="2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K460" i="2"/>
  <c r="K461" i="2" s="1"/>
  <c r="K462" i="2" s="1"/>
  <c r="K463" i="2" s="1"/>
  <c r="J460" i="2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P448" i="2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O448" i="2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N448" i="2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M448" i="2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L448" i="2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K448" i="2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J448" i="2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P436" i="2"/>
  <c r="P437" i="2" s="1"/>
  <c r="P438" i="2" s="1"/>
  <c r="P439" i="2" s="1"/>
  <c r="P440" i="2" s="1"/>
  <c r="O436" i="2"/>
  <c r="O437" i="2" s="1"/>
  <c r="O438" i="2" s="1"/>
  <c r="O439" i="2" s="1"/>
  <c r="O440" i="2" s="1"/>
  <c r="N436" i="2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M436" i="2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L436" i="2"/>
  <c r="L437" i="2" s="1"/>
  <c r="L438" i="2" s="1"/>
  <c r="L439" i="2" s="1"/>
  <c r="L440" i="2" s="1"/>
  <c r="K436" i="2"/>
  <c r="K437" i="2" s="1"/>
  <c r="K438" i="2" s="1"/>
  <c r="K439" i="2" s="1"/>
  <c r="K440" i="2" s="1"/>
  <c r="J436" i="2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P424" i="2"/>
  <c r="P425" i="2" s="1"/>
  <c r="O424" i="2"/>
  <c r="O425" i="2" s="1"/>
  <c r="N424" i="2"/>
  <c r="N425" i="2" s="1"/>
  <c r="M424" i="2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L424" i="2"/>
  <c r="L425" i="2" s="1"/>
  <c r="K424" i="2"/>
  <c r="K425" i="2" s="1"/>
  <c r="J424" i="2"/>
  <c r="J425" i="2" s="1"/>
  <c r="J426" i="2" s="1"/>
  <c r="P412" i="2"/>
  <c r="P413" i="2" s="1"/>
  <c r="P414" i="2" s="1"/>
  <c r="P415" i="2" s="1"/>
  <c r="P416" i="2" s="1"/>
  <c r="O412" i="2"/>
  <c r="O413" i="2" s="1"/>
  <c r="O414" i="2" s="1"/>
  <c r="O415" i="2" s="1"/>
  <c r="O416" i="2" s="1"/>
  <c r="N412" i="2"/>
  <c r="N413" i="2" s="1"/>
  <c r="N414" i="2" s="1"/>
  <c r="N415" i="2" s="1"/>
  <c r="N416" i="2" s="1"/>
  <c r="M412" i="2"/>
  <c r="M413" i="2" s="1"/>
  <c r="M414" i="2" s="1"/>
  <c r="M415" i="2" s="1"/>
  <c r="M416" i="2" s="1"/>
  <c r="L412" i="2"/>
  <c r="L413" i="2" s="1"/>
  <c r="K412" i="2"/>
  <c r="K413" i="2" s="1"/>
  <c r="K414" i="2" s="1"/>
  <c r="K415" i="2" s="1"/>
  <c r="K416" i="2" s="1"/>
  <c r="J412" i="2"/>
  <c r="J413" i="2" s="1"/>
  <c r="J414" i="2" s="1"/>
  <c r="J415" i="2" s="1"/>
  <c r="J416" i="2" s="1"/>
  <c r="P400" i="2"/>
  <c r="P401" i="2" s="1"/>
  <c r="P402" i="2" s="1"/>
  <c r="O400" i="2"/>
  <c r="O401" i="2" s="1"/>
  <c r="N400" i="2"/>
  <c r="N401" i="2" s="1"/>
  <c r="N402" i="2" s="1"/>
  <c r="M400" i="2"/>
  <c r="M401" i="2" s="1"/>
  <c r="L400" i="2"/>
  <c r="L401" i="2" s="1"/>
  <c r="K400" i="2"/>
  <c r="K401" i="2" s="1"/>
  <c r="J400" i="2"/>
  <c r="J401" i="2" s="1"/>
  <c r="J402" i="2" s="1"/>
  <c r="H519" i="2"/>
  <c r="H520" i="2" s="1"/>
  <c r="H507" i="2"/>
  <c r="H508" i="2" s="1"/>
  <c r="H543" i="2"/>
  <c r="H544" i="2" s="1"/>
  <c r="H495" i="2"/>
  <c r="H496" i="2" s="1"/>
  <c r="H483" i="2"/>
  <c r="H484" i="2" s="1"/>
  <c r="P544" i="2"/>
  <c r="P545" i="2" s="1"/>
  <c r="P546" i="2" s="1"/>
  <c r="P547" i="2" s="1"/>
  <c r="O544" i="2"/>
  <c r="O545" i="2" s="1"/>
  <c r="O546" i="2" s="1"/>
  <c r="O547" i="2" s="1"/>
  <c r="O548" i="2" s="1"/>
  <c r="O549" i="2" s="1"/>
  <c r="N544" i="2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M544" i="2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L544" i="2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K544" i="2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J544" i="2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P532" i="2"/>
  <c r="P533" i="2" s="1"/>
  <c r="P534" i="2" s="1"/>
  <c r="O532" i="2"/>
  <c r="O533" i="2" s="1"/>
  <c r="N532" i="2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M532" i="2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L532" i="2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K532" i="2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J532" i="2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P520" i="2"/>
  <c r="P521" i="2" s="1"/>
  <c r="P522" i="2" s="1"/>
  <c r="P523" i="2" s="1"/>
  <c r="O520" i="2"/>
  <c r="O521" i="2" s="1"/>
  <c r="O522" i="2" s="1"/>
  <c r="O523" i="2" s="1"/>
  <c r="N520" i="2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M520" i="2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L520" i="2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K520" i="2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J520" i="2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P508" i="2"/>
  <c r="P509" i="2" s="1"/>
  <c r="P510" i="2" s="1"/>
  <c r="O508" i="2"/>
  <c r="O509" i="2" s="1"/>
  <c r="N508" i="2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M508" i="2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L508" i="2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K508" i="2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J508" i="2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P496" i="2"/>
  <c r="P497" i="2" s="1"/>
  <c r="P498" i="2" s="1"/>
  <c r="P499" i="2" s="1"/>
  <c r="O496" i="2"/>
  <c r="O497" i="2" s="1"/>
  <c r="O498" i="2" s="1"/>
  <c r="O499" i="2" s="1"/>
  <c r="N496" i="2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M496" i="2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L496" i="2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K496" i="2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J496" i="2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P484" i="2"/>
  <c r="P485" i="2" s="1"/>
  <c r="O484" i="2"/>
  <c r="O485" i="2" s="1"/>
  <c r="N484" i="2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M484" i="2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L484" i="2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K484" i="2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J484" i="2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P472" i="2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O472" i="2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N472" i="2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M472" i="2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L472" i="2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K472" i="2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J472" i="2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H471" i="2"/>
  <c r="H472" i="2" s="1"/>
  <c r="H567" i="2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I578" i="2" s="1"/>
  <c r="H555" i="2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I566" i="2" s="1"/>
  <c r="P568" i="2"/>
  <c r="P569" i="2" s="1"/>
  <c r="P570" i="2" s="1"/>
  <c r="O568" i="2"/>
  <c r="O569" i="2" s="1"/>
  <c r="N568" i="2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M568" i="2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L568" i="2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K568" i="2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J568" i="2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P556" i="2"/>
  <c r="P557" i="2" s="1"/>
  <c r="P558" i="2" s="1"/>
  <c r="O556" i="2"/>
  <c r="O557" i="2" s="1"/>
  <c r="N556" i="2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M556" i="2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L556" i="2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K556" i="2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J556" i="2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O340" i="2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N340" i="2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M340" i="2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L340" i="2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K340" i="2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J340" i="2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H339" i="2"/>
  <c r="H340" i="2" s="1"/>
  <c r="H387" i="2"/>
  <c r="H388" i="2" s="1"/>
  <c r="H627" i="2"/>
  <c r="H628" i="2" s="1"/>
  <c r="H591" i="2"/>
  <c r="H592" i="2" s="1"/>
  <c r="Q628" i="2"/>
  <c r="Q629" i="2" s="1"/>
  <c r="P628" i="2"/>
  <c r="P629" i="2" s="1"/>
  <c r="O628" i="2"/>
  <c r="O629" i="2" s="1"/>
  <c r="N628" i="2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M628" i="2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L628" i="2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K628" i="2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J628" i="2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Q616" i="2"/>
  <c r="Q617" i="2" s="1"/>
  <c r="P616" i="2"/>
  <c r="P617" i="2" s="1"/>
  <c r="O616" i="2"/>
  <c r="O617" i="2" s="1"/>
  <c r="N616" i="2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M616" i="2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L616" i="2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K616" i="2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J616" i="2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Q604" i="2"/>
  <c r="Q605" i="2" s="1"/>
  <c r="P604" i="2"/>
  <c r="P605" i="2" s="1"/>
  <c r="O604" i="2"/>
  <c r="O605" i="2" s="1"/>
  <c r="N604" i="2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M604" i="2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L604" i="2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K604" i="2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J604" i="2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Q592" i="2"/>
  <c r="Q593" i="2" s="1"/>
  <c r="P592" i="2"/>
  <c r="P593" i="2" s="1"/>
  <c r="O592" i="2"/>
  <c r="O593" i="2" s="1"/>
  <c r="N592" i="2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M592" i="2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L592" i="2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K592" i="2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J592" i="2"/>
  <c r="H580" i="2"/>
  <c r="H581" i="2" s="1"/>
  <c r="Q580" i="2"/>
  <c r="Q581" i="2" s="1"/>
  <c r="P580" i="2"/>
  <c r="P581" i="2" s="1"/>
  <c r="O580" i="2"/>
  <c r="O581" i="2" s="1"/>
  <c r="N580" i="2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M580" i="2"/>
  <c r="M581" i="2" s="1"/>
  <c r="L580" i="2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K580" i="2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J580" i="2"/>
  <c r="H376" i="2"/>
  <c r="H377" i="2" s="1"/>
  <c r="Q376" i="2"/>
  <c r="Q377" i="2" s="1"/>
  <c r="P376" i="2"/>
  <c r="P377" i="2" s="1"/>
  <c r="O376" i="2"/>
  <c r="O377" i="2" s="1"/>
  <c r="N376" i="2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M376" i="2"/>
  <c r="M377" i="2" s="1"/>
  <c r="L376" i="2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K376" i="2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J376" i="2"/>
  <c r="H364" i="2"/>
  <c r="H365" i="2" s="1"/>
  <c r="Q364" i="2"/>
  <c r="Q365" i="2" s="1"/>
  <c r="Q366" i="2" s="1"/>
  <c r="P364" i="2"/>
  <c r="P365" i="2" s="1"/>
  <c r="P366" i="2" s="1"/>
  <c r="O364" i="2"/>
  <c r="O365" i="2" s="1"/>
  <c r="N364" i="2"/>
  <c r="N365" i="2" s="1"/>
  <c r="M364" i="2"/>
  <c r="M365" i="2" s="1"/>
  <c r="L364" i="2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K364" i="2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J364" i="2"/>
  <c r="J365" i="2" s="1"/>
  <c r="P388" i="2"/>
  <c r="P389" i="2" s="1"/>
  <c r="P390" i="2" s="1"/>
  <c r="O388" i="2"/>
  <c r="O389" i="2" s="1"/>
  <c r="N388" i="2"/>
  <c r="N389" i="2" s="1"/>
  <c r="N390" i="2" s="1"/>
  <c r="M388" i="2"/>
  <c r="M389" i="2" s="1"/>
  <c r="L388" i="2"/>
  <c r="L389" i="2" s="1"/>
  <c r="K388" i="2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J388" i="2"/>
  <c r="J389" i="2" s="1"/>
  <c r="H328" i="2"/>
  <c r="H329" i="2" s="1"/>
  <c r="O328" i="2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N328" i="2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M328" i="2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L328" i="2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K328" i="2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J328" i="2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H316" i="2"/>
  <c r="H317" i="2" s="1"/>
  <c r="H318" i="2" s="1"/>
  <c r="H319" i="2" s="1"/>
  <c r="H320" i="2" s="1"/>
  <c r="H321" i="2" s="1"/>
  <c r="H322" i="2" s="1"/>
  <c r="H323" i="2" s="1"/>
  <c r="H324" i="2" s="1"/>
  <c r="H325" i="2" s="1"/>
  <c r="I315" i="2"/>
  <c r="S315" i="2" s="1"/>
  <c r="K316" i="2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L316" i="2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M316" i="2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N316" i="2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O316" i="2"/>
  <c r="O317" i="2" s="1"/>
  <c r="O318" i="2" s="1"/>
  <c r="O319" i="2" s="1"/>
  <c r="O320" i="2" s="1"/>
  <c r="O321" i="2" s="1"/>
  <c r="J316" i="2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I363" i="2"/>
  <c r="Y363" i="2" s="1"/>
  <c r="I375" i="2"/>
  <c r="I579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327" i="2"/>
  <c r="H303" i="2"/>
  <c r="I303" i="2" s="1"/>
  <c r="H267" i="2"/>
  <c r="H268" i="2" s="1"/>
  <c r="H291" i="2"/>
  <c r="H292" i="2" s="1"/>
  <c r="H279" i="2"/>
  <c r="I279" i="2" s="1"/>
  <c r="H256" i="2"/>
  <c r="H257" i="2" s="1"/>
  <c r="H243" i="2"/>
  <c r="H244" i="2" s="1"/>
  <c r="H231" i="2"/>
  <c r="H232" i="2" s="1"/>
  <c r="H233" i="2" s="1"/>
  <c r="H219" i="2"/>
  <c r="H220" i="2" s="1"/>
  <c r="H207" i="2"/>
  <c r="H208" i="2" s="1"/>
  <c r="H209" i="2" s="1"/>
  <c r="H183" i="2"/>
  <c r="I183" i="2" s="1"/>
  <c r="H171" i="2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59" i="2"/>
  <c r="H160" i="2" s="1"/>
  <c r="H147" i="2"/>
  <c r="I147" i="2" s="1"/>
  <c r="H135" i="2"/>
  <c r="H136" i="2" s="1"/>
  <c r="H123" i="2"/>
  <c r="H124" i="2" s="1"/>
  <c r="H111" i="2"/>
  <c r="H112" i="2" s="1"/>
  <c r="H99" i="2"/>
  <c r="H100" i="2" s="1"/>
  <c r="H87" i="2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I3" i="2"/>
  <c r="I255" i="2"/>
  <c r="E39" i="3"/>
  <c r="H51" i="2"/>
  <c r="H63" i="2"/>
  <c r="H75" i="2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I86" i="2" s="1"/>
  <c r="H39" i="2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I50" i="2" s="1"/>
  <c r="H27" i="2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I38" i="2" s="1"/>
  <c r="H15" i="2"/>
  <c r="I15" i="2" s="1"/>
  <c r="H4" i="2"/>
  <c r="I4" i="2" s="1"/>
  <c r="N304" i="2"/>
  <c r="M304" i="2"/>
  <c r="L304" i="2"/>
  <c r="K304" i="2"/>
  <c r="K305" i="2" s="1"/>
  <c r="J304" i="2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N292" i="2"/>
  <c r="M292" i="2"/>
  <c r="L292" i="2"/>
  <c r="K292" i="2"/>
  <c r="J292" i="2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N280" i="2"/>
  <c r="M280" i="2"/>
  <c r="L280" i="2"/>
  <c r="K280" i="2"/>
  <c r="K281" i="2" s="1"/>
  <c r="J280" i="2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N268" i="2"/>
  <c r="M268" i="2"/>
  <c r="L268" i="2"/>
  <c r="K268" i="2"/>
  <c r="J268" i="2"/>
  <c r="N256" i="2"/>
  <c r="M256" i="2"/>
  <c r="L256" i="2"/>
  <c r="K256" i="2"/>
  <c r="K257" i="2" s="1"/>
  <c r="J256" i="2"/>
  <c r="J257" i="2" s="1"/>
  <c r="P172" i="2"/>
  <c r="O172" i="2"/>
  <c r="N172" i="2"/>
  <c r="M172" i="2"/>
  <c r="L172" i="2"/>
  <c r="K172" i="2"/>
  <c r="J172" i="2"/>
  <c r="P244" i="2"/>
  <c r="O244" i="2"/>
  <c r="N244" i="2"/>
  <c r="M244" i="2"/>
  <c r="L244" i="2"/>
  <c r="K244" i="2"/>
  <c r="J244" i="2"/>
  <c r="P232" i="2"/>
  <c r="O232" i="2"/>
  <c r="N232" i="2"/>
  <c r="M232" i="2"/>
  <c r="L232" i="2"/>
  <c r="K232" i="2"/>
  <c r="K233" i="2" s="1"/>
  <c r="J232" i="2"/>
  <c r="J233" i="2" s="1"/>
  <c r="P220" i="2"/>
  <c r="O220" i="2"/>
  <c r="N220" i="2"/>
  <c r="M220" i="2"/>
  <c r="L220" i="2"/>
  <c r="K220" i="2"/>
  <c r="J220" i="2"/>
  <c r="P208" i="2"/>
  <c r="O208" i="2"/>
  <c r="N208" i="2"/>
  <c r="M208" i="2"/>
  <c r="L208" i="2"/>
  <c r="K208" i="2"/>
  <c r="K209" i="2" s="1"/>
  <c r="J208" i="2"/>
  <c r="J209" i="2" s="1"/>
  <c r="P196" i="2"/>
  <c r="O196" i="2"/>
  <c r="N196" i="2"/>
  <c r="M196" i="2"/>
  <c r="L196" i="2"/>
  <c r="K196" i="2"/>
  <c r="J196" i="2"/>
  <c r="P184" i="2"/>
  <c r="O184" i="2"/>
  <c r="N184" i="2"/>
  <c r="M184" i="2"/>
  <c r="L184" i="2"/>
  <c r="K184" i="2"/>
  <c r="K185" i="2" s="1"/>
  <c r="J184" i="2"/>
  <c r="J185" i="2" s="1"/>
  <c r="P160" i="2"/>
  <c r="O160" i="2"/>
  <c r="N160" i="2"/>
  <c r="M160" i="2"/>
  <c r="L160" i="2"/>
  <c r="K160" i="2"/>
  <c r="J160" i="2"/>
  <c r="J161" i="2" s="1"/>
  <c r="P148" i="2"/>
  <c r="O148" i="2"/>
  <c r="N148" i="2"/>
  <c r="M148" i="2"/>
  <c r="L148" i="2"/>
  <c r="K148" i="2"/>
  <c r="J148" i="2"/>
  <c r="P136" i="2"/>
  <c r="O136" i="2"/>
  <c r="N136" i="2"/>
  <c r="M136" i="2"/>
  <c r="L136" i="2"/>
  <c r="K136" i="2"/>
  <c r="J136" i="2"/>
  <c r="J137" i="2" s="1"/>
  <c r="P124" i="2"/>
  <c r="O124" i="2"/>
  <c r="N124" i="2"/>
  <c r="M124" i="2"/>
  <c r="L124" i="2"/>
  <c r="K124" i="2"/>
  <c r="J124" i="2"/>
  <c r="P112" i="2"/>
  <c r="O112" i="2"/>
  <c r="N112" i="2"/>
  <c r="M112" i="2"/>
  <c r="L112" i="2"/>
  <c r="K112" i="2"/>
  <c r="J112" i="2"/>
  <c r="J113" i="2" s="1"/>
  <c r="P100" i="2"/>
  <c r="O100" i="2"/>
  <c r="N100" i="2"/>
  <c r="M100" i="2"/>
  <c r="L100" i="2"/>
  <c r="K100" i="2"/>
  <c r="K101" i="2" s="1"/>
  <c r="J100" i="2"/>
  <c r="P88" i="2"/>
  <c r="O88" i="2"/>
  <c r="N88" i="2"/>
  <c r="M88" i="2"/>
  <c r="L88" i="2"/>
  <c r="K88" i="2"/>
  <c r="J88" i="2"/>
  <c r="J89" i="2" s="1"/>
  <c r="J16" i="2"/>
  <c r="J17" i="2" s="1"/>
  <c r="J40" i="2"/>
  <c r="J41" i="2" s="1"/>
  <c r="P76" i="2"/>
  <c r="O76" i="2"/>
  <c r="N76" i="2"/>
  <c r="M76" i="2"/>
  <c r="L76" i="2"/>
  <c r="K76" i="2"/>
  <c r="K77" i="2" s="1"/>
  <c r="J76" i="2"/>
  <c r="P64" i="2"/>
  <c r="O64" i="2"/>
  <c r="N64" i="2"/>
  <c r="M64" i="2"/>
  <c r="L64" i="2"/>
  <c r="K64" i="2"/>
  <c r="J64" i="2"/>
  <c r="P52" i="2"/>
  <c r="O52" i="2"/>
  <c r="N52" i="2"/>
  <c r="M52" i="2"/>
  <c r="L52" i="2"/>
  <c r="K52" i="2"/>
  <c r="J52" i="2"/>
  <c r="P40" i="2"/>
  <c r="O40" i="2"/>
  <c r="N40" i="2"/>
  <c r="M40" i="2"/>
  <c r="L40" i="2"/>
  <c r="K40" i="2"/>
  <c r="P28" i="2"/>
  <c r="O28" i="2"/>
  <c r="N28" i="2"/>
  <c r="M28" i="2"/>
  <c r="L28" i="2"/>
  <c r="K28" i="2"/>
  <c r="J28" i="2"/>
  <c r="P16" i="2"/>
  <c r="O16" i="2"/>
  <c r="N16" i="2"/>
  <c r="M16" i="2"/>
  <c r="L16" i="2"/>
  <c r="K16" i="2"/>
  <c r="K4" i="2"/>
  <c r="L4" i="2"/>
  <c r="M4" i="2"/>
  <c r="N4" i="2"/>
  <c r="O4" i="2"/>
  <c r="P4" i="2"/>
  <c r="J4" i="2"/>
  <c r="R362" i="2" l="1"/>
  <c r="D362" i="2" s="1"/>
  <c r="S354" i="2"/>
  <c r="T354" i="2"/>
  <c r="X352" i="2"/>
  <c r="U352" i="2"/>
  <c r="W352" i="2"/>
  <c r="T352" i="2"/>
  <c r="V352" i="2"/>
  <c r="S352" i="2"/>
  <c r="X355" i="2"/>
  <c r="R352" i="2"/>
  <c r="D352" i="2" s="1"/>
  <c r="I447" i="2"/>
  <c r="X353" i="2"/>
  <c r="U353" i="2"/>
  <c r="V353" i="2"/>
  <c r="W353" i="2"/>
  <c r="T353" i="2"/>
  <c r="S353" i="2"/>
  <c r="I519" i="2"/>
  <c r="R353" i="2"/>
  <c r="D353" i="2" s="1"/>
  <c r="V355" i="2"/>
  <c r="U355" i="2"/>
  <c r="W355" i="2"/>
  <c r="T355" i="2"/>
  <c r="S355" i="2"/>
  <c r="R355" i="2"/>
  <c r="D355" i="2" s="1"/>
  <c r="X356" i="2"/>
  <c r="U356" i="2"/>
  <c r="W356" i="2"/>
  <c r="T356" i="2"/>
  <c r="V356" i="2"/>
  <c r="S356" i="2"/>
  <c r="R356" i="2"/>
  <c r="D356" i="2" s="1"/>
  <c r="X357" i="2"/>
  <c r="U357" i="2"/>
  <c r="W357" i="2"/>
  <c r="T357" i="2"/>
  <c r="V357" i="2"/>
  <c r="S357" i="2"/>
  <c r="R357" i="2"/>
  <c r="D357" i="2" s="1"/>
  <c r="Y358" i="2"/>
  <c r="V358" i="2"/>
  <c r="X358" i="2"/>
  <c r="U358" i="2"/>
  <c r="W358" i="2"/>
  <c r="T358" i="2"/>
  <c r="Y359" i="2"/>
  <c r="S358" i="2"/>
  <c r="R358" i="2"/>
  <c r="D358" i="2" s="1"/>
  <c r="V359" i="2"/>
  <c r="I483" i="2"/>
  <c r="Y483" i="2" s="1"/>
  <c r="U359" i="2"/>
  <c r="W359" i="2"/>
  <c r="T359" i="2"/>
  <c r="S359" i="2"/>
  <c r="R359" i="2"/>
  <c r="D359" i="2" s="1"/>
  <c r="I387" i="2"/>
  <c r="V361" i="2"/>
  <c r="X361" i="2"/>
  <c r="U361" i="2"/>
  <c r="W361" i="2"/>
  <c r="R361" i="2"/>
  <c r="D361" i="2" s="1"/>
  <c r="Y362" i="2"/>
  <c r="X362" i="2"/>
  <c r="W362" i="2"/>
  <c r="V362" i="2"/>
  <c r="U362" i="2"/>
  <c r="R360" i="2"/>
  <c r="D360" i="2" s="1"/>
  <c r="X360" i="2"/>
  <c r="W360" i="2"/>
  <c r="T361" i="2"/>
  <c r="V360" i="2"/>
  <c r="S361" i="2"/>
  <c r="U360" i="2"/>
  <c r="U354" i="2"/>
  <c r="R354" i="2"/>
  <c r="D354" i="2" s="1"/>
  <c r="X354" i="2"/>
  <c r="W354" i="2"/>
  <c r="V354" i="2"/>
  <c r="S351" i="2"/>
  <c r="R351" i="2"/>
  <c r="D351" i="2" s="1"/>
  <c r="Y351" i="2"/>
  <c r="I591" i="2"/>
  <c r="X591" i="2" s="1"/>
  <c r="X351" i="2"/>
  <c r="W351" i="2"/>
  <c r="V351" i="2"/>
  <c r="T351" i="2"/>
  <c r="U351" i="2"/>
  <c r="I459" i="2"/>
  <c r="S459" i="2" s="1"/>
  <c r="I364" i="2"/>
  <c r="Y364" i="2" s="1"/>
  <c r="I495" i="2"/>
  <c r="W495" i="2" s="1"/>
  <c r="Y535" i="2"/>
  <c r="I111" i="2"/>
  <c r="U111" i="2" s="1"/>
  <c r="Y541" i="2"/>
  <c r="W375" i="2"/>
  <c r="I411" i="2"/>
  <c r="S411" i="2" s="1"/>
  <c r="Y540" i="2"/>
  <c r="Y50" i="2"/>
  <c r="W531" i="2"/>
  <c r="X519" i="2"/>
  <c r="R387" i="2"/>
  <c r="D387" i="2" s="1"/>
  <c r="H399" i="2"/>
  <c r="H400" i="2" s="1"/>
  <c r="H401" i="2" s="1"/>
  <c r="I627" i="2"/>
  <c r="W627" i="2" s="1"/>
  <c r="Y533" i="2"/>
  <c r="I219" i="2"/>
  <c r="X219" i="2" s="1"/>
  <c r="I507" i="2"/>
  <c r="Y507" i="2" s="1"/>
  <c r="I543" i="2"/>
  <c r="I435" i="2"/>
  <c r="Y536" i="2"/>
  <c r="I460" i="2"/>
  <c r="H461" i="2"/>
  <c r="H450" i="2"/>
  <c r="I449" i="2"/>
  <c r="I448" i="2"/>
  <c r="H437" i="2"/>
  <c r="I436" i="2"/>
  <c r="H424" i="2"/>
  <c r="H413" i="2"/>
  <c r="I412" i="2"/>
  <c r="K464" i="2"/>
  <c r="O465" i="2"/>
  <c r="P465" i="2"/>
  <c r="W447" i="2"/>
  <c r="L441" i="2"/>
  <c r="L442" i="2" s="1"/>
  <c r="L443" i="2" s="1"/>
  <c r="L444" i="2" s="1"/>
  <c r="L445" i="2" s="1"/>
  <c r="L446" i="2" s="1"/>
  <c r="O441" i="2"/>
  <c r="K441" i="2"/>
  <c r="P441" i="2"/>
  <c r="K426" i="2"/>
  <c r="L426" i="2"/>
  <c r="N426" i="2"/>
  <c r="O426" i="2"/>
  <c r="P426" i="2"/>
  <c r="J427" i="2"/>
  <c r="M417" i="2"/>
  <c r="N417" i="2"/>
  <c r="O417" i="2"/>
  <c r="J417" i="2"/>
  <c r="P417" i="2"/>
  <c r="L414" i="2"/>
  <c r="L415" i="2" s="1"/>
  <c r="L416" i="2" s="1"/>
  <c r="K417" i="2"/>
  <c r="L402" i="2"/>
  <c r="M402" i="2"/>
  <c r="O402" i="2"/>
  <c r="J403" i="2"/>
  <c r="N403" i="2"/>
  <c r="K402" i="2"/>
  <c r="P403" i="2"/>
  <c r="R423" i="2"/>
  <c r="D423" i="2" s="1"/>
  <c r="T423" i="2"/>
  <c r="U423" i="2"/>
  <c r="W423" i="2"/>
  <c r="V423" i="2"/>
  <c r="X423" i="2"/>
  <c r="Y423" i="2"/>
  <c r="Y519" i="2"/>
  <c r="Y447" i="2"/>
  <c r="S447" i="2"/>
  <c r="X447" i="2"/>
  <c r="S423" i="2"/>
  <c r="Y539" i="2"/>
  <c r="Y534" i="2"/>
  <c r="X579" i="2"/>
  <c r="W579" i="2"/>
  <c r="U579" i="2"/>
  <c r="Y579" i="2"/>
  <c r="H521" i="2"/>
  <c r="I521" i="2" s="1"/>
  <c r="I520" i="2"/>
  <c r="X387" i="2"/>
  <c r="Y542" i="2"/>
  <c r="H148" i="2"/>
  <c r="I148" i="2" s="1"/>
  <c r="W387" i="2"/>
  <c r="I376" i="2"/>
  <c r="U387" i="2"/>
  <c r="I207" i="2"/>
  <c r="W519" i="2"/>
  <c r="H509" i="2"/>
  <c r="I508" i="2"/>
  <c r="W508" i="2" s="1"/>
  <c r="Y531" i="2"/>
  <c r="X531" i="2"/>
  <c r="H545" i="2"/>
  <c r="I544" i="2"/>
  <c r="I496" i="2"/>
  <c r="W496" i="2" s="1"/>
  <c r="H497" i="2"/>
  <c r="H485" i="2"/>
  <c r="I484" i="2"/>
  <c r="O550" i="2"/>
  <c r="P548" i="2"/>
  <c r="P549" i="2" s="1"/>
  <c r="O534" i="2"/>
  <c r="W533" i="2"/>
  <c r="P535" i="2"/>
  <c r="X534" i="2"/>
  <c r="X533" i="2"/>
  <c r="W532" i="2"/>
  <c r="O524" i="2"/>
  <c r="O525" i="2" s="1"/>
  <c r="P524" i="2"/>
  <c r="P525" i="2" s="1"/>
  <c r="O510" i="2"/>
  <c r="P511" i="2"/>
  <c r="O500" i="2"/>
  <c r="O501" i="2" s="1"/>
  <c r="P500" i="2"/>
  <c r="P501" i="2" s="1"/>
  <c r="O486" i="2"/>
  <c r="P486" i="2"/>
  <c r="H378" i="2"/>
  <c r="I378" i="2" s="1"/>
  <c r="I377" i="2"/>
  <c r="W377" i="2" s="1"/>
  <c r="H473" i="2"/>
  <c r="I472" i="2"/>
  <c r="I195" i="2"/>
  <c r="H603" i="2"/>
  <c r="Y537" i="2"/>
  <c r="I580" i="2"/>
  <c r="I471" i="2"/>
  <c r="I328" i="2"/>
  <c r="X328" i="2" s="1"/>
  <c r="I291" i="2"/>
  <c r="U291" i="2" s="1"/>
  <c r="I243" i="2"/>
  <c r="W243" i="2" s="1"/>
  <c r="I339" i="2"/>
  <c r="Y578" i="2"/>
  <c r="I567" i="2"/>
  <c r="I555" i="2"/>
  <c r="O570" i="2"/>
  <c r="P571" i="2"/>
  <c r="O558" i="2"/>
  <c r="O559" i="2" s="1"/>
  <c r="O560" i="2" s="1"/>
  <c r="O561" i="2" s="1"/>
  <c r="P559" i="2"/>
  <c r="H341" i="2"/>
  <c r="I340" i="2"/>
  <c r="H389" i="2"/>
  <c r="I388" i="2"/>
  <c r="T387" i="2"/>
  <c r="Y387" i="2"/>
  <c r="V387" i="2"/>
  <c r="H629" i="2"/>
  <c r="I628" i="2"/>
  <c r="H593" i="2"/>
  <c r="I592" i="2"/>
  <c r="O630" i="2"/>
  <c r="P630" i="2"/>
  <c r="Q630" i="2"/>
  <c r="O618" i="2"/>
  <c r="P618" i="2"/>
  <c r="P619" i="2" s="1"/>
  <c r="Q618" i="2"/>
  <c r="Q619" i="2" s="1"/>
  <c r="Y532" i="2"/>
  <c r="O606" i="2"/>
  <c r="P606" i="2"/>
  <c r="Q606" i="2"/>
  <c r="Y538" i="2"/>
  <c r="Y566" i="2"/>
  <c r="U375" i="2"/>
  <c r="U4" i="2"/>
  <c r="R3" i="2"/>
  <c r="D3" i="2" s="1"/>
  <c r="Y375" i="2"/>
  <c r="X375" i="2"/>
  <c r="O594" i="2"/>
  <c r="P594" i="2"/>
  <c r="Q594" i="2"/>
  <c r="J593" i="2"/>
  <c r="U3" i="2"/>
  <c r="X532" i="2"/>
  <c r="H582" i="2"/>
  <c r="I581" i="2"/>
  <c r="R579" i="2"/>
  <c r="D579" i="2" s="1"/>
  <c r="M582" i="2"/>
  <c r="O582" i="2"/>
  <c r="P582" i="2"/>
  <c r="Q582" i="2"/>
  <c r="J581" i="2"/>
  <c r="R375" i="2"/>
  <c r="D375" i="2" s="1"/>
  <c r="M378" i="2"/>
  <c r="O378" i="2"/>
  <c r="P378" i="2"/>
  <c r="Q378" i="2"/>
  <c r="J377" i="2"/>
  <c r="H366" i="2"/>
  <c r="I365" i="2"/>
  <c r="X363" i="2"/>
  <c r="W363" i="2"/>
  <c r="U363" i="2"/>
  <c r="R363" i="2"/>
  <c r="D363" i="2" s="1"/>
  <c r="V363" i="2"/>
  <c r="Q367" i="2"/>
  <c r="J366" i="2"/>
  <c r="M366" i="2"/>
  <c r="N366" i="2"/>
  <c r="O366" i="2"/>
  <c r="P367" i="2"/>
  <c r="S387" i="2"/>
  <c r="P391" i="2"/>
  <c r="J390" i="2"/>
  <c r="L390" i="2"/>
  <c r="M390" i="2"/>
  <c r="O390" i="2"/>
  <c r="N391" i="2"/>
  <c r="H330" i="2"/>
  <c r="I329" i="2"/>
  <c r="X327" i="2"/>
  <c r="H326" i="2"/>
  <c r="I325" i="2"/>
  <c r="I316" i="2"/>
  <c r="I317" i="2"/>
  <c r="O322" i="2"/>
  <c r="V375" i="2"/>
  <c r="T315" i="2"/>
  <c r="Y327" i="2"/>
  <c r="T219" i="2"/>
  <c r="R315" i="2"/>
  <c r="D315" i="2" s="1"/>
  <c r="Y315" i="2"/>
  <c r="X315" i="2"/>
  <c r="W315" i="2"/>
  <c r="V315" i="2"/>
  <c r="U315" i="2"/>
  <c r="W219" i="2"/>
  <c r="I256" i="2"/>
  <c r="S256" i="2" s="1"/>
  <c r="I135" i="2"/>
  <c r="I231" i="2"/>
  <c r="I171" i="2"/>
  <c r="U171" i="2" s="1"/>
  <c r="Y86" i="2"/>
  <c r="Y38" i="2"/>
  <c r="U255" i="2"/>
  <c r="Y4" i="2"/>
  <c r="S3" i="2"/>
  <c r="V3" i="2"/>
  <c r="Y219" i="2"/>
  <c r="H184" i="2"/>
  <c r="H185" i="2" s="1"/>
  <c r="I185" i="2" s="1"/>
  <c r="X3" i="2"/>
  <c r="T3" i="2"/>
  <c r="V219" i="2"/>
  <c r="Y3" i="2"/>
  <c r="W3" i="2"/>
  <c r="H304" i="2"/>
  <c r="H305" i="2" s="1"/>
  <c r="I267" i="2"/>
  <c r="H293" i="2"/>
  <c r="I292" i="2"/>
  <c r="H280" i="2"/>
  <c r="H269" i="2"/>
  <c r="I268" i="2"/>
  <c r="H258" i="2"/>
  <c r="I257" i="2"/>
  <c r="I196" i="2"/>
  <c r="H210" i="2"/>
  <c r="I209" i="2"/>
  <c r="H221" i="2"/>
  <c r="I220" i="2"/>
  <c r="I233" i="2"/>
  <c r="H234" i="2"/>
  <c r="R183" i="2"/>
  <c r="D183" i="2" s="1"/>
  <c r="H245" i="2"/>
  <c r="I244" i="2"/>
  <c r="I232" i="2"/>
  <c r="I208" i="2"/>
  <c r="X147" i="2"/>
  <c r="U147" i="2"/>
  <c r="R147" i="2"/>
  <c r="D147" i="2" s="1"/>
  <c r="Y147" i="2"/>
  <c r="S147" i="2"/>
  <c r="W147" i="2"/>
  <c r="T147" i="2"/>
  <c r="V147" i="2"/>
  <c r="U183" i="2"/>
  <c r="T255" i="2"/>
  <c r="V279" i="2"/>
  <c r="V183" i="2"/>
  <c r="W303" i="2"/>
  <c r="W183" i="2"/>
  <c r="X303" i="2"/>
  <c r="X183" i="2"/>
  <c r="I75" i="2"/>
  <c r="V255" i="2"/>
  <c r="W255" i="2"/>
  <c r="X255" i="2"/>
  <c r="I43" i="2"/>
  <c r="I48" i="2"/>
  <c r="R303" i="2"/>
  <c r="D303" i="2" s="1"/>
  <c r="S303" i="2"/>
  <c r="Y303" i="2"/>
  <c r="Y279" i="2"/>
  <c r="Y255" i="2"/>
  <c r="Y183" i="2"/>
  <c r="I40" i="2"/>
  <c r="R279" i="2"/>
  <c r="D279" i="2" s="1"/>
  <c r="T303" i="2"/>
  <c r="I35" i="2"/>
  <c r="S279" i="2"/>
  <c r="S183" i="2"/>
  <c r="U303" i="2"/>
  <c r="W279" i="2"/>
  <c r="X279" i="2"/>
  <c r="H5" i="2"/>
  <c r="I32" i="2"/>
  <c r="R255" i="2"/>
  <c r="D255" i="2" s="1"/>
  <c r="T279" i="2"/>
  <c r="T183" i="2"/>
  <c r="V303" i="2"/>
  <c r="I83" i="2"/>
  <c r="I27" i="2"/>
  <c r="S255" i="2"/>
  <c r="U279" i="2"/>
  <c r="I80" i="2"/>
  <c r="V15" i="2"/>
  <c r="X15" i="2"/>
  <c r="H16" i="2"/>
  <c r="S15" i="2"/>
  <c r="Y15" i="2"/>
  <c r="U15" i="2"/>
  <c r="R15" i="2"/>
  <c r="D15" i="2" s="1"/>
  <c r="W15" i="2"/>
  <c r="H64" i="2"/>
  <c r="I63" i="2"/>
  <c r="I51" i="2"/>
  <c r="H52" i="2"/>
  <c r="T15" i="2"/>
  <c r="I81" i="2"/>
  <c r="I49" i="2"/>
  <c r="I41" i="2"/>
  <c r="I33" i="2"/>
  <c r="I79" i="2"/>
  <c r="I47" i="2"/>
  <c r="I39" i="2"/>
  <c r="I31" i="2"/>
  <c r="I78" i="2"/>
  <c r="I46" i="2"/>
  <c r="I30" i="2"/>
  <c r="I85" i="2"/>
  <c r="I77" i="2"/>
  <c r="I45" i="2"/>
  <c r="I37" i="2"/>
  <c r="I29" i="2"/>
  <c r="I84" i="2"/>
  <c r="I76" i="2"/>
  <c r="I44" i="2"/>
  <c r="I36" i="2"/>
  <c r="I28" i="2"/>
  <c r="I82" i="2"/>
  <c r="I42" i="2"/>
  <c r="I34" i="2"/>
  <c r="I172" i="2"/>
  <c r="H161" i="2"/>
  <c r="I160" i="2"/>
  <c r="I159" i="2"/>
  <c r="H137" i="2"/>
  <c r="I136" i="2"/>
  <c r="H125" i="2"/>
  <c r="I124" i="2"/>
  <c r="I123" i="2"/>
  <c r="H113" i="2"/>
  <c r="I112" i="2"/>
  <c r="H101" i="2"/>
  <c r="I100" i="2"/>
  <c r="I99" i="2"/>
  <c r="I87" i="2"/>
  <c r="J65" i="2"/>
  <c r="J66" i="2" s="1"/>
  <c r="L137" i="2"/>
  <c r="L138" i="2" s="1"/>
  <c r="K41" i="2"/>
  <c r="L53" i="2"/>
  <c r="L54" i="2" s="1"/>
  <c r="J77" i="2"/>
  <c r="J258" i="2"/>
  <c r="M233" i="2"/>
  <c r="O29" i="2"/>
  <c r="P113" i="2"/>
  <c r="L161" i="2"/>
  <c r="N245" i="2"/>
  <c r="M281" i="2"/>
  <c r="L65" i="2"/>
  <c r="J125" i="2"/>
  <c r="M161" i="2"/>
  <c r="L209" i="2"/>
  <c r="K258" i="2"/>
  <c r="L305" i="2"/>
  <c r="M41" i="2"/>
  <c r="P221" i="2"/>
  <c r="N5" i="2"/>
  <c r="V4" i="2"/>
  <c r="L77" i="2"/>
  <c r="J138" i="2"/>
  <c r="J197" i="2"/>
  <c r="O17" i="2"/>
  <c r="M77" i="2"/>
  <c r="O89" i="2"/>
  <c r="K137" i="2"/>
  <c r="L149" i="2"/>
  <c r="K197" i="2"/>
  <c r="L173" i="2"/>
  <c r="N281" i="2"/>
  <c r="L5" i="2"/>
  <c r="T4" i="2"/>
  <c r="M65" i="2"/>
  <c r="P89" i="2"/>
  <c r="J114" i="2"/>
  <c r="K125" i="2"/>
  <c r="M305" i="2"/>
  <c r="K5" i="2"/>
  <c r="S4" i="2"/>
  <c r="M53" i="2"/>
  <c r="O77" i="2"/>
  <c r="M137" i="2"/>
  <c r="K29" i="2"/>
  <c r="O65" i="2"/>
  <c r="K102" i="2"/>
  <c r="L113" i="2"/>
  <c r="O149" i="2"/>
  <c r="N197" i="2"/>
  <c r="J245" i="2"/>
  <c r="O173" i="2"/>
  <c r="N257" i="2"/>
  <c r="M269" i="2"/>
  <c r="L293" i="2"/>
  <c r="K17" i="2"/>
  <c r="O53" i="2"/>
  <c r="J42" i="2"/>
  <c r="L101" i="2"/>
  <c r="N125" i="2"/>
  <c r="O137" i="2"/>
  <c r="P149" i="2"/>
  <c r="N161" i="2"/>
  <c r="N185" i="2"/>
  <c r="O197" i="2"/>
  <c r="J234" i="2"/>
  <c r="K245" i="2"/>
  <c r="N233" i="2"/>
  <c r="J53" i="2"/>
  <c r="O101" i="2"/>
  <c r="L221" i="2"/>
  <c r="K269" i="2"/>
  <c r="K306" i="2"/>
  <c r="P29" i="2"/>
  <c r="L197" i="2"/>
  <c r="N221" i="2"/>
  <c r="L41" i="2"/>
  <c r="L125" i="2"/>
  <c r="O161" i="2"/>
  <c r="M197" i="2"/>
  <c r="O221" i="2"/>
  <c r="P245" i="2"/>
  <c r="N269" i="2"/>
  <c r="N305" i="2"/>
  <c r="M5" i="2"/>
  <c r="P77" i="2"/>
  <c r="N137" i="2"/>
  <c r="J5" i="2"/>
  <c r="R4" i="2"/>
  <c r="D4" i="2" s="1"/>
  <c r="L29" i="2"/>
  <c r="N41" i="2"/>
  <c r="P65" i="2"/>
  <c r="K89" i="2"/>
  <c r="M113" i="2"/>
  <c r="M257" i="2"/>
  <c r="M293" i="2"/>
  <c r="P5" i="2"/>
  <c r="X4" i="2"/>
  <c r="L17" i="2"/>
  <c r="M29" i="2"/>
  <c r="O41" i="2"/>
  <c r="P53" i="2"/>
  <c r="J18" i="2"/>
  <c r="L89" i="2"/>
  <c r="M101" i="2"/>
  <c r="N113" i="2"/>
  <c r="O125" i="2"/>
  <c r="P137" i="2"/>
  <c r="J162" i="2"/>
  <c r="M149" i="2"/>
  <c r="O185" i="2"/>
  <c r="P197" i="2"/>
  <c r="J221" i="2"/>
  <c r="K234" i="2"/>
  <c r="L245" i="2"/>
  <c r="P209" i="2"/>
  <c r="P173" i="2"/>
  <c r="K282" i="2"/>
  <c r="N293" i="2"/>
  <c r="N17" i="2"/>
  <c r="K65" i="2"/>
  <c r="N89" i="2"/>
  <c r="K210" i="2"/>
  <c r="K173" i="2"/>
  <c r="K53" i="2"/>
  <c r="P101" i="2"/>
  <c r="J186" i="2"/>
  <c r="M221" i="2"/>
  <c r="O245" i="2"/>
  <c r="L269" i="2"/>
  <c r="P17" i="2"/>
  <c r="N77" i="2"/>
  <c r="K186" i="2"/>
  <c r="M209" i="2"/>
  <c r="L257" i="2"/>
  <c r="J29" i="2"/>
  <c r="N65" i="2"/>
  <c r="J101" i="2"/>
  <c r="K113" i="2"/>
  <c r="N149" i="2"/>
  <c r="L185" i="2"/>
  <c r="N209" i="2"/>
  <c r="P233" i="2"/>
  <c r="N173" i="2"/>
  <c r="K293" i="2"/>
  <c r="N53" i="2"/>
  <c r="J90" i="2"/>
  <c r="M125" i="2"/>
  <c r="P161" i="2"/>
  <c r="M185" i="2"/>
  <c r="O209" i="2"/>
  <c r="O233" i="2"/>
  <c r="O5" i="2"/>
  <c r="W4" i="2"/>
  <c r="N29" i="2"/>
  <c r="P41" i="2"/>
  <c r="K78" i="2"/>
  <c r="M17" i="2"/>
  <c r="M89" i="2"/>
  <c r="N101" i="2"/>
  <c r="O113" i="2"/>
  <c r="P125" i="2"/>
  <c r="J149" i="2"/>
  <c r="K161" i="2"/>
  <c r="K149" i="2"/>
  <c r="P185" i="2"/>
  <c r="J210" i="2"/>
  <c r="K221" i="2"/>
  <c r="L233" i="2"/>
  <c r="M245" i="2"/>
  <c r="J173" i="2"/>
  <c r="M173" i="2"/>
  <c r="J269" i="2"/>
  <c r="L281" i="2"/>
  <c r="T243" i="2" l="1"/>
  <c r="W591" i="2"/>
  <c r="R591" i="2"/>
  <c r="D591" i="2" s="1"/>
  <c r="Y377" i="2"/>
  <c r="U591" i="2"/>
  <c r="Y591" i="2"/>
  <c r="X483" i="2"/>
  <c r="W483" i="2"/>
  <c r="Y495" i="2"/>
  <c r="R243" i="2"/>
  <c r="D243" i="2" s="1"/>
  <c r="X495" i="2"/>
  <c r="S360" i="2"/>
  <c r="S362" i="2"/>
  <c r="T360" i="2"/>
  <c r="T362" i="2"/>
  <c r="X364" i="2"/>
  <c r="X243" i="2"/>
  <c r="S243" i="2"/>
  <c r="W364" i="2"/>
  <c r="I400" i="2"/>
  <c r="S400" i="2" s="1"/>
  <c r="Y243" i="2"/>
  <c r="R364" i="2"/>
  <c r="D364" i="2" s="1"/>
  <c r="R411" i="2"/>
  <c r="D411" i="2" s="1"/>
  <c r="V243" i="2"/>
  <c r="U243" i="2"/>
  <c r="U364" i="2"/>
  <c r="U411" i="2"/>
  <c r="V364" i="2"/>
  <c r="X411" i="2"/>
  <c r="Y459" i="2"/>
  <c r="X459" i="2"/>
  <c r="T411" i="2"/>
  <c r="W459" i="2"/>
  <c r="R219" i="2"/>
  <c r="D219" i="2" s="1"/>
  <c r="X377" i="2"/>
  <c r="Y411" i="2"/>
  <c r="R256" i="2"/>
  <c r="D256" i="2" s="1"/>
  <c r="S219" i="2"/>
  <c r="U219" i="2"/>
  <c r="T256" i="2"/>
  <c r="V256" i="2"/>
  <c r="U377" i="2"/>
  <c r="X291" i="2"/>
  <c r="X111" i="2"/>
  <c r="W291" i="2"/>
  <c r="R111" i="2"/>
  <c r="D111" i="2" s="1"/>
  <c r="V411" i="2"/>
  <c r="R291" i="2"/>
  <c r="D291" i="2" s="1"/>
  <c r="S291" i="2"/>
  <c r="Y291" i="2"/>
  <c r="X627" i="2"/>
  <c r="T291" i="2"/>
  <c r="Y111" i="2"/>
  <c r="T111" i="2"/>
  <c r="W111" i="2"/>
  <c r="V111" i="2"/>
  <c r="V291" i="2"/>
  <c r="S111" i="2"/>
  <c r="I399" i="2"/>
  <c r="V100" i="2"/>
  <c r="S28" i="2"/>
  <c r="S77" i="2"/>
  <c r="S257" i="2"/>
  <c r="W580" i="2"/>
  <c r="Y544" i="2"/>
  <c r="W436" i="2"/>
  <c r="U317" i="2"/>
  <c r="U581" i="2"/>
  <c r="W460" i="2"/>
  <c r="W507" i="2"/>
  <c r="T112" i="2"/>
  <c r="V160" i="2"/>
  <c r="R233" i="2"/>
  <c r="D233" i="2" s="1"/>
  <c r="U268" i="2"/>
  <c r="U292" i="2"/>
  <c r="U256" i="2"/>
  <c r="U316" i="2"/>
  <c r="X628" i="2"/>
  <c r="S448" i="2"/>
  <c r="R76" i="2"/>
  <c r="D76" i="2" s="1"/>
  <c r="V220" i="2"/>
  <c r="S185" i="2"/>
  <c r="W376" i="2"/>
  <c r="X449" i="2"/>
  <c r="U172" i="2"/>
  <c r="X208" i="2"/>
  <c r="W484" i="2"/>
  <c r="X507" i="2"/>
  <c r="Y40" i="2"/>
  <c r="V232" i="2"/>
  <c r="R209" i="2"/>
  <c r="D209" i="2" s="1"/>
  <c r="R412" i="2"/>
  <c r="D412" i="2" s="1"/>
  <c r="R435" i="2"/>
  <c r="D435" i="2" s="1"/>
  <c r="V244" i="2"/>
  <c r="Y328" i="2"/>
  <c r="Y508" i="2"/>
  <c r="S148" i="2"/>
  <c r="W543" i="2"/>
  <c r="Y627" i="2"/>
  <c r="R136" i="2"/>
  <c r="D136" i="2" s="1"/>
  <c r="W196" i="2"/>
  <c r="Y329" i="2"/>
  <c r="W365" i="2"/>
  <c r="U388" i="2"/>
  <c r="W411" i="2"/>
  <c r="V435" i="2"/>
  <c r="X520" i="2"/>
  <c r="X543" i="2"/>
  <c r="X435" i="2"/>
  <c r="Y543" i="2"/>
  <c r="W435" i="2"/>
  <c r="V207" i="2"/>
  <c r="T207" i="2"/>
  <c r="W208" i="2"/>
  <c r="H149" i="2"/>
  <c r="H150" i="2" s="1"/>
  <c r="U207" i="2"/>
  <c r="S207" i="2"/>
  <c r="R220" i="2"/>
  <c r="D220" i="2" s="1"/>
  <c r="U208" i="2"/>
  <c r="W220" i="2"/>
  <c r="R207" i="2"/>
  <c r="D207" i="2" s="1"/>
  <c r="W520" i="2"/>
  <c r="S399" i="2"/>
  <c r="U220" i="2"/>
  <c r="V388" i="2"/>
  <c r="X448" i="2"/>
  <c r="X220" i="2"/>
  <c r="Y207" i="2"/>
  <c r="S220" i="2"/>
  <c r="T220" i="2"/>
  <c r="R208" i="2"/>
  <c r="D208" i="2" s="1"/>
  <c r="X207" i="2"/>
  <c r="X508" i="2"/>
  <c r="S435" i="2"/>
  <c r="Y435" i="2"/>
  <c r="T435" i="2"/>
  <c r="W207" i="2"/>
  <c r="H462" i="2"/>
  <c r="I461" i="2"/>
  <c r="S460" i="2"/>
  <c r="Y460" i="2"/>
  <c r="X460" i="2"/>
  <c r="W448" i="2"/>
  <c r="Y448" i="2"/>
  <c r="Y449" i="2"/>
  <c r="I450" i="2"/>
  <c r="H451" i="2"/>
  <c r="W195" i="2"/>
  <c r="V195" i="2"/>
  <c r="T195" i="2"/>
  <c r="Y195" i="2"/>
  <c r="R195" i="2"/>
  <c r="D195" i="2" s="1"/>
  <c r="U195" i="2"/>
  <c r="X195" i="2"/>
  <c r="V436" i="2"/>
  <c r="R436" i="2"/>
  <c r="D436" i="2" s="1"/>
  <c r="T436" i="2"/>
  <c r="S436" i="2"/>
  <c r="X436" i="2"/>
  <c r="Y436" i="2"/>
  <c r="H438" i="2"/>
  <c r="I437" i="2"/>
  <c r="H425" i="2"/>
  <c r="I424" i="2"/>
  <c r="T412" i="2"/>
  <c r="Y412" i="2"/>
  <c r="V412" i="2"/>
  <c r="W412" i="2"/>
  <c r="U412" i="2"/>
  <c r="X412" i="2"/>
  <c r="S412" i="2"/>
  <c r="H414" i="2"/>
  <c r="I413" i="2"/>
  <c r="X400" i="2"/>
  <c r="H402" i="2"/>
  <c r="I401" i="2"/>
  <c r="P466" i="2"/>
  <c r="O466" i="2"/>
  <c r="K465" i="2"/>
  <c r="W449" i="2"/>
  <c r="S449" i="2"/>
  <c r="P442" i="2"/>
  <c r="K442" i="2"/>
  <c r="O442" i="2"/>
  <c r="O427" i="2"/>
  <c r="N427" i="2"/>
  <c r="J428" i="2"/>
  <c r="L427" i="2"/>
  <c r="P427" i="2"/>
  <c r="K427" i="2"/>
  <c r="J418" i="2"/>
  <c r="O418" i="2"/>
  <c r="K418" i="2"/>
  <c r="L417" i="2"/>
  <c r="N418" i="2"/>
  <c r="P418" i="2"/>
  <c r="M418" i="2"/>
  <c r="J404" i="2"/>
  <c r="P404" i="2"/>
  <c r="O403" i="2"/>
  <c r="K403" i="2"/>
  <c r="M403" i="2"/>
  <c r="N404" i="2"/>
  <c r="L403" i="2"/>
  <c r="R580" i="2"/>
  <c r="D580" i="2" s="1"/>
  <c r="U580" i="2"/>
  <c r="X580" i="2"/>
  <c r="Y484" i="2"/>
  <c r="Y340" i="2"/>
  <c r="X340" i="2"/>
  <c r="S195" i="2"/>
  <c r="H522" i="2"/>
  <c r="H523" i="2" s="1"/>
  <c r="R376" i="2"/>
  <c r="D376" i="2" s="1"/>
  <c r="R257" i="2"/>
  <c r="D257" i="2" s="1"/>
  <c r="Y339" i="2"/>
  <c r="X339" i="2"/>
  <c r="U376" i="2"/>
  <c r="Y521" i="2"/>
  <c r="W521" i="2"/>
  <c r="X521" i="2"/>
  <c r="T171" i="2"/>
  <c r="S171" i="2"/>
  <c r="X376" i="2"/>
  <c r="Y376" i="2"/>
  <c r="T135" i="2"/>
  <c r="H379" i="2"/>
  <c r="I379" i="2" s="1"/>
  <c r="U135" i="2"/>
  <c r="V317" i="2"/>
  <c r="Y520" i="2"/>
  <c r="H510" i="2"/>
  <c r="I509" i="2"/>
  <c r="X544" i="2"/>
  <c r="W544" i="2"/>
  <c r="H546" i="2"/>
  <c r="I545" i="2"/>
  <c r="Y496" i="2"/>
  <c r="X496" i="2"/>
  <c r="H498" i="2"/>
  <c r="I497" i="2"/>
  <c r="X484" i="2"/>
  <c r="H486" i="2"/>
  <c r="I485" i="2"/>
  <c r="P550" i="2"/>
  <c r="O551" i="2"/>
  <c r="P536" i="2"/>
  <c r="X535" i="2"/>
  <c r="O535" i="2"/>
  <c r="W534" i="2"/>
  <c r="P526" i="2"/>
  <c r="O526" i="2"/>
  <c r="P512" i="2"/>
  <c r="O511" i="2"/>
  <c r="P502" i="2"/>
  <c r="O502" i="2"/>
  <c r="P487" i="2"/>
  <c r="O487" i="2"/>
  <c r="H604" i="2"/>
  <c r="H615" i="2"/>
  <c r="I603" i="2"/>
  <c r="S472" i="2"/>
  <c r="T472" i="2"/>
  <c r="U472" i="2"/>
  <c r="V472" i="2"/>
  <c r="R472" i="2"/>
  <c r="D472" i="2" s="1"/>
  <c r="W472" i="2"/>
  <c r="X472" i="2"/>
  <c r="R471" i="2"/>
  <c r="D471" i="2" s="1"/>
  <c r="S471" i="2"/>
  <c r="T471" i="2"/>
  <c r="U471" i="2"/>
  <c r="V471" i="2"/>
  <c r="W471" i="2"/>
  <c r="X471" i="2"/>
  <c r="H474" i="2"/>
  <c r="I473" i="2"/>
  <c r="Y580" i="2"/>
  <c r="W339" i="2"/>
  <c r="Y567" i="2"/>
  <c r="X567" i="2"/>
  <c r="W567" i="2"/>
  <c r="I568" i="2"/>
  <c r="I556" i="2"/>
  <c r="W555" i="2"/>
  <c r="X555" i="2"/>
  <c r="P572" i="2"/>
  <c r="O571" i="2"/>
  <c r="P560" i="2"/>
  <c r="O562" i="2"/>
  <c r="W340" i="2"/>
  <c r="H342" i="2"/>
  <c r="I341" i="2"/>
  <c r="Y135" i="2"/>
  <c r="V135" i="2"/>
  <c r="W135" i="2"/>
  <c r="V365" i="2"/>
  <c r="R388" i="2"/>
  <c r="D388" i="2" s="1"/>
  <c r="S135" i="2"/>
  <c r="X135" i="2"/>
  <c r="T388" i="2"/>
  <c r="S244" i="2"/>
  <c r="R135" i="2"/>
  <c r="D135" i="2" s="1"/>
  <c r="R365" i="2"/>
  <c r="D365" i="2" s="1"/>
  <c r="X388" i="2"/>
  <c r="Y388" i="2"/>
  <c r="S388" i="2"/>
  <c r="W388" i="2"/>
  <c r="H390" i="2"/>
  <c r="I389" i="2"/>
  <c r="W628" i="2"/>
  <c r="Y628" i="2"/>
  <c r="H630" i="2"/>
  <c r="I629" i="2"/>
  <c r="X592" i="2"/>
  <c r="W592" i="2"/>
  <c r="U592" i="2"/>
  <c r="Y592" i="2"/>
  <c r="R592" i="2"/>
  <c r="D592" i="2" s="1"/>
  <c r="H594" i="2"/>
  <c r="I593" i="2"/>
  <c r="Q631" i="2"/>
  <c r="P631" i="2"/>
  <c r="O631" i="2"/>
  <c r="Q620" i="2"/>
  <c r="P620" i="2"/>
  <c r="O619" i="2"/>
  <c r="X581" i="2"/>
  <c r="Y581" i="2"/>
  <c r="X28" i="2"/>
  <c r="Q607" i="2"/>
  <c r="P607" i="2"/>
  <c r="O607" i="2"/>
  <c r="U244" i="2"/>
  <c r="W244" i="2"/>
  <c r="S209" i="2"/>
  <c r="R244" i="2"/>
  <c r="D244" i="2" s="1"/>
  <c r="T244" i="2"/>
  <c r="S292" i="2"/>
  <c r="J594" i="2"/>
  <c r="Q595" i="2"/>
  <c r="P595" i="2"/>
  <c r="O595" i="2"/>
  <c r="W148" i="2"/>
  <c r="R317" i="2"/>
  <c r="D317" i="2" s="1"/>
  <c r="U365" i="2"/>
  <c r="W28" i="2"/>
  <c r="T317" i="2"/>
  <c r="W581" i="2"/>
  <c r="I582" i="2"/>
  <c r="H583" i="2"/>
  <c r="Q583" i="2"/>
  <c r="P583" i="2"/>
  <c r="O583" i="2"/>
  <c r="J582" i="2"/>
  <c r="R581" i="2"/>
  <c r="D581" i="2" s="1"/>
  <c r="M583" i="2"/>
  <c r="Q379" i="2"/>
  <c r="Y378" i="2"/>
  <c r="O379" i="2"/>
  <c r="W378" i="2"/>
  <c r="P379" i="2"/>
  <c r="X378" i="2"/>
  <c r="U378" i="2"/>
  <c r="M379" i="2"/>
  <c r="R377" i="2"/>
  <c r="D377" i="2" s="1"/>
  <c r="J378" i="2"/>
  <c r="Y365" i="2"/>
  <c r="X365" i="2"/>
  <c r="H367" i="2"/>
  <c r="I366" i="2"/>
  <c r="Q368" i="2"/>
  <c r="O367" i="2"/>
  <c r="N367" i="2"/>
  <c r="M367" i="2"/>
  <c r="P368" i="2"/>
  <c r="J367" i="2"/>
  <c r="P392" i="2"/>
  <c r="O391" i="2"/>
  <c r="N392" i="2"/>
  <c r="M391" i="2"/>
  <c r="L391" i="2"/>
  <c r="J391" i="2"/>
  <c r="X329" i="2"/>
  <c r="I330" i="2"/>
  <c r="H331" i="2"/>
  <c r="W316" i="2"/>
  <c r="S317" i="2"/>
  <c r="X316" i="2"/>
  <c r="T316" i="2"/>
  <c r="Y316" i="2"/>
  <c r="V316" i="2"/>
  <c r="R316" i="2"/>
  <c r="D316" i="2" s="1"/>
  <c r="S316" i="2"/>
  <c r="W317" i="2"/>
  <c r="X317" i="2"/>
  <c r="Y317" i="2"/>
  <c r="I318" i="2"/>
  <c r="O323" i="2"/>
  <c r="T363" i="2"/>
  <c r="U40" i="2"/>
  <c r="S232" i="2"/>
  <c r="V376" i="2"/>
  <c r="T232" i="2"/>
  <c r="X231" i="2"/>
  <c r="T231" i="2"/>
  <c r="T208" i="2"/>
  <c r="V171" i="2"/>
  <c r="W171" i="2"/>
  <c r="S208" i="2"/>
  <c r="X171" i="2"/>
  <c r="R171" i="2"/>
  <c r="D171" i="2" s="1"/>
  <c r="X256" i="2"/>
  <c r="V208" i="2"/>
  <c r="Y171" i="2"/>
  <c r="W231" i="2"/>
  <c r="Y231" i="2"/>
  <c r="S231" i="2"/>
  <c r="V231" i="2"/>
  <c r="R231" i="2"/>
  <c r="D231" i="2" s="1"/>
  <c r="Y256" i="2"/>
  <c r="U231" i="2"/>
  <c r="S233" i="2"/>
  <c r="V40" i="2"/>
  <c r="T40" i="2"/>
  <c r="X40" i="2"/>
  <c r="R40" i="2"/>
  <c r="D40" i="2" s="1"/>
  <c r="X136" i="2"/>
  <c r="W40" i="2"/>
  <c r="S40" i="2"/>
  <c r="W256" i="2"/>
  <c r="U76" i="2"/>
  <c r="V76" i="2"/>
  <c r="X76" i="2"/>
  <c r="S76" i="2"/>
  <c r="V196" i="2"/>
  <c r="T76" i="2"/>
  <c r="W76" i="2"/>
  <c r="T28" i="2"/>
  <c r="I304" i="2"/>
  <c r="X232" i="2"/>
  <c r="U232" i="2"/>
  <c r="R232" i="2"/>
  <c r="D232" i="2" s="1"/>
  <c r="V28" i="2"/>
  <c r="R28" i="2"/>
  <c r="D28" i="2" s="1"/>
  <c r="U28" i="2"/>
  <c r="S41" i="2"/>
  <c r="I184" i="2"/>
  <c r="R148" i="2"/>
  <c r="D148" i="2" s="1"/>
  <c r="X196" i="2"/>
  <c r="S196" i="2"/>
  <c r="H186" i="2"/>
  <c r="H187" i="2" s="1"/>
  <c r="R196" i="2"/>
  <c r="D196" i="2" s="1"/>
  <c r="T148" i="2"/>
  <c r="K42" i="2"/>
  <c r="K43" i="2" s="1"/>
  <c r="U196" i="2"/>
  <c r="T196" i="2"/>
  <c r="T267" i="2"/>
  <c r="W267" i="2"/>
  <c r="S268" i="2"/>
  <c r="R267" i="2"/>
  <c r="D267" i="2" s="1"/>
  <c r="X267" i="2"/>
  <c r="V267" i="2"/>
  <c r="S267" i="2"/>
  <c r="U267" i="2"/>
  <c r="R268" i="2"/>
  <c r="D268" i="2" s="1"/>
  <c r="T268" i="2"/>
  <c r="V268" i="2"/>
  <c r="Y267" i="2"/>
  <c r="H306" i="2"/>
  <c r="I305" i="2"/>
  <c r="T292" i="2"/>
  <c r="R292" i="2"/>
  <c r="D292" i="2" s="1"/>
  <c r="V292" i="2"/>
  <c r="X292" i="2"/>
  <c r="W292" i="2"/>
  <c r="Y292" i="2"/>
  <c r="H294" i="2"/>
  <c r="I293" i="2"/>
  <c r="H281" i="2"/>
  <c r="I280" i="2"/>
  <c r="W268" i="2"/>
  <c r="Y268" i="2"/>
  <c r="X268" i="2"/>
  <c r="H270" i="2"/>
  <c r="I269" i="2"/>
  <c r="X257" i="2"/>
  <c r="W257" i="2"/>
  <c r="Y257" i="2"/>
  <c r="H259" i="2"/>
  <c r="I258" i="2"/>
  <c r="R258" i="2" s="1"/>
  <c r="D258" i="2" s="1"/>
  <c r="Y232" i="2"/>
  <c r="Y185" i="2"/>
  <c r="Y244" i="2"/>
  <c r="Y220" i="2"/>
  <c r="H246" i="2"/>
  <c r="I245" i="2"/>
  <c r="H222" i="2"/>
  <c r="I221" i="2"/>
  <c r="R185" i="2"/>
  <c r="D185" i="2" s="1"/>
  <c r="X244" i="2"/>
  <c r="Y209" i="2"/>
  <c r="W232" i="2"/>
  <c r="H211" i="2"/>
  <c r="I210" i="2"/>
  <c r="H235" i="2"/>
  <c r="I234" i="2"/>
  <c r="Y196" i="2"/>
  <c r="Y208" i="2"/>
  <c r="Y233" i="2"/>
  <c r="I197" i="2"/>
  <c r="Y83" i="2"/>
  <c r="X75" i="2"/>
  <c r="W75" i="2"/>
  <c r="V75" i="2"/>
  <c r="U75" i="2"/>
  <c r="T75" i="2"/>
  <c r="S75" i="2"/>
  <c r="Y75" i="2"/>
  <c r="R75" i="2"/>
  <c r="D75" i="2" s="1"/>
  <c r="Y80" i="2"/>
  <c r="Y32" i="2"/>
  <c r="Y48" i="2"/>
  <c r="R27" i="2"/>
  <c r="D27" i="2" s="1"/>
  <c r="X27" i="2"/>
  <c r="W27" i="2"/>
  <c r="V27" i="2"/>
  <c r="U27" i="2"/>
  <c r="T27" i="2"/>
  <c r="S27" i="2"/>
  <c r="Y27" i="2"/>
  <c r="I5" i="2"/>
  <c r="H6" i="2"/>
  <c r="Y35" i="2"/>
  <c r="Y43" i="2"/>
  <c r="U112" i="2"/>
  <c r="Y76" i="2"/>
  <c r="Y33" i="2"/>
  <c r="H53" i="2"/>
  <c r="I52" i="2"/>
  <c r="H17" i="2"/>
  <c r="I16" i="2"/>
  <c r="Y30" i="2"/>
  <c r="Y29" i="2"/>
  <c r="Y42" i="2"/>
  <c r="Y78" i="2"/>
  <c r="Y81" i="2"/>
  <c r="Y84" i="2"/>
  <c r="Y41" i="2"/>
  <c r="Y49" i="2"/>
  <c r="W112" i="2"/>
  <c r="Y37" i="2"/>
  <c r="V148" i="2"/>
  <c r="V112" i="2"/>
  <c r="T136" i="2"/>
  <c r="Y82" i="2"/>
  <c r="Y45" i="2"/>
  <c r="Y31" i="2"/>
  <c r="S63" i="2"/>
  <c r="X63" i="2"/>
  <c r="V63" i="2"/>
  <c r="U63" i="2"/>
  <c r="T63" i="2"/>
  <c r="Y63" i="2"/>
  <c r="W63" i="2"/>
  <c r="R63" i="2"/>
  <c r="D63" i="2" s="1"/>
  <c r="R41" i="2"/>
  <c r="D41" i="2" s="1"/>
  <c r="Y34" i="2"/>
  <c r="X148" i="2"/>
  <c r="Y28" i="2"/>
  <c r="Y77" i="2"/>
  <c r="X39" i="2"/>
  <c r="V39" i="2"/>
  <c r="S39" i="2"/>
  <c r="Y39" i="2"/>
  <c r="T39" i="2"/>
  <c r="W39" i="2"/>
  <c r="R39" i="2"/>
  <c r="D39" i="2" s="1"/>
  <c r="U39" i="2"/>
  <c r="H65" i="2"/>
  <c r="I64" i="2"/>
  <c r="S51" i="2"/>
  <c r="X51" i="2"/>
  <c r="V51" i="2"/>
  <c r="T51" i="2"/>
  <c r="Y51" i="2"/>
  <c r="R51" i="2"/>
  <c r="D51" i="2" s="1"/>
  <c r="W51" i="2"/>
  <c r="U51" i="2"/>
  <c r="Y46" i="2"/>
  <c r="S112" i="2"/>
  <c r="Y36" i="2"/>
  <c r="Y85" i="2"/>
  <c r="Y47" i="2"/>
  <c r="X112" i="2"/>
  <c r="R112" i="2"/>
  <c r="D112" i="2" s="1"/>
  <c r="Y44" i="2"/>
  <c r="Y79" i="2"/>
  <c r="I173" i="2"/>
  <c r="R173" i="2" s="1"/>
  <c r="D173" i="2" s="1"/>
  <c r="W172" i="2"/>
  <c r="R172" i="2"/>
  <c r="D172" i="2" s="1"/>
  <c r="S172" i="2"/>
  <c r="T172" i="2"/>
  <c r="Y172" i="2"/>
  <c r="V172" i="2"/>
  <c r="X172" i="2"/>
  <c r="R160" i="2"/>
  <c r="D160" i="2" s="1"/>
  <c r="U160" i="2"/>
  <c r="W160" i="2"/>
  <c r="S160" i="2"/>
  <c r="X160" i="2"/>
  <c r="T160" i="2"/>
  <c r="Y159" i="2"/>
  <c r="V159" i="2"/>
  <c r="R159" i="2"/>
  <c r="D159" i="2" s="1"/>
  <c r="W159" i="2"/>
  <c r="U159" i="2"/>
  <c r="S159" i="2"/>
  <c r="T159" i="2"/>
  <c r="X159" i="2"/>
  <c r="Y160" i="2"/>
  <c r="H162" i="2"/>
  <c r="I161" i="2"/>
  <c r="U148" i="2"/>
  <c r="Y148" i="2"/>
  <c r="U136" i="2"/>
  <c r="H138" i="2"/>
  <c r="I137" i="2"/>
  <c r="V136" i="2"/>
  <c r="W136" i="2"/>
  <c r="S136" i="2"/>
  <c r="Y136" i="2"/>
  <c r="Y124" i="2"/>
  <c r="T124" i="2"/>
  <c r="U124" i="2"/>
  <c r="W124" i="2"/>
  <c r="S124" i="2"/>
  <c r="X124" i="2"/>
  <c r="R124" i="2"/>
  <c r="D124" i="2" s="1"/>
  <c r="V123" i="2"/>
  <c r="U123" i="2"/>
  <c r="T123" i="2"/>
  <c r="S123" i="2"/>
  <c r="R123" i="2"/>
  <c r="D123" i="2" s="1"/>
  <c r="Y123" i="2"/>
  <c r="W123" i="2"/>
  <c r="X123" i="2"/>
  <c r="V124" i="2"/>
  <c r="H126" i="2"/>
  <c r="I125" i="2"/>
  <c r="Y112" i="2"/>
  <c r="H114" i="2"/>
  <c r="I113" i="2"/>
  <c r="W100" i="2"/>
  <c r="T100" i="2"/>
  <c r="R100" i="2"/>
  <c r="D100" i="2" s="1"/>
  <c r="X100" i="2"/>
  <c r="S100" i="2"/>
  <c r="Y99" i="2"/>
  <c r="X99" i="2"/>
  <c r="W99" i="2"/>
  <c r="V99" i="2"/>
  <c r="U99" i="2"/>
  <c r="T99" i="2"/>
  <c r="S99" i="2"/>
  <c r="R99" i="2"/>
  <c r="D99" i="2" s="1"/>
  <c r="Y100" i="2"/>
  <c r="U100" i="2"/>
  <c r="H102" i="2"/>
  <c r="I101" i="2"/>
  <c r="S87" i="2"/>
  <c r="X87" i="2"/>
  <c r="T87" i="2"/>
  <c r="U87" i="2"/>
  <c r="Y87" i="2"/>
  <c r="R87" i="2"/>
  <c r="D87" i="2" s="1"/>
  <c r="V87" i="2"/>
  <c r="W87" i="2"/>
  <c r="I88" i="2"/>
  <c r="J78" i="2"/>
  <c r="R77" i="2"/>
  <c r="D77" i="2" s="1"/>
  <c r="P30" i="2"/>
  <c r="X29" i="2"/>
  <c r="L139" i="2"/>
  <c r="O138" i="2"/>
  <c r="O54" i="2"/>
  <c r="P90" i="2"/>
  <c r="K259" i="2"/>
  <c r="S258" i="2"/>
  <c r="L55" i="2"/>
  <c r="L162" i="2"/>
  <c r="L18" i="2"/>
  <c r="J174" i="2"/>
  <c r="K294" i="2"/>
  <c r="O246" i="2"/>
  <c r="O102" i="2"/>
  <c r="N126" i="2"/>
  <c r="P126" i="2"/>
  <c r="O162" i="2"/>
  <c r="N234" i="2"/>
  <c r="V233" i="2"/>
  <c r="N186" i="2"/>
  <c r="V185" i="2"/>
  <c r="J246" i="2"/>
  <c r="K103" i="2"/>
  <c r="O78" i="2"/>
  <c r="W77" i="2"/>
  <c r="L174" i="2"/>
  <c r="O90" i="2"/>
  <c r="J139" i="2"/>
  <c r="M42" i="2"/>
  <c r="U41" i="2"/>
  <c r="N54" i="2"/>
  <c r="M210" i="2"/>
  <c r="U209" i="2"/>
  <c r="P102" i="2"/>
  <c r="J19" i="2"/>
  <c r="O198" i="2"/>
  <c r="O6" i="2"/>
  <c r="L186" i="2"/>
  <c r="T185" i="2"/>
  <c r="K66" i="2"/>
  <c r="J67" i="2"/>
  <c r="N294" i="2"/>
  <c r="K235" i="2"/>
  <c r="M246" i="2"/>
  <c r="P186" i="2"/>
  <c r="X185" i="2"/>
  <c r="K79" i="2"/>
  <c r="S78" i="2"/>
  <c r="O234" i="2"/>
  <c r="W233" i="2"/>
  <c r="M126" i="2"/>
  <c r="N174" i="2"/>
  <c r="N150" i="2"/>
  <c r="J30" i="2"/>
  <c r="R29" i="2"/>
  <c r="D29" i="2" s="1"/>
  <c r="N78" i="2"/>
  <c r="V77" i="2"/>
  <c r="M222" i="2"/>
  <c r="K174" i="2"/>
  <c r="N18" i="2"/>
  <c r="J163" i="2"/>
  <c r="M102" i="2"/>
  <c r="O42" i="2"/>
  <c r="W41" i="2"/>
  <c r="P66" i="2"/>
  <c r="N138" i="2"/>
  <c r="N270" i="2"/>
  <c r="N222" i="2"/>
  <c r="K270" i="2"/>
  <c r="J54" i="2"/>
  <c r="N162" i="2"/>
  <c r="L102" i="2"/>
  <c r="L294" i="2"/>
  <c r="K126" i="2"/>
  <c r="M66" i="2"/>
  <c r="M162" i="2"/>
  <c r="M282" i="2"/>
  <c r="J150" i="2"/>
  <c r="L246" i="2"/>
  <c r="M198" i="2"/>
  <c r="O174" i="2"/>
  <c r="M138" i="2"/>
  <c r="K138" i="2"/>
  <c r="M18" i="2"/>
  <c r="P54" i="2"/>
  <c r="J6" i="2"/>
  <c r="K18" i="2"/>
  <c r="L66" i="2"/>
  <c r="L282" i="2"/>
  <c r="K150" i="2"/>
  <c r="K283" i="2"/>
  <c r="J222" i="2"/>
  <c r="M294" i="2"/>
  <c r="P246" i="2"/>
  <c r="L126" i="2"/>
  <c r="K246" i="2"/>
  <c r="M270" i="2"/>
  <c r="N198" i="2"/>
  <c r="O66" i="2"/>
  <c r="M54" i="2"/>
  <c r="K198" i="2"/>
  <c r="M78" i="2"/>
  <c r="U77" i="2"/>
  <c r="L78" i="2"/>
  <c r="T77" i="2"/>
  <c r="M234" i="2"/>
  <c r="U233" i="2"/>
  <c r="K222" i="2"/>
  <c r="N30" i="2"/>
  <c r="V29" i="2"/>
  <c r="N210" i="2"/>
  <c r="V209" i="2"/>
  <c r="J102" i="2"/>
  <c r="L270" i="2"/>
  <c r="N90" i="2"/>
  <c r="O126" i="2"/>
  <c r="M114" i="2"/>
  <c r="L42" i="2"/>
  <c r="T41" i="2"/>
  <c r="L114" i="2"/>
  <c r="N282" i="2"/>
  <c r="J211" i="2"/>
  <c r="M150" i="2"/>
  <c r="P6" i="2"/>
  <c r="K90" i="2"/>
  <c r="N306" i="2"/>
  <c r="K307" i="2"/>
  <c r="M306" i="2"/>
  <c r="L210" i="2"/>
  <c r="T209" i="2"/>
  <c r="O114" i="2"/>
  <c r="L234" i="2"/>
  <c r="T233" i="2"/>
  <c r="P42" i="2"/>
  <c r="X41" i="2"/>
  <c r="O210" i="2"/>
  <c r="W209" i="2"/>
  <c r="J91" i="2"/>
  <c r="P234" i="2"/>
  <c r="X233" i="2"/>
  <c r="K114" i="2"/>
  <c r="L258" i="2"/>
  <c r="T257" i="2"/>
  <c r="P18" i="2"/>
  <c r="J187" i="2"/>
  <c r="K211" i="2"/>
  <c r="P174" i="2"/>
  <c r="P138" i="2"/>
  <c r="L90" i="2"/>
  <c r="M30" i="2"/>
  <c r="U29" i="2"/>
  <c r="M258" i="2"/>
  <c r="U257" i="2"/>
  <c r="N42" i="2"/>
  <c r="V41" i="2"/>
  <c r="P78" i="2"/>
  <c r="X77" i="2"/>
  <c r="L198" i="2"/>
  <c r="L222" i="2"/>
  <c r="P150" i="2"/>
  <c r="J43" i="2"/>
  <c r="R42" i="2"/>
  <c r="D42" i="2" s="1"/>
  <c r="J115" i="2"/>
  <c r="L6" i="2"/>
  <c r="L306" i="2"/>
  <c r="J126" i="2"/>
  <c r="N246" i="2"/>
  <c r="O30" i="2"/>
  <c r="W29" i="2"/>
  <c r="M174" i="2"/>
  <c r="M186" i="2"/>
  <c r="U185" i="2"/>
  <c r="L30" i="2"/>
  <c r="T29" i="2"/>
  <c r="M90" i="2"/>
  <c r="O186" i="2"/>
  <c r="W185" i="2"/>
  <c r="J198" i="2"/>
  <c r="P222" i="2"/>
  <c r="P162" i="2"/>
  <c r="N66" i="2"/>
  <c r="K187" i="2"/>
  <c r="K54" i="2"/>
  <c r="N114" i="2"/>
  <c r="P114" i="2"/>
  <c r="J270" i="2"/>
  <c r="K162" i="2"/>
  <c r="N102" i="2"/>
  <c r="P210" i="2"/>
  <c r="X209" i="2"/>
  <c r="P198" i="2"/>
  <c r="M6" i="2"/>
  <c r="O222" i="2"/>
  <c r="J235" i="2"/>
  <c r="N258" i="2"/>
  <c r="V257" i="2"/>
  <c r="O150" i="2"/>
  <c r="K30" i="2"/>
  <c r="S29" i="2"/>
  <c r="K6" i="2"/>
  <c r="L150" i="2"/>
  <c r="O18" i="2"/>
  <c r="N6" i="2"/>
  <c r="J259" i="2"/>
  <c r="V400" i="2" l="1"/>
  <c r="Y400" i="2"/>
  <c r="T173" i="2"/>
  <c r="T400" i="2"/>
  <c r="R400" i="2"/>
  <c r="D400" i="2" s="1"/>
  <c r="W400" i="2"/>
  <c r="U400" i="2"/>
  <c r="I149" i="2"/>
  <c r="W149" i="2" s="1"/>
  <c r="R399" i="2"/>
  <c r="D399" i="2" s="1"/>
  <c r="T399" i="2"/>
  <c r="Y399" i="2"/>
  <c r="U399" i="2"/>
  <c r="W399" i="2"/>
  <c r="V399" i="2"/>
  <c r="X399" i="2"/>
  <c r="R437" i="2"/>
  <c r="D437" i="2" s="1"/>
  <c r="X450" i="2"/>
  <c r="X5" i="2"/>
  <c r="S234" i="2"/>
  <c r="X221" i="2"/>
  <c r="S210" i="2"/>
  <c r="S245" i="2"/>
  <c r="R593" i="2"/>
  <c r="D593" i="2" s="1"/>
  <c r="X101" i="2"/>
  <c r="T161" i="2"/>
  <c r="X173" i="2"/>
  <c r="U197" i="2"/>
  <c r="V293" i="2"/>
  <c r="T305" i="2"/>
  <c r="U137" i="2"/>
  <c r="S318" i="2"/>
  <c r="U582" i="2"/>
  <c r="I522" i="2"/>
  <c r="X522" i="2" s="1"/>
  <c r="H380" i="2"/>
  <c r="I380" i="2" s="1"/>
  <c r="Y461" i="2"/>
  <c r="X461" i="2"/>
  <c r="W461" i="2"/>
  <c r="S461" i="2"/>
  <c r="I462" i="2"/>
  <c r="H463" i="2"/>
  <c r="I451" i="2"/>
  <c r="H452" i="2"/>
  <c r="Y450" i="2"/>
  <c r="V197" i="2"/>
  <c r="T197" i="2"/>
  <c r="Y437" i="2"/>
  <c r="T437" i="2"/>
  <c r="S437" i="2"/>
  <c r="W437" i="2"/>
  <c r="V437" i="2"/>
  <c r="X437" i="2"/>
  <c r="I438" i="2"/>
  <c r="H439" i="2"/>
  <c r="V424" i="2"/>
  <c r="R424" i="2"/>
  <c r="D424" i="2" s="1"/>
  <c r="W424" i="2"/>
  <c r="X424" i="2"/>
  <c r="Y424" i="2"/>
  <c r="S424" i="2"/>
  <c r="T424" i="2"/>
  <c r="U424" i="2"/>
  <c r="H426" i="2"/>
  <c r="I425" i="2"/>
  <c r="Y413" i="2"/>
  <c r="X413" i="2"/>
  <c r="R413" i="2"/>
  <c r="D413" i="2" s="1"/>
  <c r="U413" i="2"/>
  <c r="W413" i="2"/>
  <c r="T413" i="2"/>
  <c r="V413" i="2"/>
  <c r="S413" i="2"/>
  <c r="I414" i="2"/>
  <c r="H415" i="2"/>
  <c r="Y401" i="2"/>
  <c r="R401" i="2"/>
  <c r="D401" i="2" s="1"/>
  <c r="V401" i="2"/>
  <c r="W401" i="2"/>
  <c r="X401" i="2"/>
  <c r="T401" i="2"/>
  <c r="U401" i="2"/>
  <c r="S401" i="2"/>
  <c r="I402" i="2"/>
  <c r="H403" i="2"/>
  <c r="K466" i="2"/>
  <c r="O467" i="2"/>
  <c r="P467" i="2"/>
  <c r="W450" i="2"/>
  <c r="S450" i="2"/>
  <c r="X451" i="2"/>
  <c r="O443" i="2"/>
  <c r="K443" i="2"/>
  <c r="P443" i="2"/>
  <c r="L428" i="2"/>
  <c r="J429" i="2"/>
  <c r="K428" i="2"/>
  <c r="N428" i="2"/>
  <c r="P428" i="2"/>
  <c r="O428" i="2"/>
  <c r="L418" i="2"/>
  <c r="M419" i="2"/>
  <c r="K419" i="2"/>
  <c r="O419" i="2"/>
  <c r="P419" i="2"/>
  <c r="N419" i="2"/>
  <c r="J419" i="2"/>
  <c r="K404" i="2"/>
  <c r="L404" i="2"/>
  <c r="O404" i="2"/>
  <c r="N405" i="2"/>
  <c r="P405" i="2"/>
  <c r="M404" i="2"/>
  <c r="J405" i="2"/>
  <c r="X245" i="2"/>
  <c r="X582" i="2"/>
  <c r="Y582" i="2"/>
  <c r="I523" i="2"/>
  <c r="H524" i="2"/>
  <c r="Y509" i="2"/>
  <c r="X509" i="2"/>
  <c r="W509" i="2"/>
  <c r="I510" i="2"/>
  <c r="H511" i="2"/>
  <c r="Y545" i="2"/>
  <c r="W545" i="2"/>
  <c r="X545" i="2"/>
  <c r="I546" i="2"/>
  <c r="H547" i="2"/>
  <c r="Y497" i="2"/>
  <c r="W497" i="2"/>
  <c r="X497" i="2"/>
  <c r="I498" i="2"/>
  <c r="H499" i="2"/>
  <c r="Y485" i="2"/>
  <c r="X485" i="2"/>
  <c r="W485" i="2"/>
  <c r="I486" i="2"/>
  <c r="H487" i="2"/>
  <c r="O552" i="2"/>
  <c r="P551" i="2"/>
  <c r="O536" i="2"/>
  <c r="W535" i="2"/>
  <c r="P537" i="2"/>
  <c r="X536" i="2"/>
  <c r="O527" i="2"/>
  <c r="P527" i="2"/>
  <c r="O512" i="2"/>
  <c r="P513" i="2"/>
  <c r="O503" i="2"/>
  <c r="P503" i="2"/>
  <c r="O488" i="2"/>
  <c r="P488" i="2"/>
  <c r="T473" i="2"/>
  <c r="U473" i="2"/>
  <c r="V473" i="2"/>
  <c r="W473" i="2"/>
  <c r="X473" i="2"/>
  <c r="S473" i="2"/>
  <c r="R473" i="2"/>
  <c r="D473" i="2" s="1"/>
  <c r="H475" i="2"/>
  <c r="I474" i="2"/>
  <c r="X603" i="2"/>
  <c r="W603" i="2"/>
  <c r="Y603" i="2"/>
  <c r="H616" i="2"/>
  <c r="I615" i="2"/>
  <c r="I604" i="2"/>
  <c r="H605" i="2"/>
  <c r="W568" i="2"/>
  <c r="Y568" i="2"/>
  <c r="X568" i="2"/>
  <c r="I569" i="2"/>
  <c r="Y556" i="2"/>
  <c r="W556" i="2"/>
  <c r="X556" i="2"/>
  <c r="I557" i="2"/>
  <c r="O572" i="2"/>
  <c r="P573" i="2"/>
  <c r="O563" i="2"/>
  <c r="P561" i="2"/>
  <c r="Y341" i="2"/>
  <c r="X341" i="2"/>
  <c r="W341" i="2"/>
  <c r="I342" i="2"/>
  <c r="H343" i="2"/>
  <c r="U5" i="2"/>
  <c r="R197" i="2"/>
  <c r="D197" i="2" s="1"/>
  <c r="W173" i="2"/>
  <c r="S173" i="2"/>
  <c r="V173" i="2"/>
  <c r="W5" i="2"/>
  <c r="U173" i="2"/>
  <c r="S197" i="2"/>
  <c r="X197" i="2"/>
  <c r="W197" i="2"/>
  <c r="H391" i="2"/>
  <c r="I390" i="2"/>
  <c r="X389" i="2"/>
  <c r="U389" i="2"/>
  <c r="W389" i="2"/>
  <c r="R389" i="2"/>
  <c r="D389" i="2" s="1"/>
  <c r="S389" i="2"/>
  <c r="T389" i="2"/>
  <c r="Y389" i="2"/>
  <c r="V389" i="2"/>
  <c r="Y629" i="2"/>
  <c r="W629" i="2"/>
  <c r="X629" i="2"/>
  <c r="I630" i="2"/>
  <c r="H631" i="2"/>
  <c r="Y593" i="2"/>
  <c r="U593" i="2"/>
  <c r="W593" i="2"/>
  <c r="X593" i="2"/>
  <c r="I594" i="2"/>
  <c r="H595" i="2"/>
  <c r="O632" i="2"/>
  <c r="P632" i="2"/>
  <c r="Q632" i="2"/>
  <c r="O620" i="2"/>
  <c r="P621" i="2"/>
  <c r="Q621" i="2"/>
  <c r="O608" i="2"/>
  <c r="P608" i="2"/>
  <c r="Q608" i="2"/>
  <c r="S221" i="2"/>
  <c r="O596" i="2"/>
  <c r="P596" i="2"/>
  <c r="Q596" i="2"/>
  <c r="J595" i="2"/>
  <c r="W245" i="2"/>
  <c r="H584" i="2"/>
  <c r="I583" i="2"/>
  <c r="W582" i="2"/>
  <c r="R582" i="2"/>
  <c r="D582" i="2" s="1"/>
  <c r="J583" i="2"/>
  <c r="O584" i="2"/>
  <c r="P584" i="2"/>
  <c r="M584" i="2"/>
  <c r="Q584" i="2"/>
  <c r="U379" i="2"/>
  <c r="M380" i="2"/>
  <c r="P380" i="2"/>
  <c r="X379" i="2"/>
  <c r="W379" i="2"/>
  <c r="O380" i="2"/>
  <c r="R378" i="2"/>
  <c r="D378" i="2" s="1"/>
  <c r="J379" i="2"/>
  <c r="Q380" i="2"/>
  <c r="Y379" i="2"/>
  <c r="Y366" i="2"/>
  <c r="X366" i="2"/>
  <c r="U366" i="2"/>
  <c r="H368" i="2"/>
  <c r="I367" i="2"/>
  <c r="V366" i="2"/>
  <c r="W366" i="2"/>
  <c r="R366" i="2"/>
  <c r="D366" i="2" s="1"/>
  <c r="Q369" i="2"/>
  <c r="P369" i="2"/>
  <c r="M368" i="2"/>
  <c r="N368" i="2"/>
  <c r="J368" i="2"/>
  <c r="O368" i="2"/>
  <c r="P393" i="2"/>
  <c r="L392" i="2"/>
  <c r="M392" i="2"/>
  <c r="N393" i="2"/>
  <c r="J392" i="2"/>
  <c r="O392" i="2"/>
  <c r="I331" i="2"/>
  <c r="H332" i="2"/>
  <c r="Y330" i="2"/>
  <c r="X330" i="2"/>
  <c r="I319" i="2"/>
  <c r="X318" i="2"/>
  <c r="Y318" i="2"/>
  <c r="W318" i="2"/>
  <c r="V318" i="2"/>
  <c r="T318" i="2"/>
  <c r="R318" i="2"/>
  <c r="D318" i="2" s="1"/>
  <c r="U318" i="2"/>
  <c r="O324" i="2"/>
  <c r="T221" i="2"/>
  <c r="U221" i="2"/>
  <c r="V377" i="2"/>
  <c r="T364" i="2"/>
  <c r="V137" i="2"/>
  <c r="W137" i="2"/>
  <c r="X304" i="2"/>
  <c r="S137" i="2"/>
  <c r="X137" i="2"/>
  <c r="V245" i="2"/>
  <c r="R245" i="2"/>
  <c r="D245" i="2" s="1"/>
  <c r="T245" i="2"/>
  <c r="U245" i="2"/>
  <c r="V5" i="2"/>
  <c r="T5" i="2"/>
  <c r="R5" i="2"/>
  <c r="D5" i="2" s="1"/>
  <c r="V221" i="2"/>
  <c r="R221" i="2"/>
  <c r="D221" i="2" s="1"/>
  <c r="W221" i="2"/>
  <c r="S5" i="2"/>
  <c r="W304" i="2"/>
  <c r="Y304" i="2"/>
  <c r="V304" i="2"/>
  <c r="S42" i="2"/>
  <c r="Y184" i="2"/>
  <c r="T293" i="2"/>
  <c r="U293" i="2"/>
  <c r="I186" i="2"/>
  <c r="R304" i="2"/>
  <c r="D304" i="2" s="1"/>
  <c r="U304" i="2"/>
  <c r="T304" i="2"/>
  <c r="S304" i="2"/>
  <c r="R234" i="2"/>
  <c r="D234" i="2" s="1"/>
  <c r="T184" i="2"/>
  <c r="X184" i="2"/>
  <c r="S184" i="2"/>
  <c r="W184" i="2"/>
  <c r="U184" i="2"/>
  <c r="R184" i="2"/>
  <c r="D184" i="2" s="1"/>
  <c r="V184" i="2"/>
  <c r="V305" i="2"/>
  <c r="U305" i="2"/>
  <c r="X305" i="2"/>
  <c r="Y305" i="2"/>
  <c r="W305" i="2"/>
  <c r="S305" i="2"/>
  <c r="R305" i="2"/>
  <c r="D305" i="2" s="1"/>
  <c r="I306" i="2"/>
  <c r="V306" i="2" s="1"/>
  <c r="H307" i="2"/>
  <c r="X293" i="2"/>
  <c r="W293" i="2"/>
  <c r="Y293" i="2"/>
  <c r="R293" i="2"/>
  <c r="D293" i="2" s="1"/>
  <c r="S293" i="2"/>
  <c r="I294" i="2"/>
  <c r="H295" i="2"/>
  <c r="X280" i="2"/>
  <c r="W280" i="2"/>
  <c r="Y280" i="2"/>
  <c r="T280" i="2"/>
  <c r="U280" i="2"/>
  <c r="V280" i="2"/>
  <c r="S280" i="2"/>
  <c r="R280" i="2"/>
  <c r="D280" i="2" s="1"/>
  <c r="H282" i="2"/>
  <c r="I281" i="2"/>
  <c r="X269" i="2"/>
  <c r="W269" i="2"/>
  <c r="Y269" i="2"/>
  <c r="I270" i="2"/>
  <c r="H271" i="2"/>
  <c r="S269" i="2"/>
  <c r="T269" i="2"/>
  <c r="U269" i="2"/>
  <c r="R269" i="2"/>
  <c r="D269" i="2" s="1"/>
  <c r="V269" i="2"/>
  <c r="W258" i="2"/>
  <c r="Y258" i="2"/>
  <c r="X258" i="2"/>
  <c r="H260" i="2"/>
  <c r="I259" i="2"/>
  <c r="I211" i="2"/>
  <c r="H212" i="2"/>
  <c r="Y221" i="2"/>
  <c r="I187" i="2"/>
  <c r="H188" i="2"/>
  <c r="Y210" i="2"/>
  <c r="Y234" i="2"/>
  <c r="I222" i="2"/>
  <c r="H223" i="2"/>
  <c r="I235" i="2"/>
  <c r="H236" i="2"/>
  <c r="Y245" i="2"/>
  <c r="R210" i="2"/>
  <c r="D210" i="2" s="1"/>
  <c r="Y197" i="2"/>
  <c r="I246" i="2"/>
  <c r="H247" i="2"/>
  <c r="I198" i="2"/>
  <c r="H7" i="2"/>
  <c r="I6" i="2"/>
  <c r="Y5" i="2"/>
  <c r="Y52" i="2"/>
  <c r="V52" i="2"/>
  <c r="U52" i="2"/>
  <c r="T52" i="2"/>
  <c r="W52" i="2"/>
  <c r="R52" i="2"/>
  <c r="D52" i="2" s="1"/>
  <c r="X52" i="2"/>
  <c r="S52" i="2"/>
  <c r="H54" i="2"/>
  <c r="I53" i="2"/>
  <c r="H66" i="2"/>
  <c r="I65" i="2"/>
  <c r="H18" i="2"/>
  <c r="I17" i="2"/>
  <c r="Y64" i="2"/>
  <c r="W64" i="2"/>
  <c r="S64" i="2"/>
  <c r="V64" i="2"/>
  <c r="X64" i="2"/>
  <c r="R64" i="2"/>
  <c r="D64" i="2" s="1"/>
  <c r="U64" i="2"/>
  <c r="T64" i="2"/>
  <c r="Y16" i="2"/>
  <c r="R16" i="2"/>
  <c r="D16" i="2" s="1"/>
  <c r="S16" i="2"/>
  <c r="U16" i="2"/>
  <c r="X16" i="2"/>
  <c r="W16" i="2"/>
  <c r="T16" i="2"/>
  <c r="V16" i="2"/>
  <c r="Y173" i="2"/>
  <c r="I174" i="2"/>
  <c r="X161" i="2"/>
  <c r="I162" i="2"/>
  <c r="H163" i="2"/>
  <c r="Y161" i="2"/>
  <c r="R161" i="2"/>
  <c r="D161" i="2" s="1"/>
  <c r="W161" i="2"/>
  <c r="S161" i="2"/>
  <c r="U161" i="2"/>
  <c r="V161" i="2"/>
  <c r="I150" i="2"/>
  <c r="H151" i="2"/>
  <c r="R149" i="2"/>
  <c r="D149" i="2" s="1"/>
  <c r="Y137" i="2"/>
  <c r="R137" i="2"/>
  <c r="D137" i="2" s="1"/>
  <c r="T137" i="2"/>
  <c r="I138" i="2"/>
  <c r="H139" i="2"/>
  <c r="Y125" i="2"/>
  <c r="X125" i="2"/>
  <c r="S125" i="2"/>
  <c r="V125" i="2"/>
  <c r="T125" i="2"/>
  <c r="I126" i="2"/>
  <c r="H127" i="2"/>
  <c r="R125" i="2"/>
  <c r="D125" i="2" s="1"/>
  <c r="W125" i="2"/>
  <c r="U125" i="2"/>
  <c r="Y113" i="2"/>
  <c r="R113" i="2"/>
  <c r="D113" i="2" s="1"/>
  <c r="W113" i="2"/>
  <c r="T113" i="2"/>
  <c r="I114" i="2"/>
  <c r="H115" i="2"/>
  <c r="X113" i="2"/>
  <c r="V113" i="2"/>
  <c r="S113" i="2"/>
  <c r="U113" i="2"/>
  <c r="T101" i="2"/>
  <c r="W101" i="2"/>
  <c r="V101" i="2"/>
  <c r="I102" i="2"/>
  <c r="H103" i="2"/>
  <c r="R101" i="2"/>
  <c r="D101" i="2" s="1"/>
  <c r="Y101" i="2"/>
  <c r="S101" i="2"/>
  <c r="U101" i="2"/>
  <c r="Y88" i="2"/>
  <c r="S88" i="2"/>
  <c r="W88" i="2"/>
  <c r="U88" i="2"/>
  <c r="V88" i="2"/>
  <c r="R88" i="2"/>
  <c r="D88" i="2" s="1"/>
  <c r="X88" i="2"/>
  <c r="T88" i="2"/>
  <c r="I89" i="2"/>
  <c r="J79" i="2"/>
  <c r="R78" i="2"/>
  <c r="D78" i="2" s="1"/>
  <c r="J212" i="2"/>
  <c r="M115" i="2"/>
  <c r="J103" i="2"/>
  <c r="M235" i="2"/>
  <c r="U234" i="2"/>
  <c r="M55" i="2"/>
  <c r="K247" i="2"/>
  <c r="J223" i="2"/>
  <c r="L67" i="2"/>
  <c r="M19" i="2"/>
  <c r="M199" i="2"/>
  <c r="M283" i="2"/>
  <c r="L295" i="2"/>
  <c r="K271" i="2"/>
  <c r="P67" i="2"/>
  <c r="N19" i="2"/>
  <c r="J31" i="2"/>
  <c r="R30" i="2"/>
  <c r="D30" i="2" s="1"/>
  <c r="O235" i="2"/>
  <c r="W234" i="2"/>
  <c r="K236" i="2"/>
  <c r="L187" i="2"/>
  <c r="P103" i="2"/>
  <c r="J140" i="2"/>
  <c r="K104" i="2"/>
  <c r="O163" i="2"/>
  <c r="O247" i="2"/>
  <c r="L163" i="2"/>
  <c r="O55" i="2"/>
  <c r="N7" i="2"/>
  <c r="P211" i="2"/>
  <c r="X210" i="2"/>
  <c r="P115" i="2"/>
  <c r="N67" i="2"/>
  <c r="O187" i="2"/>
  <c r="M175" i="2"/>
  <c r="L307" i="2"/>
  <c r="P151" i="2"/>
  <c r="N43" i="2"/>
  <c r="V42" i="2"/>
  <c r="P139" i="2"/>
  <c r="P19" i="2"/>
  <c r="J92" i="2"/>
  <c r="O115" i="2"/>
  <c r="N307" i="2"/>
  <c r="O19" i="2"/>
  <c r="O151" i="2"/>
  <c r="O223" i="2"/>
  <c r="N103" i="2"/>
  <c r="N115" i="2"/>
  <c r="P163" i="2"/>
  <c r="M91" i="2"/>
  <c r="O31" i="2"/>
  <c r="W30" i="2"/>
  <c r="L7" i="2"/>
  <c r="L223" i="2"/>
  <c r="M259" i="2"/>
  <c r="U258" i="2"/>
  <c r="P175" i="2"/>
  <c r="L259" i="2"/>
  <c r="T258" i="2"/>
  <c r="O211" i="2"/>
  <c r="W210" i="2"/>
  <c r="L211" i="2"/>
  <c r="T210" i="2"/>
  <c r="K91" i="2"/>
  <c r="N283" i="2"/>
  <c r="O127" i="2"/>
  <c r="N211" i="2"/>
  <c r="V210" i="2"/>
  <c r="L79" i="2"/>
  <c r="T78" i="2"/>
  <c r="O67" i="2"/>
  <c r="L127" i="2"/>
  <c r="K284" i="2"/>
  <c r="K19" i="2"/>
  <c r="K139" i="2"/>
  <c r="L247" i="2"/>
  <c r="M163" i="2"/>
  <c r="L103" i="2"/>
  <c r="N223" i="2"/>
  <c r="O43" i="2"/>
  <c r="W42" i="2"/>
  <c r="K175" i="2"/>
  <c r="N151" i="2"/>
  <c r="K80" i="2"/>
  <c r="S79" i="2"/>
  <c r="N295" i="2"/>
  <c r="O7" i="2"/>
  <c r="M211" i="2"/>
  <c r="U210" i="2"/>
  <c r="O91" i="2"/>
  <c r="J247" i="2"/>
  <c r="P127" i="2"/>
  <c r="K295" i="2"/>
  <c r="L56" i="2"/>
  <c r="O139" i="2"/>
  <c r="K31" i="2"/>
  <c r="S30" i="2"/>
  <c r="L151" i="2"/>
  <c r="K163" i="2"/>
  <c r="P223" i="2"/>
  <c r="N247" i="2"/>
  <c r="M31" i="2"/>
  <c r="U30" i="2"/>
  <c r="K115" i="2"/>
  <c r="M307" i="2"/>
  <c r="L115" i="2"/>
  <c r="N91" i="2"/>
  <c r="M79" i="2"/>
  <c r="U78" i="2"/>
  <c r="N199" i="2"/>
  <c r="P247" i="2"/>
  <c r="J7" i="2"/>
  <c r="M139" i="2"/>
  <c r="J151" i="2"/>
  <c r="M67" i="2"/>
  <c r="N163" i="2"/>
  <c r="N271" i="2"/>
  <c r="M103" i="2"/>
  <c r="M223" i="2"/>
  <c r="N175" i="2"/>
  <c r="P187" i="2"/>
  <c r="J68" i="2"/>
  <c r="O199" i="2"/>
  <c r="N55" i="2"/>
  <c r="L175" i="2"/>
  <c r="N187" i="2"/>
  <c r="N127" i="2"/>
  <c r="J175" i="2"/>
  <c r="K260" i="2"/>
  <c r="L140" i="2"/>
  <c r="M7" i="2"/>
  <c r="L199" i="2"/>
  <c r="K151" i="2"/>
  <c r="N259" i="2"/>
  <c r="V258" i="2"/>
  <c r="K55" i="2"/>
  <c r="L31" i="2"/>
  <c r="T30" i="2"/>
  <c r="J116" i="2"/>
  <c r="K212" i="2"/>
  <c r="P43" i="2"/>
  <c r="X42" i="2"/>
  <c r="P7" i="2"/>
  <c r="N31" i="2"/>
  <c r="V30" i="2"/>
  <c r="J260" i="2"/>
  <c r="K7" i="2"/>
  <c r="J236" i="2"/>
  <c r="P199" i="2"/>
  <c r="J271" i="2"/>
  <c r="K188" i="2"/>
  <c r="J199" i="2"/>
  <c r="M187" i="2"/>
  <c r="J127" i="2"/>
  <c r="J44" i="2"/>
  <c r="R43" i="2"/>
  <c r="D43" i="2" s="1"/>
  <c r="P79" i="2"/>
  <c r="X78" i="2"/>
  <c r="L91" i="2"/>
  <c r="J188" i="2"/>
  <c r="P235" i="2"/>
  <c r="X234" i="2"/>
  <c r="L235" i="2"/>
  <c r="T234" i="2"/>
  <c r="K308" i="2"/>
  <c r="M151" i="2"/>
  <c r="L43" i="2"/>
  <c r="T42" i="2"/>
  <c r="L271" i="2"/>
  <c r="K223" i="2"/>
  <c r="K199" i="2"/>
  <c r="M271" i="2"/>
  <c r="M295" i="2"/>
  <c r="L283" i="2"/>
  <c r="P55" i="2"/>
  <c r="O175" i="2"/>
  <c r="K44" i="2"/>
  <c r="S43" i="2"/>
  <c r="K127" i="2"/>
  <c r="J55" i="2"/>
  <c r="N139" i="2"/>
  <c r="J164" i="2"/>
  <c r="N79" i="2"/>
  <c r="V78" i="2"/>
  <c r="M127" i="2"/>
  <c r="M247" i="2"/>
  <c r="K67" i="2"/>
  <c r="J20" i="2"/>
  <c r="M43" i="2"/>
  <c r="U42" i="2"/>
  <c r="O79" i="2"/>
  <c r="W78" i="2"/>
  <c r="N235" i="2"/>
  <c r="V234" i="2"/>
  <c r="O103" i="2"/>
  <c r="L19" i="2"/>
  <c r="P91" i="2"/>
  <c r="P31" i="2"/>
  <c r="X30" i="2"/>
  <c r="X149" i="2" l="1"/>
  <c r="V149" i="2"/>
  <c r="U149" i="2"/>
  <c r="Y149" i="2"/>
  <c r="S149" i="2"/>
  <c r="T149" i="2"/>
  <c r="H381" i="2"/>
  <c r="H382" i="2" s="1"/>
  <c r="W522" i="2"/>
  <c r="Y522" i="2"/>
  <c r="S174" i="2"/>
  <c r="T102" i="2"/>
  <c r="S6" i="2"/>
  <c r="Y186" i="2"/>
  <c r="Y583" i="2"/>
  <c r="S138" i="2"/>
  <c r="S235" i="2"/>
  <c r="T126" i="2"/>
  <c r="W198" i="2"/>
  <c r="S211" i="2"/>
  <c r="V114" i="2"/>
  <c r="V222" i="2"/>
  <c r="T150" i="2"/>
  <c r="S246" i="2"/>
  <c r="T306" i="2"/>
  <c r="S319" i="2"/>
  <c r="R187" i="2"/>
  <c r="D187" i="2" s="1"/>
  <c r="R438" i="2"/>
  <c r="D438" i="2" s="1"/>
  <c r="S162" i="2"/>
  <c r="V294" i="2"/>
  <c r="R270" i="2"/>
  <c r="D270" i="2" s="1"/>
  <c r="Y462" i="2"/>
  <c r="W462" i="2"/>
  <c r="X462" i="2"/>
  <c r="S462" i="2"/>
  <c r="H464" i="2"/>
  <c r="I463" i="2"/>
  <c r="I452" i="2"/>
  <c r="H453" i="2"/>
  <c r="Y451" i="2"/>
  <c r="I439" i="2"/>
  <c r="R439" i="2" s="1"/>
  <c r="D439" i="2" s="1"/>
  <c r="H440" i="2"/>
  <c r="Y438" i="2"/>
  <c r="S438" i="2"/>
  <c r="V438" i="2"/>
  <c r="T438" i="2"/>
  <c r="X438" i="2"/>
  <c r="W438" i="2"/>
  <c r="Y425" i="2"/>
  <c r="S425" i="2"/>
  <c r="X425" i="2"/>
  <c r="T425" i="2"/>
  <c r="R425" i="2"/>
  <c r="D425" i="2" s="1"/>
  <c r="V425" i="2"/>
  <c r="W425" i="2"/>
  <c r="U425" i="2"/>
  <c r="I426" i="2"/>
  <c r="H427" i="2"/>
  <c r="I415" i="2"/>
  <c r="H416" i="2"/>
  <c r="Y414" i="2"/>
  <c r="U414" i="2"/>
  <c r="W414" i="2"/>
  <c r="V414" i="2"/>
  <c r="X414" i="2"/>
  <c r="R414" i="2"/>
  <c r="D414" i="2" s="1"/>
  <c r="S414" i="2"/>
  <c r="T414" i="2"/>
  <c r="I403" i="2"/>
  <c r="H404" i="2"/>
  <c r="Y402" i="2"/>
  <c r="X402" i="2"/>
  <c r="R402" i="2"/>
  <c r="D402" i="2" s="1"/>
  <c r="V402" i="2"/>
  <c r="W402" i="2"/>
  <c r="T402" i="2"/>
  <c r="S402" i="2"/>
  <c r="U402" i="2"/>
  <c r="P468" i="2"/>
  <c r="O468" i="2"/>
  <c r="K467" i="2"/>
  <c r="S451" i="2"/>
  <c r="W451" i="2"/>
  <c r="P444" i="2"/>
  <c r="K444" i="2"/>
  <c r="O444" i="2"/>
  <c r="N429" i="2"/>
  <c r="K429" i="2"/>
  <c r="O429" i="2"/>
  <c r="J430" i="2"/>
  <c r="P429" i="2"/>
  <c r="L429" i="2"/>
  <c r="O420" i="2"/>
  <c r="K420" i="2"/>
  <c r="J420" i="2"/>
  <c r="N420" i="2"/>
  <c r="M420" i="2"/>
  <c r="P420" i="2"/>
  <c r="L419" i="2"/>
  <c r="N406" i="2"/>
  <c r="J406" i="2"/>
  <c r="O405" i="2"/>
  <c r="M405" i="2"/>
  <c r="L405" i="2"/>
  <c r="P406" i="2"/>
  <c r="K405" i="2"/>
  <c r="S198" i="2"/>
  <c r="X198" i="2"/>
  <c r="X186" i="2"/>
  <c r="V186" i="2"/>
  <c r="T186" i="2"/>
  <c r="U186" i="2"/>
  <c r="T198" i="2"/>
  <c r="W186" i="2"/>
  <c r="R198" i="2"/>
  <c r="D198" i="2" s="1"/>
  <c r="V198" i="2"/>
  <c r="I524" i="2"/>
  <c r="H525" i="2"/>
  <c r="Y523" i="2"/>
  <c r="W523" i="2"/>
  <c r="X523" i="2"/>
  <c r="H512" i="2"/>
  <c r="I511" i="2"/>
  <c r="Y510" i="2"/>
  <c r="X510" i="2"/>
  <c r="W510" i="2"/>
  <c r="I547" i="2"/>
  <c r="H548" i="2"/>
  <c r="W546" i="2"/>
  <c r="X546" i="2"/>
  <c r="Y546" i="2"/>
  <c r="I499" i="2"/>
  <c r="H500" i="2"/>
  <c r="W498" i="2"/>
  <c r="X498" i="2"/>
  <c r="Y498" i="2"/>
  <c r="I487" i="2"/>
  <c r="H488" i="2"/>
  <c r="Y486" i="2"/>
  <c r="X486" i="2"/>
  <c r="W486" i="2"/>
  <c r="P552" i="2"/>
  <c r="O553" i="2"/>
  <c r="P538" i="2"/>
  <c r="X537" i="2"/>
  <c r="O537" i="2"/>
  <c r="W536" i="2"/>
  <c r="P528" i="2"/>
  <c r="O528" i="2"/>
  <c r="P514" i="2"/>
  <c r="O513" i="2"/>
  <c r="P504" i="2"/>
  <c r="O504" i="2"/>
  <c r="P489" i="2"/>
  <c r="O489" i="2"/>
  <c r="H476" i="2"/>
  <c r="I475" i="2"/>
  <c r="U306" i="2"/>
  <c r="H617" i="2"/>
  <c r="I616" i="2"/>
  <c r="I605" i="2"/>
  <c r="H606" i="2"/>
  <c r="W604" i="2"/>
  <c r="Y604" i="2"/>
  <c r="X604" i="2"/>
  <c r="X615" i="2"/>
  <c r="W615" i="2"/>
  <c r="Y615" i="2"/>
  <c r="U474" i="2"/>
  <c r="V474" i="2"/>
  <c r="W474" i="2"/>
  <c r="X474" i="2"/>
  <c r="T474" i="2"/>
  <c r="R474" i="2"/>
  <c r="D474" i="2" s="1"/>
  <c r="S474" i="2"/>
  <c r="I570" i="2"/>
  <c r="Y569" i="2"/>
  <c r="X569" i="2"/>
  <c r="W569" i="2"/>
  <c r="I558" i="2"/>
  <c r="Y557" i="2"/>
  <c r="W557" i="2"/>
  <c r="X557" i="2"/>
  <c r="P574" i="2"/>
  <c r="O573" i="2"/>
  <c r="P562" i="2"/>
  <c r="O564" i="2"/>
  <c r="I343" i="2"/>
  <c r="H344" i="2"/>
  <c r="W342" i="2"/>
  <c r="Y342" i="2"/>
  <c r="X342" i="2"/>
  <c r="X162" i="2"/>
  <c r="X390" i="2"/>
  <c r="R390" i="2"/>
  <c r="D390" i="2" s="1"/>
  <c r="S390" i="2"/>
  <c r="W390" i="2"/>
  <c r="U390" i="2"/>
  <c r="T390" i="2"/>
  <c r="V390" i="2"/>
  <c r="Y390" i="2"/>
  <c r="H392" i="2"/>
  <c r="I391" i="2"/>
  <c r="Y630" i="2"/>
  <c r="X630" i="2"/>
  <c r="W630" i="2"/>
  <c r="H632" i="2"/>
  <c r="I631" i="2"/>
  <c r="Y594" i="2"/>
  <c r="U594" i="2"/>
  <c r="X594" i="2"/>
  <c r="W594" i="2"/>
  <c r="R594" i="2"/>
  <c r="D594" i="2" s="1"/>
  <c r="I595" i="2"/>
  <c r="H596" i="2"/>
  <c r="Q633" i="2"/>
  <c r="P633" i="2"/>
  <c r="O633" i="2"/>
  <c r="Q622" i="2"/>
  <c r="P622" i="2"/>
  <c r="O621" i="2"/>
  <c r="Q609" i="2"/>
  <c r="P609" i="2"/>
  <c r="O609" i="2"/>
  <c r="U319" i="2"/>
  <c r="J596" i="2"/>
  <c r="Q597" i="2"/>
  <c r="P597" i="2"/>
  <c r="O597" i="2"/>
  <c r="R319" i="2"/>
  <c r="D319" i="2" s="1"/>
  <c r="X583" i="2"/>
  <c r="H585" i="2"/>
  <c r="I584" i="2"/>
  <c r="U583" i="2"/>
  <c r="W583" i="2"/>
  <c r="M585" i="2"/>
  <c r="Q585" i="2"/>
  <c r="P585" i="2"/>
  <c r="O585" i="2"/>
  <c r="J584" i="2"/>
  <c r="R583" i="2"/>
  <c r="D583" i="2" s="1"/>
  <c r="R379" i="2"/>
  <c r="D379" i="2" s="1"/>
  <c r="J380" i="2"/>
  <c r="X380" i="2"/>
  <c r="P381" i="2"/>
  <c r="W380" i="2"/>
  <c r="O381" i="2"/>
  <c r="U380" i="2"/>
  <c r="M381" i="2"/>
  <c r="Q381" i="2"/>
  <c r="Y380" i="2"/>
  <c r="X367" i="2"/>
  <c r="Y367" i="2"/>
  <c r="H369" i="2"/>
  <c r="I368" i="2"/>
  <c r="W367" i="2"/>
  <c r="U367" i="2"/>
  <c r="R367" i="2"/>
  <c r="D367" i="2" s="1"/>
  <c r="V367" i="2"/>
  <c r="Q370" i="2"/>
  <c r="J369" i="2"/>
  <c r="N369" i="2"/>
  <c r="M369" i="2"/>
  <c r="O369" i="2"/>
  <c r="P370" i="2"/>
  <c r="P394" i="2"/>
  <c r="J393" i="2"/>
  <c r="N394" i="2"/>
  <c r="M393" i="2"/>
  <c r="O393" i="2"/>
  <c r="L393" i="2"/>
  <c r="H333" i="2"/>
  <c r="I332" i="2"/>
  <c r="X331" i="2"/>
  <c r="Y331" i="2"/>
  <c r="W331" i="2"/>
  <c r="I320" i="2"/>
  <c r="X319" i="2"/>
  <c r="Y319" i="2"/>
  <c r="W319" i="2"/>
  <c r="T319" i="2"/>
  <c r="V319" i="2"/>
  <c r="O325" i="2"/>
  <c r="T365" i="2"/>
  <c r="R246" i="2"/>
  <c r="D246" i="2" s="1"/>
  <c r="V378" i="2"/>
  <c r="W138" i="2"/>
  <c r="U138" i="2"/>
  <c r="X138" i="2"/>
  <c r="T222" i="2"/>
  <c r="R222" i="2"/>
  <c r="D222" i="2" s="1"/>
  <c r="S222" i="2"/>
  <c r="W222" i="2"/>
  <c r="T294" i="2"/>
  <c r="X222" i="2"/>
  <c r="U294" i="2"/>
  <c r="W102" i="2"/>
  <c r="U222" i="2"/>
  <c r="S294" i="2"/>
  <c r="X102" i="2"/>
  <c r="T162" i="2"/>
  <c r="R211" i="2"/>
  <c r="D211" i="2" s="1"/>
  <c r="V246" i="2"/>
  <c r="T246" i="2"/>
  <c r="X246" i="2"/>
  <c r="W246" i="2"/>
  <c r="U246" i="2"/>
  <c r="R186" i="2"/>
  <c r="D186" i="2" s="1"/>
  <c r="S186" i="2"/>
  <c r="U6" i="2"/>
  <c r="X6" i="2"/>
  <c r="R6" i="2"/>
  <c r="D6" i="2" s="1"/>
  <c r="X150" i="2"/>
  <c r="T6" i="2"/>
  <c r="W6" i="2"/>
  <c r="V6" i="2"/>
  <c r="U150" i="2"/>
  <c r="W126" i="2"/>
  <c r="S126" i="2"/>
  <c r="H308" i="2"/>
  <c r="I307" i="2"/>
  <c r="W306" i="2"/>
  <c r="Y306" i="2"/>
  <c r="X306" i="2"/>
  <c r="R306" i="2"/>
  <c r="D306" i="2" s="1"/>
  <c r="S306" i="2"/>
  <c r="I295" i="2"/>
  <c r="H296" i="2"/>
  <c r="Y294" i="2"/>
  <c r="X294" i="2"/>
  <c r="W294" i="2"/>
  <c r="R294" i="2"/>
  <c r="D294" i="2" s="1"/>
  <c r="X281" i="2"/>
  <c r="Y281" i="2"/>
  <c r="W281" i="2"/>
  <c r="S281" i="2"/>
  <c r="R281" i="2"/>
  <c r="D281" i="2" s="1"/>
  <c r="T281" i="2"/>
  <c r="V281" i="2"/>
  <c r="U281" i="2"/>
  <c r="I282" i="2"/>
  <c r="H283" i="2"/>
  <c r="I271" i="2"/>
  <c r="H272" i="2"/>
  <c r="Y270" i="2"/>
  <c r="X270" i="2"/>
  <c r="W270" i="2"/>
  <c r="V270" i="2"/>
  <c r="S270" i="2"/>
  <c r="T270" i="2"/>
  <c r="U270" i="2"/>
  <c r="Y259" i="2"/>
  <c r="X259" i="2"/>
  <c r="W259" i="2"/>
  <c r="I260" i="2"/>
  <c r="H261" i="2"/>
  <c r="R259" i="2"/>
  <c r="D259" i="2" s="1"/>
  <c r="S259" i="2"/>
  <c r="H237" i="2"/>
  <c r="I236" i="2"/>
  <c r="R236" i="2" s="1"/>
  <c r="D236" i="2" s="1"/>
  <c r="Y187" i="2"/>
  <c r="H224" i="2"/>
  <c r="I223" i="2"/>
  <c r="H189" i="2"/>
  <c r="I188" i="2"/>
  <c r="I199" i="2"/>
  <c r="Y222" i="2"/>
  <c r="Y235" i="2"/>
  <c r="R235" i="2"/>
  <c r="D235" i="2" s="1"/>
  <c r="Y198" i="2"/>
  <c r="I247" i="2"/>
  <c r="H248" i="2"/>
  <c r="S187" i="2"/>
  <c r="U198" i="2"/>
  <c r="Y246" i="2"/>
  <c r="H213" i="2"/>
  <c r="I212" i="2"/>
  <c r="Y211" i="2"/>
  <c r="U174" i="2"/>
  <c r="R174" i="2"/>
  <c r="D174" i="2" s="1"/>
  <c r="T174" i="2"/>
  <c r="V174" i="2"/>
  <c r="W174" i="2"/>
  <c r="X174" i="2"/>
  <c r="U162" i="2"/>
  <c r="W162" i="2"/>
  <c r="V162" i="2"/>
  <c r="W114" i="2"/>
  <c r="X114" i="2"/>
  <c r="S114" i="2"/>
  <c r="T114" i="2"/>
  <c r="R102" i="2"/>
  <c r="D102" i="2" s="1"/>
  <c r="U126" i="2"/>
  <c r="X126" i="2"/>
  <c r="V102" i="2"/>
  <c r="R126" i="2"/>
  <c r="D126" i="2" s="1"/>
  <c r="S150" i="2"/>
  <c r="R150" i="2"/>
  <c r="D150" i="2" s="1"/>
  <c r="W150" i="2"/>
  <c r="V126" i="2"/>
  <c r="U102" i="2"/>
  <c r="V150" i="2"/>
  <c r="Y6" i="2"/>
  <c r="H8" i="2"/>
  <c r="I7" i="2"/>
  <c r="Y17" i="2"/>
  <c r="R17" i="2"/>
  <c r="D17" i="2" s="1"/>
  <c r="U17" i="2"/>
  <c r="S17" i="2"/>
  <c r="V17" i="2"/>
  <c r="X17" i="2"/>
  <c r="T17" i="2"/>
  <c r="W17" i="2"/>
  <c r="H19" i="2"/>
  <c r="I18" i="2"/>
  <c r="Y65" i="2"/>
  <c r="R65" i="2"/>
  <c r="D65" i="2" s="1"/>
  <c r="T65" i="2"/>
  <c r="V65" i="2"/>
  <c r="W65" i="2"/>
  <c r="S65" i="2"/>
  <c r="U65" i="2"/>
  <c r="X65" i="2"/>
  <c r="H67" i="2"/>
  <c r="I66" i="2"/>
  <c r="Y53" i="2"/>
  <c r="T53" i="2"/>
  <c r="R53" i="2"/>
  <c r="D53" i="2" s="1"/>
  <c r="U53" i="2"/>
  <c r="X53" i="2"/>
  <c r="S53" i="2"/>
  <c r="W53" i="2"/>
  <c r="V53" i="2"/>
  <c r="H55" i="2"/>
  <c r="I54" i="2"/>
  <c r="Y174" i="2"/>
  <c r="I175" i="2"/>
  <c r="H164" i="2"/>
  <c r="I163" i="2"/>
  <c r="Y162" i="2"/>
  <c r="R162" i="2"/>
  <c r="D162" i="2" s="1"/>
  <c r="I151" i="2"/>
  <c r="H152" i="2"/>
  <c r="Y150" i="2"/>
  <c r="V138" i="2"/>
  <c r="I139" i="2"/>
  <c r="H140" i="2"/>
  <c r="Y138" i="2"/>
  <c r="R138" i="2"/>
  <c r="D138" i="2" s="1"/>
  <c r="T138" i="2"/>
  <c r="I127" i="2"/>
  <c r="H128" i="2"/>
  <c r="Y126" i="2"/>
  <c r="Y114" i="2"/>
  <c r="R114" i="2"/>
  <c r="D114" i="2" s="1"/>
  <c r="U114" i="2"/>
  <c r="H116" i="2"/>
  <c r="I115" i="2"/>
  <c r="H104" i="2"/>
  <c r="I103" i="2"/>
  <c r="Y102" i="2"/>
  <c r="S102" i="2"/>
  <c r="Y89" i="2"/>
  <c r="R89" i="2"/>
  <c r="D89" i="2" s="1"/>
  <c r="W89" i="2"/>
  <c r="S89" i="2"/>
  <c r="U89" i="2"/>
  <c r="T89" i="2"/>
  <c r="X89" i="2"/>
  <c r="V89" i="2"/>
  <c r="I90" i="2"/>
  <c r="J80" i="2"/>
  <c r="R79" i="2"/>
  <c r="D79" i="2" s="1"/>
  <c r="P92" i="2"/>
  <c r="O80" i="2"/>
  <c r="W79" i="2"/>
  <c r="M248" i="2"/>
  <c r="N140" i="2"/>
  <c r="O176" i="2"/>
  <c r="M272" i="2"/>
  <c r="L44" i="2"/>
  <c r="T43" i="2"/>
  <c r="P236" i="2"/>
  <c r="X235" i="2"/>
  <c r="J45" i="2"/>
  <c r="R44" i="2"/>
  <c r="D44" i="2" s="1"/>
  <c r="K189" i="2"/>
  <c r="K8" i="2"/>
  <c r="P44" i="2"/>
  <c r="X43" i="2"/>
  <c r="K56" i="2"/>
  <c r="M8" i="2"/>
  <c r="N128" i="2"/>
  <c r="O200" i="2"/>
  <c r="M224" i="2"/>
  <c r="M68" i="2"/>
  <c r="P248" i="2"/>
  <c r="L116" i="2"/>
  <c r="N248" i="2"/>
  <c r="K32" i="2"/>
  <c r="S31" i="2"/>
  <c r="P128" i="2"/>
  <c r="O8" i="2"/>
  <c r="K176" i="2"/>
  <c r="M164" i="2"/>
  <c r="K285" i="2"/>
  <c r="N212" i="2"/>
  <c r="V211" i="2"/>
  <c r="L212" i="2"/>
  <c r="T211" i="2"/>
  <c r="M260" i="2"/>
  <c r="U259" i="2"/>
  <c r="M92" i="2"/>
  <c r="O224" i="2"/>
  <c r="O116" i="2"/>
  <c r="N44" i="2"/>
  <c r="V43" i="2"/>
  <c r="O188" i="2"/>
  <c r="W187" i="2"/>
  <c r="O248" i="2"/>
  <c r="P104" i="2"/>
  <c r="J32" i="2"/>
  <c r="R31" i="2"/>
  <c r="D31" i="2" s="1"/>
  <c r="L296" i="2"/>
  <c r="L68" i="2"/>
  <c r="M236" i="2"/>
  <c r="U235" i="2"/>
  <c r="L20" i="2"/>
  <c r="M44" i="2"/>
  <c r="U43" i="2"/>
  <c r="M128" i="2"/>
  <c r="J56" i="2"/>
  <c r="P56" i="2"/>
  <c r="K200" i="2"/>
  <c r="M152" i="2"/>
  <c r="J189" i="2"/>
  <c r="J128" i="2"/>
  <c r="J272" i="2"/>
  <c r="J261" i="2"/>
  <c r="K213" i="2"/>
  <c r="N260" i="2"/>
  <c r="V259" i="2"/>
  <c r="L141" i="2"/>
  <c r="N188" i="2"/>
  <c r="V187" i="2"/>
  <c r="J69" i="2"/>
  <c r="M104" i="2"/>
  <c r="J152" i="2"/>
  <c r="N200" i="2"/>
  <c r="M308" i="2"/>
  <c r="P224" i="2"/>
  <c r="O140" i="2"/>
  <c r="J248" i="2"/>
  <c r="N296" i="2"/>
  <c r="O44" i="2"/>
  <c r="W43" i="2"/>
  <c r="L248" i="2"/>
  <c r="L128" i="2"/>
  <c r="O128" i="2"/>
  <c r="O212" i="2"/>
  <c r="W211" i="2"/>
  <c r="L224" i="2"/>
  <c r="P164" i="2"/>
  <c r="O152" i="2"/>
  <c r="J93" i="2"/>
  <c r="P152" i="2"/>
  <c r="N68" i="2"/>
  <c r="N8" i="2"/>
  <c r="O164" i="2"/>
  <c r="L188" i="2"/>
  <c r="T187" i="2"/>
  <c r="N20" i="2"/>
  <c r="M284" i="2"/>
  <c r="J224" i="2"/>
  <c r="J104" i="2"/>
  <c r="O104" i="2"/>
  <c r="J21" i="2"/>
  <c r="N80" i="2"/>
  <c r="V79" i="2"/>
  <c r="K128" i="2"/>
  <c r="L284" i="2"/>
  <c r="K224" i="2"/>
  <c r="K309" i="2"/>
  <c r="L92" i="2"/>
  <c r="M188" i="2"/>
  <c r="U187" i="2"/>
  <c r="P200" i="2"/>
  <c r="N32" i="2"/>
  <c r="V31" i="2"/>
  <c r="J117" i="2"/>
  <c r="K152" i="2"/>
  <c r="K261" i="2"/>
  <c r="L176" i="2"/>
  <c r="P188" i="2"/>
  <c r="X187" i="2"/>
  <c r="N272" i="2"/>
  <c r="M140" i="2"/>
  <c r="M80" i="2"/>
  <c r="U79" i="2"/>
  <c r="K116" i="2"/>
  <c r="K164" i="2"/>
  <c r="L57" i="2"/>
  <c r="O92" i="2"/>
  <c r="K81" i="2"/>
  <c r="S80" i="2"/>
  <c r="N224" i="2"/>
  <c r="K140" i="2"/>
  <c r="O68" i="2"/>
  <c r="N284" i="2"/>
  <c r="L260" i="2"/>
  <c r="T259" i="2"/>
  <c r="L8" i="2"/>
  <c r="N116" i="2"/>
  <c r="O20" i="2"/>
  <c r="P20" i="2"/>
  <c r="L308" i="2"/>
  <c r="P116" i="2"/>
  <c r="O56" i="2"/>
  <c r="K105" i="2"/>
  <c r="K237" i="2"/>
  <c r="P68" i="2"/>
  <c r="M200" i="2"/>
  <c r="K248" i="2"/>
  <c r="M116" i="2"/>
  <c r="P32" i="2"/>
  <c r="X31" i="2"/>
  <c r="N236" i="2"/>
  <c r="V235" i="2"/>
  <c r="K68" i="2"/>
  <c r="J165" i="2"/>
  <c r="K45" i="2"/>
  <c r="S44" i="2"/>
  <c r="M296" i="2"/>
  <c r="L272" i="2"/>
  <c r="L236" i="2"/>
  <c r="T235" i="2"/>
  <c r="P80" i="2"/>
  <c r="X79" i="2"/>
  <c r="J200" i="2"/>
  <c r="J237" i="2"/>
  <c r="P8" i="2"/>
  <c r="L32" i="2"/>
  <c r="T31" i="2"/>
  <c r="L200" i="2"/>
  <c r="J176" i="2"/>
  <c r="N56" i="2"/>
  <c r="N176" i="2"/>
  <c r="N164" i="2"/>
  <c r="J8" i="2"/>
  <c r="N92" i="2"/>
  <c r="M32" i="2"/>
  <c r="U31" i="2"/>
  <c r="L152" i="2"/>
  <c r="K296" i="2"/>
  <c r="M212" i="2"/>
  <c r="U211" i="2"/>
  <c r="N152" i="2"/>
  <c r="L104" i="2"/>
  <c r="K20" i="2"/>
  <c r="L80" i="2"/>
  <c r="T79" i="2"/>
  <c r="K92" i="2"/>
  <c r="P176" i="2"/>
  <c r="O32" i="2"/>
  <c r="W31" i="2"/>
  <c r="N104" i="2"/>
  <c r="N308" i="2"/>
  <c r="P140" i="2"/>
  <c r="M176" i="2"/>
  <c r="P212" i="2"/>
  <c r="X211" i="2"/>
  <c r="L164" i="2"/>
  <c r="J141" i="2"/>
  <c r="O236" i="2"/>
  <c r="W235" i="2"/>
  <c r="K272" i="2"/>
  <c r="M20" i="2"/>
  <c r="M56" i="2"/>
  <c r="J213" i="2"/>
  <c r="I381" i="2" l="1"/>
  <c r="S236" i="2"/>
  <c r="R127" i="2"/>
  <c r="D127" i="2" s="1"/>
  <c r="T247" i="2"/>
  <c r="W151" i="2"/>
  <c r="R212" i="2"/>
  <c r="D212" i="2" s="1"/>
  <c r="U307" i="2"/>
  <c r="W115" i="2"/>
  <c r="X163" i="2"/>
  <c r="V271" i="2"/>
  <c r="R368" i="2"/>
  <c r="D368" i="2" s="1"/>
  <c r="W584" i="2"/>
  <c r="X452" i="2"/>
  <c r="R260" i="2"/>
  <c r="D260" i="2" s="1"/>
  <c r="V139" i="2"/>
  <c r="W199" i="2"/>
  <c r="W175" i="2"/>
  <c r="U7" i="2"/>
  <c r="S188" i="2"/>
  <c r="R320" i="2"/>
  <c r="D320" i="2" s="1"/>
  <c r="X223" i="2"/>
  <c r="U103" i="2"/>
  <c r="R595" i="2"/>
  <c r="D595" i="2" s="1"/>
  <c r="V247" i="2"/>
  <c r="I464" i="2"/>
  <c r="H465" i="2"/>
  <c r="S463" i="2"/>
  <c r="W463" i="2"/>
  <c r="Y463" i="2"/>
  <c r="X463" i="2"/>
  <c r="I453" i="2"/>
  <c r="H454" i="2"/>
  <c r="Y452" i="2"/>
  <c r="H441" i="2"/>
  <c r="I440" i="2"/>
  <c r="R440" i="2" s="1"/>
  <c r="D440" i="2" s="1"/>
  <c r="Y439" i="2"/>
  <c r="X439" i="2"/>
  <c r="T439" i="2"/>
  <c r="W439" i="2"/>
  <c r="S439" i="2"/>
  <c r="V439" i="2"/>
  <c r="I427" i="2"/>
  <c r="H428" i="2"/>
  <c r="Y426" i="2"/>
  <c r="R426" i="2"/>
  <c r="D426" i="2" s="1"/>
  <c r="W426" i="2"/>
  <c r="X426" i="2"/>
  <c r="S426" i="2"/>
  <c r="V426" i="2"/>
  <c r="T426" i="2"/>
  <c r="U426" i="2"/>
  <c r="I416" i="2"/>
  <c r="H417" i="2"/>
  <c r="S415" i="2"/>
  <c r="R415" i="2"/>
  <c r="D415" i="2" s="1"/>
  <c r="T415" i="2"/>
  <c r="U415" i="2"/>
  <c r="X415" i="2"/>
  <c r="W415" i="2"/>
  <c r="V415" i="2"/>
  <c r="Y415" i="2"/>
  <c r="I404" i="2"/>
  <c r="H405" i="2"/>
  <c r="Y403" i="2"/>
  <c r="X403" i="2"/>
  <c r="V403" i="2"/>
  <c r="R403" i="2"/>
  <c r="D403" i="2" s="1"/>
  <c r="U403" i="2"/>
  <c r="T403" i="2"/>
  <c r="W403" i="2"/>
  <c r="S403" i="2"/>
  <c r="K468" i="2"/>
  <c r="O469" i="2"/>
  <c r="P469" i="2"/>
  <c r="W452" i="2"/>
  <c r="S452" i="2"/>
  <c r="K445" i="2"/>
  <c r="O445" i="2"/>
  <c r="P445" i="2"/>
  <c r="J431" i="2"/>
  <c r="O430" i="2"/>
  <c r="L430" i="2"/>
  <c r="K430" i="2"/>
  <c r="P430" i="2"/>
  <c r="N430" i="2"/>
  <c r="N421" i="2"/>
  <c r="L420" i="2"/>
  <c r="J421" i="2"/>
  <c r="K421" i="2"/>
  <c r="P421" i="2"/>
  <c r="O421" i="2"/>
  <c r="M421" i="2"/>
  <c r="M406" i="2"/>
  <c r="K406" i="2"/>
  <c r="O406" i="2"/>
  <c r="P407" i="2"/>
  <c r="J407" i="2"/>
  <c r="L406" i="2"/>
  <c r="N407" i="2"/>
  <c r="R7" i="2"/>
  <c r="D7" i="2" s="1"/>
  <c r="T7" i="2"/>
  <c r="I525" i="2"/>
  <c r="H526" i="2"/>
  <c r="X524" i="2"/>
  <c r="W524" i="2"/>
  <c r="Y524" i="2"/>
  <c r="Y511" i="2"/>
  <c r="X511" i="2"/>
  <c r="W511" i="2"/>
  <c r="H513" i="2"/>
  <c r="I512" i="2"/>
  <c r="I548" i="2"/>
  <c r="H549" i="2"/>
  <c r="Y547" i="2"/>
  <c r="X547" i="2"/>
  <c r="W547" i="2"/>
  <c r="I500" i="2"/>
  <c r="H501" i="2"/>
  <c r="Y499" i="2"/>
  <c r="X499" i="2"/>
  <c r="W499" i="2"/>
  <c r="I488" i="2"/>
  <c r="H489" i="2"/>
  <c r="Y487" i="2"/>
  <c r="W487" i="2"/>
  <c r="X487" i="2"/>
  <c r="O554" i="2"/>
  <c r="P553" i="2"/>
  <c r="O538" i="2"/>
  <c r="W537" i="2"/>
  <c r="P539" i="2"/>
  <c r="X538" i="2"/>
  <c r="O529" i="2"/>
  <c r="P529" i="2"/>
  <c r="O514" i="2"/>
  <c r="P515" i="2"/>
  <c r="O505" i="2"/>
  <c r="P505" i="2"/>
  <c r="O490" i="2"/>
  <c r="P490" i="2"/>
  <c r="H607" i="2"/>
  <c r="I606" i="2"/>
  <c r="S199" i="2"/>
  <c r="U320" i="2"/>
  <c r="X605" i="2"/>
  <c r="Y605" i="2"/>
  <c r="W605" i="2"/>
  <c r="S212" i="2"/>
  <c r="X616" i="2"/>
  <c r="W616" i="2"/>
  <c r="Y616" i="2"/>
  <c r="H618" i="2"/>
  <c r="I617" i="2"/>
  <c r="V475" i="2"/>
  <c r="W475" i="2"/>
  <c r="X475" i="2"/>
  <c r="R475" i="2"/>
  <c r="D475" i="2" s="1"/>
  <c r="U475" i="2"/>
  <c r="S475" i="2"/>
  <c r="T475" i="2"/>
  <c r="S320" i="2"/>
  <c r="H477" i="2"/>
  <c r="I476" i="2"/>
  <c r="Y570" i="2"/>
  <c r="X570" i="2"/>
  <c r="W570" i="2"/>
  <c r="I571" i="2"/>
  <c r="I559" i="2"/>
  <c r="Y558" i="2"/>
  <c r="X558" i="2"/>
  <c r="W558" i="2"/>
  <c r="O574" i="2"/>
  <c r="P575" i="2"/>
  <c r="O565" i="2"/>
  <c r="P563" i="2"/>
  <c r="I344" i="2"/>
  <c r="H345" i="2"/>
  <c r="W343" i="2"/>
  <c r="X343" i="2"/>
  <c r="Y343" i="2"/>
  <c r="V391" i="2"/>
  <c r="W391" i="2"/>
  <c r="X391" i="2"/>
  <c r="Y391" i="2"/>
  <c r="U391" i="2"/>
  <c r="T391" i="2"/>
  <c r="R391" i="2"/>
  <c r="D391" i="2" s="1"/>
  <c r="S391" i="2"/>
  <c r="H393" i="2"/>
  <c r="I392" i="2"/>
  <c r="W631" i="2"/>
  <c r="X631" i="2"/>
  <c r="Y631" i="2"/>
  <c r="I632" i="2"/>
  <c r="H633" i="2"/>
  <c r="I596" i="2"/>
  <c r="H597" i="2"/>
  <c r="Y595" i="2"/>
  <c r="X595" i="2"/>
  <c r="U595" i="2"/>
  <c r="W595" i="2"/>
  <c r="O634" i="2"/>
  <c r="P634" i="2"/>
  <c r="Q634" i="2"/>
  <c r="O622" i="2"/>
  <c r="P623" i="2"/>
  <c r="Q623" i="2"/>
  <c r="V368" i="2"/>
  <c r="O610" i="2"/>
  <c r="P610" i="2"/>
  <c r="Q610" i="2"/>
  <c r="S7" i="2"/>
  <c r="S260" i="2"/>
  <c r="V7" i="2"/>
  <c r="P598" i="2"/>
  <c r="Q598" i="2"/>
  <c r="J597" i="2"/>
  <c r="O598" i="2"/>
  <c r="T271" i="2"/>
  <c r="U271" i="2"/>
  <c r="R199" i="2"/>
  <c r="D199" i="2" s="1"/>
  <c r="T199" i="2"/>
  <c r="V199" i="2"/>
  <c r="U199" i="2"/>
  <c r="X199" i="2"/>
  <c r="X584" i="2"/>
  <c r="I585" i="2"/>
  <c r="H586" i="2"/>
  <c r="Y584" i="2"/>
  <c r="U584" i="2"/>
  <c r="R584" i="2"/>
  <c r="D584" i="2" s="1"/>
  <c r="J585" i="2"/>
  <c r="O586" i="2"/>
  <c r="P586" i="2"/>
  <c r="Q586" i="2"/>
  <c r="M586" i="2"/>
  <c r="H383" i="2"/>
  <c r="I382" i="2"/>
  <c r="M382" i="2"/>
  <c r="U381" i="2"/>
  <c r="P382" i="2"/>
  <c r="X381" i="2"/>
  <c r="O382" i="2"/>
  <c r="W381" i="2"/>
  <c r="R380" i="2"/>
  <c r="D380" i="2" s="1"/>
  <c r="J381" i="2"/>
  <c r="Q382" i="2"/>
  <c r="Y381" i="2"/>
  <c r="Y368" i="2"/>
  <c r="X368" i="2"/>
  <c r="I369" i="2"/>
  <c r="H370" i="2"/>
  <c r="W368" i="2"/>
  <c r="U368" i="2"/>
  <c r="Q371" i="2"/>
  <c r="O370" i="2"/>
  <c r="M370" i="2"/>
  <c r="N370" i="2"/>
  <c r="P371" i="2"/>
  <c r="J370" i="2"/>
  <c r="P395" i="2"/>
  <c r="J394" i="2"/>
  <c r="O394" i="2"/>
  <c r="M394" i="2"/>
  <c r="L394" i="2"/>
  <c r="N395" i="2"/>
  <c r="Y332" i="2"/>
  <c r="X332" i="2"/>
  <c r="W332" i="2"/>
  <c r="H334" i="2"/>
  <c r="I333" i="2"/>
  <c r="I321" i="2"/>
  <c r="Y320" i="2"/>
  <c r="X320" i="2"/>
  <c r="W320" i="2"/>
  <c r="T320" i="2"/>
  <c r="V320" i="2"/>
  <c r="O326" i="2"/>
  <c r="V379" i="2"/>
  <c r="T366" i="2"/>
  <c r="R188" i="2"/>
  <c r="D188" i="2" s="1"/>
  <c r="W247" i="2"/>
  <c r="R247" i="2"/>
  <c r="D247" i="2" s="1"/>
  <c r="X247" i="2"/>
  <c r="U247" i="2"/>
  <c r="S247" i="2"/>
  <c r="X127" i="2"/>
  <c r="V307" i="2"/>
  <c r="T307" i="2"/>
  <c r="W127" i="2"/>
  <c r="X7" i="2"/>
  <c r="W7" i="2"/>
  <c r="T127" i="2"/>
  <c r="W223" i="2"/>
  <c r="S139" i="2"/>
  <c r="U139" i="2"/>
  <c r="X139" i="2"/>
  <c r="U127" i="2"/>
  <c r="X307" i="2"/>
  <c r="Y307" i="2"/>
  <c r="W307" i="2"/>
  <c r="R307" i="2"/>
  <c r="D307" i="2" s="1"/>
  <c r="S307" i="2"/>
  <c r="I308" i="2"/>
  <c r="H309" i="2"/>
  <c r="R295" i="2"/>
  <c r="D295" i="2" s="1"/>
  <c r="W295" i="2"/>
  <c r="X295" i="2"/>
  <c r="Y295" i="2"/>
  <c r="U295" i="2"/>
  <c r="V295" i="2"/>
  <c r="T295" i="2"/>
  <c r="S295" i="2"/>
  <c r="H297" i="2"/>
  <c r="I296" i="2"/>
  <c r="H284" i="2"/>
  <c r="I283" i="2"/>
  <c r="W282" i="2"/>
  <c r="X282" i="2"/>
  <c r="Y282" i="2"/>
  <c r="R282" i="2"/>
  <c r="D282" i="2" s="1"/>
  <c r="S282" i="2"/>
  <c r="U282" i="2"/>
  <c r="V282" i="2"/>
  <c r="T282" i="2"/>
  <c r="Y271" i="2"/>
  <c r="W271" i="2"/>
  <c r="X271" i="2"/>
  <c r="R271" i="2"/>
  <c r="D271" i="2" s="1"/>
  <c r="S271" i="2"/>
  <c r="I272" i="2"/>
  <c r="H273" i="2"/>
  <c r="I261" i="2"/>
  <c r="H262" i="2"/>
  <c r="Y260" i="2"/>
  <c r="X260" i="2"/>
  <c r="W260" i="2"/>
  <c r="H225" i="2"/>
  <c r="I224" i="2"/>
  <c r="Y223" i="2"/>
  <c r="I200" i="2"/>
  <c r="Y212" i="2"/>
  <c r="H249" i="2"/>
  <c r="I248" i="2"/>
  <c r="Y199" i="2"/>
  <c r="U223" i="2"/>
  <c r="S223" i="2"/>
  <c r="H214" i="2"/>
  <c r="I213" i="2"/>
  <c r="Y247" i="2"/>
  <c r="Y188" i="2"/>
  <c r="Y236" i="2"/>
  <c r="V223" i="2"/>
  <c r="R223" i="2"/>
  <c r="D223" i="2" s="1"/>
  <c r="T223" i="2"/>
  <c r="H190" i="2"/>
  <c r="I189" i="2"/>
  <c r="H238" i="2"/>
  <c r="I237" i="2"/>
  <c r="X175" i="2"/>
  <c r="S175" i="2"/>
  <c r="R175" i="2"/>
  <c r="D175" i="2" s="1"/>
  <c r="V175" i="2"/>
  <c r="T175" i="2"/>
  <c r="U175" i="2"/>
  <c r="V163" i="2"/>
  <c r="S163" i="2"/>
  <c r="U163" i="2"/>
  <c r="W163" i="2"/>
  <c r="T163" i="2"/>
  <c r="R103" i="2"/>
  <c r="D103" i="2" s="1"/>
  <c r="V103" i="2"/>
  <c r="X103" i="2"/>
  <c r="W103" i="2"/>
  <c r="T103" i="2"/>
  <c r="Y7" i="2"/>
  <c r="I8" i="2"/>
  <c r="H9" i="2"/>
  <c r="S127" i="2"/>
  <c r="U115" i="2"/>
  <c r="V127" i="2"/>
  <c r="H56" i="2"/>
  <c r="I55" i="2"/>
  <c r="Y18" i="2"/>
  <c r="R18" i="2"/>
  <c r="D18" i="2" s="1"/>
  <c r="S18" i="2"/>
  <c r="V18" i="2"/>
  <c r="W18" i="2"/>
  <c r="T18" i="2"/>
  <c r="X18" i="2"/>
  <c r="U18" i="2"/>
  <c r="S115" i="2"/>
  <c r="H20" i="2"/>
  <c r="I19" i="2"/>
  <c r="Y66" i="2"/>
  <c r="R66" i="2"/>
  <c r="D66" i="2" s="1"/>
  <c r="S66" i="2"/>
  <c r="X66" i="2"/>
  <c r="W66" i="2"/>
  <c r="U66" i="2"/>
  <c r="T66" i="2"/>
  <c r="V66" i="2"/>
  <c r="X115" i="2"/>
  <c r="V115" i="2"/>
  <c r="W139" i="2"/>
  <c r="H68" i="2"/>
  <c r="I67" i="2"/>
  <c r="Y54" i="2"/>
  <c r="T54" i="2"/>
  <c r="S54" i="2"/>
  <c r="V54" i="2"/>
  <c r="X54" i="2"/>
  <c r="R54" i="2"/>
  <c r="D54" i="2" s="1"/>
  <c r="U54" i="2"/>
  <c r="W54" i="2"/>
  <c r="Y175" i="2"/>
  <c r="I176" i="2"/>
  <c r="Y163" i="2"/>
  <c r="R163" i="2"/>
  <c r="D163" i="2" s="1"/>
  <c r="H165" i="2"/>
  <c r="I164" i="2"/>
  <c r="Y151" i="2"/>
  <c r="U151" i="2"/>
  <c r="R151" i="2"/>
  <c r="D151" i="2" s="1"/>
  <c r="T151" i="2"/>
  <c r="V151" i="2"/>
  <c r="S151" i="2"/>
  <c r="X151" i="2"/>
  <c r="H153" i="2"/>
  <c r="I152" i="2"/>
  <c r="X152" i="2" s="1"/>
  <c r="I140" i="2"/>
  <c r="H141" i="2"/>
  <c r="Y139" i="2"/>
  <c r="R139" i="2"/>
  <c r="D139" i="2" s="1"/>
  <c r="T139" i="2"/>
  <c r="I128" i="2"/>
  <c r="H129" i="2"/>
  <c r="Y127" i="2"/>
  <c r="Y115" i="2"/>
  <c r="R115" i="2"/>
  <c r="D115" i="2" s="1"/>
  <c r="T115" i="2"/>
  <c r="I116" i="2"/>
  <c r="H117" i="2"/>
  <c r="Y103" i="2"/>
  <c r="S103" i="2"/>
  <c r="I104" i="2"/>
  <c r="H105" i="2"/>
  <c r="I91" i="2"/>
  <c r="Y90" i="2"/>
  <c r="R90" i="2"/>
  <c r="D90" i="2" s="1"/>
  <c r="W90" i="2"/>
  <c r="T90" i="2"/>
  <c r="S90" i="2"/>
  <c r="U90" i="2"/>
  <c r="V90" i="2"/>
  <c r="X90" i="2"/>
  <c r="J81" i="2"/>
  <c r="R80" i="2"/>
  <c r="D80" i="2" s="1"/>
  <c r="M57" i="2"/>
  <c r="J142" i="2"/>
  <c r="P141" i="2"/>
  <c r="P177" i="2"/>
  <c r="L105" i="2"/>
  <c r="L153" i="2"/>
  <c r="N165" i="2"/>
  <c r="L201" i="2"/>
  <c r="J201" i="2"/>
  <c r="M297" i="2"/>
  <c r="N237" i="2"/>
  <c r="V236" i="2"/>
  <c r="M201" i="2"/>
  <c r="O57" i="2"/>
  <c r="O21" i="2"/>
  <c r="N285" i="2"/>
  <c r="K82" i="2"/>
  <c r="S81" i="2"/>
  <c r="K117" i="2"/>
  <c r="P189" i="2"/>
  <c r="X188" i="2"/>
  <c r="J118" i="2"/>
  <c r="L93" i="2"/>
  <c r="K129" i="2"/>
  <c r="J105" i="2"/>
  <c r="L189" i="2"/>
  <c r="T188" i="2"/>
  <c r="P153" i="2"/>
  <c r="L225" i="2"/>
  <c r="T224" i="2"/>
  <c r="L249" i="2"/>
  <c r="O141" i="2"/>
  <c r="J153" i="2"/>
  <c r="L142" i="2"/>
  <c r="J273" i="2"/>
  <c r="K201" i="2"/>
  <c r="M45" i="2"/>
  <c r="U44" i="2"/>
  <c r="L297" i="2"/>
  <c r="O225" i="2"/>
  <c r="W224" i="2"/>
  <c r="N213" i="2"/>
  <c r="V212" i="2"/>
  <c r="O9" i="2"/>
  <c r="L117" i="2"/>
  <c r="O201" i="2"/>
  <c r="P45" i="2"/>
  <c r="X44" i="2"/>
  <c r="P237" i="2"/>
  <c r="X236" i="2"/>
  <c r="N141" i="2"/>
  <c r="M21" i="2"/>
  <c r="L165" i="2"/>
  <c r="N309" i="2"/>
  <c r="K93" i="2"/>
  <c r="N153" i="2"/>
  <c r="M33" i="2"/>
  <c r="U32" i="2"/>
  <c r="N177" i="2"/>
  <c r="L33" i="2"/>
  <c r="T32" i="2"/>
  <c r="P81" i="2"/>
  <c r="X80" i="2"/>
  <c r="K46" i="2"/>
  <c r="S45" i="2"/>
  <c r="P33" i="2"/>
  <c r="X32" i="2"/>
  <c r="P69" i="2"/>
  <c r="P117" i="2"/>
  <c r="N117" i="2"/>
  <c r="O69" i="2"/>
  <c r="O93" i="2"/>
  <c r="M81" i="2"/>
  <c r="U80" i="2"/>
  <c r="L177" i="2"/>
  <c r="N33" i="2"/>
  <c r="V32" i="2"/>
  <c r="K310" i="2"/>
  <c r="N81" i="2"/>
  <c r="V80" i="2"/>
  <c r="J225" i="2"/>
  <c r="R224" i="2"/>
  <c r="D224" i="2" s="1"/>
  <c r="O165" i="2"/>
  <c r="J94" i="2"/>
  <c r="O213" i="2"/>
  <c r="W212" i="2"/>
  <c r="O45" i="2"/>
  <c r="W44" i="2"/>
  <c r="P225" i="2"/>
  <c r="X224" i="2"/>
  <c r="M105" i="2"/>
  <c r="N261" i="2"/>
  <c r="V260" i="2"/>
  <c r="J129" i="2"/>
  <c r="P57" i="2"/>
  <c r="L21" i="2"/>
  <c r="J33" i="2"/>
  <c r="R32" i="2"/>
  <c r="D32" i="2" s="1"/>
  <c r="O189" i="2"/>
  <c r="W188" i="2"/>
  <c r="M93" i="2"/>
  <c r="K286" i="2"/>
  <c r="P129" i="2"/>
  <c r="P249" i="2"/>
  <c r="N129" i="2"/>
  <c r="K9" i="2"/>
  <c r="L45" i="2"/>
  <c r="T44" i="2"/>
  <c r="M249" i="2"/>
  <c r="K273" i="2"/>
  <c r="P213" i="2"/>
  <c r="X212" i="2"/>
  <c r="N105" i="2"/>
  <c r="L81" i="2"/>
  <c r="T80" i="2"/>
  <c r="M213" i="2"/>
  <c r="U212" i="2"/>
  <c r="N93" i="2"/>
  <c r="N57" i="2"/>
  <c r="P9" i="2"/>
  <c r="L237" i="2"/>
  <c r="T236" i="2"/>
  <c r="J166" i="2"/>
  <c r="M117" i="2"/>
  <c r="K238" i="2"/>
  <c r="S237" i="2"/>
  <c r="L309" i="2"/>
  <c r="L9" i="2"/>
  <c r="K141" i="2"/>
  <c r="L58" i="2"/>
  <c r="M141" i="2"/>
  <c r="K262" i="2"/>
  <c r="P201" i="2"/>
  <c r="K225" i="2"/>
  <c r="S224" i="2"/>
  <c r="J22" i="2"/>
  <c r="M285" i="2"/>
  <c r="N9" i="2"/>
  <c r="O153" i="2"/>
  <c r="O129" i="2"/>
  <c r="N297" i="2"/>
  <c r="M309" i="2"/>
  <c r="J70" i="2"/>
  <c r="K214" i="2"/>
  <c r="J190" i="2"/>
  <c r="J57" i="2"/>
  <c r="M237" i="2"/>
  <c r="U236" i="2"/>
  <c r="P105" i="2"/>
  <c r="N45" i="2"/>
  <c r="V44" i="2"/>
  <c r="M261" i="2"/>
  <c r="U260" i="2"/>
  <c r="M165" i="2"/>
  <c r="K33" i="2"/>
  <c r="S32" i="2"/>
  <c r="M69" i="2"/>
  <c r="M9" i="2"/>
  <c r="K190" i="2"/>
  <c r="M273" i="2"/>
  <c r="O81" i="2"/>
  <c r="W80" i="2"/>
  <c r="J214" i="2"/>
  <c r="O237" i="2"/>
  <c r="W236" i="2"/>
  <c r="M177" i="2"/>
  <c r="O33" i="2"/>
  <c r="W32" i="2"/>
  <c r="K21" i="2"/>
  <c r="K297" i="2"/>
  <c r="J9" i="2"/>
  <c r="J177" i="2"/>
  <c r="J238" i="2"/>
  <c r="R237" i="2"/>
  <c r="D237" i="2" s="1"/>
  <c r="L273" i="2"/>
  <c r="K69" i="2"/>
  <c r="K249" i="2"/>
  <c r="K106" i="2"/>
  <c r="P21" i="2"/>
  <c r="L261" i="2"/>
  <c r="T260" i="2"/>
  <c r="N225" i="2"/>
  <c r="V224" i="2"/>
  <c r="K165" i="2"/>
  <c r="N273" i="2"/>
  <c r="K153" i="2"/>
  <c r="M189" i="2"/>
  <c r="U188" i="2"/>
  <c r="L285" i="2"/>
  <c r="O105" i="2"/>
  <c r="N21" i="2"/>
  <c r="N69" i="2"/>
  <c r="P165" i="2"/>
  <c r="L129" i="2"/>
  <c r="J249" i="2"/>
  <c r="N201" i="2"/>
  <c r="N189" i="2"/>
  <c r="V188" i="2"/>
  <c r="J262" i="2"/>
  <c r="M153" i="2"/>
  <c r="M129" i="2"/>
  <c r="L69" i="2"/>
  <c r="O249" i="2"/>
  <c r="O117" i="2"/>
  <c r="L213" i="2"/>
  <c r="T212" i="2"/>
  <c r="K177" i="2"/>
  <c r="N249" i="2"/>
  <c r="M225" i="2"/>
  <c r="U224" i="2"/>
  <c r="K57" i="2"/>
  <c r="J46" i="2"/>
  <c r="R45" i="2"/>
  <c r="D45" i="2" s="1"/>
  <c r="O177" i="2"/>
  <c r="P93" i="2"/>
  <c r="T272" i="2" l="1"/>
  <c r="S296" i="2"/>
  <c r="U369" i="2"/>
  <c r="Y585" i="2"/>
  <c r="X116" i="2"/>
  <c r="V176" i="2"/>
  <c r="V8" i="2"/>
  <c r="X128" i="2"/>
  <c r="X248" i="2"/>
  <c r="U308" i="2"/>
  <c r="S321" i="2"/>
  <c r="U140" i="2"/>
  <c r="R596" i="2"/>
  <c r="D596" i="2" s="1"/>
  <c r="V104" i="2"/>
  <c r="T152" i="2"/>
  <c r="X453" i="2"/>
  <c r="X164" i="2"/>
  <c r="S189" i="2"/>
  <c r="T200" i="2"/>
  <c r="S261" i="2"/>
  <c r="R261" i="2"/>
  <c r="D261" i="2" s="1"/>
  <c r="H466" i="2"/>
  <c r="I465" i="2"/>
  <c r="Y464" i="2"/>
  <c r="W464" i="2"/>
  <c r="X464" i="2"/>
  <c r="S464" i="2"/>
  <c r="H455" i="2"/>
  <c r="I454" i="2"/>
  <c r="Y453" i="2"/>
  <c r="Y440" i="2"/>
  <c r="W440" i="2"/>
  <c r="S440" i="2"/>
  <c r="T440" i="2"/>
  <c r="X440" i="2"/>
  <c r="V440" i="2"/>
  <c r="I441" i="2"/>
  <c r="H442" i="2"/>
  <c r="H429" i="2"/>
  <c r="I428" i="2"/>
  <c r="Y427" i="2"/>
  <c r="R427" i="2"/>
  <c r="D427" i="2" s="1"/>
  <c r="W427" i="2"/>
  <c r="S427" i="2"/>
  <c r="V427" i="2"/>
  <c r="T427" i="2"/>
  <c r="X427" i="2"/>
  <c r="U427" i="2"/>
  <c r="H418" i="2"/>
  <c r="I417" i="2"/>
  <c r="Y416" i="2"/>
  <c r="W416" i="2"/>
  <c r="S416" i="2"/>
  <c r="V416" i="2"/>
  <c r="R416" i="2"/>
  <c r="D416" i="2" s="1"/>
  <c r="U416" i="2"/>
  <c r="X416" i="2"/>
  <c r="T416" i="2"/>
  <c r="I405" i="2"/>
  <c r="H406" i="2"/>
  <c r="Y404" i="2"/>
  <c r="V404" i="2"/>
  <c r="R404" i="2"/>
  <c r="D404" i="2" s="1"/>
  <c r="X404" i="2"/>
  <c r="W404" i="2"/>
  <c r="S404" i="2"/>
  <c r="U404" i="2"/>
  <c r="T404" i="2"/>
  <c r="P470" i="2"/>
  <c r="O470" i="2"/>
  <c r="K469" i="2"/>
  <c r="S453" i="2"/>
  <c r="W453" i="2"/>
  <c r="P446" i="2"/>
  <c r="O446" i="2"/>
  <c r="K446" i="2"/>
  <c r="K431" i="2"/>
  <c r="L431" i="2"/>
  <c r="N431" i="2"/>
  <c r="O431" i="2"/>
  <c r="P431" i="2"/>
  <c r="J432" i="2"/>
  <c r="N422" i="2"/>
  <c r="K422" i="2"/>
  <c r="J422" i="2"/>
  <c r="M422" i="2"/>
  <c r="O422" i="2"/>
  <c r="L421" i="2"/>
  <c r="P422" i="2"/>
  <c r="P408" i="2"/>
  <c r="N408" i="2"/>
  <c r="O407" i="2"/>
  <c r="L407" i="2"/>
  <c r="K407" i="2"/>
  <c r="J408" i="2"/>
  <c r="M407" i="2"/>
  <c r="R189" i="2"/>
  <c r="D189" i="2" s="1"/>
  <c r="H527" i="2"/>
  <c r="I526" i="2"/>
  <c r="Y525" i="2"/>
  <c r="X525" i="2"/>
  <c r="W525" i="2"/>
  <c r="Y512" i="2"/>
  <c r="X512" i="2"/>
  <c r="W512" i="2"/>
  <c r="I513" i="2"/>
  <c r="H514" i="2"/>
  <c r="I549" i="2"/>
  <c r="H550" i="2"/>
  <c r="X548" i="2"/>
  <c r="Y548" i="2"/>
  <c r="W548" i="2"/>
  <c r="I501" i="2"/>
  <c r="H502" i="2"/>
  <c r="X500" i="2"/>
  <c r="Y500" i="2"/>
  <c r="W500" i="2"/>
  <c r="I489" i="2"/>
  <c r="H490" i="2"/>
  <c r="Y488" i="2"/>
  <c r="W488" i="2"/>
  <c r="X488" i="2"/>
  <c r="P554" i="2"/>
  <c r="P540" i="2"/>
  <c r="X539" i="2"/>
  <c r="O539" i="2"/>
  <c r="W538" i="2"/>
  <c r="P530" i="2"/>
  <c r="O530" i="2"/>
  <c r="P516" i="2"/>
  <c r="O515" i="2"/>
  <c r="P506" i="2"/>
  <c r="O506" i="2"/>
  <c r="P491" i="2"/>
  <c r="O491" i="2"/>
  <c r="V152" i="2"/>
  <c r="R152" i="2"/>
  <c r="D152" i="2" s="1"/>
  <c r="U152" i="2"/>
  <c r="S152" i="2"/>
  <c r="W476" i="2"/>
  <c r="X476" i="2"/>
  <c r="R476" i="2"/>
  <c r="D476" i="2" s="1"/>
  <c r="V476" i="2"/>
  <c r="S476" i="2"/>
  <c r="T476" i="2"/>
  <c r="U476" i="2"/>
  <c r="H478" i="2"/>
  <c r="I477" i="2"/>
  <c r="W152" i="2"/>
  <c r="Y617" i="2"/>
  <c r="W617" i="2"/>
  <c r="X617" i="2"/>
  <c r="H619" i="2"/>
  <c r="I618" i="2"/>
  <c r="Y606" i="2"/>
  <c r="W606" i="2"/>
  <c r="X606" i="2"/>
  <c r="I607" i="2"/>
  <c r="H608" i="2"/>
  <c r="Y571" i="2"/>
  <c r="X571" i="2"/>
  <c r="W571" i="2"/>
  <c r="I572" i="2"/>
  <c r="Y559" i="2"/>
  <c r="W559" i="2"/>
  <c r="X559" i="2"/>
  <c r="I560" i="2"/>
  <c r="P576" i="2"/>
  <c r="O575" i="2"/>
  <c r="P564" i="2"/>
  <c r="O566" i="2"/>
  <c r="W566" i="2" s="1"/>
  <c r="H346" i="2"/>
  <c r="I345" i="2"/>
  <c r="X344" i="2"/>
  <c r="Y344" i="2"/>
  <c r="W344" i="2"/>
  <c r="V392" i="2"/>
  <c r="W392" i="2"/>
  <c r="T392" i="2"/>
  <c r="X392" i="2"/>
  <c r="R392" i="2"/>
  <c r="D392" i="2" s="1"/>
  <c r="Y392" i="2"/>
  <c r="S392" i="2"/>
  <c r="U392" i="2"/>
  <c r="H394" i="2"/>
  <c r="I393" i="2"/>
  <c r="I633" i="2"/>
  <c r="H634" i="2"/>
  <c r="W632" i="2"/>
  <c r="Y632" i="2"/>
  <c r="X632" i="2"/>
  <c r="H598" i="2"/>
  <c r="I597" i="2"/>
  <c r="Y596" i="2"/>
  <c r="U596" i="2"/>
  <c r="X596" i="2"/>
  <c r="W596" i="2"/>
  <c r="Q635" i="2"/>
  <c r="P635" i="2"/>
  <c r="O635" i="2"/>
  <c r="Q624" i="2"/>
  <c r="P624" i="2"/>
  <c r="O623" i="2"/>
  <c r="R321" i="2"/>
  <c r="D321" i="2" s="1"/>
  <c r="Q611" i="2"/>
  <c r="P611" i="2"/>
  <c r="O611" i="2"/>
  <c r="X585" i="2"/>
  <c r="V272" i="2"/>
  <c r="S272" i="2"/>
  <c r="U272" i="2"/>
  <c r="O599" i="2"/>
  <c r="J598" i="2"/>
  <c r="Q599" i="2"/>
  <c r="P599" i="2"/>
  <c r="V369" i="2"/>
  <c r="U321" i="2"/>
  <c r="I586" i="2"/>
  <c r="H587" i="2"/>
  <c r="W585" i="2"/>
  <c r="U585" i="2"/>
  <c r="Q587" i="2"/>
  <c r="P587" i="2"/>
  <c r="O587" i="2"/>
  <c r="M587" i="2"/>
  <c r="R585" i="2"/>
  <c r="D585" i="2" s="1"/>
  <c r="J586" i="2"/>
  <c r="H384" i="2"/>
  <c r="I383" i="2"/>
  <c r="R381" i="2"/>
  <c r="D381" i="2" s="1"/>
  <c r="J382" i="2"/>
  <c r="O383" i="2"/>
  <c r="W382" i="2"/>
  <c r="P383" i="2"/>
  <c r="X382" i="2"/>
  <c r="Q383" i="2"/>
  <c r="Y382" i="2"/>
  <c r="U382" i="2"/>
  <c r="M383" i="2"/>
  <c r="I370" i="2"/>
  <c r="H371" i="2"/>
  <c r="Y369" i="2"/>
  <c r="X369" i="2"/>
  <c r="R369" i="2"/>
  <c r="D369" i="2" s="1"/>
  <c r="W369" i="2"/>
  <c r="Q372" i="2"/>
  <c r="P372" i="2"/>
  <c r="N371" i="2"/>
  <c r="M371" i="2"/>
  <c r="O371" i="2"/>
  <c r="J371" i="2"/>
  <c r="P396" i="2"/>
  <c r="L395" i="2"/>
  <c r="M395" i="2"/>
  <c r="O395" i="2"/>
  <c r="J395" i="2"/>
  <c r="N396" i="2"/>
  <c r="X333" i="2"/>
  <c r="W333" i="2"/>
  <c r="Y333" i="2"/>
  <c r="H335" i="2"/>
  <c r="I334" i="2"/>
  <c r="X321" i="2"/>
  <c r="Y321" i="2"/>
  <c r="W321" i="2"/>
  <c r="V321" i="2"/>
  <c r="T321" i="2"/>
  <c r="I322" i="2"/>
  <c r="T367" i="2"/>
  <c r="V380" i="2"/>
  <c r="R8" i="2"/>
  <c r="D8" i="2" s="1"/>
  <c r="U8" i="2"/>
  <c r="S248" i="2"/>
  <c r="R128" i="2"/>
  <c r="D128" i="2" s="1"/>
  <c r="U128" i="2"/>
  <c r="W128" i="2"/>
  <c r="T8" i="2"/>
  <c r="X8" i="2"/>
  <c r="S8" i="2"/>
  <c r="S128" i="2"/>
  <c r="V128" i="2"/>
  <c r="W8" i="2"/>
  <c r="X200" i="2"/>
  <c r="W200" i="2"/>
  <c r="U200" i="2"/>
  <c r="S200" i="2"/>
  <c r="R200" i="2"/>
  <c r="D200" i="2" s="1"/>
  <c r="V200" i="2"/>
  <c r="T308" i="2"/>
  <c r="V308" i="2"/>
  <c r="V296" i="2"/>
  <c r="U296" i="2"/>
  <c r="T296" i="2"/>
  <c r="R272" i="2"/>
  <c r="D272" i="2" s="1"/>
  <c r="I309" i="2"/>
  <c r="H310" i="2"/>
  <c r="W308" i="2"/>
  <c r="Y308" i="2"/>
  <c r="X308" i="2"/>
  <c r="R308" i="2"/>
  <c r="D308" i="2" s="1"/>
  <c r="S308" i="2"/>
  <c r="X296" i="2"/>
  <c r="W296" i="2"/>
  <c r="Y296" i="2"/>
  <c r="R296" i="2"/>
  <c r="D296" i="2" s="1"/>
  <c r="H298" i="2"/>
  <c r="I297" i="2"/>
  <c r="W283" i="2"/>
  <c r="X283" i="2"/>
  <c r="Y283" i="2"/>
  <c r="R283" i="2"/>
  <c r="D283" i="2" s="1"/>
  <c r="S283" i="2"/>
  <c r="V283" i="2"/>
  <c r="U283" i="2"/>
  <c r="T283" i="2"/>
  <c r="I284" i="2"/>
  <c r="H285" i="2"/>
  <c r="H274" i="2"/>
  <c r="I273" i="2"/>
  <c r="Y272" i="2"/>
  <c r="X272" i="2"/>
  <c r="W272" i="2"/>
  <c r="I262" i="2"/>
  <c r="H263" i="2"/>
  <c r="Y261" i="2"/>
  <c r="X261" i="2"/>
  <c r="W261" i="2"/>
  <c r="I190" i="2"/>
  <c r="H191" i="2"/>
  <c r="V248" i="2"/>
  <c r="T248" i="2"/>
  <c r="I238" i="2"/>
  <c r="H239" i="2"/>
  <c r="Y200" i="2"/>
  <c r="Y189" i="2"/>
  <c r="Y213" i="2"/>
  <c r="R248" i="2"/>
  <c r="D248" i="2" s="1"/>
  <c r="R213" i="2"/>
  <c r="D213" i="2" s="1"/>
  <c r="S213" i="2"/>
  <c r="U248" i="2"/>
  <c r="I214" i="2"/>
  <c r="H215" i="2"/>
  <c r="H250" i="2"/>
  <c r="I249" i="2"/>
  <c r="I201" i="2"/>
  <c r="Y248" i="2"/>
  <c r="Y224" i="2"/>
  <c r="W248" i="2"/>
  <c r="Y237" i="2"/>
  <c r="I225" i="2"/>
  <c r="H226" i="2"/>
  <c r="T128" i="2"/>
  <c r="S176" i="2"/>
  <c r="U176" i="2"/>
  <c r="H10" i="2"/>
  <c r="I9" i="2"/>
  <c r="Y8" i="2"/>
  <c r="S164" i="2"/>
  <c r="W164" i="2"/>
  <c r="W176" i="2"/>
  <c r="R176" i="2"/>
  <c r="D176" i="2" s="1"/>
  <c r="Y55" i="2"/>
  <c r="T55" i="2"/>
  <c r="R55" i="2"/>
  <c r="D55" i="2" s="1"/>
  <c r="V55" i="2"/>
  <c r="W55" i="2"/>
  <c r="S55" i="2"/>
  <c r="X55" i="2"/>
  <c r="U55" i="2"/>
  <c r="H57" i="2"/>
  <c r="I56" i="2"/>
  <c r="Y67" i="2"/>
  <c r="R67" i="2"/>
  <c r="D67" i="2" s="1"/>
  <c r="X67" i="2"/>
  <c r="V67" i="2"/>
  <c r="W67" i="2"/>
  <c r="U67" i="2"/>
  <c r="S67" i="2"/>
  <c r="T67" i="2"/>
  <c r="Y19" i="2"/>
  <c r="R19" i="2"/>
  <c r="D19" i="2" s="1"/>
  <c r="S19" i="2"/>
  <c r="V19" i="2"/>
  <c r="W19" i="2"/>
  <c r="T19" i="2"/>
  <c r="U19" i="2"/>
  <c r="X19" i="2"/>
  <c r="T164" i="2"/>
  <c r="V164" i="2"/>
  <c r="H69" i="2"/>
  <c r="I68" i="2"/>
  <c r="H21" i="2"/>
  <c r="I20" i="2"/>
  <c r="I177" i="2"/>
  <c r="Y176" i="2"/>
  <c r="T176" i="2"/>
  <c r="X176" i="2"/>
  <c r="Y164" i="2"/>
  <c r="R164" i="2"/>
  <c r="D164" i="2" s="1"/>
  <c r="I165" i="2"/>
  <c r="H166" i="2"/>
  <c r="U164" i="2"/>
  <c r="Y152" i="2"/>
  <c r="I153" i="2"/>
  <c r="H154" i="2"/>
  <c r="S140" i="2"/>
  <c r="V140" i="2"/>
  <c r="X140" i="2"/>
  <c r="W140" i="2"/>
  <c r="H142" i="2"/>
  <c r="I141" i="2"/>
  <c r="Y140" i="2"/>
  <c r="R140" i="2"/>
  <c r="D140" i="2" s="1"/>
  <c r="T140" i="2"/>
  <c r="I129" i="2"/>
  <c r="H130" i="2"/>
  <c r="Y128" i="2"/>
  <c r="W116" i="2"/>
  <c r="I117" i="2"/>
  <c r="H118" i="2"/>
  <c r="V116" i="2"/>
  <c r="Y116" i="2"/>
  <c r="R116" i="2"/>
  <c r="D116" i="2" s="1"/>
  <c r="T116" i="2"/>
  <c r="U116" i="2"/>
  <c r="S116" i="2"/>
  <c r="X104" i="2"/>
  <c r="T104" i="2"/>
  <c r="W104" i="2"/>
  <c r="R104" i="2"/>
  <c r="D104" i="2" s="1"/>
  <c r="Y104" i="2"/>
  <c r="S104" i="2"/>
  <c r="U104" i="2"/>
  <c r="I105" i="2"/>
  <c r="H106" i="2"/>
  <c r="I92" i="2"/>
  <c r="Y91" i="2"/>
  <c r="R91" i="2"/>
  <c r="D91" i="2" s="1"/>
  <c r="X91" i="2"/>
  <c r="V91" i="2"/>
  <c r="W91" i="2"/>
  <c r="U91" i="2"/>
  <c r="T91" i="2"/>
  <c r="S91" i="2"/>
  <c r="J82" i="2"/>
  <c r="R81" i="2"/>
  <c r="D81" i="2" s="1"/>
  <c r="O178" i="2"/>
  <c r="N250" i="2"/>
  <c r="O250" i="2"/>
  <c r="J263" i="2"/>
  <c r="L130" i="2"/>
  <c r="O106" i="2"/>
  <c r="N274" i="2"/>
  <c r="P22" i="2"/>
  <c r="L274" i="2"/>
  <c r="K298" i="2"/>
  <c r="O238" i="2"/>
  <c r="W237" i="2"/>
  <c r="K191" i="2"/>
  <c r="M166" i="2"/>
  <c r="M238" i="2"/>
  <c r="U237" i="2"/>
  <c r="J71" i="2"/>
  <c r="O154" i="2"/>
  <c r="K226" i="2"/>
  <c r="L59" i="2"/>
  <c r="K239" i="2"/>
  <c r="P10" i="2"/>
  <c r="L82" i="2"/>
  <c r="T81" i="2"/>
  <c r="M250" i="2"/>
  <c r="P250" i="2"/>
  <c r="O190" i="2"/>
  <c r="W189" i="2"/>
  <c r="J130" i="2"/>
  <c r="O46" i="2"/>
  <c r="W45" i="2"/>
  <c r="J226" i="2"/>
  <c r="L178" i="2"/>
  <c r="N118" i="2"/>
  <c r="K47" i="2"/>
  <c r="S46" i="2"/>
  <c r="M34" i="2"/>
  <c r="U33" i="2"/>
  <c r="L166" i="2"/>
  <c r="P46" i="2"/>
  <c r="X45" i="2"/>
  <c r="N214" i="2"/>
  <c r="V213" i="2"/>
  <c r="M46" i="2"/>
  <c r="U45" i="2"/>
  <c r="J154" i="2"/>
  <c r="P154" i="2"/>
  <c r="L94" i="2"/>
  <c r="K83" i="2"/>
  <c r="S82" i="2"/>
  <c r="M202" i="2"/>
  <c r="L202" i="2"/>
  <c r="P178" i="2"/>
  <c r="J47" i="2"/>
  <c r="R46" i="2"/>
  <c r="D46" i="2" s="1"/>
  <c r="K178" i="2"/>
  <c r="L70" i="2"/>
  <c r="N190" i="2"/>
  <c r="V189" i="2"/>
  <c r="P166" i="2"/>
  <c r="L286" i="2"/>
  <c r="K166" i="2"/>
  <c r="K107" i="2"/>
  <c r="J239" i="2"/>
  <c r="K22" i="2"/>
  <c r="J215" i="2"/>
  <c r="M10" i="2"/>
  <c r="M262" i="2"/>
  <c r="U261" i="2"/>
  <c r="J58" i="2"/>
  <c r="M310" i="2"/>
  <c r="N10" i="2"/>
  <c r="P202" i="2"/>
  <c r="K142" i="2"/>
  <c r="M118" i="2"/>
  <c r="N58" i="2"/>
  <c r="N106" i="2"/>
  <c r="L46" i="2"/>
  <c r="T45" i="2"/>
  <c r="P130" i="2"/>
  <c r="J34" i="2"/>
  <c r="R33" i="2"/>
  <c r="D33" i="2" s="1"/>
  <c r="N262" i="2"/>
  <c r="V261" i="2"/>
  <c r="O214" i="2"/>
  <c r="W213" i="2"/>
  <c r="N82" i="2"/>
  <c r="V81" i="2"/>
  <c r="M82" i="2"/>
  <c r="U81" i="2"/>
  <c r="P118" i="2"/>
  <c r="P82" i="2"/>
  <c r="X81" i="2"/>
  <c r="N154" i="2"/>
  <c r="M22" i="2"/>
  <c r="O202" i="2"/>
  <c r="O226" i="2"/>
  <c r="K202" i="2"/>
  <c r="O142" i="2"/>
  <c r="L190" i="2"/>
  <c r="T189" i="2"/>
  <c r="J119" i="2"/>
  <c r="N286" i="2"/>
  <c r="N238" i="2"/>
  <c r="V237" i="2"/>
  <c r="N166" i="2"/>
  <c r="P142" i="2"/>
  <c r="K58" i="2"/>
  <c r="L214" i="2"/>
  <c r="T213" i="2"/>
  <c r="M130" i="2"/>
  <c r="N202" i="2"/>
  <c r="N70" i="2"/>
  <c r="M190" i="2"/>
  <c r="U189" i="2"/>
  <c r="N226" i="2"/>
  <c r="K250" i="2"/>
  <c r="J178" i="2"/>
  <c r="O34" i="2"/>
  <c r="W33" i="2"/>
  <c r="O82" i="2"/>
  <c r="W81" i="2"/>
  <c r="M70" i="2"/>
  <c r="N46" i="2"/>
  <c r="V45" i="2"/>
  <c r="J191" i="2"/>
  <c r="N298" i="2"/>
  <c r="M286" i="2"/>
  <c r="K263" i="2"/>
  <c r="L10" i="2"/>
  <c r="J167" i="2"/>
  <c r="N94" i="2"/>
  <c r="P214" i="2"/>
  <c r="X213" i="2"/>
  <c r="K10" i="2"/>
  <c r="K287" i="2"/>
  <c r="L22" i="2"/>
  <c r="M106" i="2"/>
  <c r="J95" i="2"/>
  <c r="K311" i="2"/>
  <c r="O94" i="2"/>
  <c r="P70" i="2"/>
  <c r="L34" i="2"/>
  <c r="T33" i="2"/>
  <c r="K94" i="2"/>
  <c r="N142" i="2"/>
  <c r="L118" i="2"/>
  <c r="J274" i="2"/>
  <c r="L250" i="2"/>
  <c r="J106" i="2"/>
  <c r="P190" i="2"/>
  <c r="X189" i="2"/>
  <c r="O22" i="2"/>
  <c r="M298" i="2"/>
  <c r="L154" i="2"/>
  <c r="J143" i="2"/>
  <c r="P94" i="2"/>
  <c r="M226" i="2"/>
  <c r="O118" i="2"/>
  <c r="M154" i="2"/>
  <c r="J250" i="2"/>
  <c r="N22" i="2"/>
  <c r="K154" i="2"/>
  <c r="L262" i="2"/>
  <c r="T261" i="2"/>
  <c r="K70" i="2"/>
  <c r="J10" i="2"/>
  <c r="M178" i="2"/>
  <c r="M274" i="2"/>
  <c r="K34" i="2"/>
  <c r="S33" i="2"/>
  <c r="P106" i="2"/>
  <c r="K215" i="2"/>
  <c r="O130" i="2"/>
  <c r="J23" i="2"/>
  <c r="M142" i="2"/>
  <c r="L310" i="2"/>
  <c r="L238" i="2"/>
  <c r="T237" i="2"/>
  <c r="M214" i="2"/>
  <c r="U213" i="2"/>
  <c r="K274" i="2"/>
  <c r="N130" i="2"/>
  <c r="M94" i="2"/>
  <c r="P58" i="2"/>
  <c r="P226" i="2"/>
  <c r="O166" i="2"/>
  <c r="N34" i="2"/>
  <c r="V33" i="2"/>
  <c r="O70" i="2"/>
  <c r="P34" i="2"/>
  <c r="X33" i="2"/>
  <c r="N178" i="2"/>
  <c r="N310" i="2"/>
  <c r="P238" i="2"/>
  <c r="X237" i="2"/>
  <c r="O10" i="2"/>
  <c r="L298" i="2"/>
  <c r="L143" i="2"/>
  <c r="L226" i="2"/>
  <c r="K130" i="2"/>
  <c r="K118" i="2"/>
  <c r="O58" i="2"/>
  <c r="J202" i="2"/>
  <c r="L106" i="2"/>
  <c r="M58" i="2"/>
  <c r="T105" i="2" l="1"/>
  <c r="T177" i="2"/>
  <c r="X586" i="2"/>
  <c r="X201" i="2"/>
  <c r="S190" i="2"/>
  <c r="S129" i="2"/>
  <c r="T273" i="2"/>
  <c r="T309" i="2"/>
  <c r="R249" i="2"/>
  <c r="D249" i="2" s="1"/>
  <c r="R214" i="2"/>
  <c r="D214" i="2" s="1"/>
  <c r="R597" i="2"/>
  <c r="D597" i="2" s="1"/>
  <c r="W370" i="2"/>
  <c r="X225" i="2"/>
  <c r="X153" i="2"/>
  <c r="T9" i="2"/>
  <c r="S238" i="2"/>
  <c r="R322" i="2"/>
  <c r="D322" i="2" s="1"/>
  <c r="X454" i="2"/>
  <c r="U165" i="2"/>
  <c r="U117" i="2"/>
  <c r="W141" i="2"/>
  <c r="R262" i="2"/>
  <c r="D262" i="2" s="1"/>
  <c r="T297" i="2"/>
  <c r="Y465" i="2"/>
  <c r="X465" i="2"/>
  <c r="W465" i="2"/>
  <c r="S465" i="2"/>
  <c r="H467" i="2"/>
  <c r="I466" i="2"/>
  <c r="Y454" i="2"/>
  <c r="H456" i="2"/>
  <c r="I455" i="2"/>
  <c r="I442" i="2"/>
  <c r="H443" i="2"/>
  <c r="Y441" i="2"/>
  <c r="T441" i="2"/>
  <c r="S441" i="2"/>
  <c r="X441" i="2"/>
  <c r="W441" i="2"/>
  <c r="V441" i="2"/>
  <c r="R441" i="2"/>
  <c r="D441" i="2" s="1"/>
  <c r="Y428" i="2"/>
  <c r="R428" i="2"/>
  <c r="D428" i="2" s="1"/>
  <c r="T428" i="2"/>
  <c r="S428" i="2"/>
  <c r="W428" i="2"/>
  <c r="V428" i="2"/>
  <c r="X428" i="2"/>
  <c r="U428" i="2"/>
  <c r="H430" i="2"/>
  <c r="I429" i="2"/>
  <c r="Y417" i="2"/>
  <c r="S417" i="2"/>
  <c r="U417" i="2"/>
  <c r="W417" i="2"/>
  <c r="V417" i="2"/>
  <c r="R417" i="2"/>
  <c r="D417" i="2" s="1"/>
  <c r="X417" i="2"/>
  <c r="T417" i="2"/>
  <c r="H419" i="2"/>
  <c r="I418" i="2"/>
  <c r="H407" i="2"/>
  <c r="I406" i="2"/>
  <c r="Y405" i="2"/>
  <c r="X405" i="2"/>
  <c r="R405" i="2"/>
  <c r="D405" i="2" s="1"/>
  <c r="V405" i="2"/>
  <c r="S405" i="2"/>
  <c r="T405" i="2"/>
  <c r="W405" i="2"/>
  <c r="U405" i="2"/>
  <c r="K470" i="2"/>
  <c r="W454" i="2"/>
  <c r="S454" i="2"/>
  <c r="O432" i="2"/>
  <c r="N432" i="2"/>
  <c r="J433" i="2"/>
  <c r="L432" i="2"/>
  <c r="P432" i="2"/>
  <c r="K432" i="2"/>
  <c r="L422" i="2"/>
  <c r="L408" i="2"/>
  <c r="M408" i="2"/>
  <c r="O408" i="2"/>
  <c r="J409" i="2"/>
  <c r="N409" i="2"/>
  <c r="P409" i="2"/>
  <c r="K408" i="2"/>
  <c r="U309" i="2"/>
  <c r="T447" i="2"/>
  <c r="R105" i="2"/>
  <c r="D105" i="2" s="1"/>
  <c r="R190" i="2"/>
  <c r="D190" i="2" s="1"/>
  <c r="R238" i="2"/>
  <c r="D238" i="2" s="1"/>
  <c r="Y526" i="2"/>
  <c r="X526" i="2"/>
  <c r="W526" i="2"/>
  <c r="H528" i="2"/>
  <c r="I527" i="2"/>
  <c r="I514" i="2"/>
  <c r="H515" i="2"/>
  <c r="Y513" i="2"/>
  <c r="X513" i="2"/>
  <c r="W513" i="2"/>
  <c r="H551" i="2"/>
  <c r="I550" i="2"/>
  <c r="Y549" i="2"/>
  <c r="W549" i="2"/>
  <c r="X549" i="2"/>
  <c r="H503" i="2"/>
  <c r="I502" i="2"/>
  <c r="Y501" i="2"/>
  <c r="X501" i="2"/>
  <c r="W501" i="2"/>
  <c r="H491" i="2"/>
  <c r="I490" i="2"/>
  <c r="Y489" i="2"/>
  <c r="X489" i="2"/>
  <c r="W489" i="2"/>
  <c r="O540" i="2"/>
  <c r="W539" i="2"/>
  <c r="P541" i="2"/>
  <c r="X540" i="2"/>
  <c r="O516" i="2"/>
  <c r="P517" i="2"/>
  <c r="O492" i="2"/>
  <c r="P492" i="2"/>
  <c r="V309" i="2"/>
  <c r="H609" i="2"/>
  <c r="I608" i="2"/>
  <c r="Y618" i="2"/>
  <c r="W618" i="2"/>
  <c r="X618" i="2"/>
  <c r="X607" i="2"/>
  <c r="W607" i="2"/>
  <c r="Y607" i="2"/>
  <c r="I619" i="2"/>
  <c r="H620" i="2"/>
  <c r="X477" i="2"/>
  <c r="R477" i="2"/>
  <c r="D477" i="2" s="1"/>
  <c r="S477" i="2"/>
  <c r="T477" i="2"/>
  <c r="W477" i="2"/>
  <c r="U477" i="2"/>
  <c r="V477" i="2"/>
  <c r="H479" i="2"/>
  <c r="I478" i="2"/>
  <c r="I573" i="2"/>
  <c r="Y572" i="2"/>
  <c r="X572" i="2"/>
  <c r="W572" i="2"/>
  <c r="Y560" i="2"/>
  <c r="W560" i="2"/>
  <c r="X560" i="2"/>
  <c r="I561" i="2"/>
  <c r="O576" i="2"/>
  <c r="P577" i="2"/>
  <c r="P565" i="2"/>
  <c r="X345" i="2"/>
  <c r="W345" i="2"/>
  <c r="Y345" i="2"/>
  <c r="H347" i="2"/>
  <c r="I346" i="2"/>
  <c r="V393" i="2"/>
  <c r="R393" i="2"/>
  <c r="D393" i="2" s="1"/>
  <c r="T393" i="2"/>
  <c r="X393" i="2"/>
  <c r="W393" i="2"/>
  <c r="U393" i="2"/>
  <c r="S393" i="2"/>
  <c r="Y393" i="2"/>
  <c r="H395" i="2"/>
  <c r="I394" i="2"/>
  <c r="I634" i="2"/>
  <c r="H635" i="2"/>
  <c r="W633" i="2"/>
  <c r="X633" i="2"/>
  <c r="Y633" i="2"/>
  <c r="X597" i="2"/>
  <c r="Y597" i="2"/>
  <c r="W597" i="2"/>
  <c r="U597" i="2"/>
  <c r="H599" i="2"/>
  <c r="I598" i="2"/>
  <c r="O636" i="2"/>
  <c r="P636" i="2"/>
  <c r="Q636" i="2"/>
  <c r="O624" i="2"/>
  <c r="P625" i="2"/>
  <c r="Q625" i="2"/>
  <c r="O612" i="2"/>
  <c r="P612" i="2"/>
  <c r="Q612" i="2"/>
  <c r="U370" i="2"/>
  <c r="U586" i="2"/>
  <c r="V370" i="2"/>
  <c r="W586" i="2"/>
  <c r="Y586" i="2"/>
  <c r="S273" i="2"/>
  <c r="P600" i="2"/>
  <c r="Q600" i="2"/>
  <c r="J599" i="2"/>
  <c r="O600" i="2"/>
  <c r="R370" i="2"/>
  <c r="D370" i="2" s="1"/>
  <c r="S322" i="2"/>
  <c r="H588" i="2"/>
  <c r="I587" i="2"/>
  <c r="R586" i="2"/>
  <c r="D586" i="2" s="1"/>
  <c r="J587" i="2"/>
  <c r="M588" i="2"/>
  <c r="O588" i="2"/>
  <c r="P588" i="2"/>
  <c r="Q588" i="2"/>
  <c r="H385" i="2"/>
  <c r="I384" i="2"/>
  <c r="Q384" i="2"/>
  <c r="Y383" i="2"/>
  <c r="P384" i="2"/>
  <c r="X383" i="2"/>
  <c r="O384" i="2"/>
  <c r="W383" i="2"/>
  <c r="M384" i="2"/>
  <c r="U383" i="2"/>
  <c r="J383" i="2"/>
  <c r="R382" i="2"/>
  <c r="D382" i="2" s="1"/>
  <c r="H372" i="2"/>
  <c r="I371" i="2"/>
  <c r="Y370" i="2"/>
  <c r="X370" i="2"/>
  <c r="Q373" i="2"/>
  <c r="O372" i="2"/>
  <c r="M372" i="2"/>
  <c r="N372" i="2"/>
  <c r="J372" i="2"/>
  <c r="P373" i="2"/>
  <c r="P397" i="2"/>
  <c r="J396" i="2"/>
  <c r="O396" i="2"/>
  <c r="M396" i="2"/>
  <c r="N397" i="2"/>
  <c r="L396" i="2"/>
  <c r="W334" i="2"/>
  <c r="Y334" i="2"/>
  <c r="X334" i="2"/>
  <c r="H336" i="2"/>
  <c r="I335" i="2"/>
  <c r="U322" i="2"/>
  <c r="X322" i="2"/>
  <c r="Y322" i="2"/>
  <c r="W322" i="2"/>
  <c r="T322" i="2"/>
  <c r="V322" i="2"/>
  <c r="I323" i="2"/>
  <c r="W327" i="2"/>
  <c r="T368" i="2"/>
  <c r="V381" i="2"/>
  <c r="S9" i="2"/>
  <c r="X9" i="2"/>
  <c r="U9" i="2"/>
  <c r="V9" i="2"/>
  <c r="W9" i="2"/>
  <c r="R9" i="2"/>
  <c r="D9" i="2" s="1"/>
  <c r="S201" i="2"/>
  <c r="V201" i="2"/>
  <c r="R201" i="2"/>
  <c r="D201" i="2" s="1"/>
  <c r="T201" i="2"/>
  <c r="U201" i="2"/>
  <c r="S153" i="2"/>
  <c r="X165" i="2"/>
  <c r="V249" i="2"/>
  <c r="R177" i="2"/>
  <c r="D177" i="2" s="1"/>
  <c r="X249" i="2"/>
  <c r="V273" i="2"/>
  <c r="X177" i="2"/>
  <c r="R225" i="2"/>
  <c r="D225" i="2" s="1"/>
  <c r="U249" i="2"/>
  <c r="U225" i="2"/>
  <c r="U273" i="2"/>
  <c r="W249" i="2"/>
  <c r="S225" i="2"/>
  <c r="T249" i="2"/>
  <c r="S249" i="2"/>
  <c r="W225" i="2"/>
  <c r="W177" i="2"/>
  <c r="T225" i="2"/>
  <c r="V177" i="2"/>
  <c r="S177" i="2"/>
  <c r="S262" i="2"/>
  <c r="R273" i="2"/>
  <c r="D273" i="2" s="1"/>
  <c r="V225" i="2"/>
  <c r="W201" i="2"/>
  <c r="U177" i="2"/>
  <c r="V141" i="2"/>
  <c r="I310" i="2"/>
  <c r="H311" i="2"/>
  <c r="X309" i="2"/>
  <c r="Y309" i="2"/>
  <c r="W309" i="2"/>
  <c r="R309" i="2"/>
  <c r="D309" i="2" s="1"/>
  <c r="S309" i="2"/>
  <c r="X297" i="2"/>
  <c r="Y297" i="2"/>
  <c r="W297" i="2"/>
  <c r="R297" i="2"/>
  <c r="D297" i="2" s="1"/>
  <c r="U297" i="2"/>
  <c r="I298" i="2"/>
  <c r="U298" i="2" s="1"/>
  <c r="H299" i="2"/>
  <c r="S297" i="2"/>
  <c r="V297" i="2"/>
  <c r="I285" i="2"/>
  <c r="H286" i="2"/>
  <c r="W284" i="2"/>
  <c r="Y284" i="2"/>
  <c r="X284" i="2"/>
  <c r="R284" i="2"/>
  <c r="D284" i="2" s="1"/>
  <c r="S284" i="2"/>
  <c r="U284" i="2"/>
  <c r="V284" i="2"/>
  <c r="T284" i="2"/>
  <c r="X273" i="2"/>
  <c r="Y273" i="2"/>
  <c r="W273" i="2"/>
  <c r="H275" i="2"/>
  <c r="I274" i="2"/>
  <c r="U274" i="2" s="1"/>
  <c r="H264" i="2"/>
  <c r="I263" i="2"/>
  <c r="Y262" i="2"/>
  <c r="X262" i="2"/>
  <c r="W262" i="2"/>
  <c r="I215" i="2"/>
  <c r="H216" i="2"/>
  <c r="I239" i="2"/>
  <c r="H240" i="2"/>
  <c r="Y238" i="2"/>
  <c r="I202" i="2"/>
  <c r="H227" i="2"/>
  <c r="I226" i="2"/>
  <c r="S226" i="2" s="1"/>
  <c r="Y201" i="2"/>
  <c r="Y225" i="2"/>
  <c r="Y249" i="2"/>
  <c r="I191" i="2"/>
  <c r="H192" i="2"/>
  <c r="Y214" i="2"/>
  <c r="S214" i="2"/>
  <c r="H251" i="2"/>
  <c r="I250" i="2"/>
  <c r="Y190" i="2"/>
  <c r="W117" i="2"/>
  <c r="V117" i="2"/>
  <c r="T117" i="2"/>
  <c r="S117" i="2"/>
  <c r="X117" i="2"/>
  <c r="X105" i="2"/>
  <c r="U105" i="2"/>
  <c r="W105" i="2"/>
  <c r="V105" i="2"/>
  <c r="Y9" i="2"/>
  <c r="H11" i="2"/>
  <c r="I10" i="2"/>
  <c r="W165" i="2"/>
  <c r="U141" i="2"/>
  <c r="S141" i="2"/>
  <c r="H70" i="2"/>
  <c r="I69" i="2"/>
  <c r="Y56" i="2"/>
  <c r="T56" i="2"/>
  <c r="U56" i="2"/>
  <c r="X56" i="2"/>
  <c r="R56" i="2"/>
  <c r="D56" i="2" s="1"/>
  <c r="V56" i="2"/>
  <c r="W56" i="2"/>
  <c r="S56" i="2"/>
  <c r="H58" i="2"/>
  <c r="I57" i="2"/>
  <c r="V165" i="2"/>
  <c r="S165" i="2"/>
  <c r="Y20" i="2"/>
  <c r="R20" i="2"/>
  <c r="D20" i="2" s="1"/>
  <c r="S20" i="2"/>
  <c r="T20" i="2"/>
  <c r="V20" i="2"/>
  <c r="W20" i="2"/>
  <c r="U20" i="2"/>
  <c r="X20" i="2"/>
  <c r="X141" i="2"/>
  <c r="H22" i="2"/>
  <c r="I21" i="2"/>
  <c r="Y68" i="2"/>
  <c r="R68" i="2"/>
  <c r="D68" i="2" s="1"/>
  <c r="X68" i="2"/>
  <c r="T68" i="2"/>
  <c r="S68" i="2"/>
  <c r="U68" i="2"/>
  <c r="W68" i="2"/>
  <c r="V68" i="2"/>
  <c r="I178" i="2"/>
  <c r="Y177" i="2"/>
  <c r="I166" i="2"/>
  <c r="H167" i="2"/>
  <c r="Y165" i="2"/>
  <c r="R165" i="2"/>
  <c r="D165" i="2" s="1"/>
  <c r="T165" i="2"/>
  <c r="H155" i="2"/>
  <c r="I154" i="2"/>
  <c r="Y153" i="2"/>
  <c r="R153" i="2"/>
  <c r="D153" i="2" s="1"/>
  <c r="U153" i="2"/>
  <c r="T153" i="2"/>
  <c r="V153" i="2"/>
  <c r="W153" i="2"/>
  <c r="Y141" i="2"/>
  <c r="T141" i="2"/>
  <c r="R141" i="2"/>
  <c r="D141" i="2" s="1"/>
  <c r="H143" i="2"/>
  <c r="I142" i="2"/>
  <c r="W129" i="2"/>
  <c r="R129" i="2"/>
  <c r="D129" i="2" s="1"/>
  <c r="U129" i="2"/>
  <c r="T129" i="2"/>
  <c r="V129" i="2"/>
  <c r="X129" i="2"/>
  <c r="H131" i="2"/>
  <c r="I130" i="2"/>
  <c r="Y129" i="2"/>
  <c r="I118" i="2"/>
  <c r="H119" i="2"/>
  <c r="Y117" i="2"/>
  <c r="R117" i="2"/>
  <c r="D117" i="2" s="1"/>
  <c r="I106" i="2"/>
  <c r="H107" i="2"/>
  <c r="Y105" i="2"/>
  <c r="S105" i="2"/>
  <c r="Y92" i="2"/>
  <c r="R92" i="2"/>
  <c r="D92" i="2" s="1"/>
  <c r="S92" i="2"/>
  <c r="W92" i="2"/>
  <c r="V92" i="2"/>
  <c r="U92" i="2"/>
  <c r="T92" i="2"/>
  <c r="X92" i="2"/>
  <c r="I93" i="2"/>
  <c r="J83" i="2"/>
  <c r="R82" i="2"/>
  <c r="D82" i="2" s="1"/>
  <c r="O11" i="2"/>
  <c r="P107" i="2"/>
  <c r="L251" i="2"/>
  <c r="L23" i="2"/>
  <c r="M287" i="2"/>
  <c r="K251" i="2"/>
  <c r="P83" i="2"/>
  <c r="X82" i="2"/>
  <c r="L47" i="2"/>
  <c r="T46" i="2"/>
  <c r="J59" i="2"/>
  <c r="L287" i="2"/>
  <c r="M203" i="2"/>
  <c r="L167" i="2"/>
  <c r="P11" i="2"/>
  <c r="P23" i="2"/>
  <c r="L107" i="2"/>
  <c r="K275" i="2"/>
  <c r="J11" i="2"/>
  <c r="O95" i="2"/>
  <c r="N95" i="2"/>
  <c r="M71" i="2"/>
  <c r="O227" i="2"/>
  <c r="O215" i="2"/>
  <c r="W214" i="2"/>
  <c r="K143" i="2"/>
  <c r="K23" i="2"/>
  <c r="K179" i="2"/>
  <c r="J155" i="2"/>
  <c r="L179" i="2"/>
  <c r="O191" i="2"/>
  <c r="W190" i="2"/>
  <c r="O155" i="2"/>
  <c r="K192" i="2"/>
  <c r="J264" i="2"/>
  <c r="J203" i="2"/>
  <c r="L227" i="2"/>
  <c r="P239" i="2"/>
  <c r="X238" i="2"/>
  <c r="O71" i="2"/>
  <c r="P59" i="2"/>
  <c r="M215" i="2"/>
  <c r="U214" i="2"/>
  <c r="J24" i="2"/>
  <c r="K35" i="2"/>
  <c r="S34" i="2"/>
  <c r="K71" i="2"/>
  <c r="J251" i="2"/>
  <c r="P95" i="2"/>
  <c r="O23" i="2"/>
  <c r="J275" i="2"/>
  <c r="K95" i="2"/>
  <c r="K312" i="2"/>
  <c r="K288" i="2"/>
  <c r="J168" i="2"/>
  <c r="N299" i="2"/>
  <c r="O83" i="2"/>
  <c r="W82" i="2"/>
  <c r="N227" i="2"/>
  <c r="M131" i="2"/>
  <c r="N167" i="2"/>
  <c r="L191" i="2"/>
  <c r="T190" i="2"/>
  <c r="O203" i="2"/>
  <c r="P119" i="2"/>
  <c r="N263" i="2"/>
  <c r="V262" i="2"/>
  <c r="N107" i="2"/>
  <c r="P203" i="2"/>
  <c r="M263" i="2"/>
  <c r="U262" i="2"/>
  <c r="J240" i="2"/>
  <c r="P167" i="2"/>
  <c r="J48" i="2"/>
  <c r="R47" i="2"/>
  <c r="D47" i="2" s="1"/>
  <c r="K84" i="2"/>
  <c r="S83" i="2"/>
  <c r="M47" i="2"/>
  <c r="U46" i="2"/>
  <c r="M35" i="2"/>
  <c r="U34" i="2"/>
  <c r="J227" i="2"/>
  <c r="P251" i="2"/>
  <c r="K240" i="2"/>
  <c r="J72" i="2"/>
  <c r="O239" i="2"/>
  <c r="W238" i="2"/>
  <c r="N275" i="2"/>
  <c r="O251" i="2"/>
  <c r="P35" i="2"/>
  <c r="X34" i="2"/>
  <c r="N23" i="2"/>
  <c r="P143" i="2"/>
  <c r="P227" i="2"/>
  <c r="M299" i="2"/>
  <c r="J120" i="2"/>
  <c r="O59" i="2"/>
  <c r="L144" i="2"/>
  <c r="N311" i="2"/>
  <c r="N35" i="2"/>
  <c r="V34" i="2"/>
  <c r="M95" i="2"/>
  <c r="L239" i="2"/>
  <c r="T238" i="2"/>
  <c r="O131" i="2"/>
  <c r="M275" i="2"/>
  <c r="L263" i="2"/>
  <c r="T262" i="2"/>
  <c r="M155" i="2"/>
  <c r="J144" i="2"/>
  <c r="P191" i="2"/>
  <c r="X190" i="2"/>
  <c r="L35" i="2"/>
  <c r="T34" i="2"/>
  <c r="J96" i="2"/>
  <c r="K11" i="2"/>
  <c r="L11" i="2"/>
  <c r="J192" i="2"/>
  <c r="O35" i="2"/>
  <c r="W34" i="2"/>
  <c r="M191" i="2"/>
  <c r="U190" i="2"/>
  <c r="L215" i="2"/>
  <c r="T214" i="2"/>
  <c r="N239" i="2"/>
  <c r="V238" i="2"/>
  <c r="O143" i="2"/>
  <c r="M23" i="2"/>
  <c r="M83" i="2"/>
  <c r="U82" i="2"/>
  <c r="J35" i="2"/>
  <c r="R34" i="2"/>
  <c r="D34" i="2" s="1"/>
  <c r="N59" i="2"/>
  <c r="N11" i="2"/>
  <c r="M11" i="2"/>
  <c r="K108" i="2"/>
  <c r="N191" i="2"/>
  <c r="V190" i="2"/>
  <c r="P179" i="2"/>
  <c r="L95" i="2"/>
  <c r="N215" i="2"/>
  <c r="V214" i="2"/>
  <c r="K48" i="2"/>
  <c r="S47" i="2"/>
  <c r="O47" i="2"/>
  <c r="W46" i="2"/>
  <c r="M251" i="2"/>
  <c r="L60" i="2"/>
  <c r="M239" i="2"/>
  <c r="U238" i="2"/>
  <c r="K299" i="2"/>
  <c r="O107" i="2"/>
  <c r="N251" i="2"/>
  <c r="M227" i="2"/>
  <c r="K131" i="2"/>
  <c r="M143" i="2"/>
  <c r="N143" i="2"/>
  <c r="N203" i="2"/>
  <c r="M59" i="2"/>
  <c r="K119" i="2"/>
  <c r="L299" i="2"/>
  <c r="N179" i="2"/>
  <c r="O167" i="2"/>
  <c r="N131" i="2"/>
  <c r="L311" i="2"/>
  <c r="K216" i="2"/>
  <c r="M179" i="2"/>
  <c r="K155" i="2"/>
  <c r="O119" i="2"/>
  <c r="L155" i="2"/>
  <c r="J107" i="2"/>
  <c r="L119" i="2"/>
  <c r="P71" i="2"/>
  <c r="M107" i="2"/>
  <c r="P215" i="2"/>
  <c r="X214" i="2"/>
  <c r="K264" i="2"/>
  <c r="N47" i="2"/>
  <c r="V46" i="2"/>
  <c r="J179" i="2"/>
  <c r="N71" i="2"/>
  <c r="K59" i="2"/>
  <c r="N287" i="2"/>
  <c r="K203" i="2"/>
  <c r="N155" i="2"/>
  <c r="N83" i="2"/>
  <c r="V82" i="2"/>
  <c r="P131" i="2"/>
  <c r="M119" i="2"/>
  <c r="M311" i="2"/>
  <c r="J216" i="2"/>
  <c r="K167" i="2"/>
  <c r="L71" i="2"/>
  <c r="L203" i="2"/>
  <c r="P155" i="2"/>
  <c r="P47" i="2"/>
  <c r="X46" i="2"/>
  <c r="N119" i="2"/>
  <c r="J131" i="2"/>
  <c r="L83" i="2"/>
  <c r="T82" i="2"/>
  <c r="K227" i="2"/>
  <c r="M167" i="2"/>
  <c r="L275" i="2"/>
  <c r="L131" i="2"/>
  <c r="O179" i="2"/>
  <c r="T298" i="2" l="1"/>
  <c r="S298" i="2"/>
  <c r="V226" i="2"/>
  <c r="T178" i="2"/>
  <c r="U371" i="2"/>
  <c r="T250" i="2"/>
  <c r="R215" i="2"/>
  <c r="D215" i="2" s="1"/>
  <c r="R442" i="2"/>
  <c r="D442" i="2" s="1"/>
  <c r="T118" i="2"/>
  <c r="W226" i="2"/>
  <c r="T274" i="2"/>
  <c r="R598" i="2"/>
  <c r="D598" i="2" s="1"/>
  <c r="R154" i="2"/>
  <c r="D154" i="2" s="1"/>
  <c r="V274" i="2"/>
  <c r="R274" i="2"/>
  <c r="D274" i="2" s="1"/>
  <c r="U130" i="2"/>
  <c r="X142" i="2"/>
  <c r="R10" i="2"/>
  <c r="D10" i="2" s="1"/>
  <c r="T202" i="2"/>
  <c r="X587" i="2"/>
  <c r="S239" i="2"/>
  <c r="R263" i="2"/>
  <c r="D263" i="2" s="1"/>
  <c r="V310" i="2"/>
  <c r="V298" i="2"/>
  <c r="R106" i="2"/>
  <c r="D106" i="2" s="1"/>
  <c r="S191" i="2"/>
  <c r="S323" i="2"/>
  <c r="V10" i="2"/>
  <c r="T154" i="2"/>
  <c r="Y466" i="2"/>
  <c r="W466" i="2"/>
  <c r="X466" i="2"/>
  <c r="S466" i="2"/>
  <c r="H468" i="2"/>
  <c r="I467" i="2"/>
  <c r="Y455" i="2"/>
  <c r="X455" i="2"/>
  <c r="H457" i="2"/>
  <c r="I456" i="2"/>
  <c r="U202" i="2"/>
  <c r="I443" i="2"/>
  <c r="R443" i="2" s="1"/>
  <c r="D443" i="2" s="1"/>
  <c r="H444" i="2"/>
  <c r="Y442" i="2"/>
  <c r="T442" i="2"/>
  <c r="X442" i="2"/>
  <c r="W442" i="2"/>
  <c r="S442" i="2"/>
  <c r="V442" i="2"/>
  <c r="Y429" i="2"/>
  <c r="R429" i="2"/>
  <c r="D429" i="2" s="1"/>
  <c r="W429" i="2"/>
  <c r="V429" i="2"/>
  <c r="T429" i="2"/>
  <c r="S429" i="2"/>
  <c r="X429" i="2"/>
  <c r="U429" i="2"/>
  <c r="H431" i="2"/>
  <c r="I430" i="2"/>
  <c r="Y418" i="2"/>
  <c r="U418" i="2"/>
  <c r="S418" i="2"/>
  <c r="R418" i="2"/>
  <c r="D418" i="2" s="1"/>
  <c r="V418" i="2"/>
  <c r="W418" i="2"/>
  <c r="X418" i="2"/>
  <c r="T418" i="2"/>
  <c r="H420" i="2"/>
  <c r="I419" i="2"/>
  <c r="Y406" i="2"/>
  <c r="V406" i="2"/>
  <c r="X406" i="2"/>
  <c r="R406" i="2"/>
  <c r="D406" i="2" s="1"/>
  <c r="W406" i="2"/>
  <c r="U406" i="2"/>
  <c r="T406" i="2"/>
  <c r="S406" i="2"/>
  <c r="H408" i="2"/>
  <c r="I407" i="2"/>
  <c r="S455" i="2"/>
  <c r="W455" i="2"/>
  <c r="L433" i="2"/>
  <c r="J434" i="2"/>
  <c r="K433" i="2"/>
  <c r="N433" i="2"/>
  <c r="P433" i="2"/>
  <c r="O433" i="2"/>
  <c r="J410" i="2"/>
  <c r="K409" i="2"/>
  <c r="O409" i="2"/>
  <c r="P410" i="2"/>
  <c r="M409" i="2"/>
  <c r="N410" i="2"/>
  <c r="L409" i="2"/>
  <c r="S250" i="2"/>
  <c r="T448" i="2"/>
  <c r="Y527" i="2"/>
  <c r="W527" i="2"/>
  <c r="X527" i="2"/>
  <c r="I528" i="2"/>
  <c r="H529" i="2"/>
  <c r="I515" i="2"/>
  <c r="H516" i="2"/>
  <c r="Y514" i="2"/>
  <c r="X514" i="2"/>
  <c r="W514" i="2"/>
  <c r="Y550" i="2"/>
  <c r="W550" i="2"/>
  <c r="X550" i="2"/>
  <c r="H552" i="2"/>
  <c r="I551" i="2"/>
  <c r="Y502" i="2"/>
  <c r="W502" i="2"/>
  <c r="X502" i="2"/>
  <c r="H504" i="2"/>
  <c r="I503" i="2"/>
  <c r="Y490" i="2"/>
  <c r="X490" i="2"/>
  <c r="W490" i="2"/>
  <c r="H492" i="2"/>
  <c r="I491" i="2"/>
  <c r="P542" i="2"/>
  <c r="X542" i="2" s="1"/>
  <c r="X541" i="2"/>
  <c r="O541" i="2"/>
  <c r="W540" i="2"/>
  <c r="P518" i="2"/>
  <c r="O517" i="2"/>
  <c r="P493" i="2"/>
  <c r="O493" i="2"/>
  <c r="Y619" i="2"/>
  <c r="X619" i="2"/>
  <c r="W619" i="2"/>
  <c r="X608" i="2"/>
  <c r="W608" i="2"/>
  <c r="Y608" i="2"/>
  <c r="R478" i="2"/>
  <c r="D478" i="2" s="1"/>
  <c r="S478" i="2"/>
  <c r="T478" i="2"/>
  <c r="U478" i="2"/>
  <c r="V478" i="2"/>
  <c r="X478" i="2"/>
  <c r="W478" i="2"/>
  <c r="H610" i="2"/>
  <c r="I609" i="2"/>
  <c r="H480" i="2"/>
  <c r="I479" i="2"/>
  <c r="I620" i="2"/>
  <c r="H621" i="2"/>
  <c r="I574" i="2"/>
  <c r="Y573" i="2"/>
  <c r="X573" i="2"/>
  <c r="W573" i="2"/>
  <c r="Y561" i="2"/>
  <c r="W561" i="2"/>
  <c r="X561" i="2"/>
  <c r="I562" i="2"/>
  <c r="P578" i="2"/>
  <c r="X578" i="2" s="1"/>
  <c r="O577" i="2"/>
  <c r="P566" i="2"/>
  <c r="X566" i="2" s="1"/>
  <c r="W346" i="2"/>
  <c r="X346" i="2"/>
  <c r="Y346" i="2"/>
  <c r="H348" i="2"/>
  <c r="I347" i="2"/>
  <c r="R239" i="2"/>
  <c r="D239" i="2" s="1"/>
  <c r="V394" i="2"/>
  <c r="U394" i="2"/>
  <c r="X394" i="2"/>
  <c r="Y394" i="2"/>
  <c r="W394" i="2"/>
  <c r="R394" i="2"/>
  <c r="D394" i="2" s="1"/>
  <c r="S394" i="2"/>
  <c r="T394" i="2"/>
  <c r="H396" i="2"/>
  <c r="I395" i="2"/>
  <c r="H636" i="2"/>
  <c r="I635" i="2"/>
  <c r="Y634" i="2"/>
  <c r="X634" i="2"/>
  <c r="W634" i="2"/>
  <c r="H600" i="2"/>
  <c r="I599" i="2"/>
  <c r="Y598" i="2"/>
  <c r="W598" i="2"/>
  <c r="X598" i="2"/>
  <c r="U598" i="2"/>
  <c r="Q637" i="2"/>
  <c r="P637" i="2"/>
  <c r="O637" i="2"/>
  <c r="Q626" i="2"/>
  <c r="P626" i="2"/>
  <c r="O625" i="2"/>
  <c r="W587" i="2"/>
  <c r="Y587" i="2"/>
  <c r="Q613" i="2"/>
  <c r="P613" i="2"/>
  <c r="O613" i="2"/>
  <c r="S215" i="2"/>
  <c r="R191" i="2"/>
  <c r="D191" i="2" s="1"/>
  <c r="W250" i="2"/>
  <c r="W371" i="2"/>
  <c r="V250" i="2"/>
  <c r="U250" i="2"/>
  <c r="X250" i="2"/>
  <c r="R250" i="2"/>
  <c r="D250" i="2" s="1"/>
  <c r="R371" i="2"/>
  <c r="D371" i="2" s="1"/>
  <c r="V142" i="2"/>
  <c r="V371" i="2"/>
  <c r="T130" i="2"/>
  <c r="U142" i="2"/>
  <c r="O601" i="2"/>
  <c r="J600" i="2"/>
  <c r="Q601" i="2"/>
  <c r="P601" i="2"/>
  <c r="U587" i="2"/>
  <c r="H589" i="2"/>
  <c r="I588" i="2"/>
  <c r="P589" i="2"/>
  <c r="O589" i="2"/>
  <c r="M589" i="2"/>
  <c r="R587" i="2"/>
  <c r="D587" i="2" s="1"/>
  <c r="J588" i="2"/>
  <c r="Q589" i="2"/>
  <c r="H386" i="2"/>
  <c r="I386" i="2" s="1"/>
  <c r="I385" i="2"/>
  <c r="M385" i="2"/>
  <c r="U384" i="2"/>
  <c r="P385" i="2"/>
  <c r="X384" i="2"/>
  <c r="O385" i="2"/>
  <c r="W384" i="2"/>
  <c r="R383" i="2"/>
  <c r="D383" i="2" s="1"/>
  <c r="J384" i="2"/>
  <c r="Q385" i="2"/>
  <c r="Y384" i="2"/>
  <c r="Y371" i="2"/>
  <c r="X371" i="2"/>
  <c r="H373" i="2"/>
  <c r="I372" i="2"/>
  <c r="Q374" i="2"/>
  <c r="J373" i="2"/>
  <c r="N373" i="2"/>
  <c r="M373" i="2"/>
  <c r="P374" i="2"/>
  <c r="O373" i="2"/>
  <c r="P398" i="2"/>
  <c r="L397" i="2"/>
  <c r="J397" i="2"/>
  <c r="N398" i="2"/>
  <c r="M397" i="2"/>
  <c r="O397" i="2"/>
  <c r="X335" i="2"/>
  <c r="Y335" i="2"/>
  <c r="W335" i="2"/>
  <c r="H337" i="2"/>
  <c r="I336" i="2"/>
  <c r="R323" i="2"/>
  <c r="D323" i="2" s="1"/>
  <c r="U323" i="2"/>
  <c r="X323" i="2"/>
  <c r="Y323" i="2"/>
  <c r="W323" i="2"/>
  <c r="T323" i="2"/>
  <c r="V323" i="2"/>
  <c r="I324" i="2"/>
  <c r="W328" i="2"/>
  <c r="V382" i="2"/>
  <c r="T10" i="2"/>
  <c r="S10" i="2"/>
  <c r="T369" i="2"/>
  <c r="X226" i="2"/>
  <c r="U10" i="2"/>
  <c r="U226" i="2"/>
  <c r="R226" i="2"/>
  <c r="D226" i="2" s="1"/>
  <c r="X10" i="2"/>
  <c r="W10" i="2"/>
  <c r="T226" i="2"/>
  <c r="R178" i="2"/>
  <c r="D178" i="2" s="1"/>
  <c r="U178" i="2"/>
  <c r="W202" i="2"/>
  <c r="S202" i="2"/>
  <c r="S263" i="2"/>
  <c r="X202" i="2"/>
  <c r="R202" i="2"/>
  <c r="D202" i="2" s="1"/>
  <c r="V202" i="2"/>
  <c r="W178" i="2"/>
  <c r="V178" i="2"/>
  <c r="X178" i="2"/>
  <c r="T310" i="2"/>
  <c r="V118" i="2"/>
  <c r="U106" i="2"/>
  <c r="V130" i="2"/>
  <c r="S130" i="2"/>
  <c r="V106" i="2"/>
  <c r="U310" i="2"/>
  <c r="X106" i="2"/>
  <c r="U118" i="2"/>
  <c r="W142" i="2"/>
  <c r="W106" i="2"/>
  <c r="W118" i="2"/>
  <c r="S118" i="2"/>
  <c r="H312" i="2"/>
  <c r="I311" i="2"/>
  <c r="Y310" i="2"/>
  <c r="W310" i="2"/>
  <c r="X310" i="2"/>
  <c r="R310" i="2"/>
  <c r="D310" i="2" s="1"/>
  <c r="S310" i="2"/>
  <c r="I299" i="2"/>
  <c r="H300" i="2"/>
  <c r="W298" i="2"/>
  <c r="X298" i="2"/>
  <c r="Y298" i="2"/>
  <c r="R298" i="2"/>
  <c r="D298" i="2" s="1"/>
  <c r="H287" i="2"/>
  <c r="I286" i="2"/>
  <c r="Y285" i="2"/>
  <c r="W285" i="2"/>
  <c r="X285" i="2"/>
  <c r="R285" i="2"/>
  <c r="D285" i="2" s="1"/>
  <c r="S285" i="2"/>
  <c r="V285" i="2"/>
  <c r="T285" i="2"/>
  <c r="U285" i="2"/>
  <c r="W274" i="2"/>
  <c r="Y274" i="2"/>
  <c r="X274" i="2"/>
  <c r="S274" i="2"/>
  <c r="H276" i="2"/>
  <c r="I275" i="2"/>
  <c r="W263" i="2"/>
  <c r="Y263" i="2"/>
  <c r="X263" i="2"/>
  <c r="H265" i="2"/>
  <c r="I264" i="2"/>
  <c r="Y226" i="2"/>
  <c r="H241" i="2"/>
  <c r="I240" i="2"/>
  <c r="I227" i="2"/>
  <c r="H228" i="2"/>
  <c r="Y239" i="2"/>
  <c r="H193" i="2"/>
  <c r="I192" i="2"/>
  <c r="Y202" i="2"/>
  <c r="H217" i="2"/>
  <c r="I216" i="2"/>
  <c r="R216" i="2" s="1"/>
  <c r="D216" i="2" s="1"/>
  <c r="I251" i="2"/>
  <c r="H252" i="2"/>
  <c r="Y250" i="2"/>
  <c r="Y191" i="2"/>
  <c r="I203" i="2"/>
  <c r="Y215" i="2"/>
  <c r="U154" i="2"/>
  <c r="V154" i="2"/>
  <c r="X154" i="2"/>
  <c r="S154" i="2"/>
  <c r="W154" i="2"/>
  <c r="R130" i="2"/>
  <c r="D130" i="2" s="1"/>
  <c r="W130" i="2"/>
  <c r="X130" i="2"/>
  <c r="Y10" i="2"/>
  <c r="X118" i="2"/>
  <c r="H12" i="2"/>
  <c r="I11" i="2"/>
  <c r="Y21" i="2"/>
  <c r="R21" i="2"/>
  <c r="D21" i="2" s="1"/>
  <c r="U21" i="2"/>
  <c r="T21" i="2"/>
  <c r="W21" i="2"/>
  <c r="X21" i="2"/>
  <c r="S21" i="2"/>
  <c r="V21" i="2"/>
  <c r="Y57" i="2"/>
  <c r="T57" i="2"/>
  <c r="X57" i="2"/>
  <c r="V57" i="2"/>
  <c r="U57" i="2"/>
  <c r="S57" i="2"/>
  <c r="R57" i="2"/>
  <c r="D57" i="2" s="1"/>
  <c r="W57" i="2"/>
  <c r="H23" i="2"/>
  <c r="I22" i="2"/>
  <c r="H59" i="2"/>
  <c r="I58" i="2"/>
  <c r="Y69" i="2"/>
  <c r="R69" i="2"/>
  <c r="D69" i="2" s="1"/>
  <c r="X69" i="2"/>
  <c r="W69" i="2"/>
  <c r="S69" i="2"/>
  <c r="T69" i="2"/>
  <c r="U69" i="2"/>
  <c r="V69" i="2"/>
  <c r="H71" i="2"/>
  <c r="I70" i="2"/>
  <c r="S178" i="2"/>
  <c r="I179" i="2"/>
  <c r="Y178" i="2"/>
  <c r="Y166" i="2"/>
  <c r="R166" i="2"/>
  <c r="D166" i="2" s="1"/>
  <c r="V166" i="2"/>
  <c r="U166" i="2"/>
  <c r="S166" i="2"/>
  <c r="T166" i="2"/>
  <c r="W166" i="2"/>
  <c r="H168" i="2"/>
  <c r="I167" i="2"/>
  <c r="X166" i="2"/>
  <c r="Y154" i="2"/>
  <c r="I155" i="2"/>
  <c r="H156" i="2"/>
  <c r="Y142" i="2"/>
  <c r="T142" i="2"/>
  <c r="R142" i="2"/>
  <c r="D142" i="2" s="1"/>
  <c r="H144" i="2"/>
  <c r="I143" i="2"/>
  <c r="S142" i="2"/>
  <c r="Y130" i="2"/>
  <c r="H132" i="2"/>
  <c r="I131" i="2"/>
  <c r="H120" i="2"/>
  <c r="I119" i="2"/>
  <c r="Y118" i="2"/>
  <c r="R118" i="2"/>
  <c r="D118" i="2" s="1"/>
  <c r="T106" i="2"/>
  <c r="H108" i="2"/>
  <c r="I107" i="2"/>
  <c r="Y106" i="2"/>
  <c r="S106" i="2"/>
  <c r="Y93" i="2"/>
  <c r="R93" i="2"/>
  <c r="D93" i="2" s="1"/>
  <c r="U93" i="2"/>
  <c r="X93" i="2"/>
  <c r="T93" i="2"/>
  <c r="S93" i="2"/>
  <c r="V93" i="2"/>
  <c r="W93" i="2"/>
  <c r="I94" i="2"/>
  <c r="J84" i="2"/>
  <c r="R83" i="2"/>
  <c r="D83" i="2" s="1"/>
  <c r="L132" i="2"/>
  <c r="L84" i="2"/>
  <c r="T83" i="2"/>
  <c r="P156" i="2"/>
  <c r="J217" i="2"/>
  <c r="N84" i="2"/>
  <c r="V83" i="2"/>
  <c r="K60" i="2"/>
  <c r="K265" i="2"/>
  <c r="L120" i="2"/>
  <c r="K156" i="2"/>
  <c r="N132" i="2"/>
  <c r="K120" i="2"/>
  <c r="M144" i="2"/>
  <c r="O108" i="2"/>
  <c r="M252" i="2"/>
  <c r="L96" i="2"/>
  <c r="M12" i="2"/>
  <c r="M84" i="2"/>
  <c r="U83" i="2"/>
  <c r="L216" i="2"/>
  <c r="T215" i="2"/>
  <c r="L12" i="2"/>
  <c r="L264" i="2"/>
  <c r="T263" i="2"/>
  <c r="M96" i="2"/>
  <c r="O60" i="2"/>
  <c r="P144" i="2"/>
  <c r="N276" i="2"/>
  <c r="P252" i="2"/>
  <c r="K85" i="2"/>
  <c r="S84" i="2"/>
  <c r="M264" i="2"/>
  <c r="U263" i="2"/>
  <c r="P120" i="2"/>
  <c r="M132" i="2"/>
  <c r="J169" i="2"/>
  <c r="J276" i="2"/>
  <c r="K72" i="2"/>
  <c r="P60" i="2"/>
  <c r="J204" i="2"/>
  <c r="O192" i="2"/>
  <c r="W191" i="2"/>
  <c r="K24" i="2"/>
  <c r="M72" i="2"/>
  <c r="K276" i="2"/>
  <c r="L168" i="2"/>
  <c r="L48" i="2"/>
  <c r="T47" i="2"/>
  <c r="L24" i="2"/>
  <c r="L276" i="2"/>
  <c r="J132" i="2"/>
  <c r="L204" i="2"/>
  <c r="M312" i="2"/>
  <c r="N156" i="2"/>
  <c r="N72" i="2"/>
  <c r="P216" i="2"/>
  <c r="X215" i="2"/>
  <c r="J108" i="2"/>
  <c r="M180" i="2"/>
  <c r="O168" i="2"/>
  <c r="M60" i="2"/>
  <c r="K132" i="2"/>
  <c r="K300" i="2"/>
  <c r="O48" i="2"/>
  <c r="W47" i="2"/>
  <c r="P180" i="2"/>
  <c r="N12" i="2"/>
  <c r="M24" i="2"/>
  <c r="M192" i="2"/>
  <c r="U191" i="2"/>
  <c r="K12" i="2"/>
  <c r="P192" i="2"/>
  <c r="X191" i="2"/>
  <c r="M276" i="2"/>
  <c r="N36" i="2"/>
  <c r="V35" i="2"/>
  <c r="J121" i="2"/>
  <c r="N24" i="2"/>
  <c r="O240" i="2"/>
  <c r="W239" i="2"/>
  <c r="J228" i="2"/>
  <c r="J49" i="2"/>
  <c r="R48" i="2"/>
  <c r="D48" i="2" s="1"/>
  <c r="P204" i="2"/>
  <c r="O204" i="2"/>
  <c r="N228" i="2"/>
  <c r="K289" i="2"/>
  <c r="O24" i="2"/>
  <c r="K36" i="2"/>
  <c r="S35" i="2"/>
  <c r="O72" i="2"/>
  <c r="J265" i="2"/>
  <c r="L180" i="2"/>
  <c r="K144" i="2"/>
  <c r="N96" i="2"/>
  <c r="L108" i="2"/>
  <c r="M204" i="2"/>
  <c r="P84" i="2"/>
  <c r="X83" i="2"/>
  <c r="L252" i="2"/>
  <c r="M168" i="2"/>
  <c r="N120" i="2"/>
  <c r="L72" i="2"/>
  <c r="M120" i="2"/>
  <c r="K204" i="2"/>
  <c r="J180" i="2"/>
  <c r="M108" i="2"/>
  <c r="L156" i="2"/>
  <c r="K217" i="2"/>
  <c r="N180" i="2"/>
  <c r="N204" i="2"/>
  <c r="M228" i="2"/>
  <c r="M240" i="2"/>
  <c r="U239" i="2"/>
  <c r="K49" i="2"/>
  <c r="S48" i="2"/>
  <c r="N192" i="2"/>
  <c r="V191" i="2"/>
  <c r="N60" i="2"/>
  <c r="O144" i="2"/>
  <c r="O36" i="2"/>
  <c r="W35" i="2"/>
  <c r="J97" i="2"/>
  <c r="J145" i="2"/>
  <c r="O132" i="2"/>
  <c r="N312" i="2"/>
  <c r="M300" i="2"/>
  <c r="P36" i="2"/>
  <c r="X35" i="2"/>
  <c r="J73" i="2"/>
  <c r="M36" i="2"/>
  <c r="U35" i="2"/>
  <c r="P168" i="2"/>
  <c r="N108" i="2"/>
  <c r="L192" i="2"/>
  <c r="T191" i="2"/>
  <c r="O84" i="2"/>
  <c r="W83" i="2"/>
  <c r="K313" i="2"/>
  <c r="P96" i="2"/>
  <c r="J25" i="2"/>
  <c r="P240" i="2"/>
  <c r="X239" i="2"/>
  <c r="K193" i="2"/>
  <c r="J156" i="2"/>
  <c r="O216" i="2"/>
  <c r="W215" i="2"/>
  <c r="O96" i="2"/>
  <c r="P24" i="2"/>
  <c r="L288" i="2"/>
  <c r="K252" i="2"/>
  <c r="P108" i="2"/>
  <c r="O180" i="2"/>
  <c r="K228" i="2"/>
  <c r="P48" i="2"/>
  <c r="X47" i="2"/>
  <c r="K168" i="2"/>
  <c r="P132" i="2"/>
  <c r="N288" i="2"/>
  <c r="N48" i="2"/>
  <c r="V47" i="2"/>
  <c r="P72" i="2"/>
  <c r="O120" i="2"/>
  <c r="L312" i="2"/>
  <c r="L300" i="2"/>
  <c r="N144" i="2"/>
  <c r="N252" i="2"/>
  <c r="L61" i="2"/>
  <c r="N216" i="2"/>
  <c r="V215" i="2"/>
  <c r="K109" i="2"/>
  <c r="J36" i="2"/>
  <c r="R35" i="2"/>
  <c r="D35" i="2" s="1"/>
  <c r="N240" i="2"/>
  <c r="V239" i="2"/>
  <c r="J193" i="2"/>
  <c r="L36" i="2"/>
  <c r="T35" i="2"/>
  <c r="M156" i="2"/>
  <c r="L240" i="2"/>
  <c r="T239" i="2"/>
  <c r="L145" i="2"/>
  <c r="P228" i="2"/>
  <c r="O252" i="2"/>
  <c r="K241" i="2"/>
  <c r="M48" i="2"/>
  <c r="U47" i="2"/>
  <c r="J241" i="2"/>
  <c r="N264" i="2"/>
  <c r="V263" i="2"/>
  <c r="N168" i="2"/>
  <c r="N300" i="2"/>
  <c r="K96" i="2"/>
  <c r="J252" i="2"/>
  <c r="M216" i="2"/>
  <c r="U215" i="2"/>
  <c r="L228" i="2"/>
  <c r="O156" i="2"/>
  <c r="K180" i="2"/>
  <c r="O228" i="2"/>
  <c r="J12" i="2"/>
  <c r="P12" i="2"/>
  <c r="J60" i="2"/>
  <c r="M288" i="2"/>
  <c r="O12" i="2"/>
  <c r="V167" i="2" l="1"/>
  <c r="X203" i="2"/>
  <c r="S119" i="2"/>
  <c r="S299" i="2"/>
  <c r="T311" i="2"/>
  <c r="X179" i="2"/>
  <c r="V11" i="2"/>
  <c r="S264" i="2"/>
  <c r="V131" i="2"/>
  <c r="V251" i="2"/>
  <c r="V227" i="2"/>
  <c r="U143" i="2"/>
  <c r="R599" i="2"/>
  <c r="D599" i="2" s="1"/>
  <c r="W107" i="2"/>
  <c r="S216" i="2"/>
  <c r="S240" i="2"/>
  <c r="S275" i="2"/>
  <c r="X588" i="2"/>
  <c r="S192" i="2"/>
  <c r="R155" i="2"/>
  <c r="D155" i="2" s="1"/>
  <c r="U324" i="2"/>
  <c r="U372" i="2"/>
  <c r="W11" i="2"/>
  <c r="R264" i="2"/>
  <c r="D264" i="2" s="1"/>
  <c r="Y467" i="2"/>
  <c r="X467" i="2"/>
  <c r="W467" i="2"/>
  <c r="S467" i="2"/>
  <c r="I468" i="2"/>
  <c r="H469" i="2"/>
  <c r="Y456" i="2"/>
  <c r="H458" i="2"/>
  <c r="I458" i="2" s="1"/>
  <c r="I457" i="2"/>
  <c r="X456" i="2"/>
  <c r="H445" i="2"/>
  <c r="I444" i="2"/>
  <c r="Y443" i="2"/>
  <c r="T443" i="2"/>
  <c r="W443" i="2"/>
  <c r="X443" i="2"/>
  <c r="S443" i="2"/>
  <c r="V443" i="2"/>
  <c r="Y430" i="2"/>
  <c r="R430" i="2"/>
  <c r="D430" i="2" s="1"/>
  <c r="T430" i="2"/>
  <c r="X430" i="2"/>
  <c r="V430" i="2"/>
  <c r="S430" i="2"/>
  <c r="W430" i="2"/>
  <c r="U430" i="2"/>
  <c r="I431" i="2"/>
  <c r="H432" i="2"/>
  <c r="Y419" i="2"/>
  <c r="X419" i="2"/>
  <c r="R419" i="2"/>
  <c r="D419" i="2" s="1"/>
  <c r="V419" i="2"/>
  <c r="W419" i="2"/>
  <c r="S419" i="2"/>
  <c r="U419" i="2"/>
  <c r="T419" i="2"/>
  <c r="H421" i="2"/>
  <c r="I420" i="2"/>
  <c r="Y407" i="2"/>
  <c r="V407" i="2"/>
  <c r="R407" i="2"/>
  <c r="D407" i="2" s="1"/>
  <c r="X407" i="2"/>
  <c r="T407" i="2"/>
  <c r="U407" i="2"/>
  <c r="W407" i="2"/>
  <c r="S407" i="2"/>
  <c r="H409" i="2"/>
  <c r="I408" i="2"/>
  <c r="W456" i="2"/>
  <c r="S456" i="2"/>
  <c r="N434" i="2"/>
  <c r="K434" i="2"/>
  <c r="O434" i="2"/>
  <c r="P434" i="2"/>
  <c r="L434" i="2"/>
  <c r="L410" i="2"/>
  <c r="O410" i="2"/>
  <c r="K410" i="2"/>
  <c r="M410" i="2"/>
  <c r="T449" i="2"/>
  <c r="Y528" i="2"/>
  <c r="X528" i="2"/>
  <c r="W528" i="2"/>
  <c r="H530" i="2"/>
  <c r="I530" i="2" s="1"/>
  <c r="I529" i="2"/>
  <c r="H517" i="2"/>
  <c r="I516" i="2"/>
  <c r="Y515" i="2"/>
  <c r="X515" i="2"/>
  <c r="W515" i="2"/>
  <c r="Y551" i="2"/>
  <c r="W551" i="2"/>
  <c r="X551" i="2"/>
  <c r="H553" i="2"/>
  <c r="I552" i="2"/>
  <c r="Y503" i="2"/>
  <c r="X503" i="2"/>
  <c r="W503" i="2"/>
  <c r="I504" i="2"/>
  <c r="H505" i="2"/>
  <c r="H493" i="2"/>
  <c r="I492" i="2"/>
  <c r="Y491" i="2"/>
  <c r="W491" i="2"/>
  <c r="X491" i="2"/>
  <c r="O542" i="2"/>
  <c r="W542" i="2" s="1"/>
  <c r="W541" i="2"/>
  <c r="O518" i="2"/>
  <c r="O494" i="2"/>
  <c r="P494" i="2"/>
  <c r="R479" i="2"/>
  <c r="D479" i="2" s="1"/>
  <c r="S479" i="2"/>
  <c r="T479" i="2"/>
  <c r="U479" i="2"/>
  <c r="V479" i="2"/>
  <c r="W479" i="2"/>
  <c r="X479" i="2"/>
  <c r="H481" i="2"/>
  <c r="I480" i="2"/>
  <c r="X620" i="2"/>
  <c r="Y620" i="2"/>
  <c r="W620" i="2"/>
  <c r="X609" i="2"/>
  <c r="Y609" i="2"/>
  <c r="W609" i="2"/>
  <c r="I610" i="2"/>
  <c r="H611" i="2"/>
  <c r="I621" i="2"/>
  <c r="H622" i="2"/>
  <c r="I575" i="2"/>
  <c r="Y574" i="2"/>
  <c r="X574" i="2"/>
  <c r="W574" i="2"/>
  <c r="I563" i="2"/>
  <c r="Y562" i="2"/>
  <c r="W562" i="2"/>
  <c r="X562" i="2"/>
  <c r="O578" i="2"/>
  <c r="W578" i="2" s="1"/>
  <c r="X347" i="2"/>
  <c r="Y347" i="2"/>
  <c r="W347" i="2"/>
  <c r="I348" i="2"/>
  <c r="H349" i="2"/>
  <c r="H350" i="2" s="1"/>
  <c r="X395" i="2"/>
  <c r="V395" i="2"/>
  <c r="T395" i="2"/>
  <c r="R395" i="2"/>
  <c r="D395" i="2" s="1"/>
  <c r="S395" i="2"/>
  <c r="W395" i="2"/>
  <c r="Y395" i="2"/>
  <c r="U395" i="2"/>
  <c r="H397" i="2"/>
  <c r="I396" i="2"/>
  <c r="Y635" i="2"/>
  <c r="W635" i="2"/>
  <c r="X635" i="2"/>
  <c r="H637" i="2"/>
  <c r="I636" i="2"/>
  <c r="W599" i="2"/>
  <c r="U599" i="2"/>
  <c r="X599" i="2"/>
  <c r="Y599" i="2"/>
  <c r="I600" i="2"/>
  <c r="H601" i="2"/>
  <c r="O638" i="2"/>
  <c r="P638" i="2"/>
  <c r="Q638" i="2"/>
  <c r="O626" i="2"/>
  <c r="Y588" i="2"/>
  <c r="O614" i="2"/>
  <c r="P614" i="2"/>
  <c r="Q614" i="2"/>
  <c r="X167" i="2"/>
  <c r="T251" i="2"/>
  <c r="X251" i="2"/>
  <c r="P602" i="2"/>
  <c r="Q602" i="2"/>
  <c r="J601" i="2"/>
  <c r="O602" i="2"/>
  <c r="H590" i="2"/>
  <c r="I590" i="2" s="1"/>
  <c r="I589" i="2"/>
  <c r="U588" i="2"/>
  <c r="W588" i="2"/>
  <c r="M590" i="2"/>
  <c r="R588" i="2"/>
  <c r="D588" i="2" s="1"/>
  <c r="J589" i="2"/>
  <c r="O590" i="2"/>
  <c r="Q590" i="2"/>
  <c r="P590" i="2"/>
  <c r="R384" i="2"/>
  <c r="D384" i="2" s="1"/>
  <c r="J385" i="2"/>
  <c r="O386" i="2"/>
  <c r="W386" i="2" s="1"/>
  <c r="W385" i="2"/>
  <c r="P386" i="2"/>
  <c r="X386" i="2" s="1"/>
  <c r="X385" i="2"/>
  <c r="Q386" i="2"/>
  <c r="Y386" i="2" s="1"/>
  <c r="Y385" i="2"/>
  <c r="U385" i="2"/>
  <c r="M386" i="2"/>
  <c r="U386" i="2" s="1"/>
  <c r="Y372" i="2"/>
  <c r="X372" i="2"/>
  <c r="H374" i="2"/>
  <c r="I374" i="2" s="1"/>
  <c r="I373" i="2"/>
  <c r="V372" i="2"/>
  <c r="W372" i="2"/>
  <c r="R372" i="2"/>
  <c r="D372" i="2" s="1"/>
  <c r="M374" i="2"/>
  <c r="N374" i="2"/>
  <c r="O374" i="2"/>
  <c r="J374" i="2"/>
  <c r="M398" i="2"/>
  <c r="J398" i="2"/>
  <c r="O398" i="2"/>
  <c r="L398" i="2"/>
  <c r="T336" i="2"/>
  <c r="R336" i="2"/>
  <c r="D336" i="2" s="1"/>
  <c r="Y336" i="2"/>
  <c r="U336" i="2"/>
  <c r="W336" i="2"/>
  <c r="X336" i="2"/>
  <c r="S336" i="2"/>
  <c r="V336" i="2"/>
  <c r="H338" i="2"/>
  <c r="I338" i="2" s="1"/>
  <c r="I337" i="2"/>
  <c r="X324" i="2"/>
  <c r="Y324" i="2"/>
  <c r="W324" i="2"/>
  <c r="V324" i="2"/>
  <c r="T324" i="2"/>
  <c r="R324" i="2"/>
  <c r="D324" i="2" s="1"/>
  <c r="I326" i="2"/>
  <c r="R325" i="2"/>
  <c r="D325" i="2" s="1"/>
  <c r="S324" i="2"/>
  <c r="W330" i="2"/>
  <c r="W329" i="2"/>
  <c r="T370" i="2"/>
  <c r="V383" i="2"/>
  <c r="S325" i="2"/>
  <c r="U325" i="2"/>
  <c r="T119" i="2"/>
  <c r="U299" i="2"/>
  <c r="W143" i="2"/>
  <c r="R11" i="2"/>
  <c r="D11" i="2" s="1"/>
  <c r="T11" i="2"/>
  <c r="S11" i="2"/>
  <c r="X143" i="2"/>
  <c r="V143" i="2"/>
  <c r="X11" i="2"/>
  <c r="U275" i="2"/>
  <c r="R275" i="2"/>
  <c r="D275" i="2" s="1"/>
  <c r="U11" i="2"/>
  <c r="R227" i="2"/>
  <c r="D227" i="2" s="1"/>
  <c r="V203" i="2"/>
  <c r="S203" i="2"/>
  <c r="R251" i="2"/>
  <c r="D251" i="2" s="1"/>
  <c r="S251" i="2"/>
  <c r="U251" i="2"/>
  <c r="W251" i="2"/>
  <c r="U311" i="2"/>
  <c r="V311" i="2"/>
  <c r="W131" i="2"/>
  <c r="R131" i="2"/>
  <c r="D131" i="2" s="1"/>
  <c r="V299" i="2"/>
  <c r="T299" i="2"/>
  <c r="X131" i="2"/>
  <c r="V275" i="2"/>
  <c r="X311" i="2"/>
  <c r="W311" i="2"/>
  <c r="Y311" i="2"/>
  <c r="R311" i="2"/>
  <c r="D311" i="2" s="1"/>
  <c r="S311" i="2"/>
  <c r="I312" i="2"/>
  <c r="H313" i="2"/>
  <c r="H301" i="2"/>
  <c r="I300" i="2"/>
  <c r="W299" i="2"/>
  <c r="Y299" i="2"/>
  <c r="X299" i="2"/>
  <c r="R299" i="2"/>
  <c r="D299" i="2" s="1"/>
  <c r="Y286" i="2"/>
  <c r="W286" i="2"/>
  <c r="X286" i="2"/>
  <c r="R286" i="2"/>
  <c r="D286" i="2" s="1"/>
  <c r="S286" i="2"/>
  <c r="V286" i="2"/>
  <c r="U286" i="2"/>
  <c r="T286" i="2"/>
  <c r="I287" i="2"/>
  <c r="H288" i="2"/>
  <c r="T275" i="2"/>
  <c r="H277" i="2"/>
  <c r="I276" i="2"/>
  <c r="Y275" i="2"/>
  <c r="X275" i="2"/>
  <c r="W275" i="2"/>
  <c r="W264" i="2"/>
  <c r="Y264" i="2"/>
  <c r="X264" i="2"/>
  <c r="H266" i="2"/>
  <c r="I266" i="2" s="1"/>
  <c r="I265" i="2"/>
  <c r="Y227" i="2"/>
  <c r="I204" i="2"/>
  <c r="H229" i="2"/>
  <c r="I228" i="2"/>
  <c r="W228" i="2" s="1"/>
  <c r="Y240" i="2"/>
  <c r="S227" i="2"/>
  <c r="U203" i="2"/>
  <c r="W203" i="2"/>
  <c r="Y251" i="2"/>
  <c r="H194" i="2"/>
  <c r="I194" i="2" s="1"/>
  <c r="I193" i="2"/>
  <c r="H242" i="2"/>
  <c r="I242" i="2" s="1"/>
  <c r="I241" i="2"/>
  <c r="T203" i="2"/>
  <c r="R203" i="2"/>
  <c r="D203" i="2" s="1"/>
  <c r="Y216" i="2"/>
  <c r="Y192" i="2"/>
  <c r="H218" i="2"/>
  <c r="I218" i="2" s="1"/>
  <c r="I217" i="2"/>
  <c r="Y203" i="2"/>
  <c r="T227" i="2"/>
  <c r="H253" i="2"/>
  <c r="I252" i="2"/>
  <c r="W227" i="2"/>
  <c r="R240" i="2"/>
  <c r="D240" i="2" s="1"/>
  <c r="X227" i="2"/>
  <c r="R192" i="2"/>
  <c r="D192" i="2" s="1"/>
  <c r="U227" i="2"/>
  <c r="R179" i="2"/>
  <c r="D179" i="2" s="1"/>
  <c r="T179" i="2"/>
  <c r="V179" i="2"/>
  <c r="W179" i="2"/>
  <c r="S179" i="2"/>
  <c r="T155" i="2"/>
  <c r="W119" i="2"/>
  <c r="U119" i="2"/>
  <c r="V119" i="2"/>
  <c r="X119" i="2"/>
  <c r="U107" i="2"/>
  <c r="V107" i="2"/>
  <c r="T107" i="2"/>
  <c r="X107" i="2"/>
  <c r="R107" i="2"/>
  <c r="D107" i="2" s="1"/>
  <c r="Y11" i="2"/>
  <c r="T131" i="2"/>
  <c r="H13" i="2"/>
  <c r="I12" i="2"/>
  <c r="Y22" i="2"/>
  <c r="R22" i="2"/>
  <c r="D22" i="2" s="1"/>
  <c r="S22" i="2"/>
  <c r="W22" i="2"/>
  <c r="T22" i="2"/>
  <c r="V22" i="2"/>
  <c r="X22" i="2"/>
  <c r="U22" i="2"/>
  <c r="H72" i="2"/>
  <c r="I71" i="2"/>
  <c r="Y70" i="2"/>
  <c r="R70" i="2"/>
  <c r="D70" i="2" s="1"/>
  <c r="V70" i="2"/>
  <c r="W70" i="2"/>
  <c r="T70" i="2"/>
  <c r="S70" i="2"/>
  <c r="X70" i="2"/>
  <c r="U70" i="2"/>
  <c r="H24" i="2"/>
  <c r="I23" i="2"/>
  <c r="Y58" i="2"/>
  <c r="T58" i="2"/>
  <c r="S58" i="2"/>
  <c r="X58" i="2"/>
  <c r="V58" i="2"/>
  <c r="U58" i="2"/>
  <c r="R58" i="2"/>
  <c r="D58" i="2" s="1"/>
  <c r="W58" i="2"/>
  <c r="H60" i="2"/>
  <c r="I59" i="2"/>
  <c r="Y179" i="2"/>
  <c r="U179" i="2"/>
  <c r="I180" i="2"/>
  <c r="T167" i="2"/>
  <c r="W167" i="2"/>
  <c r="U167" i="2"/>
  <c r="H169" i="2"/>
  <c r="I168" i="2"/>
  <c r="Y167" i="2"/>
  <c r="R167" i="2"/>
  <c r="D167" i="2" s="1"/>
  <c r="S167" i="2"/>
  <c r="X155" i="2"/>
  <c r="W155" i="2"/>
  <c r="H157" i="2"/>
  <c r="I156" i="2"/>
  <c r="Y155" i="2"/>
  <c r="S155" i="2"/>
  <c r="V155" i="2"/>
  <c r="U155" i="2"/>
  <c r="Y143" i="2"/>
  <c r="T143" i="2"/>
  <c r="R143" i="2"/>
  <c r="D143" i="2" s="1"/>
  <c r="H145" i="2"/>
  <c r="I144" i="2"/>
  <c r="S143" i="2"/>
  <c r="Y131" i="2"/>
  <c r="H133" i="2"/>
  <c r="I132" i="2"/>
  <c r="S131" i="2"/>
  <c r="U131" i="2"/>
  <c r="Y119" i="2"/>
  <c r="R119" i="2"/>
  <c r="D119" i="2" s="1"/>
  <c r="H121" i="2"/>
  <c r="I120" i="2"/>
  <c r="Y107" i="2"/>
  <c r="S107" i="2"/>
  <c r="H109" i="2"/>
  <c r="I108" i="2"/>
  <c r="Y94" i="2"/>
  <c r="R94" i="2"/>
  <c r="D94" i="2" s="1"/>
  <c r="S94" i="2"/>
  <c r="T94" i="2"/>
  <c r="U94" i="2"/>
  <c r="V94" i="2"/>
  <c r="W94" i="2"/>
  <c r="X94" i="2"/>
  <c r="I95" i="2"/>
  <c r="J85" i="2"/>
  <c r="R84" i="2"/>
  <c r="D84" i="2" s="1"/>
  <c r="M289" i="2"/>
  <c r="O229" i="2"/>
  <c r="M217" i="2"/>
  <c r="U216" i="2"/>
  <c r="N169" i="2"/>
  <c r="K242" i="2"/>
  <c r="L241" i="2"/>
  <c r="T240" i="2"/>
  <c r="N241" i="2"/>
  <c r="V240" i="2"/>
  <c r="L62" i="2"/>
  <c r="L313" i="2"/>
  <c r="N289" i="2"/>
  <c r="K229" i="2"/>
  <c r="L289" i="2"/>
  <c r="J157" i="2"/>
  <c r="P97" i="2"/>
  <c r="N109" i="2"/>
  <c r="P37" i="2"/>
  <c r="X36" i="2"/>
  <c r="J146" i="2"/>
  <c r="N61" i="2"/>
  <c r="M229" i="2"/>
  <c r="L157" i="2"/>
  <c r="M121" i="2"/>
  <c r="L253" i="2"/>
  <c r="N97" i="2"/>
  <c r="O73" i="2"/>
  <c r="N229" i="2"/>
  <c r="J229" i="2"/>
  <c r="N37" i="2"/>
  <c r="V36" i="2"/>
  <c r="M193" i="2"/>
  <c r="U192" i="2"/>
  <c r="O49" i="2"/>
  <c r="W48" i="2"/>
  <c r="O169" i="2"/>
  <c r="N73" i="2"/>
  <c r="J133" i="2"/>
  <c r="L169" i="2"/>
  <c r="O193" i="2"/>
  <c r="W192" i="2"/>
  <c r="J277" i="2"/>
  <c r="M265" i="2"/>
  <c r="U264" i="2"/>
  <c r="P145" i="2"/>
  <c r="M13" i="2"/>
  <c r="M145" i="2"/>
  <c r="L121" i="2"/>
  <c r="J218" i="2"/>
  <c r="J61" i="2"/>
  <c r="K181" i="2"/>
  <c r="J253" i="2"/>
  <c r="N265" i="2"/>
  <c r="V264" i="2"/>
  <c r="O253" i="2"/>
  <c r="M157" i="2"/>
  <c r="J37" i="2"/>
  <c r="R36" i="2"/>
  <c r="D36" i="2" s="1"/>
  <c r="N253" i="2"/>
  <c r="O121" i="2"/>
  <c r="P133" i="2"/>
  <c r="O181" i="2"/>
  <c r="P25" i="2"/>
  <c r="K194" i="2"/>
  <c r="K314" i="2"/>
  <c r="P169" i="2"/>
  <c r="M301" i="2"/>
  <c r="J98" i="2"/>
  <c r="N193" i="2"/>
  <c r="V192" i="2"/>
  <c r="N205" i="2"/>
  <c r="M109" i="2"/>
  <c r="L73" i="2"/>
  <c r="P85" i="2"/>
  <c r="X84" i="2"/>
  <c r="K145" i="2"/>
  <c r="K37" i="2"/>
  <c r="S36" i="2"/>
  <c r="O205" i="2"/>
  <c r="O241" i="2"/>
  <c r="W240" i="2"/>
  <c r="M277" i="2"/>
  <c r="M25" i="2"/>
  <c r="K301" i="2"/>
  <c r="M181" i="2"/>
  <c r="N157" i="2"/>
  <c r="L277" i="2"/>
  <c r="K277" i="2"/>
  <c r="J205" i="2"/>
  <c r="J170" i="2"/>
  <c r="K86" i="2"/>
  <c r="S86" i="2" s="1"/>
  <c r="S85" i="2"/>
  <c r="O61" i="2"/>
  <c r="L13" i="2"/>
  <c r="L97" i="2"/>
  <c r="K121" i="2"/>
  <c r="K266" i="2"/>
  <c r="P157" i="2"/>
  <c r="P13" i="2"/>
  <c r="O157" i="2"/>
  <c r="K97" i="2"/>
  <c r="J242" i="2"/>
  <c r="P229" i="2"/>
  <c r="L37" i="2"/>
  <c r="T36" i="2"/>
  <c r="K110" i="2"/>
  <c r="N145" i="2"/>
  <c r="P73" i="2"/>
  <c r="K169" i="2"/>
  <c r="P109" i="2"/>
  <c r="O97" i="2"/>
  <c r="P241" i="2"/>
  <c r="X240" i="2"/>
  <c r="O85" i="2"/>
  <c r="W84" i="2"/>
  <c r="M37" i="2"/>
  <c r="U36" i="2"/>
  <c r="N313" i="2"/>
  <c r="O37" i="2"/>
  <c r="W36" i="2"/>
  <c r="K50" i="2"/>
  <c r="S50" i="2" s="1"/>
  <c r="S49" i="2"/>
  <c r="N181" i="2"/>
  <c r="J181" i="2"/>
  <c r="N121" i="2"/>
  <c r="M205" i="2"/>
  <c r="L181" i="2"/>
  <c r="O25" i="2"/>
  <c r="P205" i="2"/>
  <c r="N25" i="2"/>
  <c r="P193" i="2"/>
  <c r="X192" i="2"/>
  <c r="N13" i="2"/>
  <c r="K133" i="2"/>
  <c r="J109" i="2"/>
  <c r="M313" i="2"/>
  <c r="L25" i="2"/>
  <c r="M73" i="2"/>
  <c r="P61" i="2"/>
  <c r="M133" i="2"/>
  <c r="P253" i="2"/>
  <c r="M97" i="2"/>
  <c r="L217" i="2"/>
  <c r="T216" i="2"/>
  <c r="M253" i="2"/>
  <c r="N133" i="2"/>
  <c r="K61" i="2"/>
  <c r="L85" i="2"/>
  <c r="T84" i="2"/>
  <c r="O13" i="2"/>
  <c r="J13" i="2"/>
  <c r="L229" i="2"/>
  <c r="N301" i="2"/>
  <c r="M49" i="2"/>
  <c r="U48" i="2"/>
  <c r="L146" i="2"/>
  <c r="J194" i="2"/>
  <c r="N217" i="2"/>
  <c r="V216" i="2"/>
  <c r="L301" i="2"/>
  <c r="N49" i="2"/>
  <c r="V48" i="2"/>
  <c r="P49" i="2"/>
  <c r="X48" i="2"/>
  <c r="K253" i="2"/>
  <c r="O217" i="2"/>
  <c r="W216" i="2"/>
  <c r="J26" i="2"/>
  <c r="L193" i="2"/>
  <c r="T192" i="2"/>
  <c r="J74" i="2"/>
  <c r="O133" i="2"/>
  <c r="O145" i="2"/>
  <c r="M241" i="2"/>
  <c r="U240" i="2"/>
  <c r="K218" i="2"/>
  <c r="K205" i="2"/>
  <c r="M169" i="2"/>
  <c r="L109" i="2"/>
  <c r="J266" i="2"/>
  <c r="K290" i="2"/>
  <c r="J50" i="2"/>
  <c r="R50" i="2" s="1"/>
  <c r="D50" i="2" s="1"/>
  <c r="R49" i="2"/>
  <c r="D49" i="2" s="1"/>
  <c r="J122" i="2"/>
  <c r="K13" i="2"/>
  <c r="P181" i="2"/>
  <c r="M61" i="2"/>
  <c r="P217" i="2"/>
  <c r="X216" i="2"/>
  <c r="L205" i="2"/>
  <c r="L49" i="2"/>
  <c r="T48" i="2"/>
  <c r="K25" i="2"/>
  <c r="K73" i="2"/>
  <c r="P121" i="2"/>
  <c r="N277" i="2"/>
  <c r="L265" i="2"/>
  <c r="T264" i="2"/>
  <c r="M85" i="2"/>
  <c r="U84" i="2"/>
  <c r="O109" i="2"/>
  <c r="K157" i="2"/>
  <c r="N85" i="2"/>
  <c r="V84" i="2"/>
  <c r="L133" i="2"/>
  <c r="R242" i="2" l="1"/>
  <c r="D242" i="2" s="1"/>
  <c r="R276" i="2"/>
  <c r="D276" i="2" s="1"/>
  <c r="S180" i="2"/>
  <c r="V120" i="2"/>
  <c r="W12" i="2"/>
  <c r="W252" i="2"/>
  <c r="S300" i="2"/>
  <c r="V373" i="2"/>
  <c r="U144" i="2"/>
  <c r="V168" i="2"/>
  <c r="R241" i="2"/>
  <c r="D241" i="2" s="1"/>
  <c r="R156" i="2"/>
  <c r="D156" i="2" s="1"/>
  <c r="R228" i="2"/>
  <c r="D228" i="2" s="1"/>
  <c r="V312" i="2"/>
  <c r="R444" i="2"/>
  <c r="D444" i="2" s="1"/>
  <c r="U108" i="2"/>
  <c r="S217" i="2"/>
  <c r="R193" i="2"/>
  <c r="D193" i="2" s="1"/>
  <c r="T326" i="2"/>
  <c r="X204" i="2"/>
  <c r="R132" i="2"/>
  <c r="D132" i="2" s="1"/>
  <c r="U589" i="2"/>
  <c r="W457" i="2"/>
  <c r="S204" i="2"/>
  <c r="R204" i="2"/>
  <c r="D204" i="2" s="1"/>
  <c r="S12" i="2"/>
  <c r="Y468" i="2"/>
  <c r="X468" i="2"/>
  <c r="W468" i="2"/>
  <c r="S468" i="2"/>
  <c r="H470" i="2"/>
  <c r="I470" i="2" s="1"/>
  <c r="I469" i="2"/>
  <c r="Y457" i="2"/>
  <c r="X457" i="2"/>
  <c r="Y458" i="2"/>
  <c r="W458" i="2"/>
  <c r="X458" i="2"/>
  <c r="S458" i="2"/>
  <c r="S457" i="2"/>
  <c r="Y444" i="2"/>
  <c r="T444" i="2"/>
  <c r="X444" i="2"/>
  <c r="S444" i="2"/>
  <c r="W444" i="2"/>
  <c r="V444" i="2"/>
  <c r="H446" i="2"/>
  <c r="I446" i="2" s="1"/>
  <c r="I445" i="2"/>
  <c r="H433" i="2"/>
  <c r="I432" i="2"/>
  <c r="Y431" i="2"/>
  <c r="R431" i="2"/>
  <c r="D431" i="2" s="1"/>
  <c r="T431" i="2"/>
  <c r="W431" i="2"/>
  <c r="X431" i="2"/>
  <c r="V431" i="2"/>
  <c r="S431" i="2"/>
  <c r="U431" i="2"/>
  <c r="Y420" i="2"/>
  <c r="W420" i="2"/>
  <c r="R420" i="2"/>
  <c r="D420" i="2" s="1"/>
  <c r="U420" i="2"/>
  <c r="S420" i="2"/>
  <c r="X420" i="2"/>
  <c r="V420" i="2"/>
  <c r="T420" i="2"/>
  <c r="H422" i="2"/>
  <c r="I422" i="2" s="1"/>
  <c r="I421" i="2"/>
  <c r="H410" i="2"/>
  <c r="I410" i="2" s="1"/>
  <c r="S410" i="2" s="1"/>
  <c r="I409" i="2"/>
  <c r="Y408" i="2"/>
  <c r="V408" i="2"/>
  <c r="X408" i="2"/>
  <c r="R408" i="2"/>
  <c r="D408" i="2" s="1"/>
  <c r="T408" i="2"/>
  <c r="W408" i="2"/>
  <c r="S408" i="2"/>
  <c r="U408" i="2"/>
  <c r="T252" i="2"/>
  <c r="T276" i="2"/>
  <c r="V447" i="2"/>
  <c r="T450" i="2"/>
  <c r="S194" i="2"/>
  <c r="R194" i="2"/>
  <c r="D194" i="2" s="1"/>
  <c r="Y529" i="2"/>
  <c r="W529" i="2"/>
  <c r="X529" i="2"/>
  <c r="Y530" i="2"/>
  <c r="W530" i="2"/>
  <c r="X530" i="2"/>
  <c r="Y516" i="2"/>
  <c r="X516" i="2"/>
  <c r="W516" i="2"/>
  <c r="H518" i="2"/>
  <c r="I518" i="2" s="1"/>
  <c r="I517" i="2"/>
  <c r="Y552" i="2"/>
  <c r="W552" i="2"/>
  <c r="X552" i="2"/>
  <c r="H554" i="2"/>
  <c r="I554" i="2" s="1"/>
  <c r="I553" i="2"/>
  <c r="H506" i="2"/>
  <c r="I506" i="2" s="1"/>
  <c r="I505" i="2"/>
  <c r="Y504" i="2"/>
  <c r="W504" i="2"/>
  <c r="X504" i="2"/>
  <c r="Y492" i="2"/>
  <c r="X492" i="2"/>
  <c r="W492" i="2"/>
  <c r="H494" i="2"/>
  <c r="I494" i="2" s="1"/>
  <c r="I493" i="2"/>
  <c r="I611" i="2"/>
  <c r="H612" i="2"/>
  <c r="W610" i="2"/>
  <c r="X610" i="2"/>
  <c r="Y610" i="2"/>
  <c r="H482" i="2"/>
  <c r="I482" i="2" s="1"/>
  <c r="I481" i="2"/>
  <c r="Y621" i="2"/>
  <c r="X621" i="2"/>
  <c r="W621" i="2"/>
  <c r="I622" i="2"/>
  <c r="H623" i="2"/>
  <c r="S480" i="2"/>
  <c r="T480" i="2"/>
  <c r="U480" i="2"/>
  <c r="V480" i="2"/>
  <c r="R480" i="2"/>
  <c r="D480" i="2" s="1"/>
  <c r="W480" i="2"/>
  <c r="X480" i="2"/>
  <c r="Y575" i="2"/>
  <c r="X575" i="2"/>
  <c r="W575" i="2"/>
  <c r="I577" i="2"/>
  <c r="I576" i="2"/>
  <c r="Y563" i="2"/>
  <c r="W563" i="2"/>
  <c r="X563" i="2"/>
  <c r="I565" i="2"/>
  <c r="I564" i="2"/>
  <c r="I350" i="2"/>
  <c r="I349" i="2"/>
  <c r="W348" i="2"/>
  <c r="Y348" i="2"/>
  <c r="X348" i="2"/>
  <c r="V12" i="2"/>
  <c r="T12" i="2"/>
  <c r="S193" i="2"/>
  <c r="X12" i="2"/>
  <c r="R12" i="2"/>
  <c r="D12" i="2" s="1"/>
  <c r="U12" i="2"/>
  <c r="X396" i="2"/>
  <c r="V396" i="2"/>
  <c r="W396" i="2"/>
  <c r="U396" i="2"/>
  <c r="T396" i="2"/>
  <c r="R396" i="2"/>
  <c r="D396" i="2" s="1"/>
  <c r="S396" i="2"/>
  <c r="Y396" i="2"/>
  <c r="H398" i="2"/>
  <c r="I398" i="2" s="1"/>
  <c r="I397" i="2"/>
  <c r="H638" i="2"/>
  <c r="I638" i="2" s="1"/>
  <c r="I637" i="2"/>
  <c r="Y636" i="2"/>
  <c r="X636" i="2"/>
  <c r="W636" i="2"/>
  <c r="U600" i="2"/>
  <c r="X600" i="2"/>
  <c r="W600" i="2"/>
  <c r="Y600" i="2"/>
  <c r="R600" i="2"/>
  <c r="D600" i="2" s="1"/>
  <c r="H602" i="2"/>
  <c r="I602" i="2" s="1"/>
  <c r="I601" i="2"/>
  <c r="W589" i="2"/>
  <c r="V228" i="2"/>
  <c r="U228" i="2"/>
  <c r="U590" i="2"/>
  <c r="X590" i="2"/>
  <c r="Y589" i="2"/>
  <c r="Y590" i="2"/>
  <c r="W590" i="2"/>
  <c r="J602" i="2"/>
  <c r="V374" i="2"/>
  <c r="U374" i="2"/>
  <c r="W374" i="2"/>
  <c r="S144" i="2"/>
  <c r="X589" i="2"/>
  <c r="R589" i="2"/>
  <c r="D589" i="2" s="1"/>
  <c r="J590" i="2"/>
  <c r="R590" i="2" s="1"/>
  <c r="D590" i="2" s="1"/>
  <c r="R385" i="2"/>
  <c r="D385" i="2" s="1"/>
  <c r="J386" i="2"/>
  <c r="R386" i="2" s="1"/>
  <c r="D386" i="2" s="1"/>
  <c r="Y373" i="2"/>
  <c r="X373" i="2"/>
  <c r="U373" i="2"/>
  <c r="R373" i="2"/>
  <c r="D373" i="2" s="1"/>
  <c r="Y374" i="2"/>
  <c r="R374" i="2"/>
  <c r="D374" i="2" s="1"/>
  <c r="X374" i="2"/>
  <c r="W373" i="2"/>
  <c r="S337" i="2"/>
  <c r="Y337" i="2"/>
  <c r="V337" i="2"/>
  <c r="U337" i="2"/>
  <c r="R337" i="2"/>
  <c r="D337" i="2" s="1"/>
  <c r="W337" i="2"/>
  <c r="T337" i="2"/>
  <c r="X337" i="2"/>
  <c r="U338" i="2"/>
  <c r="W338" i="2"/>
  <c r="X338" i="2"/>
  <c r="R338" i="2"/>
  <c r="D338" i="2" s="1"/>
  <c r="T338" i="2"/>
  <c r="S338" i="2"/>
  <c r="Y338" i="2"/>
  <c r="V338" i="2"/>
  <c r="X325" i="2"/>
  <c r="Y325" i="2"/>
  <c r="W325" i="2"/>
  <c r="T325" i="2"/>
  <c r="V325" i="2"/>
  <c r="Y326" i="2"/>
  <c r="X326" i="2"/>
  <c r="W326" i="2"/>
  <c r="V326" i="2"/>
  <c r="R603" i="2"/>
  <c r="D603" i="2" s="1"/>
  <c r="T371" i="2"/>
  <c r="V384" i="2"/>
  <c r="U326" i="2"/>
  <c r="V252" i="2"/>
  <c r="R252" i="2"/>
  <c r="D252" i="2" s="1"/>
  <c r="S326" i="2"/>
  <c r="W180" i="2"/>
  <c r="R326" i="2"/>
  <c r="D326" i="2" s="1"/>
  <c r="X252" i="2"/>
  <c r="X180" i="2"/>
  <c r="S252" i="2"/>
  <c r="U252" i="2"/>
  <c r="R180" i="2"/>
  <c r="D180" i="2" s="1"/>
  <c r="S276" i="2"/>
  <c r="U276" i="2"/>
  <c r="R218" i="2"/>
  <c r="D218" i="2" s="1"/>
  <c r="V327" i="2"/>
  <c r="V276" i="2"/>
  <c r="S218" i="2"/>
  <c r="T327" i="2"/>
  <c r="U312" i="2"/>
  <c r="S228" i="2"/>
  <c r="W144" i="2"/>
  <c r="T228" i="2"/>
  <c r="T312" i="2"/>
  <c r="X228" i="2"/>
  <c r="T300" i="2"/>
  <c r="V300" i="2"/>
  <c r="U300" i="2"/>
  <c r="R217" i="2"/>
  <c r="D217" i="2" s="1"/>
  <c r="W132" i="2"/>
  <c r="T132" i="2"/>
  <c r="S168" i="2"/>
  <c r="S266" i="2"/>
  <c r="W204" i="2"/>
  <c r="X168" i="2"/>
  <c r="U132" i="2"/>
  <c r="S132" i="2"/>
  <c r="R266" i="2"/>
  <c r="D266" i="2" s="1"/>
  <c r="U168" i="2"/>
  <c r="H314" i="2"/>
  <c r="I314" i="2" s="1"/>
  <c r="I313" i="2"/>
  <c r="W312" i="2"/>
  <c r="X312" i="2"/>
  <c r="Y312" i="2"/>
  <c r="R312" i="2"/>
  <c r="D312" i="2" s="1"/>
  <c r="S312" i="2"/>
  <c r="X300" i="2"/>
  <c r="Y300" i="2"/>
  <c r="W300" i="2"/>
  <c r="R300" i="2"/>
  <c r="D300" i="2" s="1"/>
  <c r="H302" i="2"/>
  <c r="I302" i="2" s="1"/>
  <c r="I301" i="2"/>
  <c r="H289" i="2"/>
  <c r="I288" i="2"/>
  <c r="W287" i="2"/>
  <c r="R287" i="2"/>
  <c r="D287" i="2" s="1"/>
  <c r="Y287" i="2"/>
  <c r="X287" i="2"/>
  <c r="S287" i="2"/>
  <c r="T287" i="2"/>
  <c r="V287" i="2"/>
  <c r="U287" i="2"/>
  <c r="W276" i="2"/>
  <c r="Y276" i="2"/>
  <c r="X276" i="2"/>
  <c r="H278" i="2"/>
  <c r="I278" i="2" s="1"/>
  <c r="I277" i="2"/>
  <c r="X265" i="2"/>
  <c r="W265" i="2"/>
  <c r="Y265" i="2"/>
  <c r="W266" i="2"/>
  <c r="Y266" i="2"/>
  <c r="X266" i="2"/>
  <c r="S265" i="2"/>
  <c r="R265" i="2"/>
  <c r="D265" i="2" s="1"/>
  <c r="H254" i="2"/>
  <c r="I254" i="2" s="1"/>
  <c r="I253" i="2"/>
  <c r="Y228" i="2"/>
  <c r="Y204" i="2"/>
  <c r="V204" i="2"/>
  <c r="S242" i="2"/>
  <c r="Y193" i="2"/>
  <c r="I206" i="2"/>
  <c r="I205" i="2"/>
  <c r="Y241" i="2"/>
  <c r="U204" i="2"/>
  <c r="Y194" i="2"/>
  <c r="S241" i="2"/>
  <c r="Y242" i="2"/>
  <c r="T204" i="2"/>
  <c r="Y217" i="2"/>
  <c r="H230" i="2"/>
  <c r="I230" i="2" s="1"/>
  <c r="I229" i="2"/>
  <c r="Y252" i="2"/>
  <c r="Y218" i="2"/>
  <c r="S156" i="2"/>
  <c r="W156" i="2"/>
  <c r="U156" i="2"/>
  <c r="T156" i="2"/>
  <c r="X156" i="2"/>
  <c r="V156" i="2"/>
  <c r="V144" i="2"/>
  <c r="T168" i="2"/>
  <c r="Y12" i="2"/>
  <c r="I13" i="2"/>
  <c r="H14" i="2"/>
  <c r="I14" i="2" s="1"/>
  <c r="Y59" i="2"/>
  <c r="T59" i="2"/>
  <c r="X59" i="2"/>
  <c r="U59" i="2"/>
  <c r="V59" i="2"/>
  <c r="W59" i="2"/>
  <c r="R59" i="2"/>
  <c r="D59" i="2" s="1"/>
  <c r="S59" i="2"/>
  <c r="H61" i="2"/>
  <c r="I60" i="2"/>
  <c r="Y71" i="2"/>
  <c r="R71" i="2"/>
  <c r="D71" i="2" s="1"/>
  <c r="U71" i="2"/>
  <c r="T71" i="2"/>
  <c r="X71" i="2"/>
  <c r="V71" i="2"/>
  <c r="W71" i="2"/>
  <c r="S71" i="2"/>
  <c r="H73" i="2"/>
  <c r="I72" i="2"/>
  <c r="Y23" i="2"/>
  <c r="R23" i="2"/>
  <c r="D23" i="2" s="1"/>
  <c r="V23" i="2"/>
  <c r="W23" i="2"/>
  <c r="X23" i="2"/>
  <c r="U23" i="2"/>
  <c r="S23" i="2"/>
  <c r="T23" i="2"/>
  <c r="H25" i="2"/>
  <c r="I24" i="2"/>
  <c r="Y180" i="2"/>
  <c r="I182" i="2"/>
  <c r="I181" i="2"/>
  <c r="U180" i="2"/>
  <c r="V180" i="2"/>
  <c r="T180" i="2"/>
  <c r="Y168" i="2"/>
  <c r="R168" i="2"/>
  <c r="D168" i="2" s="1"/>
  <c r="H170" i="2"/>
  <c r="I170" i="2" s="1"/>
  <c r="I169" i="2"/>
  <c r="W168" i="2"/>
  <c r="Y156" i="2"/>
  <c r="H158" i="2"/>
  <c r="I158" i="2" s="1"/>
  <c r="I157" i="2"/>
  <c r="Y144" i="2"/>
  <c r="R144" i="2"/>
  <c r="D144" i="2" s="1"/>
  <c r="T144" i="2"/>
  <c r="H146" i="2"/>
  <c r="I146" i="2" s="1"/>
  <c r="I145" i="2"/>
  <c r="X144" i="2"/>
  <c r="Y132" i="2"/>
  <c r="H134" i="2"/>
  <c r="I134" i="2" s="1"/>
  <c r="I133" i="2"/>
  <c r="X132" i="2"/>
  <c r="V132" i="2"/>
  <c r="H122" i="2"/>
  <c r="I122" i="2" s="1"/>
  <c r="I121" i="2"/>
  <c r="X120" i="2"/>
  <c r="T120" i="2"/>
  <c r="S120" i="2"/>
  <c r="U120" i="2"/>
  <c r="W120" i="2"/>
  <c r="Y120" i="2"/>
  <c r="R120" i="2"/>
  <c r="D120" i="2" s="1"/>
  <c r="T108" i="2"/>
  <c r="W108" i="2"/>
  <c r="H110" i="2"/>
  <c r="I110" i="2" s="1"/>
  <c r="I109" i="2"/>
  <c r="Y108" i="2"/>
  <c r="S108" i="2"/>
  <c r="X108" i="2"/>
  <c r="V108" i="2"/>
  <c r="R108" i="2"/>
  <c r="D108" i="2" s="1"/>
  <c r="I96" i="2"/>
  <c r="Y95" i="2"/>
  <c r="R95" i="2"/>
  <c r="D95" i="2" s="1"/>
  <c r="U95" i="2"/>
  <c r="W95" i="2"/>
  <c r="S95" i="2"/>
  <c r="T95" i="2"/>
  <c r="V95" i="2"/>
  <c r="X95" i="2"/>
  <c r="J86" i="2"/>
  <c r="R86" i="2" s="1"/>
  <c r="D86" i="2" s="1"/>
  <c r="R85" i="2"/>
  <c r="D85" i="2" s="1"/>
  <c r="P50" i="2"/>
  <c r="X50" i="2" s="1"/>
  <c r="X49" i="2"/>
  <c r="M98" i="2"/>
  <c r="O38" i="2"/>
  <c r="W38" i="2" s="1"/>
  <c r="W37" i="2"/>
  <c r="P230" i="2"/>
  <c r="N158" i="2"/>
  <c r="P170" i="2"/>
  <c r="L122" i="2"/>
  <c r="O74" i="2"/>
  <c r="N122" i="2"/>
  <c r="L98" i="2"/>
  <c r="J38" i="2"/>
  <c r="R38" i="2" s="1"/>
  <c r="D38" i="2" s="1"/>
  <c r="R37" i="2"/>
  <c r="D37" i="2" s="1"/>
  <c r="L158" i="2"/>
  <c r="N86" i="2"/>
  <c r="V86" i="2" s="1"/>
  <c r="V85" i="2"/>
  <c r="L266" i="2"/>
  <c r="T266" i="2" s="1"/>
  <c r="T265" i="2"/>
  <c r="K26" i="2"/>
  <c r="M62" i="2"/>
  <c r="M170" i="2"/>
  <c r="O146" i="2"/>
  <c r="N50" i="2"/>
  <c r="V50" i="2" s="1"/>
  <c r="V49" i="2"/>
  <c r="J14" i="2"/>
  <c r="N134" i="2"/>
  <c r="P254" i="2"/>
  <c r="L26" i="2"/>
  <c r="N14" i="2"/>
  <c r="O26" i="2"/>
  <c r="J182" i="2"/>
  <c r="N314" i="2"/>
  <c r="O98" i="2"/>
  <c r="N146" i="2"/>
  <c r="P158" i="2"/>
  <c r="L14" i="2"/>
  <c r="J206" i="2"/>
  <c r="M182" i="2"/>
  <c r="O242" i="2"/>
  <c r="W242" i="2" s="1"/>
  <c r="W241" i="2"/>
  <c r="P86" i="2"/>
  <c r="X86" i="2" s="1"/>
  <c r="X85" i="2"/>
  <c r="N194" i="2"/>
  <c r="V194" i="2" s="1"/>
  <c r="V193" i="2"/>
  <c r="P134" i="2"/>
  <c r="M158" i="2"/>
  <c r="K182" i="2"/>
  <c r="M146" i="2"/>
  <c r="J278" i="2"/>
  <c r="N74" i="2"/>
  <c r="N38" i="2"/>
  <c r="V38" i="2" s="1"/>
  <c r="V37" i="2"/>
  <c r="N98" i="2"/>
  <c r="M230" i="2"/>
  <c r="N110" i="2"/>
  <c r="K230" i="2"/>
  <c r="N242" i="2"/>
  <c r="V242" i="2" s="1"/>
  <c r="V241" i="2"/>
  <c r="M218" i="2"/>
  <c r="U218" i="2" s="1"/>
  <c r="U217" i="2"/>
  <c r="M86" i="2"/>
  <c r="U86" i="2" s="1"/>
  <c r="U85" i="2"/>
  <c r="M74" i="2"/>
  <c r="P218" i="2"/>
  <c r="X218" i="2" s="1"/>
  <c r="X217" i="2"/>
  <c r="M242" i="2"/>
  <c r="U242" i="2" s="1"/>
  <c r="U241" i="2"/>
  <c r="L230" i="2"/>
  <c r="K134" i="2"/>
  <c r="P242" i="2"/>
  <c r="X242" i="2" s="1"/>
  <c r="X241" i="2"/>
  <c r="P14" i="2"/>
  <c r="K146" i="2"/>
  <c r="J254" i="2"/>
  <c r="M194" i="2"/>
  <c r="U194" i="2" s="1"/>
  <c r="U193" i="2"/>
  <c r="P38" i="2"/>
  <c r="X38" i="2" s="1"/>
  <c r="X37" i="2"/>
  <c r="K158" i="2"/>
  <c r="N278" i="2"/>
  <c r="L50" i="2"/>
  <c r="T50" i="2" s="1"/>
  <c r="T49" i="2"/>
  <c r="P182" i="2"/>
  <c r="K206" i="2"/>
  <c r="O134" i="2"/>
  <c r="O218" i="2"/>
  <c r="W218" i="2" s="1"/>
  <c r="W217" i="2"/>
  <c r="L302" i="2"/>
  <c r="M50" i="2"/>
  <c r="U50" i="2" s="1"/>
  <c r="U49" i="2"/>
  <c r="O14" i="2"/>
  <c r="M254" i="2"/>
  <c r="M134" i="2"/>
  <c r="M314" i="2"/>
  <c r="P194" i="2"/>
  <c r="X194" i="2" s="1"/>
  <c r="X193" i="2"/>
  <c r="L182" i="2"/>
  <c r="N182" i="2"/>
  <c r="M38" i="2"/>
  <c r="U38" i="2" s="1"/>
  <c r="U37" i="2"/>
  <c r="P110" i="2"/>
  <c r="K98" i="2"/>
  <c r="O62" i="2"/>
  <c r="K278" i="2"/>
  <c r="K302" i="2"/>
  <c r="O206" i="2"/>
  <c r="L74" i="2"/>
  <c r="O122" i="2"/>
  <c r="O254" i="2"/>
  <c r="J62" i="2"/>
  <c r="M14" i="2"/>
  <c r="O194" i="2"/>
  <c r="W194" i="2" s="1"/>
  <c r="W193" i="2"/>
  <c r="O170" i="2"/>
  <c r="J230" i="2"/>
  <c r="L254" i="2"/>
  <c r="N62" i="2"/>
  <c r="P98" i="2"/>
  <c r="N290" i="2"/>
  <c r="L242" i="2"/>
  <c r="T242" i="2" s="1"/>
  <c r="T241" i="2"/>
  <c r="O230" i="2"/>
  <c r="L110" i="2"/>
  <c r="N206" i="2"/>
  <c r="M266" i="2"/>
  <c r="U266" i="2" s="1"/>
  <c r="U265" i="2"/>
  <c r="L290" i="2"/>
  <c r="L134" i="2"/>
  <c r="K74" i="2"/>
  <c r="L194" i="2"/>
  <c r="T194" i="2" s="1"/>
  <c r="T193" i="2"/>
  <c r="K62" i="2"/>
  <c r="P206" i="2"/>
  <c r="P74" i="2"/>
  <c r="M278" i="2"/>
  <c r="O182" i="2"/>
  <c r="J134" i="2"/>
  <c r="N170" i="2"/>
  <c r="O110" i="2"/>
  <c r="P122" i="2"/>
  <c r="L206" i="2"/>
  <c r="K14" i="2"/>
  <c r="K254" i="2"/>
  <c r="N218" i="2"/>
  <c r="V218" i="2" s="1"/>
  <c r="V217" i="2"/>
  <c r="N302" i="2"/>
  <c r="L86" i="2"/>
  <c r="T86" i="2" s="1"/>
  <c r="T85" i="2"/>
  <c r="L218" i="2"/>
  <c r="T218" i="2" s="1"/>
  <c r="T217" i="2"/>
  <c r="P62" i="2"/>
  <c r="J110" i="2"/>
  <c r="N26" i="2"/>
  <c r="M206" i="2"/>
  <c r="O86" i="2"/>
  <c r="W86" i="2" s="1"/>
  <c r="W85" i="2"/>
  <c r="K170" i="2"/>
  <c r="L38" i="2"/>
  <c r="T38" i="2" s="1"/>
  <c r="T37" i="2"/>
  <c r="O158" i="2"/>
  <c r="K122" i="2"/>
  <c r="L278" i="2"/>
  <c r="M26" i="2"/>
  <c r="K38" i="2"/>
  <c r="S38" i="2" s="1"/>
  <c r="S37" i="2"/>
  <c r="M110" i="2"/>
  <c r="M302" i="2"/>
  <c r="P26" i="2"/>
  <c r="N254" i="2"/>
  <c r="N266" i="2"/>
  <c r="V266" i="2" s="1"/>
  <c r="V265" i="2"/>
  <c r="P146" i="2"/>
  <c r="L170" i="2"/>
  <c r="O50" i="2"/>
  <c r="W50" i="2" s="1"/>
  <c r="W49" i="2"/>
  <c r="N230" i="2"/>
  <c r="M122" i="2"/>
  <c r="J158" i="2"/>
  <c r="L314" i="2"/>
  <c r="M290" i="2"/>
  <c r="V302" i="2" l="1"/>
  <c r="W410" i="2"/>
  <c r="R122" i="2"/>
  <c r="D122" i="2" s="1"/>
  <c r="U169" i="2"/>
  <c r="Y602" i="2"/>
  <c r="T410" i="2"/>
  <c r="R13" i="2"/>
  <c r="D13" i="2" s="1"/>
  <c r="V313" i="2"/>
  <c r="Y638" i="2"/>
  <c r="X133" i="2"/>
  <c r="V109" i="2"/>
  <c r="X157" i="2"/>
  <c r="U398" i="2"/>
  <c r="R253" i="2"/>
  <c r="D253" i="2" s="1"/>
  <c r="R445" i="2"/>
  <c r="D445" i="2" s="1"/>
  <c r="R205" i="2"/>
  <c r="D205" i="2" s="1"/>
  <c r="V301" i="2"/>
  <c r="W494" i="2"/>
  <c r="U121" i="2"/>
  <c r="S145" i="2"/>
  <c r="R181" i="2"/>
  <c r="D181" i="2" s="1"/>
  <c r="R277" i="2"/>
  <c r="D277" i="2" s="1"/>
  <c r="R601" i="2"/>
  <c r="D601" i="2" s="1"/>
  <c r="U410" i="2"/>
  <c r="Y470" i="2"/>
  <c r="W470" i="2"/>
  <c r="X470" i="2"/>
  <c r="S470" i="2"/>
  <c r="Y469" i="2"/>
  <c r="X469" i="2"/>
  <c r="W469" i="2"/>
  <c r="S469" i="2"/>
  <c r="X205" i="2"/>
  <c r="W205" i="2"/>
  <c r="Y445" i="2"/>
  <c r="T445" i="2"/>
  <c r="S445" i="2"/>
  <c r="X445" i="2"/>
  <c r="W445" i="2"/>
  <c r="V445" i="2"/>
  <c r="Y446" i="2"/>
  <c r="T446" i="2"/>
  <c r="W446" i="2"/>
  <c r="X446" i="2"/>
  <c r="S446" i="2"/>
  <c r="V446" i="2"/>
  <c r="Y432" i="2"/>
  <c r="R432" i="2"/>
  <c r="D432" i="2" s="1"/>
  <c r="V432" i="2"/>
  <c r="T432" i="2"/>
  <c r="X432" i="2"/>
  <c r="W432" i="2"/>
  <c r="S432" i="2"/>
  <c r="U432" i="2"/>
  <c r="H434" i="2"/>
  <c r="I434" i="2" s="1"/>
  <c r="I433" i="2"/>
  <c r="Y421" i="2"/>
  <c r="S421" i="2"/>
  <c r="R421" i="2"/>
  <c r="D421" i="2" s="1"/>
  <c r="X421" i="2"/>
  <c r="U421" i="2"/>
  <c r="V421" i="2"/>
  <c r="W421" i="2"/>
  <c r="T421" i="2"/>
  <c r="Y422" i="2"/>
  <c r="S422" i="2"/>
  <c r="W422" i="2"/>
  <c r="V422" i="2"/>
  <c r="U422" i="2"/>
  <c r="X422" i="2"/>
  <c r="R422" i="2"/>
  <c r="D422" i="2" s="1"/>
  <c r="T422" i="2"/>
  <c r="Y409" i="2"/>
  <c r="V409" i="2"/>
  <c r="X409" i="2"/>
  <c r="R409" i="2"/>
  <c r="D409" i="2" s="1"/>
  <c r="W409" i="2"/>
  <c r="S409" i="2"/>
  <c r="U409" i="2"/>
  <c r="T409" i="2"/>
  <c r="Y410" i="2"/>
  <c r="V410" i="2"/>
  <c r="R410" i="2"/>
  <c r="D410" i="2" s="1"/>
  <c r="X410" i="2"/>
  <c r="V181" i="2"/>
  <c r="U253" i="2"/>
  <c r="S253" i="2"/>
  <c r="R133" i="2"/>
  <c r="D133" i="2" s="1"/>
  <c r="S205" i="2"/>
  <c r="S181" i="2"/>
  <c r="X253" i="2"/>
  <c r="T181" i="2"/>
  <c r="W181" i="2"/>
  <c r="T253" i="2"/>
  <c r="W253" i="2"/>
  <c r="X181" i="2"/>
  <c r="U181" i="2"/>
  <c r="V133" i="2"/>
  <c r="V205" i="2"/>
  <c r="T205" i="2"/>
  <c r="V253" i="2"/>
  <c r="U205" i="2"/>
  <c r="T133" i="2"/>
  <c r="S398" i="2"/>
  <c r="V448" i="2"/>
  <c r="T14" i="2"/>
  <c r="X14" i="2"/>
  <c r="T451" i="2"/>
  <c r="W14" i="2"/>
  <c r="R446" i="2"/>
  <c r="D446" i="2" s="1"/>
  <c r="Y518" i="2"/>
  <c r="X518" i="2"/>
  <c r="Y517" i="2"/>
  <c r="X517" i="2"/>
  <c r="W517" i="2"/>
  <c r="W518" i="2"/>
  <c r="Y553" i="2"/>
  <c r="W553" i="2"/>
  <c r="X553" i="2"/>
  <c r="Y554" i="2"/>
  <c r="W554" i="2"/>
  <c r="X554" i="2"/>
  <c r="Y505" i="2"/>
  <c r="W505" i="2"/>
  <c r="X505" i="2"/>
  <c r="Y506" i="2"/>
  <c r="X506" i="2"/>
  <c r="W506" i="2"/>
  <c r="Y493" i="2"/>
  <c r="W493" i="2"/>
  <c r="X493" i="2"/>
  <c r="Y494" i="2"/>
  <c r="X494" i="2"/>
  <c r="W638" i="2"/>
  <c r="H624" i="2"/>
  <c r="I623" i="2"/>
  <c r="T481" i="2"/>
  <c r="U481" i="2"/>
  <c r="V481" i="2"/>
  <c r="W481" i="2"/>
  <c r="X481" i="2"/>
  <c r="S481" i="2"/>
  <c r="R481" i="2"/>
  <c r="D481" i="2" s="1"/>
  <c r="H613" i="2"/>
  <c r="I612" i="2"/>
  <c r="X622" i="2"/>
  <c r="W622" i="2"/>
  <c r="Y622" i="2"/>
  <c r="U482" i="2"/>
  <c r="V482" i="2"/>
  <c r="W482" i="2"/>
  <c r="X482" i="2"/>
  <c r="R482" i="2"/>
  <c r="D482" i="2" s="1"/>
  <c r="T482" i="2"/>
  <c r="S482" i="2"/>
  <c r="X611" i="2"/>
  <c r="Y611" i="2"/>
  <c r="W611" i="2"/>
  <c r="Y576" i="2"/>
  <c r="X576" i="2"/>
  <c r="W576" i="2"/>
  <c r="Y577" i="2"/>
  <c r="X577" i="2"/>
  <c r="W577" i="2"/>
  <c r="Y564" i="2"/>
  <c r="W564" i="2"/>
  <c r="X564" i="2"/>
  <c r="Y565" i="2"/>
  <c r="W565" i="2"/>
  <c r="X565" i="2"/>
  <c r="Y349" i="2"/>
  <c r="X349" i="2"/>
  <c r="W349" i="2"/>
  <c r="Y350" i="2"/>
  <c r="X350" i="2"/>
  <c r="W350" i="2"/>
  <c r="V13" i="2"/>
  <c r="X638" i="2"/>
  <c r="R602" i="2"/>
  <c r="D602" i="2" s="1"/>
  <c r="X397" i="2"/>
  <c r="R397" i="2"/>
  <c r="D397" i="2" s="1"/>
  <c r="W397" i="2"/>
  <c r="Y397" i="2"/>
  <c r="S397" i="2"/>
  <c r="V397" i="2"/>
  <c r="U397" i="2"/>
  <c r="T397" i="2"/>
  <c r="V398" i="2"/>
  <c r="X398" i="2"/>
  <c r="Y398" i="2"/>
  <c r="W398" i="2"/>
  <c r="R398" i="2"/>
  <c r="D398" i="2" s="1"/>
  <c r="T398" i="2"/>
  <c r="W637" i="2"/>
  <c r="X637" i="2"/>
  <c r="Y637" i="2"/>
  <c r="Y601" i="2"/>
  <c r="W601" i="2"/>
  <c r="X601" i="2"/>
  <c r="U601" i="2"/>
  <c r="U602" i="2"/>
  <c r="X602" i="2"/>
  <c r="W602" i="2"/>
  <c r="S206" i="2"/>
  <c r="R206" i="2"/>
  <c r="D206" i="2" s="1"/>
  <c r="U302" i="2"/>
  <c r="U313" i="2"/>
  <c r="T313" i="2"/>
  <c r="S169" i="2"/>
  <c r="T302" i="2"/>
  <c r="U13" i="2"/>
  <c r="S13" i="2"/>
  <c r="S302" i="2"/>
  <c r="X13" i="2"/>
  <c r="T13" i="2"/>
  <c r="W13" i="2"/>
  <c r="R14" i="2"/>
  <c r="D14" i="2" s="1"/>
  <c r="V14" i="2"/>
  <c r="T301" i="2"/>
  <c r="U14" i="2"/>
  <c r="S301" i="2"/>
  <c r="S14" i="2"/>
  <c r="U301" i="2"/>
  <c r="V385" i="2"/>
  <c r="T372" i="2"/>
  <c r="R604" i="2"/>
  <c r="D604" i="2" s="1"/>
  <c r="S363" i="2"/>
  <c r="U603" i="2"/>
  <c r="R327" i="2"/>
  <c r="D327" i="2" s="1"/>
  <c r="T328" i="2"/>
  <c r="S327" i="2"/>
  <c r="V328" i="2"/>
  <c r="U327" i="2"/>
  <c r="U314" i="2"/>
  <c r="W157" i="2"/>
  <c r="W145" i="2"/>
  <c r="X145" i="2"/>
  <c r="V314" i="2"/>
  <c r="T314" i="2"/>
  <c r="U145" i="2"/>
  <c r="W110" i="2"/>
  <c r="V134" i="2"/>
  <c r="V254" i="2"/>
  <c r="S254" i="2"/>
  <c r="W206" i="2"/>
  <c r="X182" i="2"/>
  <c r="S134" i="2"/>
  <c r="S182" i="2"/>
  <c r="X206" i="2"/>
  <c r="R134" i="2"/>
  <c r="D134" i="2" s="1"/>
  <c r="V206" i="2"/>
  <c r="R254" i="2"/>
  <c r="D254" i="2" s="1"/>
  <c r="U157" i="2"/>
  <c r="U206" i="2"/>
  <c r="W182" i="2"/>
  <c r="T110" i="2"/>
  <c r="T254" i="2"/>
  <c r="U254" i="2"/>
  <c r="X134" i="2"/>
  <c r="T206" i="2"/>
  <c r="W254" i="2"/>
  <c r="W134" i="2"/>
  <c r="T134" i="2"/>
  <c r="X254" i="2"/>
  <c r="V157" i="2"/>
  <c r="U277" i="2"/>
  <c r="S277" i="2"/>
  <c r="V277" i="2"/>
  <c r="T277" i="2"/>
  <c r="X313" i="2"/>
  <c r="Y313" i="2"/>
  <c r="W313" i="2"/>
  <c r="R313" i="2"/>
  <c r="D313" i="2" s="1"/>
  <c r="S313" i="2"/>
  <c r="W314" i="2"/>
  <c r="Y314" i="2"/>
  <c r="X314" i="2"/>
  <c r="R314" i="2"/>
  <c r="D314" i="2" s="1"/>
  <c r="S314" i="2"/>
  <c r="X302" i="2"/>
  <c r="W302" i="2"/>
  <c r="Y302" i="2"/>
  <c r="R302" i="2"/>
  <c r="D302" i="2" s="1"/>
  <c r="X301" i="2"/>
  <c r="W301" i="2"/>
  <c r="Y301" i="2"/>
  <c r="R301" i="2"/>
  <c r="D301" i="2" s="1"/>
  <c r="W288" i="2"/>
  <c r="Y288" i="2"/>
  <c r="X288" i="2"/>
  <c r="R288" i="2"/>
  <c r="D288" i="2" s="1"/>
  <c r="S288" i="2"/>
  <c r="V288" i="2"/>
  <c r="U288" i="2"/>
  <c r="T288" i="2"/>
  <c r="H290" i="2"/>
  <c r="I290" i="2" s="1"/>
  <c r="I289" i="2"/>
  <c r="R278" i="2"/>
  <c r="D278" i="2" s="1"/>
  <c r="W277" i="2"/>
  <c r="Y277" i="2"/>
  <c r="X277" i="2"/>
  <c r="W278" i="2"/>
  <c r="Y278" i="2"/>
  <c r="X278" i="2"/>
  <c r="U278" i="2"/>
  <c r="S278" i="2"/>
  <c r="T278" i="2"/>
  <c r="V278" i="2"/>
  <c r="Y229" i="2"/>
  <c r="X230" i="2"/>
  <c r="Y230" i="2"/>
  <c r="V230" i="2"/>
  <c r="W229" i="2"/>
  <c r="S229" i="2"/>
  <c r="W230" i="2"/>
  <c r="S230" i="2"/>
  <c r="V229" i="2"/>
  <c r="R230" i="2"/>
  <c r="D230" i="2" s="1"/>
  <c r="T229" i="2"/>
  <c r="U229" i="2"/>
  <c r="Y205" i="2"/>
  <c r="Y253" i="2"/>
  <c r="R229" i="2"/>
  <c r="D229" i="2" s="1"/>
  <c r="T230" i="2"/>
  <c r="U230" i="2"/>
  <c r="X229" i="2"/>
  <c r="Y206" i="2"/>
  <c r="Y254" i="2"/>
  <c r="U122" i="2"/>
  <c r="T121" i="2"/>
  <c r="X121" i="2"/>
  <c r="W121" i="2"/>
  <c r="W122" i="2"/>
  <c r="X122" i="2"/>
  <c r="S121" i="2"/>
  <c r="V121" i="2"/>
  <c r="S122" i="2"/>
  <c r="V122" i="2"/>
  <c r="W109" i="2"/>
  <c r="U109" i="2"/>
  <c r="T109" i="2"/>
  <c r="X110" i="2"/>
  <c r="X109" i="2"/>
  <c r="U110" i="2"/>
  <c r="R109" i="2"/>
  <c r="D109" i="2" s="1"/>
  <c r="R110" i="2"/>
  <c r="D110" i="2" s="1"/>
  <c r="V110" i="2"/>
  <c r="Y14" i="2"/>
  <c r="Y13" i="2"/>
  <c r="Y60" i="2"/>
  <c r="T60" i="2"/>
  <c r="U60" i="2"/>
  <c r="V60" i="2"/>
  <c r="X60" i="2"/>
  <c r="R60" i="2"/>
  <c r="D60" i="2" s="1"/>
  <c r="W60" i="2"/>
  <c r="S60" i="2"/>
  <c r="H62" i="2"/>
  <c r="I62" i="2" s="1"/>
  <c r="I61" i="2"/>
  <c r="T122" i="2"/>
  <c r="Y72" i="2"/>
  <c r="R72" i="2"/>
  <c r="D72" i="2" s="1"/>
  <c r="V72" i="2"/>
  <c r="T72" i="2"/>
  <c r="U72" i="2"/>
  <c r="W72" i="2"/>
  <c r="S72" i="2"/>
  <c r="X72" i="2"/>
  <c r="H74" i="2"/>
  <c r="I74" i="2" s="1"/>
  <c r="I73" i="2"/>
  <c r="Y24" i="2"/>
  <c r="R24" i="2"/>
  <c r="D24" i="2" s="1"/>
  <c r="X24" i="2"/>
  <c r="S24" i="2"/>
  <c r="V24" i="2"/>
  <c r="U24" i="2"/>
  <c r="T24" i="2"/>
  <c r="W24" i="2"/>
  <c r="H26" i="2"/>
  <c r="I26" i="2" s="1"/>
  <c r="I25" i="2"/>
  <c r="R182" i="2"/>
  <c r="D182" i="2" s="1"/>
  <c r="Y181" i="2"/>
  <c r="Y182" i="2"/>
  <c r="V182" i="2"/>
  <c r="T182" i="2"/>
  <c r="U182" i="2"/>
  <c r="W170" i="2"/>
  <c r="Y169" i="2"/>
  <c r="R169" i="2"/>
  <c r="D169" i="2" s="1"/>
  <c r="U170" i="2"/>
  <c r="S170" i="2"/>
  <c r="T169" i="2"/>
  <c r="V169" i="2"/>
  <c r="X169" i="2"/>
  <c r="Y170" i="2"/>
  <c r="T170" i="2"/>
  <c r="V170" i="2"/>
  <c r="W169" i="2"/>
  <c r="X170" i="2"/>
  <c r="R170" i="2"/>
  <c r="D170" i="2" s="1"/>
  <c r="V158" i="2"/>
  <c r="Y157" i="2"/>
  <c r="Y158" i="2"/>
  <c r="W158" i="2"/>
  <c r="U158" i="2"/>
  <c r="T157" i="2"/>
  <c r="X158" i="2"/>
  <c r="R157" i="2"/>
  <c r="D157" i="2" s="1"/>
  <c r="S157" i="2"/>
  <c r="T158" i="2"/>
  <c r="R158" i="2"/>
  <c r="D158" i="2" s="1"/>
  <c r="S158" i="2"/>
  <c r="S146" i="2"/>
  <c r="V146" i="2"/>
  <c r="Y145" i="2"/>
  <c r="R145" i="2"/>
  <c r="D145" i="2" s="1"/>
  <c r="T145" i="2"/>
  <c r="Y146" i="2"/>
  <c r="X146" i="2"/>
  <c r="U146" i="2"/>
  <c r="W146" i="2"/>
  <c r="R146" i="2"/>
  <c r="D146" i="2" s="1"/>
  <c r="V145" i="2"/>
  <c r="T146" i="2"/>
  <c r="Y134" i="2"/>
  <c r="Y133" i="2"/>
  <c r="U133" i="2"/>
  <c r="U134" i="2"/>
  <c r="W133" i="2"/>
  <c r="S133" i="2"/>
  <c r="Y121" i="2"/>
  <c r="R121" i="2"/>
  <c r="D121" i="2" s="1"/>
  <c r="Y122" i="2"/>
  <c r="Y109" i="2"/>
  <c r="S109" i="2"/>
  <c r="Y110" i="2"/>
  <c r="S110" i="2"/>
  <c r="Y96" i="2"/>
  <c r="R96" i="2"/>
  <c r="D96" i="2" s="1"/>
  <c r="U96" i="2"/>
  <c r="X96" i="2"/>
  <c r="S96" i="2"/>
  <c r="T96" i="2"/>
  <c r="W96" i="2"/>
  <c r="V96" i="2"/>
  <c r="I98" i="2"/>
  <c r="I97" i="2"/>
  <c r="S74" i="2" l="1"/>
  <c r="V290" i="2"/>
  <c r="U434" i="2"/>
  <c r="X98" i="2"/>
  <c r="S62" i="2"/>
  <c r="U26" i="2"/>
  <c r="Y433" i="2"/>
  <c r="R433" i="2"/>
  <c r="D433" i="2" s="1"/>
  <c r="W433" i="2"/>
  <c r="X433" i="2"/>
  <c r="V433" i="2"/>
  <c r="T433" i="2"/>
  <c r="S433" i="2"/>
  <c r="U433" i="2"/>
  <c r="Y434" i="2"/>
  <c r="R434" i="2"/>
  <c r="D434" i="2" s="1"/>
  <c r="S434" i="2"/>
  <c r="X434" i="2"/>
  <c r="V434" i="2"/>
  <c r="W434" i="2"/>
  <c r="T434" i="2"/>
  <c r="T452" i="2"/>
  <c r="R447" i="2"/>
  <c r="D447" i="2" s="1"/>
  <c r="U435" i="2"/>
  <c r="V449" i="2"/>
  <c r="Y612" i="2"/>
  <c r="X612" i="2"/>
  <c r="W612" i="2"/>
  <c r="H614" i="2"/>
  <c r="I614" i="2" s="1"/>
  <c r="I613" i="2"/>
  <c r="Y623" i="2"/>
  <c r="X623" i="2"/>
  <c r="W623" i="2"/>
  <c r="H625" i="2"/>
  <c r="I624" i="2"/>
  <c r="S364" i="2"/>
  <c r="R605" i="2"/>
  <c r="D605" i="2" s="1"/>
  <c r="T373" i="2"/>
  <c r="U604" i="2"/>
  <c r="V386" i="2"/>
  <c r="V329" i="2"/>
  <c r="S328" i="2"/>
  <c r="T329" i="2"/>
  <c r="U328" i="2"/>
  <c r="R328" i="2"/>
  <c r="D328" i="2" s="1"/>
  <c r="X74" i="2"/>
  <c r="X289" i="2"/>
  <c r="W289" i="2"/>
  <c r="Y289" i="2"/>
  <c r="R289" i="2"/>
  <c r="D289" i="2" s="1"/>
  <c r="S289" i="2"/>
  <c r="U289" i="2"/>
  <c r="T289" i="2"/>
  <c r="V289" i="2"/>
  <c r="T290" i="2"/>
  <c r="W290" i="2"/>
  <c r="X290" i="2"/>
  <c r="Y290" i="2"/>
  <c r="R290" i="2"/>
  <c r="D290" i="2" s="1"/>
  <c r="S290" i="2"/>
  <c r="U290" i="2"/>
  <c r="S26" i="2"/>
  <c r="Y74" i="2"/>
  <c r="R74" i="2"/>
  <c r="D74" i="2" s="1"/>
  <c r="V74" i="2"/>
  <c r="U74" i="2"/>
  <c r="R62" i="2"/>
  <c r="D62" i="2" s="1"/>
  <c r="W62" i="2"/>
  <c r="V62" i="2"/>
  <c r="T74" i="2"/>
  <c r="Y61" i="2"/>
  <c r="T61" i="2"/>
  <c r="R61" i="2"/>
  <c r="D61" i="2" s="1"/>
  <c r="U61" i="2"/>
  <c r="X61" i="2"/>
  <c r="W61" i="2"/>
  <c r="S61" i="2"/>
  <c r="V61" i="2"/>
  <c r="Y62" i="2"/>
  <c r="T62" i="2"/>
  <c r="V26" i="2"/>
  <c r="Y25" i="2"/>
  <c r="R25" i="2"/>
  <c r="D25" i="2" s="1"/>
  <c r="V25" i="2"/>
  <c r="U25" i="2"/>
  <c r="X25" i="2"/>
  <c r="S25" i="2"/>
  <c r="T25" i="2"/>
  <c r="W25" i="2"/>
  <c r="T26" i="2"/>
  <c r="U62" i="2"/>
  <c r="W74" i="2"/>
  <c r="Y26" i="2"/>
  <c r="R26" i="2"/>
  <c r="D26" i="2" s="1"/>
  <c r="Y73" i="2"/>
  <c r="R73" i="2"/>
  <c r="D73" i="2" s="1"/>
  <c r="S73" i="2"/>
  <c r="X73" i="2"/>
  <c r="V73" i="2"/>
  <c r="T73" i="2"/>
  <c r="W73" i="2"/>
  <c r="U73" i="2"/>
  <c r="X62" i="2"/>
  <c r="W26" i="2"/>
  <c r="X26" i="2"/>
  <c r="W98" i="2"/>
  <c r="T98" i="2"/>
  <c r="V98" i="2"/>
  <c r="Y97" i="2"/>
  <c r="R97" i="2"/>
  <c r="D97" i="2" s="1"/>
  <c r="U97" i="2"/>
  <c r="T97" i="2"/>
  <c r="X97" i="2"/>
  <c r="W97" i="2"/>
  <c r="V97" i="2"/>
  <c r="S97" i="2"/>
  <c r="Y98" i="2"/>
  <c r="R98" i="2"/>
  <c r="D98" i="2" s="1"/>
  <c r="U98" i="2"/>
  <c r="S98" i="2"/>
  <c r="U436" i="2" l="1"/>
  <c r="R448" i="2"/>
  <c r="D448" i="2" s="1"/>
  <c r="V450" i="2"/>
  <c r="T453" i="2"/>
  <c r="H626" i="2"/>
  <c r="I626" i="2" s="1"/>
  <c r="I625" i="2"/>
  <c r="W614" i="2"/>
  <c r="X614" i="2"/>
  <c r="Y614" i="2"/>
  <c r="X624" i="2"/>
  <c r="Y624" i="2"/>
  <c r="W624" i="2"/>
  <c r="X613" i="2"/>
  <c r="W613" i="2"/>
  <c r="Y613" i="2"/>
  <c r="U605" i="2"/>
  <c r="T374" i="2"/>
  <c r="R606" i="2"/>
  <c r="D606" i="2" s="1"/>
  <c r="V579" i="2"/>
  <c r="S365" i="2"/>
  <c r="U329" i="2"/>
  <c r="T330" i="2"/>
  <c r="S329" i="2"/>
  <c r="R329" i="2"/>
  <c r="D329" i="2" s="1"/>
  <c r="V330" i="2"/>
  <c r="V451" i="2" l="1"/>
  <c r="R449" i="2"/>
  <c r="D449" i="2" s="1"/>
  <c r="U437" i="2"/>
  <c r="T454" i="2"/>
  <c r="Y625" i="2"/>
  <c r="X625" i="2"/>
  <c r="W625" i="2"/>
  <c r="X626" i="2"/>
  <c r="Y626" i="2"/>
  <c r="W626" i="2"/>
  <c r="R607" i="2"/>
  <c r="D607" i="2" s="1"/>
  <c r="T375" i="2"/>
  <c r="V580" i="2"/>
  <c r="S366" i="2"/>
  <c r="U606" i="2"/>
  <c r="R330" i="2"/>
  <c r="D330" i="2" s="1"/>
  <c r="S330" i="2"/>
  <c r="T331" i="2"/>
  <c r="V331" i="2"/>
  <c r="U330" i="2"/>
  <c r="T455" i="2" l="1"/>
  <c r="U438" i="2"/>
  <c r="R450" i="2"/>
  <c r="D450" i="2" s="1"/>
  <c r="V452" i="2"/>
  <c r="V581" i="2"/>
  <c r="T376" i="2"/>
  <c r="S367" i="2"/>
  <c r="U607" i="2"/>
  <c r="R608" i="2"/>
  <c r="D608" i="2" s="1"/>
  <c r="V332" i="2"/>
  <c r="T332" i="2"/>
  <c r="S331" i="2"/>
  <c r="R331" i="2"/>
  <c r="D331" i="2" s="1"/>
  <c r="U331" i="2"/>
  <c r="R451" i="2" l="1"/>
  <c r="D451" i="2" s="1"/>
  <c r="U439" i="2"/>
  <c r="V453" i="2"/>
  <c r="T456" i="2"/>
  <c r="S368" i="2"/>
  <c r="U608" i="2"/>
  <c r="T377" i="2"/>
  <c r="R609" i="2"/>
  <c r="D609" i="2" s="1"/>
  <c r="V582" i="2"/>
  <c r="S332" i="2"/>
  <c r="T333" i="2"/>
  <c r="R332" i="2"/>
  <c r="D332" i="2" s="1"/>
  <c r="U332" i="2"/>
  <c r="V333" i="2"/>
  <c r="V454" i="2" l="1"/>
  <c r="T457" i="2"/>
  <c r="U440" i="2"/>
  <c r="R452" i="2"/>
  <c r="D452" i="2" s="1"/>
  <c r="T378" i="2"/>
  <c r="R610" i="2"/>
  <c r="D610" i="2" s="1"/>
  <c r="U609" i="2"/>
  <c r="V583" i="2"/>
  <c r="S369" i="2"/>
  <c r="U333" i="2"/>
  <c r="R333" i="2"/>
  <c r="D333" i="2" s="1"/>
  <c r="T335" i="2"/>
  <c r="T334" i="2"/>
  <c r="S333" i="2"/>
  <c r="V335" i="2"/>
  <c r="V334" i="2"/>
  <c r="U441" i="2" l="1"/>
  <c r="T458" i="2"/>
  <c r="R453" i="2"/>
  <c r="D453" i="2" s="1"/>
  <c r="V455" i="2"/>
  <c r="V584" i="2"/>
  <c r="U610" i="2"/>
  <c r="R611" i="2"/>
  <c r="D611" i="2" s="1"/>
  <c r="S370" i="2"/>
  <c r="T379" i="2"/>
  <c r="S334" i="2"/>
  <c r="S335" i="2"/>
  <c r="R335" i="2"/>
  <c r="D335" i="2" s="1"/>
  <c r="R334" i="2"/>
  <c r="D334" i="2" s="1"/>
  <c r="U334" i="2"/>
  <c r="U335" i="2"/>
  <c r="R454" i="2" l="1"/>
  <c r="D454" i="2" s="1"/>
  <c r="T459" i="2"/>
  <c r="V456" i="2"/>
  <c r="U442" i="2"/>
  <c r="S371" i="2"/>
  <c r="R612" i="2"/>
  <c r="D612" i="2" s="1"/>
  <c r="U611" i="2"/>
  <c r="T380" i="2"/>
  <c r="V585" i="2"/>
  <c r="V457" i="2" l="1"/>
  <c r="T460" i="2"/>
  <c r="U443" i="2"/>
  <c r="R455" i="2"/>
  <c r="D455" i="2" s="1"/>
  <c r="T381" i="2"/>
  <c r="U612" i="2"/>
  <c r="R613" i="2"/>
  <c r="D613" i="2" s="1"/>
  <c r="V586" i="2"/>
  <c r="S372" i="2"/>
  <c r="U444" i="2" l="1"/>
  <c r="V458" i="2"/>
  <c r="R456" i="2"/>
  <c r="D456" i="2" s="1"/>
  <c r="T461" i="2"/>
  <c r="S373" i="2"/>
  <c r="V587" i="2"/>
  <c r="R614" i="2"/>
  <c r="D614" i="2" s="1"/>
  <c r="U613" i="2"/>
  <c r="T382" i="2"/>
  <c r="R457" i="2" l="1"/>
  <c r="D457" i="2" s="1"/>
  <c r="V459" i="2"/>
  <c r="T462" i="2"/>
  <c r="U445" i="2"/>
  <c r="R615" i="2"/>
  <c r="D615" i="2" s="1"/>
  <c r="V588" i="2"/>
  <c r="U614" i="2"/>
  <c r="T383" i="2"/>
  <c r="S374" i="2"/>
  <c r="T463" i="2" l="1"/>
  <c r="V460" i="2"/>
  <c r="U446" i="2"/>
  <c r="R458" i="2"/>
  <c r="D458" i="2" s="1"/>
  <c r="U615" i="2"/>
  <c r="S375" i="2"/>
  <c r="T384" i="2"/>
  <c r="V589" i="2"/>
  <c r="R616" i="2"/>
  <c r="D616" i="2" s="1"/>
  <c r="U447" i="2" l="1"/>
  <c r="V461" i="2"/>
  <c r="R459" i="2"/>
  <c r="D459" i="2" s="1"/>
  <c r="T464" i="2"/>
  <c r="V590" i="2"/>
  <c r="R617" i="2"/>
  <c r="D617" i="2" s="1"/>
  <c r="U616" i="2"/>
  <c r="T385" i="2"/>
  <c r="S376" i="2"/>
  <c r="R460" i="2" l="1"/>
  <c r="D460" i="2" s="1"/>
  <c r="V462" i="2"/>
  <c r="T465" i="2"/>
  <c r="U448" i="2"/>
  <c r="U617" i="2"/>
  <c r="T386" i="2"/>
  <c r="R618" i="2"/>
  <c r="D618" i="2" s="1"/>
  <c r="S377" i="2"/>
  <c r="V591" i="2"/>
  <c r="T466" i="2" l="1"/>
  <c r="U449" i="2"/>
  <c r="R461" i="2"/>
  <c r="D461" i="2" s="1"/>
  <c r="V463" i="2"/>
  <c r="R619" i="2"/>
  <c r="D619" i="2" s="1"/>
  <c r="S378" i="2"/>
  <c r="T579" i="2"/>
  <c r="V592" i="2"/>
  <c r="U618" i="2"/>
  <c r="U450" i="2" l="1"/>
  <c r="R462" i="2"/>
  <c r="D462" i="2" s="1"/>
  <c r="V464" i="2"/>
  <c r="T467" i="2"/>
  <c r="R620" i="2"/>
  <c r="D620" i="2" s="1"/>
  <c r="T580" i="2"/>
  <c r="U619" i="2"/>
  <c r="V593" i="2"/>
  <c r="S379" i="2"/>
  <c r="V465" i="2" l="1"/>
  <c r="R463" i="2"/>
  <c r="D463" i="2" s="1"/>
  <c r="T468" i="2"/>
  <c r="U451" i="2"/>
  <c r="V594" i="2"/>
  <c r="U620" i="2"/>
  <c r="T581" i="2"/>
  <c r="S380" i="2"/>
  <c r="R621" i="2"/>
  <c r="D621" i="2" s="1"/>
  <c r="T469" i="2" l="1"/>
  <c r="R464" i="2"/>
  <c r="D464" i="2" s="1"/>
  <c r="U452" i="2"/>
  <c r="V466" i="2"/>
  <c r="S381" i="2"/>
  <c r="T582" i="2"/>
  <c r="U621" i="2"/>
  <c r="R622" i="2"/>
  <c r="D622" i="2" s="1"/>
  <c r="V595" i="2"/>
  <c r="U453" i="2" l="1"/>
  <c r="R465" i="2"/>
  <c r="D465" i="2" s="1"/>
  <c r="V467" i="2"/>
  <c r="T470" i="2"/>
  <c r="T583" i="2"/>
  <c r="V596" i="2"/>
  <c r="R623" i="2"/>
  <c r="D623" i="2" s="1"/>
  <c r="U622" i="2"/>
  <c r="S382" i="2"/>
  <c r="V468" i="2" l="1"/>
  <c r="R466" i="2"/>
  <c r="D466" i="2" s="1"/>
  <c r="U454" i="2"/>
  <c r="R624" i="2"/>
  <c r="D624" i="2" s="1"/>
  <c r="U623" i="2"/>
  <c r="V597" i="2"/>
  <c r="S383" i="2"/>
  <c r="T584" i="2"/>
  <c r="R467" i="2" l="1"/>
  <c r="D467" i="2" s="1"/>
  <c r="U455" i="2"/>
  <c r="V469" i="2"/>
  <c r="S384" i="2"/>
  <c r="V598" i="2"/>
  <c r="U624" i="2"/>
  <c r="T585" i="2"/>
  <c r="R625" i="2"/>
  <c r="D625" i="2" s="1"/>
  <c r="U456" i="2" l="1"/>
  <c r="R468" i="2"/>
  <c r="D468" i="2" s="1"/>
  <c r="V470" i="2"/>
  <c r="T586" i="2"/>
  <c r="U625" i="2"/>
  <c r="V599" i="2"/>
  <c r="R626" i="2"/>
  <c r="D626" i="2" s="1"/>
  <c r="S385" i="2"/>
  <c r="R469" i="2" l="1"/>
  <c r="D469" i="2" s="1"/>
  <c r="U457" i="2"/>
  <c r="U626" i="2"/>
  <c r="R627" i="2"/>
  <c r="D627" i="2" s="1"/>
  <c r="V600" i="2"/>
  <c r="S386" i="2"/>
  <c r="T587" i="2"/>
  <c r="U458" i="2" l="1"/>
  <c r="R470" i="2"/>
  <c r="D470" i="2" s="1"/>
  <c r="R628" i="2"/>
  <c r="D628" i="2" s="1"/>
  <c r="S579" i="2"/>
  <c r="V601" i="2"/>
  <c r="T588" i="2"/>
  <c r="U627" i="2"/>
  <c r="U459" i="2" l="1"/>
  <c r="T589" i="2"/>
  <c r="V602" i="2"/>
  <c r="S580" i="2"/>
  <c r="U628" i="2"/>
  <c r="R629" i="2"/>
  <c r="D629" i="2" s="1"/>
  <c r="U460" i="2" l="1"/>
  <c r="T590" i="2"/>
  <c r="U629" i="2"/>
  <c r="S581" i="2"/>
  <c r="R630" i="2"/>
  <c r="D630" i="2" s="1"/>
  <c r="V603" i="2"/>
  <c r="U461" i="2" l="1"/>
  <c r="S582" i="2"/>
  <c r="U630" i="2"/>
  <c r="R631" i="2"/>
  <c r="D631" i="2" s="1"/>
  <c r="V604" i="2"/>
  <c r="T591" i="2"/>
  <c r="U462" i="2" l="1"/>
  <c r="T592" i="2"/>
  <c r="S583" i="2"/>
  <c r="V605" i="2"/>
  <c r="R632" i="2"/>
  <c r="D632" i="2" s="1"/>
  <c r="U631" i="2"/>
  <c r="U463" i="2" l="1"/>
  <c r="V606" i="2"/>
  <c r="R633" i="2"/>
  <c r="D633" i="2" s="1"/>
  <c r="S584" i="2"/>
  <c r="U632" i="2"/>
  <c r="T593" i="2"/>
  <c r="U464" i="2" l="1"/>
  <c r="U633" i="2"/>
  <c r="R634" i="2"/>
  <c r="D634" i="2" s="1"/>
  <c r="S585" i="2"/>
  <c r="T594" i="2"/>
  <c r="V607" i="2"/>
  <c r="U465" i="2" l="1"/>
  <c r="R635" i="2"/>
  <c r="D635" i="2" s="1"/>
  <c r="T595" i="2"/>
  <c r="S586" i="2"/>
  <c r="V608" i="2"/>
  <c r="U634" i="2"/>
  <c r="U466" i="2" l="1"/>
  <c r="V609" i="2"/>
  <c r="S587" i="2"/>
  <c r="T596" i="2"/>
  <c r="U635" i="2"/>
  <c r="R636" i="2"/>
  <c r="D636" i="2" s="1"/>
  <c r="U467" i="2" l="1"/>
  <c r="T597" i="2"/>
  <c r="U636" i="2"/>
  <c r="S588" i="2"/>
  <c r="R637" i="2"/>
  <c r="D637" i="2" s="1"/>
  <c r="V610" i="2"/>
  <c r="U468" i="2" l="1"/>
  <c r="R638" i="2"/>
  <c r="D638" i="2" s="1"/>
  <c r="S589" i="2"/>
  <c r="U637" i="2"/>
  <c r="V611" i="2"/>
  <c r="T598" i="2"/>
  <c r="U469" i="2" l="1"/>
  <c r="U638" i="2"/>
  <c r="S590" i="2"/>
  <c r="V612" i="2"/>
  <c r="T599" i="2"/>
  <c r="U470" i="2" l="1"/>
  <c r="T600" i="2"/>
  <c r="V613" i="2"/>
  <c r="S591" i="2"/>
  <c r="S592" i="2" l="1"/>
  <c r="V614" i="2"/>
  <c r="T601" i="2"/>
  <c r="V615" i="2" l="1"/>
  <c r="S593" i="2"/>
  <c r="T602" i="2"/>
  <c r="T603" i="2" l="1"/>
  <c r="S594" i="2"/>
  <c r="V616" i="2"/>
  <c r="V617" i="2" l="1"/>
  <c r="S595" i="2"/>
  <c r="T604" i="2"/>
  <c r="S596" i="2" l="1"/>
  <c r="V618" i="2"/>
  <c r="T605" i="2"/>
  <c r="T606" i="2" l="1"/>
  <c r="V619" i="2"/>
  <c r="S597" i="2"/>
  <c r="V620" i="2" l="1"/>
  <c r="S598" i="2"/>
  <c r="T607" i="2"/>
  <c r="S599" i="2" l="1"/>
  <c r="V621" i="2"/>
  <c r="T608" i="2"/>
  <c r="T609" i="2" l="1"/>
  <c r="V622" i="2"/>
  <c r="S600" i="2"/>
  <c r="V623" i="2" l="1"/>
  <c r="S601" i="2"/>
  <c r="T610" i="2"/>
  <c r="S602" i="2" l="1"/>
  <c r="V624" i="2"/>
  <c r="R339" i="2"/>
  <c r="D339" i="2" s="1"/>
  <c r="T611" i="2"/>
  <c r="T612" i="2" l="1"/>
  <c r="R340" i="2"/>
  <c r="D340" i="2" s="1"/>
  <c r="V625" i="2"/>
  <c r="U339" i="2"/>
  <c r="S603" i="2"/>
  <c r="V626" i="2" l="1"/>
  <c r="R341" i="2"/>
  <c r="D341" i="2" s="1"/>
  <c r="U340" i="2"/>
  <c r="S604" i="2"/>
  <c r="T613" i="2"/>
  <c r="S605" i="2" l="1"/>
  <c r="U341" i="2"/>
  <c r="R342" i="2"/>
  <c r="D342" i="2" s="1"/>
  <c r="T614" i="2"/>
  <c r="V627" i="2"/>
  <c r="R343" i="2" l="1"/>
  <c r="D343" i="2" s="1"/>
  <c r="U342" i="2"/>
  <c r="T615" i="2"/>
  <c r="V628" i="2"/>
  <c r="S606" i="2"/>
  <c r="V629" i="2" l="1"/>
  <c r="T616" i="2"/>
  <c r="U343" i="2"/>
  <c r="S607" i="2"/>
  <c r="R344" i="2"/>
  <c r="D344" i="2" s="1"/>
  <c r="V630" i="2" l="1"/>
  <c r="R345" i="2"/>
  <c r="D345" i="2" s="1"/>
  <c r="S608" i="2"/>
  <c r="U344" i="2"/>
  <c r="T617" i="2"/>
  <c r="S609" i="2" l="1"/>
  <c r="U345" i="2"/>
  <c r="R346" i="2"/>
  <c r="D346" i="2" s="1"/>
  <c r="T618" i="2"/>
  <c r="V631" i="2"/>
  <c r="T619" i="2" l="1"/>
  <c r="R347" i="2"/>
  <c r="D347" i="2" s="1"/>
  <c r="U346" i="2"/>
  <c r="V632" i="2"/>
  <c r="S610" i="2"/>
  <c r="S611" i="2" l="1"/>
  <c r="V633" i="2"/>
  <c r="U347" i="2"/>
  <c r="R348" i="2"/>
  <c r="D348" i="2" s="1"/>
  <c r="T620" i="2"/>
  <c r="U348" i="2" l="1"/>
  <c r="V634" i="2"/>
  <c r="R349" i="2"/>
  <c r="D349" i="2" s="1"/>
  <c r="T621" i="2"/>
  <c r="S612" i="2"/>
  <c r="T622" i="2" l="1"/>
  <c r="U349" i="2"/>
  <c r="R350" i="2"/>
  <c r="D350" i="2" s="1"/>
  <c r="S613" i="2"/>
  <c r="V635" i="2"/>
  <c r="S614" i="2" l="1"/>
  <c r="R555" i="2"/>
  <c r="D555" i="2" s="1"/>
  <c r="U350" i="2"/>
  <c r="V636" i="2"/>
  <c r="T623" i="2"/>
  <c r="U555" i="2" l="1"/>
  <c r="R556" i="2"/>
  <c r="D556" i="2" s="1"/>
  <c r="V637" i="2"/>
  <c r="T624" i="2"/>
  <c r="S615" i="2"/>
  <c r="U556" i="2" l="1"/>
  <c r="T625" i="2"/>
  <c r="R557" i="2"/>
  <c r="D557" i="2" s="1"/>
  <c r="S616" i="2"/>
  <c r="V638" i="2"/>
  <c r="S617" i="2" l="1"/>
  <c r="R558" i="2"/>
  <c r="D558" i="2" s="1"/>
  <c r="T626" i="2"/>
  <c r="U557" i="2"/>
  <c r="T627" i="2" l="1"/>
  <c r="R559" i="2"/>
  <c r="D559" i="2" s="1"/>
  <c r="U558" i="2"/>
  <c r="S618" i="2"/>
  <c r="U559" i="2" l="1"/>
  <c r="R560" i="2"/>
  <c r="D560" i="2" s="1"/>
  <c r="S619" i="2"/>
  <c r="T628" i="2"/>
  <c r="R561" i="2" l="1"/>
  <c r="D561" i="2" s="1"/>
  <c r="S620" i="2"/>
  <c r="T629" i="2"/>
  <c r="U560" i="2"/>
  <c r="S621" i="2" l="1"/>
  <c r="R562" i="2"/>
  <c r="D562" i="2" s="1"/>
  <c r="T630" i="2"/>
  <c r="U561" i="2"/>
  <c r="U562" i="2" l="1"/>
  <c r="S622" i="2"/>
  <c r="T631" i="2"/>
  <c r="R563" i="2"/>
  <c r="D563" i="2" s="1"/>
  <c r="R564" i="2" l="1"/>
  <c r="D564" i="2" s="1"/>
  <c r="T632" i="2"/>
  <c r="S623" i="2"/>
  <c r="U563" i="2"/>
  <c r="T633" i="2" l="1"/>
  <c r="R565" i="2"/>
  <c r="D565" i="2" s="1"/>
  <c r="U564" i="2"/>
  <c r="S624" i="2"/>
  <c r="U565" i="2" l="1"/>
  <c r="R566" i="2"/>
  <c r="D566" i="2" s="1"/>
  <c r="S625" i="2"/>
  <c r="T634" i="2"/>
  <c r="T635" i="2" l="1"/>
  <c r="S626" i="2"/>
  <c r="R567" i="2"/>
  <c r="D567" i="2" s="1"/>
  <c r="U566" i="2"/>
  <c r="U567" i="2" l="1"/>
  <c r="T636" i="2"/>
  <c r="R568" i="2"/>
  <c r="D568" i="2" s="1"/>
  <c r="S627" i="2"/>
  <c r="R569" i="2" l="1"/>
  <c r="D569" i="2" s="1"/>
  <c r="T637" i="2"/>
  <c r="S628" i="2"/>
  <c r="U568" i="2"/>
  <c r="R570" i="2" l="1"/>
  <c r="D570" i="2" s="1"/>
  <c r="S629" i="2"/>
  <c r="T638" i="2"/>
  <c r="U569" i="2"/>
  <c r="V339" i="2"/>
  <c r="U570" i="2" l="1"/>
  <c r="S630" i="2"/>
  <c r="V340" i="2"/>
  <c r="R571" i="2"/>
  <c r="D571" i="2" s="1"/>
  <c r="V341" i="2" l="1"/>
  <c r="S631" i="2"/>
  <c r="R572" i="2"/>
  <c r="D572" i="2" s="1"/>
  <c r="U571" i="2"/>
  <c r="R573" i="2" l="1"/>
  <c r="D573" i="2" s="1"/>
  <c r="S632" i="2"/>
  <c r="V342" i="2"/>
  <c r="U572" i="2"/>
  <c r="V343" i="2" l="1"/>
  <c r="U573" i="2"/>
  <c r="S633" i="2"/>
  <c r="R574" i="2"/>
  <c r="D574" i="2" s="1"/>
  <c r="S634" i="2" l="1"/>
  <c r="U574" i="2"/>
  <c r="R575" i="2"/>
  <c r="D575" i="2" s="1"/>
  <c r="V344" i="2"/>
  <c r="R576" i="2" l="1"/>
  <c r="D576" i="2" s="1"/>
  <c r="U575" i="2"/>
  <c r="V345" i="2"/>
  <c r="S635" i="2"/>
  <c r="V346" i="2" l="1"/>
  <c r="U576" i="2"/>
  <c r="S636" i="2"/>
  <c r="R577" i="2"/>
  <c r="D577" i="2" s="1"/>
  <c r="R578" i="2" l="1"/>
  <c r="D578" i="2" s="1"/>
  <c r="V347" i="2"/>
  <c r="U577" i="2"/>
  <c r="S637" i="2"/>
  <c r="S638" i="2" l="1"/>
  <c r="U578" i="2"/>
  <c r="V348" i="2"/>
  <c r="V349" i="2" l="1"/>
  <c r="V350" i="2" l="1"/>
  <c r="V555" i="2" l="1"/>
  <c r="V556" i="2" l="1"/>
  <c r="T339" i="2"/>
  <c r="T340" i="2" l="1"/>
  <c r="V557" i="2"/>
  <c r="T341" i="2" l="1"/>
  <c r="V558" i="2"/>
  <c r="V559" i="2" l="1"/>
  <c r="T342" i="2"/>
  <c r="V560" i="2" l="1"/>
  <c r="T343" i="2"/>
  <c r="V561" i="2" l="1"/>
  <c r="T344" i="2"/>
  <c r="T345" i="2" l="1"/>
  <c r="V562" i="2"/>
  <c r="V563" i="2" l="1"/>
  <c r="T346" i="2"/>
  <c r="R483" i="2" l="1"/>
  <c r="D483" i="2" s="1"/>
  <c r="T347" i="2"/>
  <c r="V564" i="2"/>
  <c r="S339" i="2" l="1"/>
  <c r="U483" i="2"/>
  <c r="V565" i="2"/>
  <c r="R484" i="2"/>
  <c r="D484" i="2" s="1"/>
  <c r="T348" i="2"/>
  <c r="S340" i="2" l="1"/>
  <c r="V566" i="2"/>
  <c r="U484" i="2"/>
  <c r="T349" i="2"/>
  <c r="R485" i="2"/>
  <c r="D485" i="2" s="1"/>
  <c r="R486" i="2" l="1"/>
  <c r="D486" i="2" s="1"/>
  <c r="S341" i="2"/>
  <c r="U485" i="2"/>
  <c r="V567" i="2"/>
  <c r="T350" i="2"/>
  <c r="V568" i="2" l="1"/>
  <c r="U486" i="2"/>
  <c r="S342" i="2"/>
  <c r="T555" i="2"/>
  <c r="R487" i="2"/>
  <c r="D487" i="2" s="1"/>
  <c r="T556" i="2" l="1"/>
  <c r="S343" i="2"/>
  <c r="U487" i="2"/>
  <c r="R488" i="2"/>
  <c r="D488" i="2" s="1"/>
  <c r="V569" i="2"/>
  <c r="R489" i="2" l="1"/>
  <c r="D489" i="2" s="1"/>
  <c r="U488" i="2"/>
  <c r="S344" i="2"/>
  <c r="V570" i="2"/>
  <c r="T557" i="2"/>
  <c r="V571" i="2" l="1"/>
  <c r="S345" i="2"/>
  <c r="U489" i="2"/>
  <c r="T558" i="2"/>
  <c r="R490" i="2"/>
  <c r="D490" i="2" s="1"/>
  <c r="T559" i="2" l="1"/>
  <c r="U490" i="2"/>
  <c r="S346" i="2"/>
  <c r="R491" i="2"/>
  <c r="D491" i="2" s="1"/>
  <c r="V572" i="2"/>
  <c r="T560" i="2" l="1"/>
  <c r="V573" i="2"/>
  <c r="R492" i="2"/>
  <c r="D492" i="2" s="1"/>
  <c r="S347" i="2"/>
  <c r="U491" i="2"/>
  <c r="U492" i="2" l="1"/>
  <c r="S348" i="2"/>
  <c r="R493" i="2"/>
  <c r="D493" i="2" s="1"/>
  <c r="V574" i="2"/>
  <c r="T561" i="2"/>
  <c r="R494" i="2" l="1"/>
  <c r="D494" i="2" s="1"/>
  <c r="T562" i="2"/>
  <c r="V575" i="2"/>
  <c r="S349" i="2"/>
  <c r="U493" i="2"/>
  <c r="U494" i="2" l="1"/>
  <c r="R495" i="2"/>
  <c r="D495" i="2" s="1"/>
  <c r="V576" i="2"/>
  <c r="S350" i="2"/>
  <c r="T563" i="2"/>
  <c r="S555" i="2" l="1"/>
  <c r="V577" i="2"/>
  <c r="T564" i="2"/>
  <c r="U495" i="2"/>
  <c r="R496" i="2"/>
  <c r="D496" i="2" s="1"/>
  <c r="S556" i="2" l="1"/>
  <c r="R497" i="2"/>
  <c r="D497" i="2" s="1"/>
  <c r="U496" i="2"/>
  <c r="T565" i="2"/>
  <c r="V578" i="2"/>
  <c r="S557" i="2" l="1"/>
  <c r="T566" i="2"/>
  <c r="U497" i="2"/>
  <c r="R498" i="2"/>
  <c r="D498" i="2" s="1"/>
  <c r="R499" i="2" l="1"/>
  <c r="D499" i="2" s="1"/>
  <c r="S558" i="2"/>
  <c r="T567" i="2"/>
  <c r="U498" i="2"/>
  <c r="U499" i="2" l="1"/>
  <c r="T568" i="2"/>
  <c r="S559" i="2"/>
  <c r="R500" i="2"/>
  <c r="D500" i="2" s="1"/>
  <c r="R501" i="2" l="1"/>
  <c r="D501" i="2" s="1"/>
  <c r="S560" i="2"/>
  <c r="T569" i="2"/>
  <c r="U500" i="2"/>
  <c r="U501" i="2" l="1"/>
  <c r="R502" i="2"/>
  <c r="D502" i="2" s="1"/>
  <c r="T570" i="2"/>
  <c r="S561" i="2"/>
  <c r="S562" i="2" l="1"/>
  <c r="T571" i="2"/>
  <c r="R503" i="2"/>
  <c r="D503" i="2" s="1"/>
  <c r="U502" i="2"/>
  <c r="R504" i="2" l="1"/>
  <c r="D504" i="2" s="1"/>
  <c r="T572" i="2"/>
  <c r="U503" i="2"/>
  <c r="S563" i="2"/>
  <c r="U504" i="2" l="1"/>
  <c r="T573" i="2"/>
  <c r="S564" i="2"/>
  <c r="R505" i="2"/>
  <c r="D505" i="2" s="1"/>
  <c r="R506" i="2" l="1"/>
  <c r="D506" i="2" s="1"/>
  <c r="S565" i="2"/>
  <c r="T574" i="2"/>
  <c r="U505" i="2"/>
  <c r="S566" i="2" l="1"/>
  <c r="U506" i="2"/>
  <c r="R507" i="2"/>
  <c r="D507" i="2" s="1"/>
  <c r="T575" i="2"/>
  <c r="T576" i="2" l="1"/>
  <c r="R508" i="2"/>
  <c r="D508" i="2" s="1"/>
  <c r="U507" i="2"/>
  <c r="S567" i="2"/>
  <c r="S568" i="2" l="1"/>
  <c r="U508" i="2"/>
  <c r="T577" i="2"/>
  <c r="R509" i="2"/>
  <c r="D509" i="2" s="1"/>
  <c r="T578" i="2" l="1"/>
  <c r="R510" i="2"/>
  <c r="D510" i="2" s="1"/>
  <c r="S569" i="2"/>
  <c r="V483" i="2"/>
  <c r="U509" i="2"/>
  <c r="V484" i="2" l="1"/>
  <c r="S570" i="2"/>
  <c r="R511" i="2"/>
  <c r="D511" i="2" s="1"/>
  <c r="U510" i="2"/>
  <c r="R512" i="2" l="1"/>
  <c r="D512" i="2" s="1"/>
  <c r="U511" i="2"/>
  <c r="S571" i="2"/>
  <c r="V485" i="2"/>
  <c r="S572" i="2" l="1"/>
  <c r="U512" i="2"/>
  <c r="V486" i="2"/>
  <c r="R513" i="2"/>
  <c r="D513" i="2" s="1"/>
  <c r="R514" i="2" l="1"/>
  <c r="D514" i="2" s="1"/>
  <c r="V487" i="2"/>
  <c r="U513" i="2"/>
  <c r="S573" i="2"/>
  <c r="V488" i="2" l="1"/>
  <c r="S574" i="2"/>
  <c r="R515" i="2"/>
  <c r="D515" i="2" s="1"/>
  <c r="U514" i="2"/>
  <c r="U515" i="2" l="1"/>
  <c r="R516" i="2"/>
  <c r="D516" i="2" s="1"/>
  <c r="S575" i="2"/>
  <c r="V489" i="2"/>
  <c r="V490" i="2" l="1"/>
  <c r="U516" i="2"/>
  <c r="S576" i="2"/>
  <c r="R517" i="2"/>
  <c r="D517" i="2" s="1"/>
  <c r="R518" i="2" l="1"/>
  <c r="D518" i="2" s="1"/>
  <c r="V491" i="2"/>
  <c r="S577" i="2"/>
  <c r="U517" i="2"/>
  <c r="S578" i="2" l="1"/>
  <c r="V492" i="2"/>
  <c r="R519" i="2"/>
  <c r="D519" i="2" s="1"/>
  <c r="U518" i="2"/>
  <c r="U519" i="2" l="1"/>
  <c r="R520" i="2"/>
  <c r="D520" i="2" s="1"/>
  <c r="V493" i="2"/>
  <c r="V494" i="2" l="1"/>
  <c r="R521" i="2"/>
  <c r="D521" i="2" s="1"/>
  <c r="U520" i="2"/>
  <c r="R522" i="2" l="1"/>
  <c r="D522" i="2" s="1"/>
  <c r="U521" i="2"/>
  <c r="V495" i="2"/>
  <c r="T483" i="2" l="1"/>
  <c r="U522" i="2"/>
  <c r="V496" i="2"/>
  <c r="R523" i="2"/>
  <c r="D523" i="2" s="1"/>
  <c r="U523" i="2" l="1"/>
  <c r="V497" i="2"/>
  <c r="R524" i="2"/>
  <c r="D524" i="2" s="1"/>
  <c r="T484" i="2"/>
  <c r="T485" i="2" l="1"/>
  <c r="R525" i="2"/>
  <c r="D525" i="2" s="1"/>
  <c r="V498" i="2"/>
  <c r="U524" i="2"/>
  <c r="R526" i="2" l="1"/>
  <c r="D526" i="2" s="1"/>
  <c r="V499" i="2"/>
  <c r="U525" i="2"/>
  <c r="T486" i="2"/>
  <c r="U526" i="2" l="1"/>
  <c r="V500" i="2"/>
  <c r="T487" i="2"/>
  <c r="R527" i="2"/>
  <c r="D527" i="2" s="1"/>
  <c r="R528" i="2" l="1"/>
  <c r="D528" i="2" s="1"/>
  <c r="T488" i="2"/>
  <c r="V501" i="2"/>
  <c r="U527" i="2"/>
  <c r="T489" i="2" l="1"/>
  <c r="U528" i="2"/>
  <c r="R529" i="2"/>
  <c r="D529" i="2" s="1"/>
  <c r="V502" i="2"/>
  <c r="R530" i="2" l="1"/>
  <c r="D530" i="2" s="1"/>
  <c r="T490" i="2"/>
  <c r="V503" i="2"/>
  <c r="U529" i="2"/>
  <c r="U530" i="2" l="1"/>
  <c r="V504" i="2"/>
  <c r="T491" i="2"/>
  <c r="R531" i="2"/>
  <c r="D531" i="2" s="1"/>
  <c r="T492" i="2" l="1"/>
  <c r="S483" i="2"/>
  <c r="V505" i="2"/>
  <c r="R532" i="2"/>
  <c r="D532" i="2" s="1"/>
  <c r="U531" i="2"/>
  <c r="V506" i="2" l="1"/>
  <c r="R533" i="2"/>
  <c r="D533" i="2" s="1"/>
  <c r="S484" i="2"/>
  <c r="U532" i="2"/>
  <c r="T493" i="2"/>
  <c r="U533" i="2" l="1"/>
  <c r="S485" i="2"/>
  <c r="R534" i="2"/>
  <c r="D534" i="2" s="1"/>
  <c r="T494" i="2"/>
  <c r="V507" i="2"/>
  <c r="R535" i="2" l="1"/>
  <c r="D535" i="2" s="1"/>
  <c r="V508" i="2"/>
  <c r="U534" i="2"/>
  <c r="T495" i="2"/>
  <c r="S486" i="2"/>
  <c r="U535" i="2" l="1"/>
  <c r="S487" i="2"/>
  <c r="R536" i="2"/>
  <c r="D536" i="2" s="1"/>
  <c r="T496" i="2"/>
  <c r="V509" i="2"/>
  <c r="R537" i="2" l="1"/>
  <c r="D537" i="2" s="1"/>
  <c r="S488" i="2"/>
  <c r="T497" i="2"/>
  <c r="V510" i="2"/>
  <c r="U536" i="2"/>
  <c r="T498" i="2" l="1"/>
  <c r="V511" i="2"/>
  <c r="S489" i="2"/>
  <c r="U537" i="2"/>
  <c r="R538" i="2"/>
  <c r="D538" i="2" s="1"/>
  <c r="S490" i="2" l="1"/>
  <c r="U538" i="2"/>
  <c r="V512" i="2"/>
  <c r="R539" i="2"/>
  <c r="D539" i="2" s="1"/>
  <c r="T499" i="2"/>
  <c r="R540" i="2" l="1"/>
  <c r="D540" i="2" s="1"/>
  <c r="V513" i="2"/>
  <c r="U539" i="2"/>
  <c r="T500" i="2"/>
  <c r="S491" i="2"/>
  <c r="S492" i="2" l="1"/>
  <c r="U540" i="2"/>
  <c r="R541" i="2"/>
  <c r="D541" i="2" s="1"/>
  <c r="T501" i="2"/>
  <c r="V514" i="2"/>
  <c r="R542" i="2" l="1"/>
  <c r="D542" i="2" s="1"/>
  <c r="S493" i="2"/>
  <c r="T502" i="2"/>
  <c r="U541" i="2"/>
  <c r="V515" i="2"/>
  <c r="U542" i="2" l="1"/>
  <c r="T503" i="2"/>
  <c r="S494" i="2"/>
  <c r="V516" i="2"/>
  <c r="R543" i="2"/>
  <c r="D543" i="2" s="1"/>
  <c r="S495" i="2" l="1"/>
  <c r="V517" i="2"/>
  <c r="T504" i="2"/>
  <c r="R544" i="2"/>
  <c r="D544" i="2" s="1"/>
  <c r="U543" i="2"/>
  <c r="T505" i="2" l="1"/>
  <c r="R545" i="2"/>
  <c r="D545" i="2" s="1"/>
  <c r="V518" i="2"/>
  <c r="U544" i="2"/>
  <c r="S496" i="2"/>
  <c r="U545" i="2" l="1"/>
  <c r="V519" i="2"/>
  <c r="R546" i="2"/>
  <c r="D546" i="2" s="1"/>
  <c r="S497" i="2"/>
  <c r="T506" i="2"/>
  <c r="R547" i="2" l="1"/>
  <c r="D547" i="2" s="1"/>
  <c r="V520" i="2"/>
  <c r="S498" i="2"/>
  <c r="T507" i="2"/>
  <c r="U546" i="2"/>
  <c r="S499" i="2" l="1"/>
  <c r="T508" i="2"/>
  <c r="V521" i="2"/>
  <c r="U547" i="2"/>
  <c r="R548" i="2"/>
  <c r="D548" i="2" s="1"/>
  <c r="U548" i="2" l="1"/>
  <c r="V522" i="2"/>
  <c r="T509" i="2"/>
  <c r="R549" i="2"/>
  <c r="D549" i="2" s="1"/>
  <c r="S500" i="2"/>
  <c r="R550" i="2" l="1"/>
  <c r="D550" i="2" s="1"/>
  <c r="U549" i="2"/>
  <c r="S501" i="2"/>
  <c r="T510" i="2"/>
  <c r="V523" i="2"/>
  <c r="T511" i="2" l="1"/>
  <c r="S502" i="2"/>
  <c r="U550" i="2"/>
  <c r="V524" i="2"/>
  <c r="R551" i="2"/>
  <c r="D551" i="2" s="1"/>
  <c r="U551" i="2" l="1"/>
  <c r="V525" i="2"/>
  <c r="S503" i="2"/>
  <c r="R552" i="2"/>
  <c r="D552" i="2" s="1"/>
  <c r="T512" i="2"/>
  <c r="S504" i="2" l="1"/>
  <c r="V526" i="2"/>
  <c r="R553" i="2"/>
  <c r="D553" i="2" s="1"/>
  <c r="T513" i="2"/>
  <c r="U552" i="2"/>
  <c r="T514" i="2" l="1"/>
  <c r="R554" i="2"/>
  <c r="D554" i="2" s="1"/>
  <c r="V527" i="2"/>
  <c r="U553" i="2"/>
  <c r="S505" i="2"/>
  <c r="T515" i="2" l="1"/>
  <c r="U554" i="2"/>
  <c r="V528" i="2"/>
  <c r="S506" i="2"/>
  <c r="V529" i="2" l="1"/>
  <c r="S507" i="2"/>
  <c r="T516" i="2"/>
  <c r="S508" i="2" l="1"/>
  <c r="V530" i="2"/>
  <c r="T517" i="2"/>
  <c r="V531" i="2" l="1"/>
  <c r="T518" i="2"/>
  <c r="S509" i="2"/>
  <c r="T519" i="2" l="1"/>
  <c r="V532" i="2"/>
  <c r="S510" i="2"/>
  <c r="V533" i="2" l="1"/>
  <c r="S511" i="2"/>
  <c r="T520" i="2"/>
  <c r="S512" i="2" l="1"/>
  <c r="V534" i="2"/>
  <c r="T521" i="2"/>
  <c r="T522" i="2" l="1"/>
  <c r="V535" i="2"/>
  <c r="S513" i="2"/>
  <c r="V536" i="2" l="1"/>
  <c r="S514" i="2"/>
  <c r="T523" i="2"/>
  <c r="S515" i="2" l="1"/>
  <c r="V537" i="2"/>
  <c r="T524" i="2"/>
  <c r="T525" i="2" l="1"/>
  <c r="V538" i="2"/>
  <c r="S516" i="2"/>
  <c r="V539" i="2" l="1"/>
  <c r="S517" i="2"/>
  <c r="T526" i="2"/>
  <c r="S518" i="2" l="1"/>
  <c r="V540" i="2"/>
  <c r="T527" i="2"/>
  <c r="T528" i="2" l="1"/>
  <c r="V541" i="2"/>
  <c r="S519" i="2"/>
  <c r="V542" i="2" l="1"/>
  <c r="S520" i="2"/>
  <c r="T529" i="2"/>
  <c r="S521" i="2" l="1"/>
  <c r="V543" i="2"/>
  <c r="T530" i="2"/>
  <c r="T531" i="2" l="1"/>
  <c r="V544" i="2"/>
  <c r="S522" i="2"/>
  <c r="V545" i="2" l="1"/>
  <c r="S523" i="2"/>
  <c r="T532" i="2"/>
  <c r="S524" i="2" l="1"/>
  <c r="V546" i="2"/>
  <c r="T533" i="2"/>
  <c r="V547" i="2" l="1"/>
  <c r="T534" i="2"/>
  <c r="S525" i="2"/>
  <c r="T535" i="2" l="1"/>
  <c r="S526" i="2"/>
  <c r="V548" i="2"/>
  <c r="S527" i="2" l="1"/>
  <c r="V549" i="2"/>
  <c r="T536" i="2"/>
  <c r="V550" i="2" l="1"/>
  <c r="T537" i="2"/>
  <c r="S528" i="2"/>
  <c r="T538" i="2" l="1"/>
  <c r="S529" i="2"/>
  <c r="V551" i="2"/>
  <c r="S530" i="2" l="1"/>
  <c r="T539" i="2"/>
  <c r="V552" i="2"/>
  <c r="V553" i="2" l="1"/>
  <c r="T540" i="2"/>
  <c r="S531" i="2"/>
  <c r="T541" i="2" l="1"/>
  <c r="S532" i="2"/>
  <c r="V554" i="2"/>
  <c r="S533" i="2" l="1"/>
  <c r="T542" i="2"/>
  <c r="T543" i="2" l="1"/>
  <c r="S534" i="2"/>
  <c r="S535" i="2" l="1"/>
  <c r="T544" i="2"/>
  <c r="T545" i="2" l="1"/>
  <c r="S536" i="2"/>
  <c r="S537" i="2" l="1"/>
  <c r="T546" i="2"/>
  <c r="T547" i="2" l="1"/>
  <c r="S538" i="2"/>
  <c r="S539" i="2" l="1"/>
  <c r="T548" i="2"/>
  <c r="T549" i="2" l="1"/>
  <c r="S540" i="2"/>
  <c r="S541" i="2" l="1"/>
  <c r="T550" i="2"/>
  <c r="T551" i="2" l="1"/>
  <c r="S542" i="2"/>
  <c r="S543" i="2" l="1"/>
  <c r="T552" i="2"/>
  <c r="T553" i="2" l="1"/>
  <c r="S544" i="2"/>
  <c r="S545" i="2" l="1"/>
  <c r="T554" i="2"/>
  <c r="S546" i="2" l="1"/>
  <c r="S547" i="2" l="1"/>
  <c r="S548" i="2" l="1"/>
  <c r="S549" i="2" l="1"/>
  <c r="S550" i="2" l="1"/>
  <c r="S551" i="2" l="1"/>
  <c r="S552" i="2" l="1"/>
  <c r="S553" i="2" l="1"/>
  <c r="S554" i="2" l="1"/>
</calcChain>
</file>

<file path=xl/sharedStrings.xml><?xml version="1.0" encoding="utf-8"?>
<sst xmlns="http://schemas.openxmlformats.org/spreadsheetml/2006/main" count="4021" uniqueCount="117">
  <si>
    <t>id</t>
  </si>
  <si>
    <t>root</t>
  </si>
  <si>
    <t>family</t>
  </si>
  <si>
    <t>modeNr</t>
  </si>
  <si>
    <t>modeName</t>
  </si>
  <si>
    <t>n1</t>
  </si>
  <si>
    <t>n2</t>
  </si>
  <si>
    <t>n3</t>
  </si>
  <si>
    <t>n4</t>
  </si>
  <si>
    <t>n5</t>
  </si>
  <si>
    <t>n6</t>
  </si>
  <si>
    <t>n7</t>
  </si>
  <si>
    <t>n8</t>
  </si>
  <si>
    <t>Ionian</t>
  </si>
  <si>
    <t>Major Pentatonic</t>
  </si>
  <si>
    <t>Dorian</t>
  </si>
  <si>
    <t>Phrygian</t>
  </si>
  <si>
    <t>Lydian</t>
  </si>
  <si>
    <t>Mixolydian</t>
  </si>
  <si>
    <t>Aeolian</t>
  </si>
  <si>
    <t>Locrian</t>
  </si>
  <si>
    <t>Harmonic Minor</t>
  </si>
  <si>
    <t>Melodic Minor</t>
  </si>
  <si>
    <t>Lydian Augmented</t>
  </si>
  <si>
    <t>Minor Pentatonic</t>
  </si>
  <si>
    <t>Altered Scale</t>
  </si>
  <si>
    <t>Aeolian Dominant</t>
  </si>
  <si>
    <t>nn1</t>
  </si>
  <si>
    <t>nn2</t>
  </si>
  <si>
    <t>nn3</t>
  </si>
  <si>
    <t>nn4</t>
  </si>
  <si>
    <t>nn5</t>
  </si>
  <si>
    <t>nn6</t>
  </si>
  <si>
    <t>nn7</t>
  </si>
  <si>
    <t>nn8</t>
  </si>
  <si>
    <t>spelling</t>
  </si>
  <si>
    <t>number</t>
  </si>
  <si>
    <t>C</t>
  </si>
  <si>
    <t>Db</t>
  </si>
  <si>
    <t>E</t>
  </si>
  <si>
    <t>D</t>
  </si>
  <si>
    <t>Eb</t>
  </si>
  <si>
    <t>F</t>
  </si>
  <si>
    <t>Gb</t>
  </si>
  <si>
    <t>G</t>
  </si>
  <si>
    <t>Ab</t>
  </si>
  <si>
    <t>A</t>
  </si>
  <si>
    <t>Bb</t>
  </si>
  <si>
    <t>B</t>
  </si>
  <si>
    <t>C#</t>
  </si>
  <si>
    <t>D#</t>
  </si>
  <si>
    <t>F#</t>
  </si>
  <si>
    <t>G#</t>
  </si>
  <si>
    <t>A#</t>
  </si>
  <si>
    <t>rootN</t>
  </si>
  <si>
    <t>Lociran n6</t>
  </si>
  <si>
    <t>Dorian b2</t>
  </si>
  <si>
    <t>Ionian s5</t>
  </si>
  <si>
    <t>Dorian s4</t>
  </si>
  <si>
    <t>Lydian s2</t>
  </si>
  <si>
    <t>RMS</t>
  </si>
  <si>
    <t>Altered Diminished</t>
  </si>
  <si>
    <t>Modes of the Major Scale</t>
  </si>
  <si>
    <t>Modes of Harmonic Minor</t>
  </si>
  <si>
    <t>Modes of Melodic Minor</t>
  </si>
  <si>
    <t>Suspended Pentatonic</t>
  </si>
  <si>
    <t>Lydian Dominant</t>
  </si>
  <si>
    <t>Half Diminished</t>
  </si>
  <si>
    <t>Phrygian Dominant</t>
  </si>
  <si>
    <t>c1</t>
  </si>
  <si>
    <t>c2</t>
  </si>
  <si>
    <t>c3</t>
  </si>
  <si>
    <t>c4</t>
  </si>
  <si>
    <t>c5</t>
  </si>
  <si>
    <t>c6</t>
  </si>
  <si>
    <t>c7</t>
  </si>
  <si>
    <t>c8</t>
  </si>
  <si>
    <t>maj</t>
  </si>
  <si>
    <t>min</t>
  </si>
  <si>
    <t>dim</t>
  </si>
  <si>
    <t>aug</t>
  </si>
  <si>
    <t>Augmented Scale</t>
  </si>
  <si>
    <t>Whole-Tone Scale</t>
  </si>
  <si>
    <t>Harmonic Major</t>
  </si>
  <si>
    <t>Half-Whole Diminished Scale</t>
  </si>
  <si>
    <t>Whole-Half Diminished Scale</t>
  </si>
  <si>
    <t>Bebop Major</t>
  </si>
  <si>
    <t>Bebop Scales</t>
  </si>
  <si>
    <t>Bebop Melodic Minor</t>
  </si>
  <si>
    <t>Bebop Dorian</t>
  </si>
  <si>
    <t>Bebop Minor</t>
  </si>
  <si>
    <t>Bebop Dominant</t>
  </si>
  <si>
    <t>Double Harmonic Major</t>
  </si>
  <si>
    <t>Neapolitan Minor Scale</t>
  </si>
  <si>
    <t>Neapolitan Major Scale</t>
  </si>
  <si>
    <t xml:space="preserve"> Lydian s2 s6</t>
  </si>
  <si>
    <t>Ultraphrygian</t>
  </si>
  <si>
    <t>Hungarian/Gypsy Minor</t>
  </si>
  <si>
    <t>Oriental</t>
  </si>
  <si>
    <t>Ionian s2 s5</t>
  </si>
  <si>
    <t>Modes of Harmonic Major</t>
  </si>
  <si>
    <t>Dorian b5</t>
  </si>
  <si>
    <t>Phrygian b4</t>
  </si>
  <si>
    <t>Melodic Minor s4</t>
  </si>
  <si>
    <t>Mixolydian b2</t>
  </si>
  <si>
    <t>Lydian Augmented s2</t>
  </si>
  <si>
    <t>Diminished Scales</t>
  </si>
  <si>
    <t>Neapolitan Scales</t>
  </si>
  <si>
    <t>Pentatonic Blues Minor</t>
  </si>
  <si>
    <t>Pentatonic Blues Major</t>
  </si>
  <si>
    <t>Blues Minor Scale</t>
  </si>
  <si>
    <t>Blues Major Scale</t>
  </si>
  <si>
    <t>Hexatonic Scales</t>
  </si>
  <si>
    <t>Modes of the Pentatonic Scale</t>
  </si>
  <si>
    <t>Locrian ff7</t>
  </si>
  <si>
    <t>Locrian ff3 ff7</t>
  </si>
  <si>
    <t>Modes of Double Harmonic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</si>
</sst>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47D4FE-DD71-4981-8ABD-0B361E9D7CF7}" name="scales" displayName="scales" ref="B2:AG638" totalsRowShown="0" headerRowDxfId="36" dataDxfId="35">
  <autoFilter ref="B2:AG638" xr:uid="{C447D4FE-DD71-4981-8ABD-0B361E9D7CF7}"/>
  <sortState xmlns:xlrd2="http://schemas.microsoft.com/office/spreadsheetml/2017/richdata2" ref="B3:AG638">
    <sortCondition ref="B2:B638"/>
  </sortState>
  <tableColumns count="32">
    <tableColumn id="1" xr3:uid="{E35DAA3A-04D2-4BE6-A4E5-478DE61C8992}" name="id" dataDxfId="34"/>
    <tableColumn id="2" xr3:uid="{C1442012-93FC-40EF-B94C-18A17A90E518}" name="root" dataDxfId="33"/>
    <tableColumn id="31" xr3:uid="{C224CF35-52FD-4501-ADA7-88A59D83FF3A}" name="rootN" dataDxfId="32">
      <calculatedColumnFormula>scales[[#This Row],[nn1]]</calculatedColumnFormula>
    </tableColumn>
    <tableColumn id="3" xr3:uid="{95A45BFA-8BB0-4E74-9BFF-CCC8F32A0EBB}" name="family" dataDxfId="31"/>
    <tableColumn id="4" xr3:uid="{E21449A2-D834-461B-ADFC-7FB661E8BEB7}" name="modeNr" dataDxfId="30"/>
    <tableColumn id="5" xr3:uid="{90AEB41C-8336-412C-B546-60D1E57BE67F}" name="modeName" dataDxfId="29"/>
    <tableColumn id="32" xr3:uid="{AA8F0E0F-8F01-42BE-A1FC-E2402BDCD462}" name="RMS" dataDxfId="28"/>
    <tableColumn id="6" xr3:uid="{404EEF9A-2DFA-4502-AB5E-BC7BABE3E117}" name="spelling" dataDxfId="27">
      <calculatedColumnFormula>IF(COUNTIF(RMS_spelling[number],scales[[#This Row],[RMS]])&gt;0,"b","")</calculatedColumnFormula>
    </tableColumn>
    <tableColumn id="7" xr3:uid="{18352EBB-FBA7-417C-948D-7519018CC6C8}" name="n1" dataDxfId="26">
      <calculatedColumnFormula>MOD(J2,12)+1</calculatedColumnFormula>
    </tableColumn>
    <tableColumn id="8" xr3:uid="{989E780F-09E1-42EC-9D53-E88F95E03526}" name="n2" dataDxfId="25">
      <calculatedColumnFormula>MOD(K2,12)+1</calculatedColumnFormula>
    </tableColumn>
    <tableColumn id="9" xr3:uid="{A9C65872-0FDB-40FC-8245-DB5F9EB5D5E5}" name="n3" dataDxfId="24">
      <calculatedColumnFormula>MOD(L2,12)+1</calculatedColumnFormula>
    </tableColumn>
    <tableColumn id="10" xr3:uid="{D741DFE0-B542-4ECB-B102-C064781BC987}" name="n4" dataDxfId="23">
      <calculatedColumnFormula>MOD(M2,12)+1</calculatedColumnFormula>
    </tableColumn>
    <tableColumn id="11" xr3:uid="{33C302A8-DE48-40EC-9C7C-FB36EBDF8185}" name="n5" dataDxfId="22">
      <calculatedColumnFormula>MOD(N2,12)+1</calculatedColumnFormula>
    </tableColumn>
    <tableColumn id="12" xr3:uid="{6238E4D4-1C09-4060-AD1E-935F5320FC8B}" name="n6" dataDxfId="21"/>
    <tableColumn id="13" xr3:uid="{2E3BE23A-2D19-473A-BB19-EB66A6865BA6}" name="n7" dataDxfId="20"/>
    <tableColumn id="14" xr3:uid="{2D2D73DE-A97F-4888-BCDC-4DB7E22F8683}" name="n8" dataDxfId="19"/>
    <tableColumn id="19" xr3:uid="{5618E7FD-1069-4ABE-8934-827D353A3710}" name="nn1" dataDxfId="18">
      <calculatedColumnFormula>IFERROR(IF($I3="b",INDEX(flat_spelling[],MATCH(scales[[#This Row],[n1]],flat_spelling[number],0),2),INDEX(sharp_spelling[],MATCH(scales[[#This Row],[n1]],sharp_spelling[number],0),2)),"")</calculatedColumnFormula>
    </tableColumn>
    <tableColumn id="20" xr3:uid="{E479D363-C9D4-454F-B1B6-E79997EE8C1A}" name="nn2" dataDxfId="17">
      <calculatedColumnFormula>IFERROR(IF($I3="b",INDEX(flat_spelling[],MATCH(scales[[#This Row],[n2]],flat_spelling[number],0),2),INDEX(sharp_spelling[],MATCH(scales[[#This Row],[n2]],sharp_spelling[number],0),2)),"")</calculatedColumnFormula>
    </tableColumn>
    <tableColumn id="21" xr3:uid="{E6306DAD-D54D-47DD-9817-726DE063F23A}" name="nn3" dataDxfId="16">
      <calculatedColumnFormula>IFERROR(IF($I3="b",INDEX(flat_spelling[],MATCH(scales[[#This Row],[n3]],flat_spelling[number],0),2),INDEX(sharp_spelling[],MATCH(scales[[#This Row],[n3]],sharp_spelling[number],0),2)),"")</calculatedColumnFormula>
    </tableColumn>
    <tableColumn id="22" xr3:uid="{CA7A3F30-5D2C-40D1-85CB-1BC99EF7887C}" name="nn4" dataDxfId="15">
      <calculatedColumnFormula>IFERROR(IF($I3="b",INDEX(flat_spelling[],MATCH(scales[[#This Row],[n4]],flat_spelling[number],0),2),INDEX(sharp_spelling[],MATCH(scales[[#This Row],[n4]],sharp_spelling[number],0),2)),"")</calculatedColumnFormula>
    </tableColumn>
    <tableColumn id="23" xr3:uid="{8E0C05AB-E107-4AB3-BFB9-53281824A992}" name="nn5" dataDxfId="14">
      <calculatedColumnFormula>IFERROR(IF($I3="b",INDEX(flat_spelling[],MATCH(scales[[#This Row],[n5]],flat_spelling[number],0),2),INDEX(sharp_spelling[],MATCH(scales[[#This Row],[n5]],sharp_spelling[number],0),2)),"")</calculatedColumnFormula>
    </tableColumn>
    <tableColumn id="24" xr3:uid="{3087A904-BB4D-4323-B4DB-386DD69F3672}" name="nn6" dataDxfId="13">
      <calculatedColumnFormula>IFERROR(IF($I3="b",INDEX(flat_spelling[],MATCH(scales[[#This Row],[n6]],flat_spelling[number],0),2),INDEX(sharp_spelling[],MATCH(scales[[#This Row],[n6]],sharp_spelling[number],0),2)),"")</calculatedColumnFormula>
    </tableColumn>
    <tableColumn id="25" xr3:uid="{1AAA56F8-E39D-4E7A-AE40-0504D72263A9}" name="nn7" dataDxfId="12">
      <calculatedColumnFormula>IFERROR(IF($I3="b",INDEX(flat_spelling[],MATCH(scales[[#This Row],[n7]],flat_spelling[number],0),2),INDEX(sharp_spelling[],MATCH(scales[[#This Row],[n7]],sharp_spelling[number],0),2)),"")</calculatedColumnFormula>
    </tableColumn>
    <tableColumn id="26" xr3:uid="{930B2C45-870C-42F2-A1D0-7FACCB945F0A}" name="nn8" dataDxfId="11">
      <calculatedColumnFormula>IFERROR(IF($I3="b",INDEX(flat_spelling[],MATCH(scales[[#This Row],[n8]],flat_spelling[number],0),2),INDEX(sharp_spelling[],MATCH(scales[[#This Row],[n8]],sharp_spelling[number],0),2)),"")</calculatedColumnFormula>
    </tableColumn>
    <tableColumn id="33" xr3:uid="{F15D2BDD-B075-40ED-BBEC-E485FE928FE7}" name="c1" dataDxfId="10"/>
    <tableColumn id="34" xr3:uid="{83D057C5-B30C-4908-A27A-218C9EDFA6DE}" name="c2" dataDxfId="9"/>
    <tableColumn id="35" xr3:uid="{617FFEB9-942B-4857-94E4-DFF83FFB770D}" name="c3" dataDxfId="8"/>
    <tableColumn id="36" xr3:uid="{B90F7778-930F-4F41-B32A-CD08C105E451}" name="c4" dataDxfId="7"/>
    <tableColumn id="37" xr3:uid="{F83B4CE0-7111-4B09-AC35-79E4724AAA59}" name="c5" dataDxfId="6"/>
    <tableColumn id="38" xr3:uid="{D64AE8F0-C18B-49A2-96CD-2A400ACAEECB}" name="c6" dataDxfId="5"/>
    <tableColumn id="39" xr3:uid="{B407002C-8FE1-411D-A5AF-CDEA8EE03617}" name="c7" dataDxfId="4"/>
    <tableColumn id="40" xr3:uid="{6D4FE57C-2DCA-4CE6-990C-60B47A0B3787}" name="c8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245650-45E7-412E-8E81-1C0806393DBC}" name="flat_spelling" displayName="flat_spelling" ref="B2:C14" totalsRowShown="0">
  <autoFilter ref="B2:C14" xr:uid="{2E245650-45E7-412E-8E81-1C0806393DBC}"/>
  <tableColumns count="2">
    <tableColumn id="1" xr3:uid="{1004AF20-E625-4E61-8D0B-2B5E889A96A3}" name="number"/>
    <tableColumn id="2" xr3:uid="{54D0122F-2F79-4D2D-A9E2-1A1A9209AAE6}" name="spell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5C5FD3-E015-4F4C-8B20-BD497B5100E4}" name="sharp_spelling" displayName="sharp_spelling" ref="B16:C28" totalsRowShown="0">
  <autoFilter ref="B16:C28" xr:uid="{3A5C5FD3-E015-4F4C-8B20-BD497B5100E4}"/>
  <tableColumns count="2">
    <tableColumn id="1" xr3:uid="{60D1520A-9BB5-499E-849E-0356E9A8B471}" name="number"/>
    <tableColumn id="2" xr3:uid="{D1A0B725-A863-4160-B94B-39DC09AFBA26}" name="spell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18F3B7-E820-4798-8A76-9BB547A4B871}" name="RMS_spelling" displayName="RMS_spelling" ref="B30:B36" totalsRowShown="0" dataDxfId="2" tableBorderDxfId="1">
  <autoFilter ref="B30:B36" xr:uid="{5A18F3B7-E820-4798-8A76-9BB547A4B871}"/>
  <tableColumns count="1">
    <tableColumn id="1" xr3:uid="{3049C8CD-BED8-433B-BBFA-49F3459EC733}" name="numb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CB3D-8B23-43E0-89EF-752F1EE4FF75}">
  <dimension ref="B2:AG638"/>
  <sheetViews>
    <sheetView tabSelected="1" topLeftCell="A241" workbookViewId="0">
      <selection activeCell="E558" sqref="E558"/>
    </sheetView>
  </sheetViews>
  <sheetFormatPr defaultRowHeight="14.6" x14ac:dyDescent="0.4"/>
  <cols>
    <col min="1" max="1" width="9.23046875" style="1"/>
    <col min="2" max="2" width="6.84375" style="1" bestFit="1" customWidth="1"/>
    <col min="3" max="3" width="8.84375" style="1" bestFit="1" customWidth="1"/>
    <col min="4" max="4" width="10.15234375" style="1" bestFit="1" customWidth="1"/>
    <col min="5" max="5" width="31.61328125" style="1" bestFit="1" customWidth="1"/>
    <col min="6" max="6" width="12.07421875" style="1" bestFit="1" customWidth="1"/>
    <col min="7" max="7" width="24.61328125" style="1" bestFit="1" customWidth="1"/>
    <col min="8" max="8" width="9.15234375" style="1" bestFit="1" customWidth="1"/>
    <col min="9" max="9" width="11.53515625" style="1" bestFit="1" customWidth="1"/>
    <col min="10" max="18" width="7.3828125" style="1" customWidth="1"/>
    <col min="19" max="21" width="8.3828125" style="1" customWidth="1"/>
    <col min="22" max="27" width="8.4609375" style="1" bestFit="1" customWidth="1"/>
    <col min="28" max="30" width="8.4609375" style="1" customWidth="1"/>
    <col min="31" max="33" width="9.4609375" style="1" customWidth="1"/>
    <col min="34" max="16384" width="9.23046875" style="1"/>
  </cols>
  <sheetData>
    <row r="2" spans="2:33" x14ac:dyDescent="0.4">
      <c r="B2" s="1" t="s">
        <v>0</v>
      </c>
      <c r="C2" s="1" t="s">
        <v>1</v>
      </c>
      <c r="D2" s="1" t="s">
        <v>54</v>
      </c>
      <c r="E2" s="1" t="s">
        <v>2</v>
      </c>
      <c r="F2" s="1" t="s">
        <v>3</v>
      </c>
      <c r="G2" s="1" t="s">
        <v>4</v>
      </c>
      <c r="H2" s="1" t="s">
        <v>60</v>
      </c>
      <c r="I2" s="1" t="s">
        <v>35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69</v>
      </c>
      <c r="AA2" s="1" t="s">
        <v>70</v>
      </c>
      <c r="AB2" s="1" t="s">
        <v>71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</row>
    <row r="3" spans="2:33" x14ac:dyDescent="0.4">
      <c r="B3" s="1">
        <v>1</v>
      </c>
      <c r="C3" s="1">
        <v>1</v>
      </c>
      <c r="D3" s="1" t="str">
        <f>scales[[#This Row],[nn1]]</f>
        <v>C</v>
      </c>
      <c r="E3" s="1" t="s">
        <v>62</v>
      </c>
      <c r="F3" s="1">
        <v>1</v>
      </c>
      <c r="G3" s="1" t="s">
        <v>13</v>
      </c>
      <c r="H3" s="1">
        <v>1</v>
      </c>
      <c r="I3" s="1" t="str">
        <f>IF(COUNTIF(RMS_spelling[number],scales[[#This Row],[RMS]])&gt;0,"b","")</f>
        <v>b</v>
      </c>
      <c r="J3" s="1">
        <v>1</v>
      </c>
      <c r="K3" s="1">
        <v>3</v>
      </c>
      <c r="L3" s="1">
        <v>5</v>
      </c>
      <c r="M3" s="1">
        <v>6</v>
      </c>
      <c r="N3" s="1">
        <v>8</v>
      </c>
      <c r="O3" s="1">
        <v>10</v>
      </c>
      <c r="P3" s="1">
        <v>12</v>
      </c>
      <c r="R3" s="1" t="str">
        <f>IFERROR(IF($I3="b",INDEX(flat_spelling[],MATCH(scales[[#This Row],[n1]],flat_spelling[number],0),2),INDEX(sharp_spelling[],MATCH(scales[[#This Row],[n1]],sharp_spelling[number],0),2)),"")</f>
        <v>C</v>
      </c>
      <c r="S3" s="1" t="str">
        <f>IFERROR(IF($I3="b",INDEX(flat_spelling[],MATCH(scales[[#This Row],[n2]],flat_spelling[number],0),2),INDEX(sharp_spelling[],MATCH(scales[[#This Row],[n2]],sharp_spelling[number],0),2)),"")</f>
        <v>D</v>
      </c>
      <c r="T3" s="1" t="str">
        <f>IFERROR(IF($I3="b",INDEX(flat_spelling[],MATCH(scales[[#This Row],[n3]],flat_spelling[number],0),2),INDEX(sharp_spelling[],MATCH(scales[[#This Row],[n3]],sharp_spelling[number],0),2)),"")</f>
        <v>E</v>
      </c>
      <c r="U3" s="1" t="str">
        <f>IFERROR(IF($I3="b",INDEX(flat_spelling[],MATCH(scales[[#This Row],[n4]],flat_spelling[number],0),2),INDEX(sharp_spelling[],MATCH(scales[[#This Row],[n4]],sharp_spelling[number],0),2)),"")</f>
        <v>F</v>
      </c>
      <c r="V3" s="1" t="str">
        <f>IFERROR(IF($I3="b",INDEX(flat_spelling[],MATCH(scales[[#This Row],[n5]],flat_spelling[number],0),2),INDEX(sharp_spelling[],MATCH(scales[[#This Row],[n5]],sharp_spelling[number],0),2)),"")</f>
        <v>G</v>
      </c>
      <c r="W3" s="1" t="str">
        <f>IFERROR(IF($I3="b",INDEX(flat_spelling[],MATCH(scales[[#This Row],[n6]],flat_spelling[number],0),2),INDEX(sharp_spelling[],MATCH(scales[[#This Row],[n6]],sharp_spelling[number],0),2)),"")</f>
        <v>A</v>
      </c>
      <c r="X3" s="1" t="str">
        <f>IFERROR(IF($I3="b",INDEX(flat_spelling[],MATCH(scales[[#This Row],[n7]],flat_spelling[number],0),2),INDEX(sharp_spelling[],MATCH(scales[[#This Row],[n7]],sharp_spelling[number],0),2)),"")</f>
        <v>B</v>
      </c>
      <c r="Y3" s="1" t="str">
        <f>IFERROR(IF($I3="b",INDEX(flat_spelling[],MATCH(scales[[#This Row],[n8]],flat_spelling[number],0),2),INDEX(sharp_spelling[],MATCH(scales[[#This Row],[n8]],sharp_spelling[number],0),2)),"")</f>
        <v/>
      </c>
      <c r="Z3" s="1" t="s">
        <v>77</v>
      </c>
      <c r="AA3" s="1" t="s">
        <v>78</v>
      </c>
      <c r="AB3" s="1" t="s">
        <v>78</v>
      </c>
      <c r="AC3" s="1" t="s">
        <v>77</v>
      </c>
      <c r="AD3" s="1" t="s">
        <v>77</v>
      </c>
      <c r="AE3" s="1" t="s">
        <v>78</v>
      </c>
      <c r="AF3" s="1" t="s">
        <v>79</v>
      </c>
    </row>
    <row r="4" spans="2:33" x14ac:dyDescent="0.4">
      <c r="B4" s="1">
        <v>2</v>
      </c>
      <c r="C4" s="1">
        <v>2</v>
      </c>
      <c r="D4" s="1" t="str">
        <f>scales[[#This Row],[nn1]]</f>
        <v>Db</v>
      </c>
      <c r="E4" s="1" t="s">
        <v>62</v>
      </c>
      <c r="F4" s="1">
        <v>1</v>
      </c>
      <c r="G4" s="1" t="s">
        <v>13</v>
      </c>
      <c r="H4" s="1">
        <f t="shared" ref="H4:H14" si="0">H3+1</f>
        <v>2</v>
      </c>
      <c r="I4" s="1" t="str">
        <f>IF(COUNTIF(RMS_spelling[number],scales[[#This Row],[RMS]])&gt;0,"b","")</f>
        <v>b</v>
      </c>
      <c r="J4" s="1">
        <f t="shared" ref="J4:J14" si="1">MOD(J3,12)+1</f>
        <v>2</v>
      </c>
      <c r="K4" s="1">
        <f t="shared" ref="K4:K14" si="2">MOD(K3,12)+1</f>
        <v>4</v>
      </c>
      <c r="L4" s="1">
        <f t="shared" ref="L4:L14" si="3">MOD(L3,12)+1</f>
        <v>6</v>
      </c>
      <c r="M4" s="1">
        <f t="shared" ref="M4:M14" si="4">MOD(M3,12)+1</f>
        <v>7</v>
      </c>
      <c r="N4" s="1">
        <f t="shared" ref="N4:N14" si="5">MOD(N3,12)+1</f>
        <v>9</v>
      </c>
      <c r="O4" s="1">
        <f t="shared" ref="O4:O14" si="6">MOD(O3,12)+1</f>
        <v>11</v>
      </c>
      <c r="P4" s="1">
        <f t="shared" ref="P4:P14" si="7">MOD(P3,12)+1</f>
        <v>1</v>
      </c>
      <c r="R4" s="1" t="str">
        <f>IFERROR(IF($I4="b",INDEX(flat_spelling[],MATCH(scales[[#This Row],[n1]],flat_spelling[number],0),2),INDEX(sharp_spelling[],MATCH(scales[[#This Row],[n1]],sharp_spelling[number],0),2)),"")</f>
        <v>Db</v>
      </c>
      <c r="S4" s="1" t="str">
        <f>IFERROR(IF($I4="b",INDEX(flat_spelling[],MATCH(scales[[#This Row],[n2]],flat_spelling[number],0),2),INDEX(sharp_spelling[],MATCH(scales[[#This Row],[n2]],sharp_spelling[number],0),2)),"")</f>
        <v>Eb</v>
      </c>
      <c r="T4" s="1" t="str">
        <f>IFERROR(IF($I4="b",INDEX(flat_spelling[],MATCH(scales[[#This Row],[n3]],flat_spelling[number],0),2),INDEX(sharp_spelling[],MATCH(scales[[#This Row],[n3]],sharp_spelling[number],0),2)),"")</f>
        <v>F</v>
      </c>
      <c r="U4" s="1" t="str">
        <f>IFERROR(IF($I4="b",INDEX(flat_spelling[],MATCH(scales[[#This Row],[n4]],flat_spelling[number],0),2),INDEX(sharp_spelling[],MATCH(scales[[#This Row],[n4]],sharp_spelling[number],0),2)),"")</f>
        <v>Gb</v>
      </c>
      <c r="V4" s="1" t="str">
        <f>IFERROR(IF($I4="b",INDEX(flat_spelling[],MATCH(scales[[#This Row],[n5]],flat_spelling[number],0),2),INDEX(sharp_spelling[],MATCH(scales[[#This Row],[n5]],sharp_spelling[number],0),2)),"")</f>
        <v>Ab</v>
      </c>
      <c r="W4" s="1" t="str">
        <f>IFERROR(IF($I4="b",INDEX(flat_spelling[],MATCH(scales[[#This Row],[n6]],flat_spelling[number],0),2),INDEX(sharp_spelling[],MATCH(scales[[#This Row],[n6]],sharp_spelling[number],0),2)),"")</f>
        <v>Bb</v>
      </c>
      <c r="X4" s="1" t="str">
        <f>IFERROR(IF($I4="b",INDEX(flat_spelling[],MATCH(scales[[#This Row],[n7]],flat_spelling[number],0),2),INDEX(sharp_spelling[],MATCH(scales[[#This Row],[n7]],sharp_spelling[number],0),2)),"")</f>
        <v>C</v>
      </c>
      <c r="Y4" s="1" t="str">
        <f>IFERROR(IF($I4="b",INDEX(flat_spelling[],MATCH(scales[[#This Row],[n8]],flat_spelling[number],0),2),INDEX(sharp_spelling[],MATCH(scales[[#This Row],[n8]],sharp_spelling[number],0),2)),"")</f>
        <v/>
      </c>
      <c r="Z4" s="1" t="s">
        <v>77</v>
      </c>
      <c r="AA4" s="1" t="s">
        <v>78</v>
      </c>
      <c r="AB4" s="1" t="s">
        <v>78</v>
      </c>
      <c r="AC4" s="1" t="s">
        <v>77</v>
      </c>
      <c r="AD4" s="1" t="s">
        <v>77</v>
      </c>
      <c r="AE4" s="1" t="s">
        <v>78</v>
      </c>
      <c r="AF4" s="1" t="s">
        <v>79</v>
      </c>
    </row>
    <row r="5" spans="2:33" x14ac:dyDescent="0.4">
      <c r="B5" s="1">
        <v>3</v>
      </c>
      <c r="C5" s="1">
        <v>3</v>
      </c>
      <c r="D5" s="1" t="str">
        <f>scales[[#This Row],[nn1]]</f>
        <v>D</v>
      </c>
      <c r="E5" s="1" t="s">
        <v>62</v>
      </c>
      <c r="F5" s="1">
        <v>1</v>
      </c>
      <c r="G5" s="1" t="s">
        <v>13</v>
      </c>
      <c r="H5" s="1">
        <f t="shared" si="0"/>
        <v>3</v>
      </c>
      <c r="I5" s="1" t="str">
        <f>IF(COUNTIF(RMS_spelling[number],scales[[#This Row],[RMS]])&gt;0,"b","")</f>
        <v/>
      </c>
      <c r="J5" s="1">
        <f t="shared" si="1"/>
        <v>3</v>
      </c>
      <c r="K5" s="1">
        <f t="shared" si="2"/>
        <v>5</v>
      </c>
      <c r="L5" s="1">
        <f t="shared" si="3"/>
        <v>7</v>
      </c>
      <c r="M5" s="1">
        <f t="shared" si="4"/>
        <v>8</v>
      </c>
      <c r="N5" s="1">
        <f t="shared" si="5"/>
        <v>10</v>
      </c>
      <c r="O5" s="1">
        <f t="shared" si="6"/>
        <v>12</v>
      </c>
      <c r="P5" s="1">
        <f t="shared" si="7"/>
        <v>2</v>
      </c>
      <c r="R5" s="1" t="str">
        <f>IFERROR(IF($I5="b",INDEX(flat_spelling[],MATCH(scales[[#This Row],[n1]],flat_spelling[number],0),2),INDEX(sharp_spelling[],MATCH(scales[[#This Row],[n1]],sharp_spelling[number],0),2)),"")</f>
        <v>D</v>
      </c>
      <c r="S5" s="1" t="str">
        <f>IFERROR(IF($I5="b",INDEX(flat_spelling[],MATCH(scales[[#This Row],[n2]],flat_spelling[number],0),2),INDEX(sharp_spelling[],MATCH(scales[[#This Row],[n2]],sharp_spelling[number],0),2)),"")</f>
        <v>E</v>
      </c>
      <c r="T5" s="1" t="str">
        <f>IFERROR(IF($I5="b",INDEX(flat_spelling[],MATCH(scales[[#This Row],[n3]],flat_spelling[number],0),2),INDEX(sharp_spelling[],MATCH(scales[[#This Row],[n3]],sharp_spelling[number],0),2)),"")</f>
        <v>F#</v>
      </c>
      <c r="U5" s="1" t="str">
        <f>IFERROR(IF($I5="b",INDEX(flat_spelling[],MATCH(scales[[#This Row],[n4]],flat_spelling[number],0),2),INDEX(sharp_spelling[],MATCH(scales[[#This Row],[n4]],sharp_spelling[number],0),2)),"")</f>
        <v>G</v>
      </c>
      <c r="V5" s="1" t="str">
        <f>IFERROR(IF($I5="b",INDEX(flat_spelling[],MATCH(scales[[#This Row],[n5]],flat_spelling[number],0),2),INDEX(sharp_spelling[],MATCH(scales[[#This Row],[n5]],sharp_spelling[number],0),2)),"")</f>
        <v>A</v>
      </c>
      <c r="W5" s="1" t="str">
        <f>IFERROR(IF($I5="b",INDEX(flat_spelling[],MATCH(scales[[#This Row],[n6]],flat_spelling[number],0),2),INDEX(sharp_spelling[],MATCH(scales[[#This Row],[n6]],sharp_spelling[number],0),2)),"")</f>
        <v>B</v>
      </c>
      <c r="X5" s="1" t="str">
        <f>IFERROR(IF($I5="b",INDEX(flat_spelling[],MATCH(scales[[#This Row],[n7]],flat_spelling[number],0),2),INDEX(sharp_spelling[],MATCH(scales[[#This Row],[n7]],sharp_spelling[number],0),2)),"")</f>
        <v>C#</v>
      </c>
      <c r="Y5" s="1" t="str">
        <f>IFERROR(IF($I5="b",INDEX(flat_spelling[],MATCH(scales[[#This Row],[n8]],flat_spelling[number],0),2),INDEX(sharp_spelling[],MATCH(scales[[#This Row],[n8]],sharp_spelling[number],0),2)),"")</f>
        <v/>
      </c>
      <c r="Z5" s="1" t="s">
        <v>77</v>
      </c>
      <c r="AA5" s="1" t="s">
        <v>78</v>
      </c>
      <c r="AB5" s="1" t="s">
        <v>78</v>
      </c>
      <c r="AC5" s="1" t="s">
        <v>77</v>
      </c>
      <c r="AD5" s="1" t="s">
        <v>77</v>
      </c>
      <c r="AE5" s="1" t="s">
        <v>78</v>
      </c>
      <c r="AF5" s="1" t="s">
        <v>79</v>
      </c>
    </row>
    <row r="6" spans="2:33" x14ac:dyDescent="0.4">
      <c r="B6" s="1">
        <v>4</v>
      </c>
      <c r="C6" s="1">
        <v>4</v>
      </c>
      <c r="D6" s="1" t="str">
        <f>scales[[#This Row],[nn1]]</f>
        <v>Eb</v>
      </c>
      <c r="E6" s="1" t="s">
        <v>62</v>
      </c>
      <c r="F6" s="1">
        <v>1</v>
      </c>
      <c r="G6" s="1" t="s">
        <v>13</v>
      </c>
      <c r="H6" s="1">
        <f t="shared" si="0"/>
        <v>4</v>
      </c>
      <c r="I6" s="1" t="str">
        <f>IF(COUNTIF(RMS_spelling[number],scales[[#This Row],[RMS]])&gt;0,"b","")</f>
        <v>b</v>
      </c>
      <c r="J6" s="1">
        <f t="shared" si="1"/>
        <v>4</v>
      </c>
      <c r="K6" s="1">
        <f t="shared" si="2"/>
        <v>6</v>
      </c>
      <c r="L6" s="1">
        <f t="shared" si="3"/>
        <v>8</v>
      </c>
      <c r="M6" s="1">
        <f t="shared" si="4"/>
        <v>9</v>
      </c>
      <c r="N6" s="1">
        <f t="shared" si="5"/>
        <v>11</v>
      </c>
      <c r="O6" s="1">
        <f t="shared" si="6"/>
        <v>1</v>
      </c>
      <c r="P6" s="1">
        <f t="shared" si="7"/>
        <v>3</v>
      </c>
      <c r="R6" s="1" t="str">
        <f>IFERROR(IF($I6="b",INDEX(flat_spelling[],MATCH(scales[[#This Row],[n1]],flat_spelling[number],0),2),INDEX(sharp_spelling[],MATCH(scales[[#This Row],[n1]],sharp_spelling[number],0),2)),"")</f>
        <v>Eb</v>
      </c>
      <c r="S6" s="1" t="str">
        <f>IFERROR(IF($I6="b",INDEX(flat_spelling[],MATCH(scales[[#This Row],[n2]],flat_spelling[number],0),2),INDEX(sharp_spelling[],MATCH(scales[[#This Row],[n2]],sharp_spelling[number],0),2)),"")</f>
        <v>F</v>
      </c>
      <c r="T6" s="1" t="str">
        <f>IFERROR(IF($I6="b",INDEX(flat_spelling[],MATCH(scales[[#This Row],[n3]],flat_spelling[number],0),2),INDEX(sharp_spelling[],MATCH(scales[[#This Row],[n3]],sharp_spelling[number],0),2)),"")</f>
        <v>G</v>
      </c>
      <c r="U6" s="1" t="str">
        <f>IFERROR(IF($I6="b",INDEX(flat_spelling[],MATCH(scales[[#This Row],[n4]],flat_spelling[number],0),2),INDEX(sharp_spelling[],MATCH(scales[[#This Row],[n4]],sharp_spelling[number],0),2)),"")</f>
        <v>Ab</v>
      </c>
      <c r="V6" s="1" t="str">
        <f>IFERROR(IF($I6="b",INDEX(flat_spelling[],MATCH(scales[[#This Row],[n5]],flat_spelling[number],0),2),INDEX(sharp_spelling[],MATCH(scales[[#This Row],[n5]],sharp_spelling[number],0),2)),"")</f>
        <v>Bb</v>
      </c>
      <c r="W6" s="1" t="str">
        <f>IFERROR(IF($I6="b",INDEX(flat_spelling[],MATCH(scales[[#This Row],[n6]],flat_spelling[number],0),2),INDEX(sharp_spelling[],MATCH(scales[[#This Row],[n6]],sharp_spelling[number],0),2)),"")</f>
        <v>C</v>
      </c>
      <c r="X6" s="1" t="str">
        <f>IFERROR(IF($I6="b",INDEX(flat_spelling[],MATCH(scales[[#This Row],[n7]],flat_spelling[number],0),2),INDEX(sharp_spelling[],MATCH(scales[[#This Row],[n7]],sharp_spelling[number],0),2)),"")</f>
        <v>D</v>
      </c>
      <c r="Y6" s="1" t="str">
        <f>IFERROR(IF($I6="b",INDEX(flat_spelling[],MATCH(scales[[#This Row],[n8]],flat_spelling[number],0),2),INDEX(sharp_spelling[],MATCH(scales[[#This Row],[n8]],sharp_spelling[number],0),2)),"")</f>
        <v/>
      </c>
      <c r="Z6" s="1" t="s">
        <v>77</v>
      </c>
      <c r="AA6" s="1" t="s">
        <v>78</v>
      </c>
      <c r="AB6" s="1" t="s">
        <v>78</v>
      </c>
      <c r="AC6" s="1" t="s">
        <v>77</v>
      </c>
      <c r="AD6" s="1" t="s">
        <v>77</v>
      </c>
      <c r="AE6" s="1" t="s">
        <v>78</v>
      </c>
      <c r="AF6" s="1" t="s">
        <v>79</v>
      </c>
    </row>
    <row r="7" spans="2:33" x14ac:dyDescent="0.4">
      <c r="B7" s="1">
        <v>5</v>
      </c>
      <c r="C7" s="1">
        <v>5</v>
      </c>
      <c r="D7" s="1" t="str">
        <f>scales[[#This Row],[nn1]]</f>
        <v>E</v>
      </c>
      <c r="E7" s="1" t="s">
        <v>62</v>
      </c>
      <c r="F7" s="1">
        <v>1</v>
      </c>
      <c r="G7" s="1" t="s">
        <v>13</v>
      </c>
      <c r="H7" s="1">
        <f t="shared" si="0"/>
        <v>5</v>
      </c>
      <c r="I7" s="1" t="str">
        <f>IF(COUNTIF(RMS_spelling[number],scales[[#This Row],[RMS]])&gt;0,"b","")</f>
        <v/>
      </c>
      <c r="J7" s="1">
        <f t="shared" si="1"/>
        <v>5</v>
      </c>
      <c r="K7" s="1">
        <f t="shared" si="2"/>
        <v>7</v>
      </c>
      <c r="L7" s="1">
        <f t="shared" si="3"/>
        <v>9</v>
      </c>
      <c r="M7" s="1">
        <f t="shared" si="4"/>
        <v>10</v>
      </c>
      <c r="N7" s="1">
        <f t="shared" si="5"/>
        <v>12</v>
      </c>
      <c r="O7" s="1">
        <f t="shared" si="6"/>
        <v>2</v>
      </c>
      <c r="P7" s="1">
        <f t="shared" si="7"/>
        <v>4</v>
      </c>
      <c r="R7" s="1" t="str">
        <f>IFERROR(IF($I7="b",INDEX(flat_spelling[],MATCH(scales[[#This Row],[n1]],flat_spelling[number],0),2),INDEX(sharp_spelling[],MATCH(scales[[#This Row],[n1]],sharp_spelling[number],0),2)),"")</f>
        <v>E</v>
      </c>
      <c r="S7" s="1" t="str">
        <f>IFERROR(IF($I7="b",INDEX(flat_spelling[],MATCH(scales[[#This Row],[n2]],flat_spelling[number],0),2),INDEX(sharp_spelling[],MATCH(scales[[#This Row],[n2]],sharp_spelling[number],0),2)),"")</f>
        <v>F#</v>
      </c>
      <c r="T7" s="1" t="str">
        <f>IFERROR(IF($I7="b",INDEX(flat_spelling[],MATCH(scales[[#This Row],[n3]],flat_spelling[number],0),2),INDEX(sharp_spelling[],MATCH(scales[[#This Row],[n3]],sharp_spelling[number],0),2)),"")</f>
        <v>G#</v>
      </c>
      <c r="U7" s="1" t="str">
        <f>IFERROR(IF($I7="b",INDEX(flat_spelling[],MATCH(scales[[#This Row],[n4]],flat_spelling[number],0),2),INDEX(sharp_spelling[],MATCH(scales[[#This Row],[n4]],sharp_spelling[number],0),2)),"")</f>
        <v>A</v>
      </c>
      <c r="V7" s="1" t="str">
        <f>IFERROR(IF($I7="b",INDEX(flat_spelling[],MATCH(scales[[#This Row],[n5]],flat_spelling[number],0),2),INDEX(sharp_spelling[],MATCH(scales[[#This Row],[n5]],sharp_spelling[number],0),2)),"")</f>
        <v>B</v>
      </c>
      <c r="W7" s="1" t="str">
        <f>IFERROR(IF($I7="b",INDEX(flat_spelling[],MATCH(scales[[#This Row],[n6]],flat_spelling[number],0),2),INDEX(sharp_spelling[],MATCH(scales[[#This Row],[n6]],sharp_spelling[number],0),2)),"")</f>
        <v>C#</v>
      </c>
      <c r="X7" s="1" t="str">
        <f>IFERROR(IF($I7="b",INDEX(flat_spelling[],MATCH(scales[[#This Row],[n7]],flat_spelling[number],0),2),INDEX(sharp_spelling[],MATCH(scales[[#This Row],[n7]],sharp_spelling[number],0),2)),"")</f>
        <v>D#</v>
      </c>
      <c r="Y7" s="1" t="str">
        <f>IFERROR(IF($I7="b",INDEX(flat_spelling[],MATCH(scales[[#This Row],[n8]],flat_spelling[number],0),2),INDEX(sharp_spelling[],MATCH(scales[[#This Row],[n8]],sharp_spelling[number],0),2)),"")</f>
        <v/>
      </c>
      <c r="Z7" s="1" t="s">
        <v>77</v>
      </c>
      <c r="AA7" s="1" t="s">
        <v>78</v>
      </c>
      <c r="AB7" s="1" t="s">
        <v>78</v>
      </c>
      <c r="AC7" s="1" t="s">
        <v>77</v>
      </c>
      <c r="AD7" s="1" t="s">
        <v>77</v>
      </c>
      <c r="AE7" s="1" t="s">
        <v>78</v>
      </c>
      <c r="AF7" s="1" t="s">
        <v>79</v>
      </c>
    </row>
    <row r="8" spans="2:33" x14ac:dyDescent="0.4">
      <c r="B8" s="1">
        <v>6</v>
      </c>
      <c r="C8" s="1">
        <v>6</v>
      </c>
      <c r="D8" s="1" t="str">
        <f>scales[[#This Row],[nn1]]</f>
        <v>F</v>
      </c>
      <c r="E8" s="1" t="s">
        <v>62</v>
      </c>
      <c r="F8" s="1">
        <v>1</v>
      </c>
      <c r="G8" s="1" t="s">
        <v>13</v>
      </c>
      <c r="H8" s="1">
        <f t="shared" si="0"/>
        <v>6</v>
      </c>
      <c r="I8" s="1" t="str">
        <f>IF(COUNTIF(RMS_spelling[number],scales[[#This Row],[RMS]])&gt;0,"b","")</f>
        <v>b</v>
      </c>
      <c r="J8" s="1">
        <f t="shared" si="1"/>
        <v>6</v>
      </c>
      <c r="K8" s="1">
        <f t="shared" si="2"/>
        <v>8</v>
      </c>
      <c r="L8" s="1">
        <f t="shared" si="3"/>
        <v>10</v>
      </c>
      <c r="M8" s="1">
        <f t="shared" si="4"/>
        <v>11</v>
      </c>
      <c r="N8" s="1">
        <f t="shared" si="5"/>
        <v>1</v>
      </c>
      <c r="O8" s="1">
        <f t="shared" si="6"/>
        <v>3</v>
      </c>
      <c r="P8" s="1">
        <f t="shared" si="7"/>
        <v>5</v>
      </c>
      <c r="R8" s="1" t="str">
        <f>IFERROR(IF($I8="b",INDEX(flat_spelling[],MATCH(scales[[#This Row],[n1]],flat_spelling[number],0),2),INDEX(sharp_spelling[],MATCH(scales[[#This Row],[n1]],sharp_spelling[number],0),2)),"")</f>
        <v>F</v>
      </c>
      <c r="S8" s="1" t="str">
        <f>IFERROR(IF($I8="b",INDEX(flat_spelling[],MATCH(scales[[#This Row],[n2]],flat_spelling[number],0),2),INDEX(sharp_spelling[],MATCH(scales[[#This Row],[n2]],sharp_spelling[number],0),2)),"")</f>
        <v>G</v>
      </c>
      <c r="T8" s="1" t="str">
        <f>IFERROR(IF($I8="b",INDEX(flat_spelling[],MATCH(scales[[#This Row],[n3]],flat_spelling[number],0),2),INDEX(sharp_spelling[],MATCH(scales[[#This Row],[n3]],sharp_spelling[number],0),2)),"")</f>
        <v>A</v>
      </c>
      <c r="U8" s="1" t="str">
        <f>IFERROR(IF($I8="b",INDEX(flat_spelling[],MATCH(scales[[#This Row],[n4]],flat_spelling[number],0),2),INDEX(sharp_spelling[],MATCH(scales[[#This Row],[n4]],sharp_spelling[number],0),2)),"")</f>
        <v>Bb</v>
      </c>
      <c r="V8" s="1" t="str">
        <f>IFERROR(IF($I8="b",INDEX(flat_spelling[],MATCH(scales[[#This Row],[n5]],flat_spelling[number],0),2),INDEX(sharp_spelling[],MATCH(scales[[#This Row],[n5]],sharp_spelling[number],0),2)),"")</f>
        <v>C</v>
      </c>
      <c r="W8" s="1" t="str">
        <f>IFERROR(IF($I8="b",INDEX(flat_spelling[],MATCH(scales[[#This Row],[n6]],flat_spelling[number],0),2),INDEX(sharp_spelling[],MATCH(scales[[#This Row],[n6]],sharp_spelling[number],0),2)),"")</f>
        <v>D</v>
      </c>
      <c r="X8" s="1" t="str">
        <f>IFERROR(IF($I8="b",INDEX(flat_spelling[],MATCH(scales[[#This Row],[n7]],flat_spelling[number],0),2),INDEX(sharp_spelling[],MATCH(scales[[#This Row],[n7]],sharp_spelling[number],0),2)),"")</f>
        <v>E</v>
      </c>
      <c r="Y8" s="1" t="str">
        <f>IFERROR(IF($I8="b",INDEX(flat_spelling[],MATCH(scales[[#This Row],[n8]],flat_spelling[number],0),2),INDEX(sharp_spelling[],MATCH(scales[[#This Row],[n8]],sharp_spelling[number],0),2)),"")</f>
        <v/>
      </c>
      <c r="Z8" s="1" t="s">
        <v>77</v>
      </c>
      <c r="AA8" s="1" t="s">
        <v>78</v>
      </c>
      <c r="AB8" s="1" t="s">
        <v>78</v>
      </c>
      <c r="AC8" s="1" t="s">
        <v>77</v>
      </c>
      <c r="AD8" s="1" t="s">
        <v>77</v>
      </c>
      <c r="AE8" s="1" t="s">
        <v>78</v>
      </c>
      <c r="AF8" s="1" t="s">
        <v>79</v>
      </c>
    </row>
    <row r="9" spans="2:33" x14ac:dyDescent="0.4">
      <c r="B9" s="1">
        <v>7</v>
      </c>
      <c r="C9" s="1">
        <v>7</v>
      </c>
      <c r="D9" s="1" t="str">
        <f>scales[[#This Row],[nn1]]</f>
        <v>F#</v>
      </c>
      <c r="E9" s="1" t="s">
        <v>62</v>
      </c>
      <c r="F9" s="1">
        <v>1</v>
      </c>
      <c r="G9" s="1" t="s">
        <v>13</v>
      </c>
      <c r="H9" s="1">
        <f t="shared" si="0"/>
        <v>7</v>
      </c>
      <c r="I9" s="1" t="str">
        <f>IF(COUNTIF(RMS_spelling[number],scales[[#This Row],[RMS]])&gt;0,"b","")</f>
        <v/>
      </c>
      <c r="J9" s="1">
        <f t="shared" si="1"/>
        <v>7</v>
      </c>
      <c r="K9" s="1">
        <f t="shared" si="2"/>
        <v>9</v>
      </c>
      <c r="L9" s="1">
        <f t="shared" si="3"/>
        <v>11</v>
      </c>
      <c r="M9" s="1">
        <f t="shared" si="4"/>
        <v>12</v>
      </c>
      <c r="N9" s="1">
        <f t="shared" si="5"/>
        <v>2</v>
      </c>
      <c r="O9" s="1">
        <f t="shared" si="6"/>
        <v>4</v>
      </c>
      <c r="P9" s="1">
        <f t="shared" si="7"/>
        <v>6</v>
      </c>
      <c r="R9" s="1" t="str">
        <f>IFERROR(IF($I9="b",INDEX(flat_spelling[],MATCH(scales[[#This Row],[n1]],flat_spelling[number],0),2),INDEX(sharp_spelling[],MATCH(scales[[#This Row],[n1]],sharp_spelling[number],0),2)),"")</f>
        <v>F#</v>
      </c>
      <c r="S9" s="1" t="str">
        <f>IFERROR(IF($I9="b",INDEX(flat_spelling[],MATCH(scales[[#This Row],[n2]],flat_spelling[number],0),2),INDEX(sharp_spelling[],MATCH(scales[[#This Row],[n2]],sharp_spelling[number],0),2)),"")</f>
        <v>G#</v>
      </c>
      <c r="T9" s="1" t="str">
        <f>IFERROR(IF($I9="b",INDEX(flat_spelling[],MATCH(scales[[#This Row],[n3]],flat_spelling[number],0),2),INDEX(sharp_spelling[],MATCH(scales[[#This Row],[n3]],sharp_spelling[number],0),2)),"")</f>
        <v>A#</v>
      </c>
      <c r="U9" s="1" t="str">
        <f>IFERROR(IF($I9="b",INDEX(flat_spelling[],MATCH(scales[[#This Row],[n4]],flat_spelling[number],0),2),INDEX(sharp_spelling[],MATCH(scales[[#This Row],[n4]],sharp_spelling[number],0),2)),"")</f>
        <v>B</v>
      </c>
      <c r="V9" s="1" t="str">
        <f>IFERROR(IF($I9="b",INDEX(flat_spelling[],MATCH(scales[[#This Row],[n5]],flat_spelling[number],0),2),INDEX(sharp_spelling[],MATCH(scales[[#This Row],[n5]],sharp_spelling[number],0),2)),"")</f>
        <v>C#</v>
      </c>
      <c r="W9" s="1" t="str">
        <f>IFERROR(IF($I9="b",INDEX(flat_spelling[],MATCH(scales[[#This Row],[n6]],flat_spelling[number],0),2),INDEX(sharp_spelling[],MATCH(scales[[#This Row],[n6]],sharp_spelling[number],0),2)),"")</f>
        <v>D#</v>
      </c>
      <c r="X9" s="1" t="str">
        <f>IFERROR(IF($I9="b",INDEX(flat_spelling[],MATCH(scales[[#This Row],[n7]],flat_spelling[number],0),2),INDEX(sharp_spelling[],MATCH(scales[[#This Row],[n7]],sharp_spelling[number],0),2)),"")</f>
        <v>F</v>
      </c>
      <c r="Y9" s="1" t="str">
        <f>IFERROR(IF($I9="b",INDEX(flat_spelling[],MATCH(scales[[#This Row],[n8]],flat_spelling[number],0),2),INDEX(sharp_spelling[],MATCH(scales[[#This Row],[n8]],sharp_spelling[number],0),2)),"")</f>
        <v/>
      </c>
      <c r="Z9" s="1" t="s">
        <v>77</v>
      </c>
      <c r="AA9" s="1" t="s">
        <v>78</v>
      </c>
      <c r="AB9" s="1" t="s">
        <v>78</v>
      </c>
      <c r="AC9" s="1" t="s">
        <v>77</v>
      </c>
      <c r="AD9" s="1" t="s">
        <v>77</v>
      </c>
      <c r="AE9" s="1" t="s">
        <v>78</v>
      </c>
      <c r="AF9" s="1" t="s">
        <v>79</v>
      </c>
    </row>
    <row r="10" spans="2:33" x14ac:dyDescent="0.4">
      <c r="B10" s="1">
        <v>8</v>
      </c>
      <c r="C10" s="1">
        <v>8</v>
      </c>
      <c r="D10" s="1" t="str">
        <f>scales[[#This Row],[nn1]]</f>
        <v>G</v>
      </c>
      <c r="E10" s="1" t="s">
        <v>62</v>
      </c>
      <c r="F10" s="1">
        <v>1</v>
      </c>
      <c r="G10" s="1" t="s">
        <v>13</v>
      </c>
      <c r="H10" s="1">
        <f t="shared" si="0"/>
        <v>8</v>
      </c>
      <c r="I10" s="1" t="str">
        <f>IF(COUNTIF(RMS_spelling[number],scales[[#This Row],[RMS]])&gt;0,"b","")</f>
        <v/>
      </c>
      <c r="J10" s="1">
        <f t="shared" si="1"/>
        <v>8</v>
      </c>
      <c r="K10" s="1">
        <f t="shared" si="2"/>
        <v>10</v>
      </c>
      <c r="L10" s="1">
        <f t="shared" si="3"/>
        <v>12</v>
      </c>
      <c r="M10" s="1">
        <f t="shared" si="4"/>
        <v>1</v>
      </c>
      <c r="N10" s="1">
        <f t="shared" si="5"/>
        <v>3</v>
      </c>
      <c r="O10" s="1">
        <f t="shared" si="6"/>
        <v>5</v>
      </c>
      <c r="P10" s="1">
        <f t="shared" si="7"/>
        <v>7</v>
      </c>
      <c r="R10" s="1" t="str">
        <f>IFERROR(IF($I10="b",INDEX(flat_spelling[],MATCH(scales[[#This Row],[n1]],flat_spelling[number],0),2),INDEX(sharp_spelling[],MATCH(scales[[#This Row],[n1]],sharp_spelling[number],0),2)),"")</f>
        <v>G</v>
      </c>
      <c r="S10" s="1" t="str">
        <f>IFERROR(IF($I10="b",INDEX(flat_spelling[],MATCH(scales[[#This Row],[n2]],flat_spelling[number],0),2),INDEX(sharp_spelling[],MATCH(scales[[#This Row],[n2]],sharp_spelling[number],0),2)),"")</f>
        <v>A</v>
      </c>
      <c r="T10" s="1" t="str">
        <f>IFERROR(IF($I10="b",INDEX(flat_spelling[],MATCH(scales[[#This Row],[n3]],flat_spelling[number],0),2),INDEX(sharp_spelling[],MATCH(scales[[#This Row],[n3]],sharp_spelling[number],0),2)),"")</f>
        <v>B</v>
      </c>
      <c r="U10" s="1" t="str">
        <f>IFERROR(IF($I10="b",INDEX(flat_spelling[],MATCH(scales[[#This Row],[n4]],flat_spelling[number],0),2),INDEX(sharp_spelling[],MATCH(scales[[#This Row],[n4]],sharp_spelling[number],0),2)),"")</f>
        <v>C</v>
      </c>
      <c r="V10" s="1" t="str">
        <f>IFERROR(IF($I10="b",INDEX(flat_spelling[],MATCH(scales[[#This Row],[n5]],flat_spelling[number],0),2),INDEX(sharp_spelling[],MATCH(scales[[#This Row],[n5]],sharp_spelling[number],0),2)),"")</f>
        <v>D</v>
      </c>
      <c r="W10" s="1" t="str">
        <f>IFERROR(IF($I10="b",INDEX(flat_spelling[],MATCH(scales[[#This Row],[n6]],flat_spelling[number],0),2),INDEX(sharp_spelling[],MATCH(scales[[#This Row],[n6]],sharp_spelling[number],0),2)),"")</f>
        <v>E</v>
      </c>
      <c r="X10" s="1" t="str">
        <f>IFERROR(IF($I10="b",INDEX(flat_spelling[],MATCH(scales[[#This Row],[n7]],flat_spelling[number],0),2),INDEX(sharp_spelling[],MATCH(scales[[#This Row],[n7]],sharp_spelling[number],0),2)),"")</f>
        <v>F#</v>
      </c>
      <c r="Y10" s="1" t="str">
        <f>IFERROR(IF($I10="b",INDEX(flat_spelling[],MATCH(scales[[#This Row],[n8]],flat_spelling[number],0),2),INDEX(sharp_spelling[],MATCH(scales[[#This Row],[n8]],sharp_spelling[number],0),2)),"")</f>
        <v/>
      </c>
      <c r="Z10" s="1" t="s">
        <v>77</v>
      </c>
      <c r="AA10" s="1" t="s">
        <v>78</v>
      </c>
      <c r="AB10" s="1" t="s">
        <v>78</v>
      </c>
      <c r="AC10" s="1" t="s">
        <v>77</v>
      </c>
      <c r="AD10" s="1" t="s">
        <v>77</v>
      </c>
      <c r="AE10" s="1" t="s">
        <v>78</v>
      </c>
      <c r="AF10" s="1" t="s">
        <v>79</v>
      </c>
    </row>
    <row r="11" spans="2:33" x14ac:dyDescent="0.4">
      <c r="B11" s="1">
        <v>9</v>
      </c>
      <c r="C11" s="1">
        <v>9</v>
      </c>
      <c r="D11" s="1" t="str">
        <f>scales[[#This Row],[nn1]]</f>
        <v>Ab</v>
      </c>
      <c r="E11" s="1" t="s">
        <v>62</v>
      </c>
      <c r="F11" s="1">
        <v>1</v>
      </c>
      <c r="G11" s="1" t="s">
        <v>13</v>
      </c>
      <c r="H11" s="1">
        <f t="shared" si="0"/>
        <v>9</v>
      </c>
      <c r="I11" s="1" t="str">
        <f>IF(COUNTIF(RMS_spelling[number],scales[[#This Row],[RMS]])&gt;0,"b","")</f>
        <v>b</v>
      </c>
      <c r="J11" s="1">
        <f t="shared" si="1"/>
        <v>9</v>
      </c>
      <c r="K11" s="1">
        <f t="shared" si="2"/>
        <v>11</v>
      </c>
      <c r="L11" s="1">
        <f t="shared" si="3"/>
        <v>1</v>
      </c>
      <c r="M11" s="1">
        <f t="shared" si="4"/>
        <v>2</v>
      </c>
      <c r="N11" s="1">
        <f t="shared" si="5"/>
        <v>4</v>
      </c>
      <c r="O11" s="1">
        <f t="shared" si="6"/>
        <v>6</v>
      </c>
      <c r="P11" s="1">
        <f t="shared" si="7"/>
        <v>8</v>
      </c>
      <c r="R11" s="1" t="str">
        <f>IFERROR(IF($I11="b",INDEX(flat_spelling[],MATCH(scales[[#This Row],[n1]],flat_spelling[number],0),2),INDEX(sharp_spelling[],MATCH(scales[[#This Row],[n1]],sharp_spelling[number],0),2)),"")</f>
        <v>Ab</v>
      </c>
      <c r="S11" s="1" t="str">
        <f>IFERROR(IF($I11="b",INDEX(flat_spelling[],MATCH(scales[[#This Row],[n2]],flat_spelling[number],0),2),INDEX(sharp_spelling[],MATCH(scales[[#This Row],[n2]],sharp_spelling[number],0),2)),"")</f>
        <v>Bb</v>
      </c>
      <c r="T11" s="1" t="str">
        <f>IFERROR(IF($I11="b",INDEX(flat_spelling[],MATCH(scales[[#This Row],[n3]],flat_spelling[number],0),2),INDEX(sharp_spelling[],MATCH(scales[[#This Row],[n3]],sharp_spelling[number],0),2)),"")</f>
        <v>C</v>
      </c>
      <c r="U11" s="1" t="str">
        <f>IFERROR(IF($I11="b",INDEX(flat_spelling[],MATCH(scales[[#This Row],[n4]],flat_spelling[number],0),2),INDEX(sharp_spelling[],MATCH(scales[[#This Row],[n4]],sharp_spelling[number],0),2)),"")</f>
        <v>Db</v>
      </c>
      <c r="V11" s="1" t="str">
        <f>IFERROR(IF($I11="b",INDEX(flat_spelling[],MATCH(scales[[#This Row],[n5]],flat_spelling[number],0),2),INDEX(sharp_spelling[],MATCH(scales[[#This Row],[n5]],sharp_spelling[number],0),2)),"")</f>
        <v>Eb</v>
      </c>
      <c r="W11" s="1" t="str">
        <f>IFERROR(IF($I11="b",INDEX(flat_spelling[],MATCH(scales[[#This Row],[n6]],flat_spelling[number],0),2),INDEX(sharp_spelling[],MATCH(scales[[#This Row],[n6]],sharp_spelling[number],0),2)),"")</f>
        <v>F</v>
      </c>
      <c r="X11" s="1" t="str">
        <f>IFERROR(IF($I11="b",INDEX(flat_spelling[],MATCH(scales[[#This Row],[n7]],flat_spelling[number],0),2),INDEX(sharp_spelling[],MATCH(scales[[#This Row],[n7]],sharp_spelling[number],0),2)),"")</f>
        <v>G</v>
      </c>
      <c r="Y11" s="1" t="str">
        <f>IFERROR(IF($I11="b",INDEX(flat_spelling[],MATCH(scales[[#This Row],[n8]],flat_spelling[number],0),2),INDEX(sharp_spelling[],MATCH(scales[[#This Row],[n8]],sharp_spelling[number],0),2)),"")</f>
        <v/>
      </c>
      <c r="Z11" s="1" t="s">
        <v>77</v>
      </c>
      <c r="AA11" s="1" t="s">
        <v>78</v>
      </c>
      <c r="AB11" s="1" t="s">
        <v>78</v>
      </c>
      <c r="AC11" s="1" t="s">
        <v>77</v>
      </c>
      <c r="AD11" s="1" t="s">
        <v>77</v>
      </c>
      <c r="AE11" s="1" t="s">
        <v>78</v>
      </c>
      <c r="AF11" s="1" t="s">
        <v>79</v>
      </c>
    </row>
    <row r="12" spans="2:33" x14ac:dyDescent="0.4">
      <c r="B12" s="1">
        <v>10</v>
      </c>
      <c r="C12" s="1">
        <v>10</v>
      </c>
      <c r="D12" s="1" t="str">
        <f>scales[[#This Row],[nn1]]</f>
        <v>A</v>
      </c>
      <c r="E12" s="1" t="s">
        <v>62</v>
      </c>
      <c r="F12" s="1">
        <v>1</v>
      </c>
      <c r="G12" s="1" t="s">
        <v>13</v>
      </c>
      <c r="H12" s="1">
        <f t="shared" si="0"/>
        <v>10</v>
      </c>
      <c r="I12" s="1" t="str">
        <f>IF(COUNTIF(RMS_spelling[number],scales[[#This Row],[RMS]])&gt;0,"b","")</f>
        <v/>
      </c>
      <c r="J12" s="1">
        <f t="shared" si="1"/>
        <v>10</v>
      </c>
      <c r="K12" s="1">
        <f t="shared" si="2"/>
        <v>12</v>
      </c>
      <c r="L12" s="1">
        <f t="shared" si="3"/>
        <v>2</v>
      </c>
      <c r="M12" s="1">
        <f t="shared" si="4"/>
        <v>3</v>
      </c>
      <c r="N12" s="1">
        <f t="shared" si="5"/>
        <v>5</v>
      </c>
      <c r="O12" s="1">
        <f t="shared" si="6"/>
        <v>7</v>
      </c>
      <c r="P12" s="1">
        <f t="shared" si="7"/>
        <v>9</v>
      </c>
      <c r="R12" s="1" t="str">
        <f>IFERROR(IF($I12="b",INDEX(flat_spelling[],MATCH(scales[[#This Row],[n1]],flat_spelling[number],0),2),INDEX(sharp_spelling[],MATCH(scales[[#This Row],[n1]],sharp_spelling[number],0),2)),"")</f>
        <v>A</v>
      </c>
      <c r="S12" s="1" t="str">
        <f>IFERROR(IF($I12="b",INDEX(flat_spelling[],MATCH(scales[[#This Row],[n2]],flat_spelling[number],0),2),INDEX(sharp_spelling[],MATCH(scales[[#This Row],[n2]],sharp_spelling[number],0),2)),"")</f>
        <v>B</v>
      </c>
      <c r="T12" s="1" t="str">
        <f>IFERROR(IF($I12="b",INDEX(flat_spelling[],MATCH(scales[[#This Row],[n3]],flat_spelling[number],0),2),INDEX(sharp_spelling[],MATCH(scales[[#This Row],[n3]],sharp_spelling[number],0),2)),"")</f>
        <v>C#</v>
      </c>
      <c r="U12" s="1" t="str">
        <f>IFERROR(IF($I12="b",INDEX(flat_spelling[],MATCH(scales[[#This Row],[n4]],flat_spelling[number],0),2),INDEX(sharp_spelling[],MATCH(scales[[#This Row],[n4]],sharp_spelling[number],0),2)),"")</f>
        <v>D</v>
      </c>
      <c r="V12" s="1" t="str">
        <f>IFERROR(IF($I12="b",INDEX(flat_spelling[],MATCH(scales[[#This Row],[n5]],flat_spelling[number],0),2),INDEX(sharp_spelling[],MATCH(scales[[#This Row],[n5]],sharp_spelling[number],0),2)),"")</f>
        <v>E</v>
      </c>
      <c r="W12" s="1" t="str">
        <f>IFERROR(IF($I12="b",INDEX(flat_spelling[],MATCH(scales[[#This Row],[n6]],flat_spelling[number],0),2),INDEX(sharp_spelling[],MATCH(scales[[#This Row],[n6]],sharp_spelling[number],0),2)),"")</f>
        <v>F#</v>
      </c>
      <c r="X12" s="1" t="str">
        <f>IFERROR(IF($I12="b",INDEX(flat_spelling[],MATCH(scales[[#This Row],[n7]],flat_spelling[number],0),2),INDEX(sharp_spelling[],MATCH(scales[[#This Row],[n7]],sharp_spelling[number],0),2)),"")</f>
        <v>G#</v>
      </c>
      <c r="Y12" s="1" t="str">
        <f>IFERROR(IF($I12="b",INDEX(flat_spelling[],MATCH(scales[[#This Row],[n8]],flat_spelling[number],0),2),INDEX(sharp_spelling[],MATCH(scales[[#This Row],[n8]],sharp_spelling[number],0),2)),"")</f>
        <v/>
      </c>
      <c r="Z12" s="1" t="s">
        <v>77</v>
      </c>
      <c r="AA12" s="1" t="s">
        <v>78</v>
      </c>
      <c r="AB12" s="1" t="s">
        <v>78</v>
      </c>
      <c r="AC12" s="1" t="s">
        <v>77</v>
      </c>
      <c r="AD12" s="1" t="s">
        <v>77</v>
      </c>
      <c r="AE12" s="1" t="s">
        <v>78</v>
      </c>
      <c r="AF12" s="1" t="s">
        <v>79</v>
      </c>
    </row>
    <row r="13" spans="2:33" x14ac:dyDescent="0.4">
      <c r="B13" s="1">
        <v>11</v>
      </c>
      <c r="C13" s="1">
        <v>11</v>
      </c>
      <c r="D13" s="1" t="str">
        <f>scales[[#This Row],[nn1]]</f>
        <v>Bb</v>
      </c>
      <c r="E13" s="1" t="s">
        <v>62</v>
      </c>
      <c r="F13" s="1">
        <v>1</v>
      </c>
      <c r="G13" s="1" t="s">
        <v>13</v>
      </c>
      <c r="H13" s="1">
        <f t="shared" si="0"/>
        <v>11</v>
      </c>
      <c r="I13" s="1" t="str">
        <f>IF(COUNTIF(RMS_spelling[number],scales[[#This Row],[RMS]])&gt;0,"b","")</f>
        <v>b</v>
      </c>
      <c r="J13" s="1">
        <f t="shared" si="1"/>
        <v>11</v>
      </c>
      <c r="K13" s="1">
        <f t="shared" si="2"/>
        <v>1</v>
      </c>
      <c r="L13" s="1">
        <f t="shared" si="3"/>
        <v>3</v>
      </c>
      <c r="M13" s="1">
        <f t="shared" si="4"/>
        <v>4</v>
      </c>
      <c r="N13" s="1">
        <f t="shared" si="5"/>
        <v>6</v>
      </c>
      <c r="O13" s="1">
        <f t="shared" si="6"/>
        <v>8</v>
      </c>
      <c r="P13" s="1">
        <f t="shared" si="7"/>
        <v>10</v>
      </c>
      <c r="R13" s="1" t="str">
        <f>IFERROR(IF($I13="b",INDEX(flat_spelling[],MATCH(scales[[#This Row],[n1]],flat_spelling[number],0),2),INDEX(sharp_spelling[],MATCH(scales[[#This Row],[n1]],sharp_spelling[number],0),2)),"")</f>
        <v>Bb</v>
      </c>
      <c r="S13" s="1" t="str">
        <f>IFERROR(IF($I13="b",INDEX(flat_spelling[],MATCH(scales[[#This Row],[n2]],flat_spelling[number],0),2),INDEX(sharp_spelling[],MATCH(scales[[#This Row],[n2]],sharp_spelling[number],0),2)),"")</f>
        <v>C</v>
      </c>
      <c r="T13" s="1" t="str">
        <f>IFERROR(IF($I13="b",INDEX(flat_spelling[],MATCH(scales[[#This Row],[n3]],flat_spelling[number],0),2),INDEX(sharp_spelling[],MATCH(scales[[#This Row],[n3]],sharp_spelling[number],0),2)),"")</f>
        <v>D</v>
      </c>
      <c r="U13" s="1" t="str">
        <f>IFERROR(IF($I13="b",INDEX(flat_spelling[],MATCH(scales[[#This Row],[n4]],flat_spelling[number],0),2),INDEX(sharp_spelling[],MATCH(scales[[#This Row],[n4]],sharp_spelling[number],0),2)),"")</f>
        <v>Eb</v>
      </c>
      <c r="V13" s="1" t="str">
        <f>IFERROR(IF($I13="b",INDEX(flat_spelling[],MATCH(scales[[#This Row],[n5]],flat_spelling[number],0),2),INDEX(sharp_spelling[],MATCH(scales[[#This Row],[n5]],sharp_spelling[number],0),2)),"")</f>
        <v>F</v>
      </c>
      <c r="W13" s="1" t="str">
        <f>IFERROR(IF($I13="b",INDEX(flat_spelling[],MATCH(scales[[#This Row],[n6]],flat_spelling[number],0),2),INDEX(sharp_spelling[],MATCH(scales[[#This Row],[n6]],sharp_spelling[number],0),2)),"")</f>
        <v>G</v>
      </c>
      <c r="X13" s="1" t="str">
        <f>IFERROR(IF($I13="b",INDEX(flat_spelling[],MATCH(scales[[#This Row],[n7]],flat_spelling[number],0),2),INDEX(sharp_spelling[],MATCH(scales[[#This Row],[n7]],sharp_spelling[number],0),2)),"")</f>
        <v>A</v>
      </c>
      <c r="Y13" s="1" t="str">
        <f>IFERROR(IF($I13="b",INDEX(flat_spelling[],MATCH(scales[[#This Row],[n8]],flat_spelling[number],0),2),INDEX(sharp_spelling[],MATCH(scales[[#This Row],[n8]],sharp_spelling[number],0),2)),"")</f>
        <v/>
      </c>
      <c r="Z13" s="1" t="s">
        <v>77</v>
      </c>
      <c r="AA13" s="1" t="s">
        <v>78</v>
      </c>
      <c r="AB13" s="1" t="s">
        <v>78</v>
      </c>
      <c r="AC13" s="1" t="s">
        <v>77</v>
      </c>
      <c r="AD13" s="1" t="s">
        <v>77</v>
      </c>
      <c r="AE13" s="1" t="s">
        <v>78</v>
      </c>
      <c r="AF13" s="1" t="s">
        <v>79</v>
      </c>
    </row>
    <row r="14" spans="2:33" x14ac:dyDescent="0.4">
      <c r="B14" s="1">
        <v>12</v>
      </c>
      <c r="C14" s="1">
        <v>12</v>
      </c>
      <c r="D14" s="1" t="str">
        <f>scales[[#This Row],[nn1]]</f>
        <v>B</v>
      </c>
      <c r="E14" s="1" t="s">
        <v>62</v>
      </c>
      <c r="F14" s="1">
        <v>1</v>
      </c>
      <c r="G14" s="1" t="s">
        <v>13</v>
      </c>
      <c r="H14" s="1">
        <f t="shared" si="0"/>
        <v>12</v>
      </c>
      <c r="I14" s="1" t="str">
        <f>IF(COUNTIF(RMS_spelling[number],scales[[#This Row],[RMS]])&gt;0,"b","")</f>
        <v/>
      </c>
      <c r="J14" s="1">
        <f t="shared" si="1"/>
        <v>12</v>
      </c>
      <c r="K14" s="1">
        <f t="shared" si="2"/>
        <v>2</v>
      </c>
      <c r="L14" s="1">
        <f t="shared" si="3"/>
        <v>4</v>
      </c>
      <c r="M14" s="1">
        <f t="shared" si="4"/>
        <v>5</v>
      </c>
      <c r="N14" s="1">
        <f t="shared" si="5"/>
        <v>7</v>
      </c>
      <c r="O14" s="1">
        <f t="shared" si="6"/>
        <v>9</v>
      </c>
      <c r="P14" s="1">
        <f t="shared" si="7"/>
        <v>11</v>
      </c>
      <c r="R14" s="1" t="str">
        <f>IFERROR(IF($I14="b",INDEX(flat_spelling[],MATCH(scales[[#This Row],[n1]],flat_spelling[number],0),2),INDEX(sharp_spelling[],MATCH(scales[[#This Row],[n1]],sharp_spelling[number],0),2)),"")</f>
        <v>B</v>
      </c>
      <c r="S14" s="1" t="str">
        <f>IFERROR(IF($I14="b",INDEX(flat_spelling[],MATCH(scales[[#This Row],[n2]],flat_spelling[number],0),2),INDEX(sharp_spelling[],MATCH(scales[[#This Row],[n2]],sharp_spelling[number],0),2)),"")</f>
        <v>C#</v>
      </c>
      <c r="T14" s="1" t="str">
        <f>IFERROR(IF($I14="b",INDEX(flat_spelling[],MATCH(scales[[#This Row],[n3]],flat_spelling[number],0),2),INDEX(sharp_spelling[],MATCH(scales[[#This Row],[n3]],sharp_spelling[number],0),2)),"")</f>
        <v>D#</v>
      </c>
      <c r="U14" s="1" t="str">
        <f>IFERROR(IF($I14="b",INDEX(flat_spelling[],MATCH(scales[[#This Row],[n4]],flat_spelling[number],0),2),INDEX(sharp_spelling[],MATCH(scales[[#This Row],[n4]],sharp_spelling[number],0),2)),"")</f>
        <v>E</v>
      </c>
      <c r="V14" s="1" t="str">
        <f>IFERROR(IF($I14="b",INDEX(flat_spelling[],MATCH(scales[[#This Row],[n5]],flat_spelling[number],0),2),INDEX(sharp_spelling[],MATCH(scales[[#This Row],[n5]],sharp_spelling[number],0),2)),"")</f>
        <v>F#</v>
      </c>
      <c r="W14" s="1" t="str">
        <f>IFERROR(IF($I14="b",INDEX(flat_spelling[],MATCH(scales[[#This Row],[n6]],flat_spelling[number],0),2),INDEX(sharp_spelling[],MATCH(scales[[#This Row],[n6]],sharp_spelling[number],0),2)),"")</f>
        <v>G#</v>
      </c>
      <c r="X14" s="1" t="str">
        <f>IFERROR(IF($I14="b",INDEX(flat_spelling[],MATCH(scales[[#This Row],[n7]],flat_spelling[number],0),2),INDEX(sharp_spelling[],MATCH(scales[[#This Row],[n7]],sharp_spelling[number],0),2)),"")</f>
        <v>A#</v>
      </c>
      <c r="Y14" s="1" t="str">
        <f>IFERROR(IF($I14="b",INDEX(flat_spelling[],MATCH(scales[[#This Row],[n8]],flat_spelling[number],0),2),INDEX(sharp_spelling[],MATCH(scales[[#This Row],[n8]],sharp_spelling[number],0),2)),"")</f>
        <v/>
      </c>
      <c r="Z14" s="1" t="s">
        <v>77</v>
      </c>
      <c r="AA14" s="1" t="s">
        <v>78</v>
      </c>
      <c r="AB14" s="1" t="s">
        <v>78</v>
      </c>
      <c r="AC14" s="1" t="s">
        <v>77</v>
      </c>
      <c r="AD14" s="1" t="s">
        <v>77</v>
      </c>
      <c r="AE14" s="1" t="s">
        <v>78</v>
      </c>
      <c r="AF14" s="1" t="s">
        <v>79</v>
      </c>
    </row>
    <row r="15" spans="2:33" x14ac:dyDescent="0.4">
      <c r="B15" s="1">
        <v>13</v>
      </c>
      <c r="C15" s="1">
        <v>1</v>
      </c>
      <c r="D15" s="1" t="str">
        <f>scales[[#This Row],[nn1]]</f>
        <v>C</v>
      </c>
      <c r="E15" s="1" t="s">
        <v>62</v>
      </c>
      <c r="F15" s="1">
        <v>2</v>
      </c>
      <c r="G15" s="1" t="s">
        <v>15</v>
      </c>
      <c r="H15" s="1">
        <f>MOD(H3+2,12)+1</f>
        <v>4</v>
      </c>
      <c r="I15" s="1" t="str">
        <f>IF(COUNTIF(RMS_spelling[number],scales[[#This Row],[RMS]])&gt;0,"b","")</f>
        <v>b</v>
      </c>
      <c r="J15" s="1">
        <v>1</v>
      </c>
      <c r="K15" s="1">
        <v>3</v>
      </c>
      <c r="L15" s="1">
        <v>4</v>
      </c>
      <c r="M15" s="1">
        <v>6</v>
      </c>
      <c r="N15" s="1">
        <v>8</v>
      </c>
      <c r="O15" s="1">
        <v>10</v>
      </c>
      <c r="P15" s="1">
        <v>11</v>
      </c>
      <c r="R15" s="1" t="str">
        <f>IFERROR(IF($I15="b",INDEX(flat_spelling[],MATCH(scales[[#This Row],[n1]],flat_spelling[number],0),2),INDEX(sharp_spelling[],MATCH(scales[[#This Row],[n1]],sharp_spelling[number],0),2)),"")</f>
        <v>C</v>
      </c>
      <c r="S15" s="1" t="str">
        <f>IFERROR(IF($I15="b",INDEX(flat_spelling[],MATCH(scales[[#This Row],[n2]],flat_spelling[number],0),2),INDEX(sharp_spelling[],MATCH(scales[[#This Row],[n2]],sharp_spelling[number],0),2)),"")</f>
        <v>D</v>
      </c>
      <c r="T15" s="1" t="str">
        <f>IFERROR(IF($I15="b",INDEX(flat_spelling[],MATCH(scales[[#This Row],[n3]],flat_spelling[number],0),2),INDEX(sharp_spelling[],MATCH(scales[[#This Row],[n3]],sharp_spelling[number],0),2)),"")</f>
        <v>Eb</v>
      </c>
      <c r="U15" s="1" t="str">
        <f>IFERROR(IF($I15="b",INDEX(flat_spelling[],MATCH(scales[[#This Row],[n4]],flat_spelling[number],0),2),INDEX(sharp_spelling[],MATCH(scales[[#This Row],[n4]],sharp_spelling[number],0),2)),"")</f>
        <v>F</v>
      </c>
      <c r="V15" s="1" t="str">
        <f>IFERROR(IF($I15="b",INDEX(flat_spelling[],MATCH(scales[[#This Row],[n5]],flat_spelling[number],0),2),INDEX(sharp_spelling[],MATCH(scales[[#This Row],[n5]],sharp_spelling[number],0),2)),"")</f>
        <v>G</v>
      </c>
      <c r="W15" s="1" t="str">
        <f>IFERROR(IF($I15="b",INDEX(flat_spelling[],MATCH(scales[[#This Row],[n6]],flat_spelling[number],0),2),INDEX(sharp_spelling[],MATCH(scales[[#This Row],[n6]],sharp_spelling[number],0),2)),"")</f>
        <v>A</v>
      </c>
      <c r="X15" s="1" t="str">
        <f>IFERROR(IF($I15="b",INDEX(flat_spelling[],MATCH(scales[[#This Row],[n7]],flat_spelling[number],0),2),INDEX(sharp_spelling[],MATCH(scales[[#This Row],[n7]],sharp_spelling[number],0),2)),"")</f>
        <v>Bb</v>
      </c>
      <c r="Y15" s="1" t="str">
        <f>IFERROR(IF($I15="b",INDEX(flat_spelling[],MATCH(scales[[#This Row],[n8]],flat_spelling[number],0),2),INDEX(sharp_spelling[],MATCH(scales[[#This Row],[n8]],sharp_spelling[number],0),2)),"")</f>
        <v/>
      </c>
      <c r="Z15" s="1" t="s">
        <v>78</v>
      </c>
      <c r="AA15" s="1" t="s">
        <v>78</v>
      </c>
      <c r="AB15" s="1" t="s">
        <v>77</v>
      </c>
      <c r="AC15" s="1" t="s">
        <v>77</v>
      </c>
      <c r="AD15" s="1" t="s">
        <v>78</v>
      </c>
      <c r="AE15" s="1" t="s">
        <v>79</v>
      </c>
      <c r="AF15" s="1" t="s">
        <v>77</v>
      </c>
    </row>
    <row r="16" spans="2:33" x14ac:dyDescent="0.4">
      <c r="B16" s="1">
        <v>14</v>
      </c>
      <c r="C16" s="1">
        <v>2</v>
      </c>
      <c r="D16" s="1" t="str">
        <f>scales[[#This Row],[nn1]]</f>
        <v>C#</v>
      </c>
      <c r="E16" s="1" t="s">
        <v>62</v>
      </c>
      <c r="F16" s="1">
        <v>2</v>
      </c>
      <c r="G16" s="1" t="s">
        <v>15</v>
      </c>
      <c r="H16" s="1">
        <f t="shared" ref="H16:H26" si="8">MOD(H15,12)+1</f>
        <v>5</v>
      </c>
      <c r="I16" s="1" t="str">
        <f>IF(COUNTIF(RMS_spelling[number],scales[[#This Row],[RMS]])&gt;0,"b","")</f>
        <v/>
      </c>
      <c r="J16" s="1">
        <f t="shared" ref="J16:J26" si="9">MOD(J15,12)+1</f>
        <v>2</v>
      </c>
      <c r="K16" s="1">
        <f t="shared" ref="K16:K26" si="10">MOD(K15,12)+1</f>
        <v>4</v>
      </c>
      <c r="L16" s="1">
        <f t="shared" ref="L16:L26" si="11">MOD(L15,12)+1</f>
        <v>5</v>
      </c>
      <c r="M16" s="1">
        <f t="shared" ref="M16:M26" si="12">MOD(M15,12)+1</f>
        <v>7</v>
      </c>
      <c r="N16" s="1">
        <f t="shared" ref="N16:N26" si="13">MOD(N15,12)+1</f>
        <v>9</v>
      </c>
      <c r="O16" s="1">
        <f t="shared" ref="O16:O26" si="14">MOD(O15,12)+1</f>
        <v>11</v>
      </c>
      <c r="P16" s="1">
        <f t="shared" ref="P16:P26" si="15">MOD(P15,12)+1</f>
        <v>12</v>
      </c>
      <c r="R16" s="1" t="str">
        <f>IFERROR(IF($I16="b",INDEX(flat_spelling[],MATCH(scales[[#This Row],[n1]],flat_spelling[number],0),2),INDEX(sharp_spelling[],MATCH(scales[[#This Row],[n1]],sharp_spelling[number],0),2)),"")</f>
        <v>C#</v>
      </c>
      <c r="S16" s="1" t="str">
        <f>IFERROR(IF($I16="b",INDEX(flat_spelling[],MATCH(scales[[#This Row],[n2]],flat_spelling[number],0),2),INDEX(sharp_spelling[],MATCH(scales[[#This Row],[n2]],sharp_spelling[number],0),2)),"")</f>
        <v>D#</v>
      </c>
      <c r="T16" s="1" t="str">
        <f>IFERROR(IF($I16="b",INDEX(flat_spelling[],MATCH(scales[[#This Row],[n3]],flat_spelling[number],0),2),INDEX(sharp_spelling[],MATCH(scales[[#This Row],[n3]],sharp_spelling[number],0),2)),"")</f>
        <v>E</v>
      </c>
      <c r="U16" s="1" t="str">
        <f>IFERROR(IF($I16="b",INDEX(flat_spelling[],MATCH(scales[[#This Row],[n4]],flat_spelling[number],0),2),INDEX(sharp_spelling[],MATCH(scales[[#This Row],[n4]],sharp_spelling[number],0),2)),"")</f>
        <v>F#</v>
      </c>
      <c r="V16" s="1" t="str">
        <f>IFERROR(IF($I16="b",INDEX(flat_spelling[],MATCH(scales[[#This Row],[n5]],flat_spelling[number],0),2),INDEX(sharp_spelling[],MATCH(scales[[#This Row],[n5]],sharp_spelling[number],0),2)),"")</f>
        <v>G#</v>
      </c>
      <c r="W16" s="1" t="str">
        <f>IFERROR(IF($I16="b",INDEX(flat_spelling[],MATCH(scales[[#This Row],[n6]],flat_spelling[number],0),2),INDEX(sharp_spelling[],MATCH(scales[[#This Row],[n6]],sharp_spelling[number],0),2)),"")</f>
        <v>A#</v>
      </c>
      <c r="X16" s="1" t="str">
        <f>IFERROR(IF($I16="b",INDEX(flat_spelling[],MATCH(scales[[#This Row],[n7]],flat_spelling[number],0),2),INDEX(sharp_spelling[],MATCH(scales[[#This Row],[n7]],sharp_spelling[number],0),2)),"")</f>
        <v>B</v>
      </c>
      <c r="Y16" s="1" t="str">
        <f>IFERROR(IF($I16="b",INDEX(flat_spelling[],MATCH(scales[[#This Row],[n8]],flat_spelling[number],0),2),INDEX(sharp_spelling[],MATCH(scales[[#This Row],[n8]],sharp_spelling[number],0),2)),"")</f>
        <v/>
      </c>
      <c r="Z16" s="1" t="s">
        <v>78</v>
      </c>
      <c r="AA16" s="1" t="s">
        <v>78</v>
      </c>
      <c r="AB16" s="1" t="s">
        <v>77</v>
      </c>
      <c r="AC16" s="1" t="s">
        <v>77</v>
      </c>
      <c r="AD16" s="1" t="s">
        <v>78</v>
      </c>
      <c r="AE16" s="1" t="s">
        <v>79</v>
      </c>
      <c r="AF16" s="1" t="s">
        <v>77</v>
      </c>
    </row>
    <row r="17" spans="2:32" x14ac:dyDescent="0.4">
      <c r="B17" s="1">
        <v>15</v>
      </c>
      <c r="C17" s="1">
        <v>3</v>
      </c>
      <c r="D17" s="1" t="str">
        <f>scales[[#This Row],[nn1]]</f>
        <v>D</v>
      </c>
      <c r="E17" s="1" t="s">
        <v>62</v>
      </c>
      <c r="F17" s="1">
        <v>2</v>
      </c>
      <c r="G17" s="1" t="s">
        <v>15</v>
      </c>
      <c r="H17" s="1">
        <f t="shared" si="8"/>
        <v>6</v>
      </c>
      <c r="I17" s="1" t="str">
        <f>IF(COUNTIF(RMS_spelling[number],scales[[#This Row],[RMS]])&gt;0,"b","")</f>
        <v>b</v>
      </c>
      <c r="J17" s="1">
        <f t="shared" si="9"/>
        <v>3</v>
      </c>
      <c r="K17" s="1">
        <f t="shared" si="10"/>
        <v>5</v>
      </c>
      <c r="L17" s="1">
        <f t="shared" si="11"/>
        <v>6</v>
      </c>
      <c r="M17" s="1">
        <f t="shared" si="12"/>
        <v>8</v>
      </c>
      <c r="N17" s="1">
        <f t="shared" si="13"/>
        <v>10</v>
      </c>
      <c r="O17" s="1">
        <f t="shared" si="14"/>
        <v>12</v>
      </c>
      <c r="P17" s="1">
        <f t="shared" si="15"/>
        <v>1</v>
      </c>
      <c r="R17" s="1" t="str">
        <f>IFERROR(IF($I17="b",INDEX(flat_spelling[],MATCH(scales[[#This Row],[n1]],flat_spelling[number],0),2),INDEX(sharp_spelling[],MATCH(scales[[#This Row],[n1]],sharp_spelling[number],0),2)),"")</f>
        <v>D</v>
      </c>
      <c r="S17" s="1" t="str">
        <f>IFERROR(IF($I17="b",INDEX(flat_spelling[],MATCH(scales[[#This Row],[n2]],flat_spelling[number],0),2),INDEX(sharp_spelling[],MATCH(scales[[#This Row],[n2]],sharp_spelling[number],0),2)),"")</f>
        <v>E</v>
      </c>
      <c r="T17" s="1" t="str">
        <f>IFERROR(IF($I17="b",INDEX(flat_spelling[],MATCH(scales[[#This Row],[n3]],flat_spelling[number],0),2),INDEX(sharp_spelling[],MATCH(scales[[#This Row],[n3]],sharp_spelling[number],0),2)),"")</f>
        <v>F</v>
      </c>
      <c r="U17" s="1" t="str">
        <f>IFERROR(IF($I17="b",INDEX(flat_spelling[],MATCH(scales[[#This Row],[n4]],flat_spelling[number],0),2),INDEX(sharp_spelling[],MATCH(scales[[#This Row],[n4]],sharp_spelling[number],0),2)),"")</f>
        <v>G</v>
      </c>
      <c r="V17" s="1" t="str">
        <f>IFERROR(IF($I17="b",INDEX(flat_spelling[],MATCH(scales[[#This Row],[n5]],flat_spelling[number],0),2),INDEX(sharp_spelling[],MATCH(scales[[#This Row],[n5]],sharp_spelling[number],0),2)),"")</f>
        <v>A</v>
      </c>
      <c r="W17" s="1" t="str">
        <f>IFERROR(IF($I17="b",INDEX(flat_spelling[],MATCH(scales[[#This Row],[n6]],flat_spelling[number],0),2),INDEX(sharp_spelling[],MATCH(scales[[#This Row],[n6]],sharp_spelling[number],0),2)),"")</f>
        <v>B</v>
      </c>
      <c r="X17" s="1" t="str">
        <f>IFERROR(IF($I17="b",INDEX(flat_spelling[],MATCH(scales[[#This Row],[n7]],flat_spelling[number],0),2),INDEX(sharp_spelling[],MATCH(scales[[#This Row],[n7]],sharp_spelling[number],0),2)),"")</f>
        <v>C</v>
      </c>
      <c r="Y17" s="1" t="str">
        <f>IFERROR(IF($I17="b",INDEX(flat_spelling[],MATCH(scales[[#This Row],[n8]],flat_spelling[number],0),2),INDEX(sharp_spelling[],MATCH(scales[[#This Row],[n8]],sharp_spelling[number],0),2)),"")</f>
        <v/>
      </c>
      <c r="Z17" s="1" t="s">
        <v>78</v>
      </c>
      <c r="AA17" s="1" t="s">
        <v>78</v>
      </c>
      <c r="AB17" s="1" t="s">
        <v>77</v>
      </c>
      <c r="AC17" s="1" t="s">
        <v>77</v>
      </c>
      <c r="AD17" s="1" t="s">
        <v>78</v>
      </c>
      <c r="AE17" s="1" t="s">
        <v>79</v>
      </c>
      <c r="AF17" s="1" t="s">
        <v>77</v>
      </c>
    </row>
    <row r="18" spans="2:32" x14ac:dyDescent="0.4">
      <c r="B18" s="1">
        <v>16</v>
      </c>
      <c r="C18" s="1">
        <v>4</v>
      </c>
      <c r="D18" s="1" t="str">
        <f>scales[[#This Row],[nn1]]</f>
        <v>D#</v>
      </c>
      <c r="E18" s="1" t="s">
        <v>62</v>
      </c>
      <c r="F18" s="1">
        <v>2</v>
      </c>
      <c r="G18" s="1" t="s">
        <v>15</v>
      </c>
      <c r="H18" s="1">
        <f t="shared" si="8"/>
        <v>7</v>
      </c>
      <c r="I18" s="1" t="str">
        <f>IF(COUNTIF(RMS_spelling[number],scales[[#This Row],[RMS]])&gt;0,"b","")</f>
        <v/>
      </c>
      <c r="J18" s="1">
        <f t="shared" si="9"/>
        <v>4</v>
      </c>
      <c r="K18" s="1">
        <f t="shared" si="10"/>
        <v>6</v>
      </c>
      <c r="L18" s="1">
        <f t="shared" si="11"/>
        <v>7</v>
      </c>
      <c r="M18" s="1">
        <f t="shared" si="12"/>
        <v>9</v>
      </c>
      <c r="N18" s="1">
        <f t="shared" si="13"/>
        <v>11</v>
      </c>
      <c r="O18" s="1">
        <f t="shared" si="14"/>
        <v>1</v>
      </c>
      <c r="P18" s="1">
        <f t="shared" si="15"/>
        <v>2</v>
      </c>
      <c r="R18" s="1" t="str">
        <f>IFERROR(IF($I18="b",INDEX(flat_spelling[],MATCH(scales[[#This Row],[n1]],flat_spelling[number],0),2),INDEX(sharp_spelling[],MATCH(scales[[#This Row],[n1]],sharp_spelling[number],0),2)),"")</f>
        <v>D#</v>
      </c>
      <c r="S18" s="1" t="str">
        <f>IFERROR(IF($I18="b",INDEX(flat_spelling[],MATCH(scales[[#This Row],[n2]],flat_spelling[number],0),2),INDEX(sharp_spelling[],MATCH(scales[[#This Row],[n2]],sharp_spelling[number],0),2)),"")</f>
        <v>F</v>
      </c>
      <c r="T18" s="1" t="str">
        <f>IFERROR(IF($I18="b",INDEX(flat_spelling[],MATCH(scales[[#This Row],[n3]],flat_spelling[number],0),2),INDEX(sharp_spelling[],MATCH(scales[[#This Row],[n3]],sharp_spelling[number],0),2)),"")</f>
        <v>F#</v>
      </c>
      <c r="U18" s="1" t="str">
        <f>IFERROR(IF($I18="b",INDEX(flat_spelling[],MATCH(scales[[#This Row],[n4]],flat_spelling[number],0),2),INDEX(sharp_spelling[],MATCH(scales[[#This Row],[n4]],sharp_spelling[number],0),2)),"")</f>
        <v>G#</v>
      </c>
      <c r="V18" s="1" t="str">
        <f>IFERROR(IF($I18="b",INDEX(flat_spelling[],MATCH(scales[[#This Row],[n5]],flat_spelling[number],0),2),INDEX(sharp_spelling[],MATCH(scales[[#This Row],[n5]],sharp_spelling[number],0),2)),"")</f>
        <v>A#</v>
      </c>
      <c r="W18" s="1" t="str">
        <f>IFERROR(IF($I18="b",INDEX(flat_spelling[],MATCH(scales[[#This Row],[n6]],flat_spelling[number],0),2),INDEX(sharp_spelling[],MATCH(scales[[#This Row],[n6]],sharp_spelling[number],0),2)),"")</f>
        <v>C</v>
      </c>
      <c r="X18" s="1" t="str">
        <f>IFERROR(IF($I18="b",INDEX(flat_spelling[],MATCH(scales[[#This Row],[n7]],flat_spelling[number],0),2),INDEX(sharp_spelling[],MATCH(scales[[#This Row],[n7]],sharp_spelling[number],0),2)),"")</f>
        <v>C#</v>
      </c>
      <c r="Y18" s="1" t="str">
        <f>IFERROR(IF($I18="b",INDEX(flat_spelling[],MATCH(scales[[#This Row],[n8]],flat_spelling[number],0),2),INDEX(sharp_spelling[],MATCH(scales[[#This Row],[n8]],sharp_spelling[number],0),2)),"")</f>
        <v/>
      </c>
      <c r="Z18" s="1" t="s">
        <v>78</v>
      </c>
      <c r="AA18" s="1" t="s">
        <v>78</v>
      </c>
      <c r="AB18" s="1" t="s">
        <v>77</v>
      </c>
      <c r="AC18" s="1" t="s">
        <v>77</v>
      </c>
      <c r="AD18" s="1" t="s">
        <v>78</v>
      </c>
      <c r="AE18" s="1" t="s">
        <v>79</v>
      </c>
      <c r="AF18" s="1" t="s">
        <v>77</v>
      </c>
    </row>
    <row r="19" spans="2:32" x14ac:dyDescent="0.4">
      <c r="B19" s="1">
        <v>17</v>
      </c>
      <c r="C19" s="1">
        <v>5</v>
      </c>
      <c r="D19" s="1" t="str">
        <f>scales[[#This Row],[nn1]]</f>
        <v>E</v>
      </c>
      <c r="E19" s="1" t="s">
        <v>62</v>
      </c>
      <c r="F19" s="1">
        <v>2</v>
      </c>
      <c r="G19" s="1" t="s">
        <v>15</v>
      </c>
      <c r="H19" s="1">
        <f t="shared" si="8"/>
        <v>8</v>
      </c>
      <c r="I19" s="1" t="str">
        <f>IF(COUNTIF(RMS_spelling[number],scales[[#This Row],[RMS]])&gt;0,"b","")</f>
        <v/>
      </c>
      <c r="J19" s="1">
        <f t="shared" si="9"/>
        <v>5</v>
      </c>
      <c r="K19" s="1">
        <f t="shared" si="10"/>
        <v>7</v>
      </c>
      <c r="L19" s="1">
        <f t="shared" si="11"/>
        <v>8</v>
      </c>
      <c r="M19" s="1">
        <f t="shared" si="12"/>
        <v>10</v>
      </c>
      <c r="N19" s="1">
        <f t="shared" si="13"/>
        <v>12</v>
      </c>
      <c r="O19" s="1">
        <f t="shared" si="14"/>
        <v>2</v>
      </c>
      <c r="P19" s="1">
        <f t="shared" si="15"/>
        <v>3</v>
      </c>
      <c r="R19" s="1" t="str">
        <f>IFERROR(IF($I19="b",INDEX(flat_spelling[],MATCH(scales[[#This Row],[n1]],flat_spelling[number],0),2),INDEX(sharp_spelling[],MATCH(scales[[#This Row],[n1]],sharp_spelling[number],0),2)),"")</f>
        <v>E</v>
      </c>
      <c r="S19" s="1" t="str">
        <f>IFERROR(IF($I19="b",INDEX(flat_spelling[],MATCH(scales[[#This Row],[n2]],flat_spelling[number],0),2),INDEX(sharp_spelling[],MATCH(scales[[#This Row],[n2]],sharp_spelling[number],0),2)),"")</f>
        <v>F#</v>
      </c>
      <c r="T19" s="1" t="str">
        <f>IFERROR(IF($I19="b",INDEX(flat_spelling[],MATCH(scales[[#This Row],[n3]],flat_spelling[number],0),2),INDEX(sharp_spelling[],MATCH(scales[[#This Row],[n3]],sharp_spelling[number],0),2)),"")</f>
        <v>G</v>
      </c>
      <c r="U19" s="1" t="str">
        <f>IFERROR(IF($I19="b",INDEX(flat_spelling[],MATCH(scales[[#This Row],[n4]],flat_spelling[number],0),2),INDEX(sharp_spelling[],MATCH(scales[[#This Row],[n4]],sharp_spelling[number],0),2)),"")</f>
        <v>A</v>
      </c>
      <c r="V19" s="1" t="str">
        <f>IFERROR(IF($I19="b",INDEX(flat_spelling[],MATCH(scales[[#This Row],[n5]],flat_spelling[number],0),2),INDEX(sharp_spelling[],MATCH(scales[[#This Row],[n5]],sharp_spelling[number],0),2)),"")</f>
        <v>B</v>
      </c>
      <c r="W19" s="1" t="str">
        <f>IFERROR(IF($I19="b",INDEX(flat_spelling[],MATCH(scales[[#This Row],[n6]],flat_spelling[number],0),2),INDEX(sharp_spelling[],MATCH(scales[[#This Row],[n6]],sharp_spelling[number],0),2)),"")</f>
        <v>C#</v>
      </c>
      <c r="X19" s="1" t="str">
        <f>IFERROR(IF($I19="b",INDEX(flat_spelling[],MATCH(scales[[#This Row],[n7]],flat_spelling[number],0),2),INDEX(sharp_spelling[],MATCH(scales[[#This Row],[n7]],sharp_spelling[number],0),2)),"")</f>
        <v>D</v>
      </c>
      <c r="Y19" s="1" t="str">
        <f>IFERROR(IF($I19="b",INDEX(flat_spelling[],MATCH(scales[[#This Row],[n8]],flat_spelling[number],0),2),INDEX(sharp_spelling[],MATCH(scales[[#This Row],[n8]],sharp_spelling[number],0),2)),"")</f>
        <v/>
      </c>
      <c r="Z19" s="1" t="s">
        <v>78</v>
      </c>
      <c r="AA19" s="1" t="s">
        <v>78</v>
      </c>
      <c r="AB19" s="1" t="s">
        <v>77</v>
      </c>
      <c r="AC19" s="1" t="s">
        <v>77</v>
      </c>
      <c r="AD19" s="1" t="s">
        <v>78</v>
      </c>
      <c r="AE19" s="1" t="s">
        <v>79</v>
      </c>
      <c r="AF19" s="1" t="s">
        <v>77</v>
      </c>
    </row>
    <row r="20" spans="2:32" x14ac:dyDescent="0.4">
      <c r="B20" s="1">
        <v>18</v>
      </c>
      <c r="C20" s="1">
        <v>6</v>
      </c>
      <c r="D20" s="1" t="str">
        <f>scales[[#This Row],[nn1]]</f>
        <v>F</v>
      </c>
      <c r="E20" s="1" t="s">
        <v>62</v>
      </c>
      <c r="F20" s="1">
        <v>2</v>
      </c>
      <c r="G20" s="1" t="s">
        <v>15</v>
      </c>
      <c r="H20" s="1">
        <f t="shared" si="8"/>
        <v>9</v>
      </c>
      <c r="I20" s="1" t="str">
        <f>IF(COUNTIF(RMS_spelling[number],scales[[#This Row],[RMS]])&gt;0,"b","")</f>
        <v>b</v>
      </c>
      <c r="J20" s="1">
        <f t="shared" si="9"/>
        <v>6</v>
      </c>
      <c r="K20" s="1">
        <f t="shared" si="10"/>
        <v>8</v>
      </c>
      <c r="L20" s="1">
        <f t="shared" si="11"/>
        <v>9</v>
      </c>
      <c r="M20" s="1">
        <f t="shared" si="12"/>
        <v>11</v>
      </c>
      <c r="N20" s="1">
        <f t="shared" si="13"/>
        <v>1</v>
      </c>
      <c r="O20" s="1">
        <f t="shared" si="14"/>
        <v>3</v>
      </c>
      <c r="P20" s="1">
        <f t="shared" si="15"/>
        <v>4</v>
      </c>
      <c r="R20" s="1" t="str">
        <f>IFERROR(IF($I20="b",INDEX(flat_spelling[],MATCH(scales[[#This Row],[n1]],flat_spelling[number],0),2),INDEX(sharp_spelling[],MATCH(scales[[#This Row],[n1]],sharp_spelling[number],0),2)),"")</f>
        <v>F</v>
      </c>
      <c r="S20" s="1" t="str">
        <f>IFERROR(IF($I20="b",INDEX(flat_spelling[],MATCH(scales[[#This Row],[n2]],flat_spelling[number],0),2),INDEX(sharp_spelling[],MATCH(scales[[#This Row],[n2]],sharp_spelling[number],0),2)),"")</f>
        <v>G</v>
      </c>
      <c r="T20" s="1" t="str">
        <f>IFERROR(IF($I20="b",INDEX(flat_spelling[],MATCH(scales[[#This Row],[n3]],flat_spelling[number],0),2),INDEX(sharp_spelling[],MATCH(scales[[#This Row],[n3]],sharp_spelling[number],0),2)),"")</f>
        <v>Ab</v>
      </c>
      <c r="U20" s="1" t="str">
        <f>IFERROR(IF($I20="b",INDEX(flat_spelling[],MATCH(scales[[#This Row],[n4]],flat_spelling[number],0),2),INDEX(sharp_spelling[],MATCH(scales[[#This Row],[n4]],sharp_spelling[number],0),2)),"")</f>
        <v>Bb</v>
      </c>
      <c r="V20" s="1" t="str">
        <f>IFERROR(IF($I20="b",INDEX(flat_spelling[],MATCH(scales[[#This Row],[n5]],flat_spelling[number],0),2),INDEX(sharp_spelling[],MATCH(scales[[#This Row],[n5]],sharp_spelling[number],0),2)),"")</f>
        <v>C</v>
      </c>
      <c r="W20" s="1" t="str">
        <f>IFERROR(IF($I20="b",INDEX(flat_spelling[],MATCH(scales[[#This Row],[n6]],flat_spelling[number],0),2),INDEX(sharp_spelling[],MATCH(scales[[#This Row],[n6]],sharp_spelling[number],0),2)),"")</f>
        <v>D</v>
      </c>
      <c r="X20" s="1" t="str">
        <f>IFERROR(IF($I20="b",INDEX(flat_spelling[],MATCH(scales[[#This Row],[n7]],flat_spelling[number],0),2),INDEX(sharp_spelling[],MATCH(scales[[#This Row],[n7]],sharp_spelling[number],0),2)),"")</f>
        <v>Eb</v>
      </c>
      <c r="Y20" s="1" t="str">
        <f>IFERROR(IF($I20="b",INDEX(flat_spelling[],MATCH(scales[[#This Row],[n8]],flat_spelling[number],0),2),INDEX(sharp_spelling[],MATCH(scales[[#This Row],[n8]],sharp_spelling[number],0),2)),"")</f>
        <v/>
      </c>
      <c r="Z20" s="1" t="s">
        <v>78</v>
      </c>
      <c r="AA20" s="1" t="s">
        <v>78</v>
      </c>
      <c r="AB20" s="1" t="s">
        <v>77</v>
      </c>
      <c r="AC20" s="1" t="s">
        <v>77</v>
      </c>
      <c r="AD20" s="1" t="s">
        <v>78</v>
      </c>
      <c r="AE20" s="1" t="s">
        <v>79</v>
      </c>
      <c r="AF20" s="1" t="s">
        <v>77</v>
      </c>
    </row>
    <row r="21" spans="2:32" x14ac:dyDescent="0.4">
      <c r="B21" s="1">
        <v>19</v>
      </c>
      <c r="C21" s="1">
        <v>7</v>
      </c>
      <c r="D21" s="1" t="str">
        <f>scales[[#This Row],[nn1]]</f>
        <v>F#</v>
      </c>
      <c r="E21" s="1" t="s">
        <v>62</v>
      </c>
      <c r="F21" s="1">
        <v>2</v>
      </c>
      <c r="G21" s="1" t="s">
        <v>15</v>
      </c>
      <c r="H21" s="1">
        <f t="shared" si="8"/>
        <v>10</v>
      </c>
      <c r="I21" s="1" t="str">
        <f>IF(COUNTIF(RMS_spelling[number],scales[[#This Row],[RMS]])&gt;0,"b","")</f>
        <v/>
      </c>
      <c r="J21" s="1">
        <f t="shared" si="9"/>
        <v>7</v>
      </c>
      <c r="K21" s="1">
        <f t="shared" si="10"/>
        <v>9</v>
      </c>
      <c r="L21" s="1">
        <f t="shared" si="11"/>
        <v>10</v>
      </c>
      <c r="M21" s="1">
        <f t="shared" si="12"/>
        <v>12</v>
      </c>
      <c r="N21" s="1">
        <f t="shared" si="13"/>
        <v>2</v>
      </c>
      <c r="O21" s="1">
        <f t="shared" si="14"/>
        <v>4</v>
      </c>
      <c r="P21" s="1">
        <f t="shared" si="15"/>
        <v>5</v>
      </c>
      <c r="R21" s="1" t="str">
        <f>IFERROR(IF($I21="b",INDEX(flat_spelling[],MATCH(scales[[#This Row],[n1]],flat_spelling[number],0),2),INDEX(sharp_spelling[],MATCH(scales[[#This Row],[n1]],sharp_spelling[number],0),2)),"")</f>
        <v>F#</v>
      </c>
      <c r="S21" s="1" t="str">
        <f>IFERROR(IF($I21="b",INDEX(flat_spelling[],MATCH(scales[[#This Row],[n2]],flat_spelling[number],0),2),INDEX(sharp_spelling[],MATCH(scales[[#This Row],[n2]],sharp_spelling[number],0),2)),"")</f>
        <v>G#</v>
      </c>
      <c r="T21" s="1" t="str">
        <f>IFERROR(IF($I21="b",INDEX(flat_spelling[],MATCH(scales[[#This Row],[n3]],flat_spelling[number],0),2),INDEX(sharp_spelling[],MATCH(scales[[#This Row],[n3]],sharp_spelling[number],0),2)),"")</f>
        <v>A</v>
      </c>
      <c r="U21" s="1" t="str">
        <f>IFERROR(IF($I21="b",INDEX(flat_spelling[],MATCH(scales[[#This Row],[n4]],flat_spelling[number],0),2),INDEX(sharp_spelling[],MATCH(scales[[#This Row],[n4]],sharp_spelling[number],0),2)),"")</f>
        <v>B</v>
      </c>
      <c r="V21" s="1" t="str">
        <f>IFERROR(IF($I21="b",INDEX(flat_spelling[],MATCH(scales[[#This Row],[n5]],flat_spelling[number],0),2),INDEX(sharp_spelling[],MATCH(scales[[#This Row],[n5]],sharp_spelling[number],0),2)),"")</f>
        <v>C#</v>
      </c>
      <c r="W21" s="1" t="str">
        <f>IFERROR(IF($I21="b",INDEX(flat_spelling[],MATCH(scales[[#This Row],[n6]],flat_spelling[number],0),2),INDEX(sharp_spelling[],MATCH(scales[[#This Row],[n6]],sharp_spelling[number],0),2)),"")</f>
        <v>D#</v>
      </c>
      <c r="X21" s="1" t="str">
        <f>IFERROR(IF($I21="b",INDEX(flat_spelling[],MATCH(scales[[#This Row],[n7]],flat_spelling[number],0),2),INDEX(sharp_spelling[],MATCH(scales[[#This Row],[n7]],sharp_spelling[number],0),2)),"")</f>
        <v>E</v>
      </c>
      <c r="Y21" s="1" t="str">
        <f>IFERROR(IF($I21="b",INDEX(flat_spelling[],MATCH(scales[[#This Row],[n8]],flat_spelling[number],0),2),INDEX(sharp_spelling[],MATCH(scales[[#This Row],[n8]],sharp_spelling[number],0),2)),"")</f>
        <v/>
      </c>
      <c r="Z21" s="1" t="s">
        <v>78</v>
      </c>
      <c r="AA21" s="1" t="s">
        <v>78</v>
      </c>
      <c r="AB21" s="1" t="s">
        <v>77</v>
      </c>
      <c r="AC21" s="1" t="s">
        <v>77</v>
      </c>
      <c r="AD21" s="1" t="s">
        <v>78</v>
      </c>
      <c r="AE21" s="1" t="s">
        <v>79</v>
      </c>
      <c r="AF21" s="1" t="s">
        <v>77</v>
      </c>
    </row>
    <row r="22" spans="2:32" x14ac:dyDescent="0.4">
      <c r="B22" s="1">
        <v>20</v>
      </c>
      <c r="C22" s="1">
        <v>8</v>
      </c>
      <c r="D22" s="1" t="str">
        <f>scales[[#This Row],[nn1]]</f>
        <v>G</v>
      </c>
      <c r="E22" s="1" t="s">
        <v>62</v>
      </c>
      <c r="F22" s="1">
        <v>2</v>
      </c>
      <c r="G22" s="1" t="s">
        <v>15</v>
      </c>
      <c r="H22" s="1">
        <f t="shared" si="8"/>
        <v>11</v>
      </c>
      <c r="I22" s="1" t="str">
        <f>IF(COUNTIF(RMS_spelling[number],scales[[#This Row],[RMS]])&gt;0,"b","")</f>
        <v>b</v>
      </c>
      <c r="J22" s="1">
        <f t="shared" si="9"/>
        <v>8</v>
      </c>
      <c r="K22" s="1">
        <f t="shared" si="10"/>
        <v>10</v>
      </c>
      <c r="L22" s="1">
        <f t="shared" si="11"/>
        <v>11</v>
      </c>
      <c r="M22" s="1">
        <f t="shared" si="12"/>
        <v>1</v>
      </c>
      <c r="N22" s="1">
        <f t="shared" si="13"/>
        <v>3</v>
      </c>
      <c r="O22" s="1">
        <f t="shared" si="14"/>
        <v>5</v>
      </c>
      <c r="P22" s="1">
        <f t="shared" si="15"/>
        <v>6</v>
      </c>
      <c r="R22" s="1" t="str">
        <f>IFERROR(IF($I22="b",INDEX(flat_spelling[],MATCH(scales[[#This Row],[n1]],flat_spelling[number],0),2),INDEX(sharp_spelling[],MATCH(scales[[#This Row],[n1]],sharp_spelling[number],0),2)),"")</f>
        <v>G</v>
      </c>
      <c r="S22" s="1" t="str">
        <f>IFERROR(IF($I22="b",INDEX(flat_spelling[],MATCH(scales[[#This Row],[n2]],flat_spelling[number],0),2),INDEX(sharp_spelling[],MATCH(scales[[#This Row],[n2]],sharp_spelling[number],0),2)),"")</f>
        <v>A</v>
      </c>
      <c r="T22" s="1" t="str">
        <f>IFERROR(IF($I22="b",INDEX(flat_spelling[],MATCH(scales[[#This Row],[n3]],flat_spelling[number],0),2),INDEX(sharp_spelling[],MATCH(scales[[#This Row],[n3]],sharp_spelling[number],0),2)),"")</f>
        <v>Bb</v>
      </c>
      <c r="U22" s="1" t="str">
        <f>IFERROR(IF($I22="b",INDEX(flat_spelling[],MATCH(scales[[#This Row],[n4]],flat_spelling[number],0),2),INDEX(sharp_spelling[],MATCH(scales[[#This Row],[n4]],sharp_spelling[number],0),2)),"")</f>
        <v>C</v>
      </c>
      <c r="V22" s="1" t="str">
        <f>IFERROR(IF($I22="b",INDEX(flat_spelling[],MATCH(scales[[#This Row],[n5]],flat_spelling[number],0),2),INDEX(sharp_spelling[],MATCH(scales[[#This Row],[n5]],sharp_spelling[number],0),2)),"")</f>
        <v>D</v>
      </c>
      <c r="W22" s="1" t="str">
        <f>IFERROR(IF($I22="b",INDEX(flat_spelling[],MATCH(scales[[#This Row],[n6]],flat_spelling[number],0),2),INDEX(sharp_spelling[],MATCH(scales[[#This Row],[n6]],sharp_spelling[number],0),2)),"")</f>
        <v>E</v>
      </c>
      <c r="X22" s="1" t="str">
        <f>IFERROR(IF($I22="b",INDEX(flat_spelling[],MATCH(scales[[#This Row],[n7]],flat_spelling[number],0),2),INDEX(sharp_spelling[],MATCH(scales[[#This Row],[n7]],sharp_spelling[number],0),2)),"")</f>
        <v>F</v>
      </c>
      <c r="Y22" s="1" t="str">
        <f>IFERROR(IF($I22="b",INDEX(flat_spelling[],MATCH(scales[[#This Row],[n8]],flat_spelling[number],0),2),INDEX(sharp_spelling[],MATCH(scales[[#This Row],[n8]],sharp_spelling[number],0),2)),"")</f>
        <v/>
      </c>
      <c r="Z22" s="1" t="s">
        <v>78</v>
      </c>
      <c r="AA22" s="1" t="s">
        <v>78</v>
      </c>
      <c r="AB22" s="1" t="s">
        <v>77</v>
      </c>
      <c r="AC22" s="1" t="s">
        <v>77</v>
      </c>
      <c r="AD22" s="1" t="s">
        <v>78</v>
      </c>
      <c r="AE22" s="1" t="s">
        <v>79</v>
      </c>
      <c r="AF22" s="1" t="s">
        <v>77</v>
      </c>
    </row>
    <row r="23" spans="2:32" x14ac:dyDescent="0.4">
      <c r="B23" s="1">
        <v>21</v>
      </c>
      <c r="C23" s="1">
        <v>9</v>
      </c>
      <c r="D23" s="1" t="str">
        <f>scales[[#This Row],[nn1]]</f>
        <v>G#</v>
      </c>
      <c r="E23" s="1" t="s">
        <v>62</v>
      </c>
      <c r="F23" s="1">
        <v>2</v>
      </c>
      <c r="G23" s="1" t="s">
        <v>15</v>
      </c>
      <c r="H23" s="1">
        <f t="shared" si="8"/>
        <v>12</v>
      </c>
      <c r="I23" s="1" t="str">
        <f>IF(COUNTIF(RMS_spelling[number],scales[[#This Row],[RMS]])&gt;0,"b","")</f>
        <v/>
      </c>
      <c r="J23" s="1">
        <f t="shared" si="9"/>
        <v>9</v>
      </c>
      <c r="K23" s="1">
        <f t="shared" si="10"/>
        <v>11</v>
      </c>
      <c r="L23" s="1">
        <f t="shared" si="11"/>
        <v>12</v>
      </c>
      <c r="M23" s="1">
        <f t="shared" si="12"/>
        <v>2</v>
      </c>
      <c r="N23" s="1">
        <f t="shared" si="13"/>
        <v>4</v>
      </c>
      <c r="O23" s="1">
        <f t="shared" si="14"/>
        <v>6</v>
      </c>
      <c r="P23" s="1">
        <f t="shared" si="15"/>
        <v>7</v>
      </c>
      <c r="R23" s="1" t="str">
        <f>IFERROR(IF($I23="b",INDEX(flat_spelling[],MATCH(scales[[#This Row],[n1]],flat_spelling[number],0),2),INDEX(sharp_spelling[],MATCH(scales[[#This Row],[n1]],sharp_spelling[number],0),2)),"")</f>
        <v>G#</v>
      </c>
      <c r="S23" s="1" t="str">
        <f>IFERROR(IF($I23="b",INDEX(flat_spelling[],MATCH(scales[[#This Row],[n2]],flat_spelling[number],0),2),INDEX(sharp_spelling[],MATCH(scales[[#This Row],[n2]],sharp_spelling[number],0),2)),"")</f>
        <v>A#</v>
      </c>
      <c r="T23" s="1" t="str">
        <f>IFERROR(IF($I23="b",INDEX(flat_spelling[],MATCH(scales[[#This Row],[n3]],flat_spelling[number],0),2),INDEX(sharp_spelling[],MATCH(scales[[#This Row],[n3]],sharp_spelling[number],0),2)),"")</f>
        <v>B</v>
      </c>
      <c r="U23" s="1" t="str">
        <f>IFERROR(IF($I23="b",INDEX(flat_spelling[],MATCH(scales[[#This Row],[n4]],flat_spelling[number],0),2),INDEX(sharp_spelling[],MATCH(scales[[#This Row],[n4]],sharp_spelling[number],0),2)),"")</f>
        <v>C#</v>
      </c>
      <c r="V23" s="1" t="str">
        <f>IFERROR(IF($I23="b",INDEX(flat_spelling[],MATCH(scales[[#This Row],[n5]],flat_spelling[number],0),2),INDEX(sharp_spelling[],MATCH(scales[[#This Row],[n5]],sharp_spelling[number],0),2)),"")</f>
        <v>D#</v>
      </c>
      <c r="W23" s="1" t="str">
        <f>IFERROR(IF($I23="b",INDEX(flat_spelling[],MATCH(scales[[#This Row],[n6]],flat_spelling[number],0),2),INDEX(sharp_spelling[],MATCH(scales[[#This Row],[n6]],sharp_spelling[number],0),2)),"")</f>
        <v>F</v>
      </c>
      <c r="X23" s="1" t="str">
        <f>IFERROR(IF($I23="b",INDEX(flat_spelling[],MATCH(scales[[#This Row],[n7]],flat_spelling[number],0),2),INDEX(sharp_spelling[],MATCH(scales[[#This Row],[n7]],sharp_spelling[number],0),2)),"")</f>
        <v>F#</v>
      </c>
      <c r="Y23" s="1" t="str">
        <f>IFERROR(IF($I23="b",INDEX(flat_spelling[],MATCH(scales[[#This Row],[n8]],flat_spelling[number],0),2),INDEX(sharp_spelling[],MATCH(scales[[#This Row],[n8]],sharp_spelling[number],0),2)),"")</f>
        <v/>
      </c>
      <c r="Z23" s="1" t="s">
        <v>78</v>
      </c>
      <c r="AA23" s="1" t="s">
        <v>78</v>
      </c>
      <c r="AB23" s="1" t="s">
        <v>77</v>
      </c>
      <c r="AC23" s="1" t="s">
        <v>77</v>
      </c>
      <c r="AD23" s="1" t="s">
        <v>78</v>
      </c>
      <c r="AE23" s="1" t="s">
        <v>79</v>
      </c>
      <c r="AF23" s="1" t="s">
        <v>77</v>
      </c>
    </row>
    <row r="24" spans="2:32" x14ac:dyDescent="0.4">
      <c r="B24" s="1">
        <v>22</v>
      </c>
      <c r="C24" s="1">
        <v>10</v>
      </c>
      <c r="D24" s="1" t="str">
        <f>scales[[#This Row],[nn1]]</f>
        <v>A</v>
      </c>
      <c r="E24" s="1" t="s">
        <v>62</v>
      </c>
      <c r="F24" s="1">
        <v>2</v>
      </c>
      <c r="G24" s="1" t="s">
        <v>15</v>
      </c>
      <c r="H24" s="1">
        <f t="shared" si="8"/>
        <v>1</v>
      </c>
      <c r="I24" s="1" t="str">
        <f>IF(COUNTIF(RMS_spelling[number],scales[[#This Row],[RMS]])&gt;0,"b","")</f>
        <v>b</v>
      </c>
      <c r="J24" s="1">
        <f t="shared" si="9"/>
        <v>10</v>
      </c>
      <c r="K24" s="1">
        <f t="shared" si="10"/>
        <v>12</v>
      </c>
      <c r="L24" s="1">
        <f t="shared" si="11"/>
        <v>1</v>
      </c>
      <c r="M24" s="1">
        <f t="shared" si="12"/>
        <v>3</v>
      </c>
      <c r="N24" s="1">
        <f t="shared" si="13"/>
        <v>5</v>
      </c>
      <c r="O24" s="1">
        <f t="shared" si="14"/>
        <v>7</v>
      </c>
      <c r="P24" s="1">
        <f t="shared" si="15"/>
        <v>8</v>
      </c>
      <c r="R24" s="1" t="str">
        <f>IFERROR(IF($I24="b",INDEX(flat_spelling[],MATCH(scales[[#This Row],[n1]],flat_spelling[number],0),2),INDEX(sharp_spelling[],MATCH(scales[[#This Row],[n1]],sharp_spelling[number],0),2)),"")</f>
        <v>A</v>
      </c>
      <c r="S24" s="1" t="str">
        <f>IFERROR(IF($I24="b",INDEX(flat_spelling[],MATCH(scales[[#This Row],[n2]],flat_spelling[number],0),2),INDEX(sharp_spelling[],MATCH(scales[[#This Row],[n2]],sharp_spelling[number],0),2)),"")</f>
        <v>B</v>
      </c>
      <c r="T24" s="1" t="str">
        <f>IFERROR(IF($I24="b",INDEX(flat_spelling[],MATCH(scales[[#This Row],[n3]],flat_spelling[number],0),2),INDEX(sharp_spelling[],MATCH(scales[[#This Row],[n3]],sharp_spelling[number],0),2)),"")</f>
        <v>C</v>
      </c>
      <c r="U24" s="1" t="str">
        <f>IFERROR(IF($I24="b",INDEX(flat_spelling[],MATCH(scales[[#This Row],[n4]],flat_spelling[number],0),2),INDEX(sharp_spelling[],MATCH(scales[[#This Row],[n4]],sharp_spelling[number],0),2)),"")</f>
        <v>D</v>
      </c>
      <c r="V24" s="1" t="str">
        <f>IFERROR(IF($I24="b",INDEX(flat_spelling[],MATCH(scales[[#This Row],[n5]],flat_spelling[number],0),2),INDEX(sharp_spelling[],MATCH(scales[[#This Row],[n5]],sharp_spelling[number],0),2)),"")</f>
        <v>E</v>
      </c>
      <c r="W24" s="1" t="str">
        <f>IFERROR(IF($I24="b",INDEX(flat_spelling[],MATCH(scales[[#This Row],[n6]],flat_spelling[number],0),2),INDEX(sharp_spelling[],MATCH(scales[[#This Row],[n6]],sharp_spelling[number],0),2)),"")</f>
        <v>Gb</v>
      </c>
      <c r="X24" s="1" t="str">
        <f>IFERROR(IF($I24="b",INDEX(flat_spelling[],MATCH(scales[[#This Row],[n7]],flat_spelling[number],0),2),INDEX(sharp_spelling[],MATCH(scales[[#This Row],[n7]],sharp_spelling[number],0),2)),"")</f>
        <v>G</v>
      </c>
      <c r="Y24" s="1" t="str">
        <f>IFERROR(IF($I24="b",INDEX(flat_spelling[],MATCH(scales[[#This Row],[n8]],flat_spelling[number],0),2),INDEX(sharp_spelling[],MATCH(scales[[#This Row],[n8]],sharp_spelling[number],0),2)),"")</f>
        <v/>
      </c>
      <c r="Z24" s="1" t="s">
        <v>78</v>
      </c>
      <c r="AA24" s="1" t="s">
        <v>78</v>
      </c>
      <c r="AB24" s="1" t="s">
        <v>77</v>
      </c>
      <c r="AC24" s="1" t="s">
        <v>77</v>
      </c>
      <c r="AD24" s="1" t="s">
        <v>78</v>
      </c>
      <c r="AE24" s="1" t="s">
        <v>79</v>
      </c>
      <c r="AF24" s="1" t="s">
        <v>77</v>
      </c>
    </row>
    <row r="25" spans="2:32" x14ac:dyDescent="0.4">
      <c r="B25" s="1">
        <v>23</v>
      </c>
      <c r="C25" s="1">
        <v>11</v>
      </c>
      <c r="D25" s="1" t="str">
        <f>scales[[#This Row],[nn1]]</f>
        <v>Bb</v>
      </c>
      <c r="E25" s="1" t="s">
        <v>62</v>
      </c>
      <c r="F25" s="1">
        <v>2</v>
      </c>
      <c r="G25" s="1" t="s">
        <v>15</v>
      </c>
      <c r="H25" s="1">
        <f t="shared" si="8"/>
        <v>2</v>
      </c>
      <c r="I25" s="1" t="str">
        <f>IF(COUNTIF(RMS_spelling[number],scales[[#This Row],[RMS]])&gt;0,"b","")</f>
        <v>b</v>
      </c>
      <c r="J25" s="1">
        <f t="shared" si="9"/>
        <v>11</v>
      </c>
      <c r="K25" s="1">
        <f t="shared" si="10"/>
        <v>1</v>
      </c>
      <c r="L25" s="1">
        <f t="shared" si="11"/>
        <v>2</v>
      </c>
      <c r="M25" s="1">
        <f t="shared" si="12"/>
        <v>4</v>
      </c>
      <c r="N25" s="1">
        <f t="shared" si="13"/>
        <v>6</v>
      </c>
      <c r="O25" s="1">
        <f t="shared" si="14"/>
        <v>8</v>
      </c>
      <c r="P25" s="1">
        <f t="shared" si="15"/>
        <v>9</v>
      </c>
      <c r="R25" s="1" t="str">
        <f>IFERROR(IF($I25="b",INDEX(flat_spelling[],MATCH(scales[[#This Row],[n1]],flat_spelling[number],0),2),INDEX(sharp_spelling[],MATCH(scales[[#This Row],[n1]],sharp_spelling[number],0),2)),"")</f>
        <v>Bb</v>
      </c>
      <c r="S25" s="1" t="str">
        <f>IFERROR(IF($I25="b",INDEX(flat_spelling[],MATCH(scales[[#This Row],[n2]],flat_spelling[number],0),2),INDEX(sharp_spelling[],MATCH(scales[[#This Row],[n2]],sharp_spelling[number],0),2)),"")</f>
        <v>C</v>
      </c>
      <c r="T25" s="1" t="str">
        <f>IFERROR(IF($I25="b",INDEX(flat_spelling[],MATCH(scales[[#This Row],[n3]],flat_spelling[number],0),2),INDEX(sharp_spelling[],MATCH(scales[[#This Row],[n3]],sharp_spelling[number],0),2)),"")</f>
        <v>Db</v>
      </c>
      <c r="U25" s="1" t="str">
        <f>IFERROR(IF($I25="b",INDEX(flat_spelling[],MATCH(scales[[#This Row],[n4]],flat_spelling[number],0),2),INDEX(sharp_spelling[],MATCH(scales[[#This Row],[n4]],sharp_spelling[number],0),2)),"")</f>
        <v>Eb</v>
      </c>
      <c r="V25" s="1" t="str">
        <f>IFERROR(IF($I25="b",INDEX(flat_spelling[],MATCH(scales[[#This Row],[n5]],flat_spelling[number],0),2),INDEX(sharp_spelling[],MATCH(scales[[#This Row],[n5]],sharp_spelling[number],0),2)),"")</f>
        <v>F</v>
      </c>
      <c r="W25" s="1" t="str">
        <f>IFERROR(IF($I25="b",INDEX(flat_spelling[],MATCH(scales[[#This Row],[n6]],flat_spelling[number],0),2),INDEX(sharp_spelling[],MATCH(scales[[#This Row],[n6]],sharp_spelling[number],0),2)),"")</f>
        <v>G</v>
      </c>
      <c r="X25" s="1" t="str">
        <f>IFERROR(IF($I25="b",INDEX(flat_spelling[],MATCH(scales[[#This Row],[n7]],flat_spelling[number],0),2),INDEX(sharp_spelling[],MATCH(scales[[#This Row],[n7]],sharp_spelling[number],0),2)),"")</f>
        <v>Ab</v>
      </c>
      <c r="Y25" s="1" t="str">
        <f>IFERROR(IF($I25="b",INDEX(flat_spelling[],MATCH(scales[[#This Row],[n8]],flat_spelling[number],0),2),INDEX(sharp_spelling[],MATCH(scales[[#This Row],[n8]],sharp_spelling[number],0),2)),"")</f>
        <v/>
      </c>
      <c r="Z25" s="1" t="s">
        <v>78</v>
      </c>
      <c r="AA25" s="1" t="s">
        <v>78</v>
      </c>
      <c r="AB25" s="1" t="s">
        <v>77</v>
      </c>
      <c r="AC25" s="1" t="s">
        <v>77</v>
      </c>
      <c r="AD25" s="1" t="s">
        <v>78</v>
      </c>
      <c r="AE25" s="1" t="s">
        <v>79</v>
      </c>
      <c r="AF25" s="1" t="s">
        <v>77</v>
      </c>
    </row>
    <row r="26" spans="2:32" x14ac:dyDescent="0.4">
      <c r="B26" s="1">
        <v>24</v>
      </c>
      <c r="C26" s="1">
        <v>12</v>
      </c>
      <c r="D26" s="1" t="str">
        <f>scales[[#This Row],[nn1]]</f>
        <v>B</v>
      </c>
      <c r="E26" s="1" t="s">
        <v>62</v>
      </c>
      <c r="F26" s="1">
        <v>2</v>
      </c>
      <c r="G26" s="1" t="s">
        <v>15</v>
      </c>
      <c r="H26" s="1">
        <f t="shared" si="8"/>
        <v>3</v>
      </c>
      <c r="I26" s="1" t="str">
        <f>IF(COUNTIF(RMS_spelling[number],scales[[#This Row],[RMS]])&gt;0,"b","")</f>
        <v/>
      </c>
      <c r="J26" s="1">
        <f t="shared" si="9"/>
        <v>12</v>
      </c>
      <c r="K26" s="1">
        <f t="shared" si="10"/>
        <v>2</v>
      </c>
      <c r="L26" s="1">
        <f t="shared" si="11"/>
        <v>3</v>
      </c>
      <c r="M26" s="1">
        <f t="shared" si="12"/>
        <v>5</v>
      </c>
      <c r="N26" s="1">
        <f t="shared" si="13"/>
        <v>7</v>
      </c>
      <c r="O26" s="1">
        <f t="shared" si="14"/>
        <v>9</v>
      </c>
      <c r="P26" s="1">
        <f t="shared" si="15"/>
        <v>10</v>
      </c>
      <c r="R26" s="1" t="str">
        <f>IFERROR(IF($I26="b",INDEX(flat_spelling[],MATCH(scales[[#This Row],[n1]],flat_spelling[number],0),2),INDEX(sharp_spelling[],MATCH(scales[[#This Row],[n1]],sharp_spelling[number],0),2)),"")</f>
        <v>B</v>
      </c>
      <c r="S26" s="1" t="str">
        <f>IFERROR(IF($I26="b",INDEX(flat_spelling[],MATCH(scales[[#This Row],[n2]],flat_spelling[number],0),2),INDEX(sharp_spelling[],MATCH(scales[[#This Row],[n2]],sharp_spelling[number],0),2)),"")</f>
        <v>C#</v>
      </c>
      <c r="T26" s="1" t="str">
        <f>IFERROR(IF($I26="b",INDEX(flat_spelling[],MATCH(scales[[#This Row],[n3]],flat_spelling[number],0),2),INDEX(sharp_spelling[],MATCH(scales[[#This Row],[n3]],sharp_spelling[number],0),2)),"")</f>
        <v>D</v>
      </c>
      <c r="U26" s="1" t="str">
        <f>IFERROR(IF($I26="b",INDEX(flat_spelling[],MATCH(scales[[#This Row],[n4]],flat_spelling[number],0),2),INDEX(sharp_spelling[],MATCH(scales[[#This Row],[n4]],sharp_spelling[number],0),2)),"")</f>
        <v>E</v>
      </c>
      <c r="V26" s="1" t="str">
        <f>IFERROR(IF($I26="b",INDEX(flat_spelling[],MATCH(scales[[#This Row],[n5]],flat_spelling[number],0),2),INDEX(sharp_spelling[],MATCH(scales[[#This Row],[n5]],sharp_spelling[number],0),2)),"")</f>
        <v>F#</v>
      </c>
      <c r="W26" s="1" t="str">
        <f>IFERROR(IF($I26="b",INDEX(flat_spelling[],MATCH(scales[[#This Row],[n6]],flat_spelling[number],0),2),INDEX(sharp_spelling[],MATCH(scales[[#This Row],[n6]],sharp_spelling[number],0),2)),"")</f>
        <v>G#</v>
      </c>
      <c r="X26" s="1" t="str">
        <f>IFERROR(IF($I26="b",INDEX(flat_spelling[],MATCH(scales[[#This Row],[n7]],flat_spelling[number],0),2),INDEX(sharp_spelling[],MATCH(scales[[#This Row],[n7]],sharp_spelling[number],0),2)),"")</f>
        <v>A</v>
      </c>
      <c r="Y26" s="1" t="str">
        <f>IFERROR(IF($I26="b",INDEX(flat_spelling[],MATCH(scales[[#This Row],[n8]],flat_spelling[number],0),2),INDEX(sharp_spelling[],MATCH(scales[[#This Row],[n8]],sharp_spelling[number],0),2)),"")</f>
        <v/>
      </c>
      <c r="Z26" s="1" t="s">
        <v>78</v>
      </c>
      <c r="AA26" s="1" t="s">
        <v>78</v>
      </c>
      <c r="AB26" s="1" t="s">
        <v>77</v>
      </c>
      <c r="AC26" s="1" t="s">
        <v>77</v>
      </c>
      <c r="AD26" s="1" t="s">
        <v>78</v>
      </c>
      <c r="AE26" s="1" t="s">
        <v>79</v>
      </c>
      <c r="AF26" s="1" t="s">
        <v>77</v>
      </c>
    </row>
    <row r="27" spans="2:32" x14ac:dyDescent="0.4">
      <c r="B27" s="1">
        <v>25</v>
      </c>
      <c r="C27" s="1">
        <v>1</v>
      </c>
      <c r="D27" s="1" t="str">
        <f>scales[[#This Row],[nn1]]</f>
        <v>C</v>
      </c>
      <c r="E27" s="1" t="s">
        <v>62</v>
      </c>
      <c r="F27" s="1">
        <v>3</v>
      </c>
      <c r="G27" s="1" t="s">
        <v>16</v>
      </c>
      <c r="H27" s="1">
        <f>MOD($H$3+7,12)+1</f>
        <v>9</v>
      </c>
      <c r="I27" s="1" t="str">
        <f>IF(COUNTIF(RMS_spelling[number],scales[[#This Row],[RMS]])&gt;0,"b","")</f>
        <v>b</v>
      </c>
      <c r="J27" s="1">
        <v>1</v>
      </c>
      <c r="K27" s="1">
        <v>2</v>
      </c>
      <c r="L27" s="1">
        <v>4</v>
      </c>
      <c r="M27" s="1">
        <v>6</v>
      </c>
      <c r="N27" s="1">
        <v>8</v>
      </c>
      <c r="O27" s="1">
        <v>9</v>
      </c>
      <c r="P27" s="1">
        <v>11</v>
      </c>
      <c r="R27" s="1" t="str">
        <f>IFERROR(IF($I27="b",INDEX(flat_spelling[],MATCH(scales[[#This Row],[n1]],flat_spelling[number],0),2),INDEX(sharp_spelling[],MATCH(scales[[#This Row],[n1]],sharp_spelling[number],0),2)),"")</f>
        <v>C</v>
      </c>
      <c r="S27" s="1" t="str">
        <f>IFERROR(IF($I27="b",INDEX(flat_spelling[],MATCH(scales[[#This Row],[n2]],flat_spelling[number],0),2),INDEX(sharp_spelling[],MATCH(scales[[#This Row],[n2]],sharp_spelling[number],0),2)),"")</f>
        <v>Db</v>
      </c>
      <c r="T27" s="1" t="str">
        <f>IFERROR(IF($I27="b",INDEX(flat_spelling[],MATCH(scales[[#This Row],[n3]],flat_spelling[number],0),2),INDEX(sharp_spelling[],MATCH(scales[[#This Row],[n3]],sharp_spelling[number],0),2)),"")</f>
        <v>Eb</v>
      </c>
      <c r="U27" s="1" t="str">
        <f>IFERROR(IF($I27="b",INDEX(flat_spelling[],MATCH(scales[[#This Row],[n4]],flat_spelling[number],0),2),INDEX(sharp_spelling[],MATCH(scales[[#This Row],[n4]],sharp_spelling[number],0),2)),"")</f>
        <v>F</v>
      </c>
      <c r="V27" s="1" t="str">
        <f>IFERROR(IF($I27="b",INDEX(flat_spelling[],MATCH(scales[[#This Row],[n5]],flat_spelling[number],0),2),INDEX(sharp_spelling[],MATCH(scales[[#This Row],[n5]],sharp_spelling[number],0),2)),"")</f>
        <v>G</v>
      </c>
      <c r="W27" s="1" t="str">
        <f>IFERROR(IF($I27="b",INDEX(flat_spelling[],MATCH(scales[[#This Row],[n6]],flat_spelling[number],0),2),INDEX(sharp_spelling[],MATCH(scales[[#This Row],[n6]],sharp_spelling[number],0),2)),"")</f>
        <v>Ab</v>
      </c>
      <c r="X27" s="1" t="str">
        <f>IFERROR(IF($I27="b",INDEX(flat_spelling[],MATCH(scales[[#This Row],[n7]],flat_spelling[number],0),2),INDEX(sharp_spelling[],MATCH(scales[[#This Row],[n7]],sharp_spelling[number],0),2)),"")</f>
        <v>Bb</v>
      </c>
      <c r="Y27" s="1" t="str">
        <f>IFERROR(IF($I27="b",INDEX(flat_spelling[],MATCH(scales[[#This Row],[n8]],flat_spelling[number],0),2),INDEX(sharp_spelling[],MATCH(scales[[#This Row],[n8]],sharp_spelling[number],0),2)),"")</f>
        <v/>
      </c>
      <c r="Z27" s="1" t="s">
        <v>78</v>
      </c>
      <c r="AA27" s="1" t="s">
        <v>77</v>
      </c>
      <c r="AB27" s="1" t="s">
        <v>77</v>
      </c>
      <c r="AC27" s="1" t="s">
        <v>78</v>
      </c>
      <c r="AD27" s="1" t="s">
        <v>79</v>
      </c>
      <c r="AE27" s="1" t="s">
        <v>77</v>
      </c>
      <c r="AF27" s="1" t="s">
        <v>78</v>
      </c>
    </row>
    <row r="28" spans="2:32" x14ac:dyDescent="0.4">
      <c r="B28" s="1">
        <v>26</v>
      </c>
      <c r="C28" s="1">
        <v>2</v>
      </c>
      <c r="D28" s="1" t="str">
        <f>scales[[#This Row],[nn1]]</f>
        <v>C#</v>
      </c>
      <c r="E28" s="1" t="s">
        <v>62</v>
      </c>
      <c r="F28" s="1">
        <v>3</v>
      </c>
      <c r="G28" s="1" t="s">
        <v>16</v>
      </c>
      <c r="H28" s="1">
        <f t="shared" ref="H28:H38" si="16">MOD(H27,12)+1</f>
        <v>10</v>
      </c>
      <c r="I28" s="1" t="str">
        <f>IF(COUNTIF(RMS_spelling[number],scales[[#This Row],[RMS]])&gt;0,"b","")</f>
        <v/>
      </c>
      <c r="J28" s="1">
        <f t="shared" ref="J28:J38" si="17">MOD(J27,12)+1</f>
        <v>2</v>
      </c>
      <c r="K28" s="1">
        <f t="shared" ref="K28:K38" si="18">MOD(K27,12)+1</f>
        <v>3</v>
      </c>
      <c r="L28" s="1">
        <f t="shared" ref="L28:L38" si="19">MOD(L27,12)+1</f>
        <v>5</v>
      </c>
      <c r="M28" s="1">
        <f t="shared" ref="M28:M38" si="20">MOD(M27,12)+1</f>
        <v>7</v>
      </c>
      <c r="N28" s="1">
        <f t="shared" ref="N28:N38" si="21">MOD(N27,12)+1</f>
        <v>9</v>
      </c>
      <c r="O28" s="1">
        <f t="shared" ref="O28:O38" si="22">MOD(O27,12)+1</f>
        <v>10</v>
      </c>
      <c r="P28" s="1">
        <f t="shared" ref="P28:P38" si="23">MOD(P27,12)+1</f>
        <v>12</v>
      </c>
      <c r="R28" s="1" t="str">
        <f>IFERROR(IF($I28="b",INDEX(flat_spelling[],MATCH(scales[[#This Row],[n1]],flat_spelling[number],0),2),INDEX(sharp_spelling[],MATCH(scales[[#This Row],[n1]],sharp_spelling[number],0),2)),"")</f>
        <v>C#</v>
      </c>
      <c r="S28" s="1" t="str">
        <f>IFERROR(IF($I28="b",INDEX(flat_spelling[],MATCH(scales[[#This Row],[n2]],flat_spelling[number],0),2),INDEX(sharp_spelling[],MATCH(scales[[#This Row],[n2]],sharp_spelling[number],0),2)),"")</f>
        <v>D</v>
      </c>
      <c r="T28" s="1" t="str">
        <f>IFERROR(IF($I28="b",INDEX(flat_spelling[],MATCH(scales[[#This Row],[n3]],flat_spelling[number],0),2),INDEX(sharp_spelling[],MATCH(scales[[#This Row],[n3]],sharp_spelling[number],0),2)),"")</f>
        <v>E</v>
      </c>
      <c r="U28" s="1" t="str">
        <f>IFERROR(IF($I28="b",INDEX(flat_spelling[],MATCH(scales[[#This Row],[n4]],flat_spelling[number],0),2),INDEX(sharp_spelling[],MATCH(scales[[#This Row],[n4]],sharp_spelling[number],0),2)),"")</f>
        <v>F#</v>
      </c>
      <c r="V28" s="1" t="str">
        <f>IFERROR(IF($I28="b",INDEX(flat_spelling[],MATCH(scales[[#This Row],[n5]],flat_spelling[number],0),2),INDEX(sharp_spelling[],MATCH(scales[[#This Row],[n5]],sharp_spelling[number],0),2)),"")</f>
        <v>G#</v>
      </c>
      <c r="W28" s="1" t="str">
        <f>IFERROR(IF($I28="b",INDEX(flat_spelling[],MATCH(scales[[#This Row],[n6]],flat_spelling[number],0),2),INDEX(sharp_spelling[],MATCH(scales[[#This Row],[n6]],sharp_spelling[number],0),2)),"")</f>
        <v>A</v>
      </c>
      <c r="X28" s="1" t="str">
        <f>IFERROR(IF($I28="b",INDEX(flat_spelling[],MATCH(scales[[#This Row],[n7]],flat_spelling[number],0),2),INDEX(sharp_spelling[],MATCH(scales[[#This Row],[n7]],sharp_spelling[number],0),2)),"")</f>
        <v>B</v>
      </c>
      <c r="Y28" s="1" t="str">
        <f>IFERROR(IF($I28="b",INDEX(flat_spelling[],MATCH(scales[[#This Row],[n8]],flat_spelling[number],0),2),INDEX(sharp_spelling[],MATCH(scales[[#This Row],[n8]],sharp_spelling[number],0),2)),"")</f>
        <v/>
      </c>
      <c r="Z28" s="1" t="s">
        <v>78</v>
      </c>
      <c r="AA28" s="1" t="s">
        <v>77</v>
      </c>
      <c r="AB28" s="1" t="s">
        <v>77</v>
      </c>
      <c r="AC28" s="1" t="s">
        <v>78</v>
      </c>
      <c r="AD28" s="1" t="s">
        <v>79</v>
      </c>
      <c r="AE28" s="1" t="s">
        <v>77</v>
      </c>
      <c r="AF28" s="1" t="s">
        <v>78</v>
      </c>
    </row>
    <row r="29" spans="2:32" x14ac:dyDescent="0.4">
      <c r="B29" s="1">
        <v>27</v>
      </c>
      <c r="C29" s="1">
        <v>3</v>
      </c>
      <c r="D29" s="1" t="str">
        <f>scales[[#This Row],[nn1]]</f>
        <v>D</v>
      </c>
      <c r="E29" s="1" t="s">
        <v>62</v>
      </c>
      <c r="F29" s="1">
        <v>3</v>
      </c>
      <c r="G29" s="1" t="s">
        <v>16</v>
      </c>
      <c r="H29" s="1">
        <f t="shared" si="16"/>
        <v>11</v>
      </c>
      <c r="I29" s="1" t="str">
        <f>IF(COUNTIF(RMS_spelling[number],scales[[#This Row],[RMS]])&gt;0,"b","")</f>
        <v>b</v>
      </c>
      <c r="J29" s="1">
        <f t="shared" si="17"/>
        <v>3</v>
      </c>
      <c r="K29" s="1">
        <f t="shared" si="18"/>
        <v>4</v>
      </c>
      <c r="L29" s="1">
        <f t="shared" si="19"/>
        <v>6</v>
      </c>
      <c r="M29" s="1">
        <f t="shared" si="20"/>
        <v>8</v>
      </c>
      <c r="N29" s="1">
        <f t="shared" si="21"/>
        <v>10</v>
      </c>
      <c r="O29" s="1">
        <f t="shared" si="22"/>
        <v>11</v>
      </c>
      <c r="P29" s="1">
        <f t="shared" si="23"/>
        <v>1</v>
      </c>
      <c r="R29" s="1" t="str">
        <f>IFERROR(IF($I29="b",INDEX(flat_spelling[],MATCH(scales[[#This Row],[n1]],flat_spelling[number],0),2),INDEX(sharp_spelling[],MATCH(scales[[#This Row],[n1]],sharp_spelling[number],0),2)),"")</f>
        <v>D</v>
      </c>
      <c r="S29" s="1" t="str">
        <f>IFERROR(IF($I29="b",INDEX(flat_spelling[],MATCH(scales[[#This Row],[n2]],flat_spelling[number],0),2),INDEX(sharp_spelling[],MATCH(scales[[#This Row],[n2]],sharp_spelling[number],0),2)),"")</f>
        <v>Eb</v>
      </c>
      <c r="T29" s="1" t="str">
        <f>IFERROR(IF($I29="b",INDEX(flat_spelling[],MATCH(scales[[#This Row],[n3]],flat_spelling[number],0),2),INDEX(sharp_spelling[],MATCH(scales[[#This Row],[n3]],sharp_spelling[number],0),2)),"")</f>
        <v>F</v>
      </c>
      <c r="U29" s="1" t="str">
        <f>IFERROR(IF($I29="b",INDEX(flat_spelling[],MATCH(scales[[#This Row],[n4]],flat_spelling[number],0),2),INDEX(sharp_spelling[],MATCH(scales[[#This Row],[n4]],sharp_spelling[number],0),2)),"")</f>
        <v>G</v>
      </c>
      <c r="V29" s="1" t="str">
        <f>IFERROR(IF($I29="b",INDEX(flat_spelling[],MATCH(scales[[#This Row],[n5]],flat_spelling[number],0),2),INDEX(sharp_spelling[],MATCH(scales[[#This Row],[n5]],sharp_spelling[number],0),2)),"")</f>
        <v>A</v>
      </c>
      <c r="W29" s="1" t="str">
        <f>IFERROR(IF($I29="b",INDEX(flat_spelling[],MATCH(scales[[#This Row],[n6]],flat_spelling[number],0),2),INDEX(sharp_spelling[],MATCH(scales[[#This Row],[n6]],sharp_spelling[number],0),2)),"")</f>
        <v>Bb</v>
      </c>
      <c r="X29" s="1" t="str">
        <f>IFERROR(IF($I29="b",INDEX(flat_spelling[],MATCH(scales[[#This Row],[n7]],flat_spelling[number],0),2),INDEX(sharp_spelling[],MATCH(scales[[#This Row],[n7]],sharp_spelling[number],0),2)),"")</f>
        <v>C</v>
      </c>
      <c r="Y29" s="1" t="str">
        <f>IFERROR(IF($I29="b",INDEX(flat_spelling[],MATCH(scales[[#This Row],[n8]],flat_spelling[number],0),2),INDEX(sharp_spelling[],MATCH(scales[[#This Row],[n8]],sharp_spelling[number],0),2)),"")</f>
        <v/>
      </c>
      <c r="Z29" s="1" t="s">
        <v>78</v>
      </c>
      <c r="AA29" s="1" t="s">
        <v>77</v>
      </c>
      <c r="AB29" s="1" t="s">
        <v>77</v>
      </c>
      <c r="AC29" s="1" t="s">
        <v>78</v>
      </c>
      <c r="AD29" s="1" t="s">
        <v>79</v>
      </c>
      <c r="AE29" s="1" t="s">
        <v>77</v>
      </c>
      <c r="AF29" s="1" t="s">
        <v>78</v>
      </c>
    </row>
    <row r="30" spans="2:32" x14ac:dyDescent="0.4">
      <c r="B30" s="1">
        <v>28</v>
      </c>
      <c r="C30" s="1">
        <v>4</v>
      </c>
      <c r="D30" s="1" t="str">
        <f>scales[[#This Row],[nn1]]</f>
        <v>D#</v>
      </c>
      <c r="E30" s="1" t="s">
        <v>62</v>
      </c>
      <c r="F30" s="1">
        <v>3</v>
      </c>
      <c r="G30" s="1" t="s">
        <v>16</v>
      </c>
      <c r="H30" s="1">
        <f t="shared" si="16"/>
        <v>12</v>
      </c>
      <c r="I30" s="1" t="str">
        <f>IF(COUNTIF(RMS_spelling[number],scales[[#This Row],[RMS]])&gt;0,"b","")</f>
        <v/>
      </c>
      <c r="J30" s="1">
        <f t="shared" si="17"/>
        <v>4</v>
      </c>
      <c r="K30" s="1">
        <f t="shared" si="18"/>
        <v>5</v>
      </c>
      <c r="L30" s="1">
        <f t="shared" si="19"/>
        <v>7</v>
      </c>
      <c r="M30" s="1">
        <f t="shared" si="20"/>
        <v>9</v>
      </c>
      <c r="N30" s="1">
        <f t="shared" si="21"/>
        <v>11</v>
      </c>
      <c r="O30" s="1">
        <f t="shared" si="22"/>
        <v>12</v>
      </c>
      <c r="P30" s="1">
        <f t="shared" si="23"/>
        <v>2</v>
      </c>
      <c r="R30" s="1" t="str">
        <f>IFERROR(IF($I30="b",INDEX(flat_spelling[],MATCH(scales[[#This Row],[n1]],flat_spelling[number],0),2),INDEX(sharp_spelling[],MATCH(scales[[#This Row],[n1]],sharp_spelling[number],0),2)),"")</f>
        <v>D#</v>
      </c>
      <c r="S30" s="1" t="str">
        <f>IFERROR(IF($I30="b",INDEX(flat_spelling[],MATCH(scales[[#This Row],[n2]],flat_spelling[number],0),2),INDEX(sharp_spelling[],MATCH(scales[[#This Row],[n2]],sharp_spelling[number],0),2)),"")</f>
        <v>E</v>
      </c>
      <c r="T30" s="1" t="str">
        <f>IFERROR(IF($I30="b",INDEX(flat_spelling[],MATCH(scales[[#This Row],[n3]],flat_spelling[number],0),2),INDEX(sharp_spelling[],MATCH(scales[[#This Row],[n3]],sharp_spelling[number],0),2)),"")</f>
        <v>F#</v>
      </c>
      <c r="U30" s="1" t="str">
        <f>IFERROR(IF($I30="b",INDEX(flat_spelling[],MATCH(scales[[#This Row],[n4]],flat_spelling[number],0),2),INDEX(sharp_spelling[],MATCH(scales[[#This Row],[n4]],sharp_spelling[number],0),2)),"")</f>
        <v>G#</v>
      </c>
      <c r="V30" s="1" t="str">
        <f>IFERROR(IF($I30="b",INDEX(flat_spelling[],MATCH(scales[[#This Row],[n5]],flat_spelling[number],0),2),INDEX(sharp_spelling[],MATCH(scales[[#This Row],[n5]],sharp_spelling[number],0),2)),"")</f>
        <v>A#</v>
      </c>
      <c r="W30" s="1" t="str">
        <f>IFERROR(IF($I30="b",INDEX(flat_spelling[],MATCH(scales[[#This Row],[n6]],flat_spelling[number],0),2),INDEX(sharp_spelling[],MATCH(scales[[#This Row],[n6]],sharp_spelling[number],0),2)),"")</f>
        <v>B</v>
      </c>
      <c r="X30" s="1" t="str">
        <f>IFERROR(IF($I30="b",INDEX(flat_spelling[],MATCH(scales[[#This Row],[n7]],flat_spelling[number],0),2),INDEX(sharp_spelling[],MATCH(scales[[#This Row],[n7]],sharp_spelling[number],0),2)),"")</f>
        <v>C#</v>
      </c>
      <c r="Y30" s="1" t="str">
        <f>IFERROR(IF($I30="b",INDEX(flat_spelling[],MATCH(scales[[#This Row],[n8]],flat_spelling[number],0),2),INDEX(sharp_spelling[],MATCH(scales[[#This Row],[n8]],sharp_spelling[number],0),2)),"")</f>
        <v/>
      </c>
      <c r="Z30" s="1" t="s">
        <v>78</v>
      </c>
      <c r="AA30" s="1" t="s">
        <v>77</v>
      </c>
      <c r="AB30" s="1" t="s">
        <v>77</v>
      </c>
      <c r="AC30" s="1" t="s">
        <v>78</v>
      </c>
      <c r="AD30" s="1" t="s">
        <v>79</v>
      </c>
      <c r="AE30" s="1" t="s">
        <v>77</v>
      </c>
      <c r="AF30" s="1" t="s">
        <v>78</v>
      </c>
    </row>
    <row r="31" spans="2:32" x14ac:dyDescent="0.4">
      <c r="B31" s="1">
        <v>29</v>
      </c>
      <c r="C31" s="1">
        <v>5</v>
      </c>
      <c r="D31" s="1" t="str">
        <f>scales[[#This Row],[nn1]]</f>
        <v>E</v>
      </c>
      <c r="E31" s="1" t="s">
        <v>62</v>
      </c>
      <c r="F31" s="1">
        <v>3</v>
      </c>
      <c r="G31" s="1" t="s">
        <v>16</v>
      </c>
      <c r="H31" s="1">
        <f t="shared" si="16"/>
        <v>1</v>
      </c>
      <c r="I31" s="1" t="str">
        <f>IF(COUNTIF(RMS_spelling[number],scales[[#This Row],[RMS]])&gt;0,"b","")</f>
        <v>b</v>
      </c>
      <c r="J31" s="1">
        <f t="shared" si="17"/>
        <v>5</v>
      </c>
      <c r="K31" s="1">
        <f t="shared" si="18"/>
        <v>6</v>
      </c>
      <c r="L31" s="1">
        <f t="shared" si="19"/>
        <v>8</v>
      </c>
      <c r="M31" s="1">
        <f t="shared" si="20"/>
        <v>10</v>
      </c>
      <c r="N31" s="1">
        <f t="shared" si="21"/>
        <v>12</v>
      </c>
      <c r="O31" s="1">
        <f t="shared" si="22"/>
        <v>1</v>
      </c>
      <c r="P31" s="1">
        <f t="shared" si="23"/>
        <v>3</v>
      </c>
      <c r="R31" s="1" t="str">
        <f>IFERROR(IF($I31="b",INDEX(flat_spelling[],MATCH(scales[[#This Row],[n1]],flat_spelling[number],0),2),INDEX(sharp_spelling[],MATCH(scales[[#This Row],[n1]],sharp_spelling[number],0),2)),"")</f>
        <v>E</v>
      </c>
      <c r="S31" s="1" t="str">
        <f>IFERROR(IF($I31="b",INDEX(flat_spelling[],MATCH(scales[[#This Row],[n2]],flat_spelling[number],0),2),INDEX(sharp_spelling[],MATCH(scales[[#This Row],[n2]],sharp_spelling[number],0),2)),"")</f>
        <v>F</v>
      </c>
      <c r="T31" s="1" t="str">
        <f>IFERROR(IF($I31="b",INDEX(flat_spelling[],MATCH(scales[[#This Row],[n3]],flat_spelling[number],0),2),INDEX(sharp_spelling[],MATCH(scales[[#This Row],[n3]],sharp_spelling[number],0),2)),"")</f>
        <v>G</v>
      </c>
      <c r="U31" s="1" t="str">
        <f>IFERROR(IF($I31="b",INDEX(flat_spelling[],MATCH(scales[[#This Row],[n4]],flat_spelling[number],0),2),INDEX(sharp_spelling[],MATCH(scales[[#This Row],[n4]],sharp_spelling[number],0),2)),"")</f>
        <v>A</v>
      </c>
      <c r="V31" s="1" t="str">
        <f>IFERROR(IF($I31="b",INDEX(flat_spelling[],MATCH(scales[[#This Row],[n5]],flat_spelling[number],0),2),INDEX(sharp_spelling[],MATCH(scales[[#This Row],[n5]],sharp_spelling[number],0),2)),"")</f>
        <v>B</v>
      </c>
      <c r="W31" s="1" t="str">
        <f>IFERROR(IF($I31="b",INDEX(flat_spelling[],MATCH(scales[[#This Row],[n6]],flat_spelling[number],0),2),INDEX(sharp_spelling[],MATCH(scales[[#This Row],[n6]],sharp_spelling[number],0),2)),"")</f>
        <v>C</v>
      </c>
      <c r="X31" s="1" t="str">
        <f>IFERROR(IF($I31="b",INDEX(flat_spelling[],MATCH(scales[[#This Row],[n7]],flat_spelling[number],0),2),INDEX(sharp_spelling[],MATCH(scales[[#This Row],[n7]],sharp_spelling[number],0),2)),"")</f>
        <v>D</v>
      </c>
      <c r="Y31" s="1" t="str">
        <f>IFERROR(IF($I31="b",INDEX(flat_spelling[],MATCH(scales[[#This Row],[n8]],flat_spelling[number],0),2),INDEX(sharp_spelling[],MATCH(scales[[#This Row],[n8]],sharp_spelling[number],0),2)),"")</f>
        <v/>
      </c>
      <c r="Z31" s="1" t="s">
        <v>78</v>
      </c>
      <c r="AA31" s="1" t="s">
        <v>77</v>
      </c>
      <c r="AB31" s="1" t="s">
        <v>77</v>
      </c>
      <c r="AC31" s="1" t="s">
        <v>78</v>
      </c>
      <c r="AD31" s="1" t="s">
        <v>79</v>
      </c>
      <c r="AE31" s="1" t="s">
        <v>77</v>
      </c>
      <c r="AF31" s="1" t="s">
        <v>78</v>
      </c>
    </row>
    <row r="32" spans="2:32" x14ac:dyDescent="0.4">
      <c r="B32" s="1">
        <v>30</v>
      </c>
      <c r="C32" s="1">
        <v>6</v>
      </c>
      <c r="D32" s="1" t="str">
        <f>scales[[#This Row],[nn1]]</f>
        <v>F</v>
      </c>
      <c r="E32" s="1" t="s">
        <v>62</v>
      </c>
      <c r="F32" s="1">
        <v>3</v>
      </c>
      <c r="G32" s="1" t="s">
        <v>16</v>
      </c>
      <c r="H32" s="1">
        <f t="shared" si="16"/>
        <v>2</v>
      </c>
      <c r="I32" s="1" t="str">
        <f>IF(COUNTIF(RMS_spelling[number],scales[[#This Row],[RMS]])&gt;0,"b","")</f>
        <v>b</v>
      </c>
      <c r="J32" s="1">
        <f t="shared" si="17"/>
        <v>6</v>
      </c>
      <c r="K32" s="1">
        <f t="shared" si="18"/>
        <v>7</v>
      </c>
      <c r="L32" s="1">
        <f t="shared" si="19"/>
        <v>9</v>
      </c>
      <c r="M32" s="1">
        <f t="shared" si="20"/>
        <v>11</v>
      </c>
      <c r="N32" s="1">
        <f t="shared" si="21"/>
        <v>1</v>
      </c>
      <c r="O32" s="1">
        <f t="shared" si="22"/>
        <v>2</v>
      </c>
      <c r="P32" s="1">
        <f t="shared" si="23"/>
        <v>4</v>
      </c>
      <c r="R32" s="1" t="str">
        <f>IFERROR(IF($I32="b",INDEX(flat_spelling[],MATCH(scales[[#This Row],[n1]],flat_spelling[number],0),2),INDEX(sharp_spelling[],MATCH(scales[[#This Row],[n1]],sharp_spelling[number],0),2)),"")</f>
        <v>F</v>
      </c>
      <c r="S32" s="1" t="str">
        <f>IFERROR(IF($I32="b",INDEX(flat_spelling[],MATCH(scales[[#This Row],[n2]],flat_spelling[number],0),2),INDEX(sharp_spelling[],MATCH(scales[[#This Row],[n2]],sharp_spelling[number],0),2)),"")</f>
        <v>Gb</v>
      </c>
      <c r="T32" s="1" t="str">
        <f>IFERROR(IF($I32="b",INDEX(flat_spelling[],MATCH(scales[[#This Row],[n3]],flat_spelling[number],0),2),INDEX(sharp_spelling[],MATCH(scales[[#This Row],[n3]],sharp_spelling[number],0),2)),"")</f>
        <v>Ab</v>
      </c>
      <c r="U32" s="1" t="str">
        <f>IFERROR(IF($I32="b",INDEX(flat_spelling[],MATCH(scales[[#This Row],[n4]],flat_spelling[number],0),2),INDEX(sharp_spelling[],MATCH(scales[[#This Row],[n4]],sharp_spelling[number],0),2)),"")</f>
        <v>Bb</v>
      </c>
      <c r="V32" s="1" t="str">
        <f>IFERROR(IF($I32="b",INDEX(flat_spelling[],MATCH(scales[[#This Row],[n5]],flat_spelling[number],0),2),INDEX(sharp_spelling[],MATCH(scales[[#This Row],[n5]],sharp_spelling[number],0),2)),"")</f>
        <v>C</v>
      </c>
      <c r="W32" s="1" t="str">
        <f>IFERROR(IF($I32="b",INDEX(flat_spelling[],MATCH(scales[[#This Row],[n6]],flat_spelling[number],0),2),INDEX(sharp_spelling[],MATCH(scales[[#This Row],[n6]],sharp_spelling[number],0),2)),"")</f>
        <v>Db</v>
      </c>
      <c r="X32" s="1" t="str">
        <f>IFERROR(IF($I32="b",INDEX(flat_spelling[],MATCH(scales[[#This Row],[n7]],flat_spelling[number],0),2),INDEX(sharp_spelling[],MATCH(scales[[#This Row],[n7]],sharp_spelling[number],0),2)),"")</f>
        <v>Eb</v>
      </c>
      <c r="Y32" s="1" t="str">
        <f>IFERROR(IF($I32="b",INDEX(flat_spelling[],MATCH(scales[[#This Row],[n8]],flat_spelling[number],0),2),INDEX(sharp_spelling[],MATCH(scales[[#This Row],[n8]],sharp_spelling[number],0),2)),"")</f>
        <v/>
      </c>
      <c r="Z32" s="1" t="s">
        <v>78</v>
      </c>
      <c r="AA32" s="1" t="s">
        <v>77</v>
      </c>
      <c r="AB32" s="1" t="s">
        <v>77</v>
      </c>
      <c r="AC32" s="1" t="s">
        <v>78</v>
      </c>
      <c r="AD32" s="1" t="s">
        <v>79</v>
      </c>
      <c r="AE32" s="1" t="s">
        <v>77</v>
      </c>
      <c r="AF32" s="1" t="s">
        <v>78</v>
      </c>
    </row>
    <row r="33" spans="2:32" x14ac:dyDescent="0.4">
      <c r="B33" s="1">
        <v>31</v>
      </c>
      <c r="C33" s="1">
        <v>7</v>
      </c>
      <c r="D33" s="1" t="str">
        <f>scales[[#This Row],[nn1]]</f>
        <v>F#</v>
      </c>
      <c r="E33" s="1" t="s">
        <v>62</v>
      </c>
      <c r="F33" s="1">
        <v>3</v>
      </c>
      <c r="G33" s="1" t="s">
        <v>16</v>
      </c>
      <c r="H33" s="1">
        <f t="shared" si="16"/>
        <v>3</v>
      </c>
      <c r="I33" s="1" t="str">
        <f>IF(COUNTIF(RMS_spelling[number],scales[[#This Row],[RMS]])&gt;0,"b","")</f>
        <v/>
      </c>
      <c r="J33" s="1">
        <f t="shared" si="17"/>
        <v>7</v>
      </c>
      <c r="K33" s="1">
        <f t="shared" si="18"/>
        <v>8</v>
      </c>
      <c r="L33" s="1">
        <f t="shared" si="19"/>
        <v>10</v>
      </c>
      <c r="M33" s="1">
        <f t="shared" si="20"/>
        <v>12</v>
      </c>
      <c r="N33" s="1">
        <f t="shared" si="21"/>
        <v>2</v>
      </c>
      <c r="O33" s="1">
        <f t="shared" si="22"/>
        <v>3</v>
      </c>
      <c r="P33" s="1">
        <f t="shared" si="23"/>
        <v>5</v>
      </c>
      <c r="R33" s="1" t="str">
        <f>IFERROR(IF($I33="b",INDEX(flat_spelling[],MATCH(scales[[#This Row],[n1]],flat_spelling[number],0),2),INDEX(sharp_spelling[],MATCH(scales[[#This Row],[n1]],sharp_spelling[number],0),2)),"")</f>
        <v>F#</v>
      </c>
      <c r="S33" s="1" t="str">
        <f>IFERROR(IF($I33="b",INDEX(flat_spelling[],MATCH(scales[[#This Row],[n2]],flat_spelling[number],0),2),INDEX(sharp_spelling[],MATCH(scales[[#This Row],[n2]],sharp_spelling[number],0),2)),"")</f>
        <v>G</v>
      </c>
      <c r="T33" s="1" t="str">
        <f>IFERROR(IF($I33="b",INDEX(flat_spelling[],MATCH(scales[[#This Row],[n3]],flat_spelling[number],0),2),INDEX(sharp_spelling[],MATCH(scales[[#This Row],[n3]],sharp_spelling[number],0),2)),"")</f>
        <v>A</v>
      </c>
      <c r="U33" s="1" t="str">
        <f>IFERROR(IF($I33="b",INDEX(flat_spelling[],MATCH(scales[[#This Row],[n4]],flat_spelling[number],0),2),INDEX(sharp_spelling[],MATCH(scales[[#This Row],[n4]],sharp_spelling[number],0),2)),"")</f>
        <v>B</v>
      </c>
      <c r="V33" s="1" t="str">
        <f>IFERROR(IF($I33="b",INDEX(flat_spelling[],MATCH(scales[[#This Row],[n5]],flat_spelling[number],0),2),INDEX(sharp_spelling[],MATCH(scales[[#This Row],[n5]],sharp_spelling[number],0),2)),"")</f>
        <v>C#</v>
      </c>
      <c r="W33" s="1" t="str">
        <f>IFERROR(IF($I33="b",INDEX(flat_spelling[],MATCH(scales[[#This Row],[n6]],flat_spelling[number],0),2),INDEX(sharp_spelling[],MATCH(scales[[#This Row],[n6]],sharp_spelling[number],0),2)),"")</f>
        <v>D</v>
      </c>
      <c r="X33" s="1" t="str">
        <f>IFERROR(IF($I33="b",INDEX(flat_spelling[],MATCH(scales[[#This Row],[n7]],flat_spelling[number],0),2),INDEX(sharp_spelling[],MATCH(scales[[#This Row],[n7]],sharp_spelling[number],0),2)),"")</f>
        <v>E</v>
      </c>
      <c r="Y33" s="1" t="str">
        <f>IFERROR(IF($I33="b",INDEX(flat_spelling[],MATCH(scales[[#This Row],[n8]],flat_spelling[number],0),2),INDEX(sharp_spelling[],MATCH(scales[[#This Row],[n8]],sharp_spelling[number],0),2)),"")</f>
        <v/>
      </c>
      <c r="Z33" s="1" t="s">
        <v>78</v>
      </c>
      <c r="AA33" s="1" t="s">
        <v>77</v>
      </c>
      <c r="AB33" s="1" t="s">
        <v>77</v>
      </c>
      <c r="AC33" s="1" t="s">
        <v>78</v>
      </c>
      <c r="AD33" s="1" t="s">
        <v>79</v>
      </c>
      <c r="AE33" s="1" t="s">
        <v>77</v>
      </c>
      <c r="AF33" s="1" t="s">
        <v>78</v>
      </c>
    </row>
    <row r="34" spans="2:32" x14ac:dyDescent="0.4">
      <c r="B34" s="1">
        <v>32</v>
      </c>
      <c r="C34" s="1">
        <v>8</v>
      </c>
      <c r="D34" s="1" t="str">
        <f>scales[[#This Row],[nn1]]</f>
        <v>G</v>
      </c>
      <c r="E34" s="1" t="s">
        <v>62</v>
      </c>
      <c r="F34" s="1">
        <v>3</v>
      </c>
      <c r="G34" s="1" t="s">
        <v>16</v>
      </c>
      <c r="H34" s="1">
        <f t="shared" si="16"/>
        <v>4</v>
      </c>
      <c r="I34" s="1" t="str">
        <f>IF(COUNTIF(RMS_spelling[number],scales[[#This Row],[RMS]])&gt;0,"b","")</f>
        <v>b</v>
      </c>
      <c r="J34" s="1">
        <f t="shared" si="17"/>
        <v>8</v>
      </c>
      <c r="K34" s="1">
        <f t="shared" si="18"/>
        <v>9</v>
      </c>
      <c r="L34" s="1">
        <f t="shared" si="19"/>
        <v>11</v>
      </c>
      <c r="M34" s="1">
        <f t="shared" si="20"/>
        <v>1</v>
      </c>
      <c r="N34" s="1">
        <f t="shared" si="21"/>
        <v>3</v>
      </c>
      <c r="O34" s="1">
        <f t="shared" si="22"/>
        <v>4</v>
      </c>
      <c r="P34" s="1">
        <f t="shared" si="23"/>
        <v>6</v>
      </c>
      <c r="R34" s="1" t="str">
        <f>IFERROR(IF($I34="b",INDEX(flat_spelling[],MATCH(scales[[#This Row],[n1]],flat_spelling[number],0),2),INDEX(sharp_spelling[],MATCH(scales[[#This Row],[n1]],sharp_spelling[number],0),2)),"")</f>
        <v>G</v>
      </c>
      <c r="S34" s="1" t="str">
        <f>IFERROR(IF($I34="b",INDEX(flat_spelling[],MATCH(scales[[#This Row],[n2]],flat_spelling[number],0),2),INDEX(sharp_spelling[],MATCH(scales[[#This Row],[n2]],sharp_spelling[number],0),2)),"")</f>
        <v>Ab</v>
      </c>
      <c r="T34" s="1" t="str">
        <f>IFERROR(IF($I34="b",INDEX(flat_spelling[],MATCH(scales[[#This Row],[n3]],flat_spelling[number],0),2),INDEX(sharp_spelling[],MATCH(scales[[#This Row],[n3]],sharp_spelling[number],0),2)),"")</f>
        <v>Bb</v>
      </c>
      <c r="U34" s="1" t="str">
        <f>IFERROR(IF($I34="b",INDEX(flat_spelling[],MATCH(scales[[#This Row],[n4]],flat_spelling[number],0),2),INDEX(sharp_spelling[],MATCH(scales[[#This Row],[n4]],sharp_spelling[number],0),2)),"")</f>
        <v>C</v>
      </c>
      <c r="V34" s="1" t="str">
        <f>IFERROR(IF($I34="b",INDEX(flat_spelling[],MATCH(scales[[#This Row],[n5]],flat_spelling[number],0),2),INDEX(sharp_spelling[],MATCH(scales[[#This Row],[n5]],sharp_spelling[number],0),2)),"")</f>
        <v>D</v>
      </c>
      <c r="W34" s="1" t="str">
        <f>IFERROR(IF($I34="b",INDEX(flat_spelling[],MATCH(scales[[#This Row],[n6]],flat_spelling[number],0),2),INDEX(sharp_spelling[],MATCH(scales[[#This Row],[n6]],sharp_spelling[number],0),2)),"")</f>
        <v>Eb</v>
      </c>
      <c r="X34" s="1" t="str">
        <f>IFERROR(IF($I34="b",INDEX(flat_spelling[],MATCH(scales[[#This Row],[n7]],flat_spelling[number],0),2),INDEX(sharp_spelling[],MATCH(scales[[#This Row],[n7]],sharp_spelling[number],0),2)),"")</f>
        <v>F</v>
      </c>
      <c r="Y34" s="1" t="str">
        <f>IFERROR(IF($I34="b",INDEX(flat_spelling[],MATCH(scales[[#This Row],[n8]],flat_spelling[number],0),2),INDEX(sharp_spelling[],MATCH(scales[[#This Row],[n8]],sharp_spelling[number],0),2)),"")</f>
        <v/>
      </c>
      <c r="Z34" s="1" t="s">
        <v>78</v>
      </c>
      <c r="AA34" s="1" t="s">
        <v>77</v>
      </c>
      <c r="AB34" s="1" t="s">
        <v>77</v>
      </c>
      <c r="AC34" s="1" t="s">
        <v>78</v>
      </c>
      <c r="AD34" s="1" t="s">
        <v>79</v>
      </c>
      <c r="AE34" s="1" t="s">
        <v>77</v>
      </c>
      <c r="AF34" s="1" t="s">
        <v>78</v>
      </c>
    </row>
    <row r="35" spans="2:32" x14ac:dyDescent="0.4">
      <c r="B35" s="1">
        <v>33</v>
      </c>
      <c r="C35" s="1">
        <v>9</v>
      </c>
      <c r="D35" s="1" t="str">
        <f>scales[[#This Row],[nn1]]</f>
        <v>G#</v>
      </c>
      <c r="E35" s="1" t="s">
        <v>62</v>
      </c>
      <c r="F35" s="1">
        <v>3</v>
      </c>
      <c r="G35" s="1" t="s">
        <v>16</v>
      </c>
      <c r="H35" s="1">
        <f t="shared" si="16"/>
        <v>5</v>
      </c>
      <c r="I35" s="1" t="str">
        <f>IF(COUNTIF(RMS_spelling[number],scales[[#This Row],[RMS]])&gt;0,"b","")</f>
        <v/>
      </c>
      <c r="J35" s="1">
        <f t="shared" si="17"/>
        <v>9</v>
      </c>
      <c r="K35" s="1">
        <f t="shared" si="18"/>
        <v>10</v>
      </c>
      <c r="L35" s="1">
        <f t="shared" si="19"/>
        <v>12</v>
      </c>
      <c r="M35" s="1">
        <f t="shared" si="20"/>
        <v>2</v>
      </c>
      <c r="N35" s="1">
        <f t="shared" si="21"/>
        <v>4</v>
      </c>
      <c r="O35" s="1">
        <f t="shared" si="22"/>
        <v>5</v>
      </c>
      <c r="P35" s="1">
        <f t="shared" si="23"/>
        <v>7</v>
      </c>
      <c r="R35" s="1" t="str">
        <f>IFERROR(IF($I35="b",INDEX(flat_spelling[],MATCH(scales[[#This Row],[n1]],flat_spelling[number],0),2),INDEX(sharp_spelling[],MATCH(scales[[#This Row],[n1]],sharp_spelling[number],0),2)),"")</f>
        <v>G#</v>
      </c>
      <c r="S35" s="1" t="str">
        <f>IFERROR(IF($I35="b",INDEX(flat_spelling[],MATCH(scales[[#This Row],[n2]],flat_spelling[number],0),2),INDEX(sharp_spelling[],MATCH(scales[[#This Row],[n2]],sharp_spelling[number],0),2)),"")</f>
        <v>A</v>
      </c>
      <c r="T35" s="1" t="str">
        <f>IFERROR(IF($I35="b",INDEX(flat_spelling[],MATCH(scales[[#This Row],[n3]],flat_spelling[number],0),2),INDEX(sharp_spelling[],MATCH(scales[[#This Row],[n3]],sharp_spelling[number],0),2)),"")</f>
        <v>B</v>
      </c>
      <c r="U35" s="1" t="str">
        <f>IFERROR(IF($I35="b",INDEX(flat_spelling[],MATCH(scales[[#This Row],[n4]],flat_spelling[number],0),2),INDEX(sharp_spelling[],MATCH(scales[[#This Row],[n4]],sharp_spelling[number],0),2)),"")</f>
        <v>C#</v>
      </c>
      <c r="V35" s="1" t="str">
        <f>IFERROR(IF($I35="b",INDEX(flat_spelling[],MATCH(scales[[#This Row],[n5]],flat_spelling[number],0),2),INDEX(sharp_spelling[],MATCH(scales[[#This Row],[n5]],sharp_spelling[number],0),2)),"")</f>
        <v>D#</v>
      </c>
      <c r="W35" s="1" t="str">
        <f>IFERROR(IF($I35="b",INDEX(flat_spelling[],MATCH(scales[[#This Row],[n6]],flat_spelling[number],0),2),INDEX(sharp_spelling[],MATCH(scales[[#This Row],[n6]],sharp_spelling[number],0),2)),"")</f>
        <v>E</v>
      </c>
      <c r="X35" s="1" t="str">
        <f>IFERROR(IF($I35="b",INDEX(flat_spelling[],MATCH(scales[[#This Row],[n7]],flat_spelling[number],0),2),INDEX(sharp_spelling[],MATCH(scales[[#This Row],[n7]],sharp_spelling[number],0),2)),"")</f>
        <v>F#</v>
      </c>
      <c r="Y35" s="1" t="str">
        <f>IFERROR(IF($I35="b",INDEX(flat_spelling[],MATCH(scales[[#This Row],[n8]],flat_spelling[number],0),2),INDEX(sharp_spelling[],MATCH(scales[[#This Row],[n8]],sharp_spelling[number],0),2)),"")</f>
        <v/>
      </c>
      <c r="Z35" s="1" t="s">
        <v>78</v>
      </c>
      <c r="AA35" s="1" t="s">
        <v>77</v>
      </c>
      <c r="AB35" s="1" t="s">
        <v>77</v>
      </c>
      <c r="AC35" s="1" t="s">
        <v>78</v>
      </c>
      <c r="AD35" s="1" t="s">
        <v>79</v>
      </c>
      <c r="AE35" s="1" t="s">
        <v>77</v>
      </c>
      <c r="AF35" s="1" t="s">
        <v>78</v>
      </c>
    </row>
    <row r="36" spans="2:32" x14ac:dyDescent="0.4">
      <c r="B36" s="1">
        <v>34</v>
      </c>
      <c r="C36" s="1">
        <v>10</v>
      </c>
      <c r="D36" s="1" t="str">
        <f>scales[[#This Row],[nn1]]</f>
        <v>A</v>
      </c>
      <c r="E36" s="1" t="s">
        <v>62</v>
      </c>
      <c r="F36" s="1">
        <v>3</v>
      </c>
      <c r="G36" s="1" t="s">
        <v>16</v>
      </c>
      <c r="H36" s="1">
        <f t="shared" si="16"/>
        <v>6</v>
      </c>
      <c r="I36" s="1" t="str">
        <f>IF(COUNTIF(RMS_spelling[number],scales[[#This Row],[RMS]])&gt;0,"b","")</f>
        <v>b</v>
      </c>
      <c r="J36" s="1">
        <f t="shared" si="17"/>
        <v>10</v>
      </c>
      <c r="K36" s="1">
        <f t="shared" si="18"/>
        <v>11</v>
      </c>
      <c r="L36" s="1">
        <f t="shared" si="19"/>
        <v>1</v>
      </c>
      <c r="M36" s="1">
        <f t="shared" si="20"/>
        <v>3</v>
      </c>
      <c r="N36" s="1">
        <f t="shared" si="21"/>
        <v>5</v>
      </c>
      <c r="O36" s="1">
        <f t="shared" si="22"/>
        <v>6</v>
      </c>
      <c r="P36" s="1">
        <f t="shared" si="23"/>
        <v>8</v>
      </c>
      <c r="R36" s="1" t="str">
        <f>IFERROR(IF($I36="b",INDEX(flat_spelling[],MATCH(scales[[#This Row],[n1]],flat_spelling[number],0),2),INDEX(sharp_spelling[],MATCH(scales[[#This Row],[n1]],sharp_spelling[number],0),2)),"")</f>
        <v>A</v>
      </c>
      <c r="S36" s="1" t="str">
        <f>IFERROR(IF($I36="b",INDEX(flat_spelling[],MATCH(scales[[#This Row],[n2]],flat_spelling[number],0),2),INDEX(sharp_spelling[],MATCH(scales[[#This Row],[n2]],sharp_spelling[number],0),2)),"")</f>
        <v>Bb</v>
      </c>
      <c r="T36" s="1" t="str">
        <f>IFERROR(IF($I36="b",INDEX(flat_spelling[],MATCH(scales[[#This Row],[n3]],flat_spelling[number],0),2),INDEX(sharp_spelling[],MATCH(scales[[#This Row],[n3]],sharp_spelling[number],0),2)),"")</f>
        <v>C</v>
      </c>
      <c r="U36" s="1" t="str">
        <f>IFERROR(IF($I36="b",INDEX(flat_spelling[],MATCH(scales[[#This Row],[n4]],flat_spelling[number],0),2),INDEX(sharp_spelling[],MATCH(scales[[#This Row],[n4]],sharp_spelling[number],0),2)),"")</f>
        <v>D</v>
      </c>
      <c r="V36" s="1" t="str">
        <f>IFERROR(IF($I36="b",INDEX(flat_spelling[],MATCH(scales[[#This Row],[n5]],flat_spelling[number],0),2),INDEX(sharp_spelling[],MATCH(scales[[#This Row],[n5]],sharp_spelling[number],0),2)),"")</f>
        <v>E</v>
      </c>
      <c r="W36" s="1" t="str">
        <f>IFERROR(IF($I36="b",INDEX(flat_spelling[],MATCH(scales[[#This Row],[n6]],flat_spelling[number],0),2),INDEX(sharp_spelling[],MATCH(scales[[#This Row],[n6]],sharp_spelling[number],0),2)),"")</f>
        <v>F</v>
      </c>
      <c r="X36" s="1" t="str">
        <f>IFERROR(IF($I36="b",INDEX(flat_spelling[],MATCH(scales[[#This Row],[n7]],flat_spelling[number],0),2),INDEX(sharp_spelling[],MATCH(scales[[#This Row],[n7]],sharp_spelling[number],0),2)),"")</f>
        <v>G</v>
      </c>
      <c r="Y36" s="1" t="str">
        <f>IFERROR(IF($I36="b",INDEX(flat_spelling[],MATCH(scales[[#This Row],[n8]],flat_spelling[number],0),2),INDEX(sharp_spelling[],MATCH(scales[[#This Row],[n8]],sharp_spelling[number],0),2)),"")</f>
        <v/>
      </c>
      <c r="Z36" s="1" t="s">
        <v>78</v>
      </c>
      <c r="AA36" s="1" t="s">
        <v>77</v>
      </c>
      <c r="AB36" s="1" t="s">
        <v>77</v>
      </c>
      <c r="AC36" s="1" t="s">
        <v>78</v>
      </c>
      <c r="AD36" s="1" t="s">
        <v>79</v>
      </c>
      <c r="AE36" s="1" t="s">
        <v>77</v>
      </c>
      <c r="AF36" s="1" t="s">
        <v>78</v>
      </c>
    </row>
    <row r="37" spans="2:32" x14ac:dyDescent="0.4">
      <c r="B37" s="1">
        <v>35</v>
      </c>
      <c r="C37" s="1">
        <v>11</v>
      </c>
      <c r="D37" s="1" t="str">
        <f>scales[[#This Row],[nn1]]</f>
        <v>A#</v>
      </c>
      <c r="E37" s="1" t="s">
        <v>62</v>
      </c>
      <c r="F37" s="1">
        <v>3</v>
      </c>
      <c r="G37" s="1" t="s">
        <v>16</v>
      </c>
      <c r="H37" s="1">
        <f t="shared" si="16"/>
        <v>7</v>
      </c>
      <c r="I37" s="1" t="str">
        <f>IF(COUNTIF(RMS_spelling[number],scales[[#This Row],[RMS]])&gt;0,"b","")</f>
        <v/>
      </c>
      <c r="J37" s="1">
        <f t="shared" si="17"/>
        <v>11</v>
      </c>
      <c r="K37" s="1">
        <f t="shared" si="18"/>
        <v>12</v>
      </c>
      <c r="L37" s="1">
        <f t="shared" si="19"/>
        <v>2</v>
      </c>
      <c r="M37" s="1">
        <f t="shared" si="20"/>
        <v>4</v>
      </c>
      <c r="N37" s="1">
        <f t="shared" si="21"/>
        <v>6</v>
      </c>
      <c r="O37" s="1">
        <f t="shared" si="22"/>
        <v>7</v>
      </c>
      <c r="P37" s="1">
        <f t="shared" si="23"/>
        <v>9</v>
      </c>
      <c r="R37" s="1" t="str">
        <f>IFERROR(IF($I37="b",INDEX(flat_spelling[],MATCH(scales[[#This Row],[n1]],flat_spelling[number],0),2),INDEX(sharp_spelling[],MATCH(scales[[#This Row],[n1]],sharp_spelling[number],0),2)),"")</f>
        <v>A#</v>
      </c>
      <c r="S37" s="1" t="str">
        <f>IFERROR(IF($I37="b",INDEX(flat_spelling[],MATCH(scales[[#This Row],[n2]],flat_spelling[number],0),2),INDEX(sharp_spelling[],MATCH(scales[[#This Row],[n2]],sharp_spelling[number],0),2)),"")</f>
        <v>B</v>
      </c>
      <c r="T37" s="1" t="str">
        <f>IFERROR(IF($I37="b",INDEX(flat_spelling[],MATCH(scales[[#This Row],[n3]],flat_spelling[number],0),2),INDEX(sharp_spelling[],MATCH(scales[[#This Row],[n3]],sharp_spelling[number],0),2)),"")</f>
        <v>C#</v>
      </c>
      <c r="U37" s="1" t="str">
        <f>IFERROR(IF($I37="b",INDEX(flat_spelling[],MATCH(scales[[#This Row],[n4]],flat_spelling[number],0),2),INDEX(sharp_spelling[],MATCH(scales[[#This Row],[n4]],sharp_spelling[number],0),2)),"")</f>
        <v>D#</v>
      </c>
      <c r="V37" s="1" t="str">
        <f>IFERROR(IF($I37="b",INDEX(flat_spelling[],MATCH(scales[[#This Row],[n5]],flat_spelling[number],0),2),INDEX(sharp_spelling[],MATCH(scales[[#This Row],[n5]],sharp_spelling[number],0),2)),"")</f>
        <v>F</v>
      </c>
      <c r="W37" s="1" t="str">
        <f>IFERROR(IF($I37="b",INDEX(flat_spelling[],MATCH(scales[[#This Row],[n6]],flat_spelling[number],0),2),INDEX(sharp_spelling[],MATCH(scales[[#This Row],[n6]],sharp_spelling[number],0),2)),"")</f>
        <v>F#</v>
      </c>
      <c r="X37" s="1" t="str">
        <f>IFERROR(IF($I37="b",INDEX(flat_spelling[],MATCH(scales[[#This Row],[n7]],flat_spelling[number],0),2),INDEX(sharp_spelling[],MATCH(scales[[#This Row],[n7]],sharp_spelling[number],0),2)),"")</f>
        <v>G#</v>
      </c>
      <c r="Y37" s="1" t="str">
        <f>IFERROR(IF($I37="b",INDEX(flat_spelling[],MATCH(scales[[#This Row],[n8]],flat_spelling[number],0),2),INDEX(sharp_spelling[],MATCH(scales[[#This Row],[n8]],sharp_spelling[number],0),2)),"")</f>
        <v/>
      </c>
      <c r="Z37" s="1" t="s">
        <v>78</v>
      </c>
      <c r="AA37" s="1" t="s">
        <v>77</v>
      </c>
      <c r="AB37" s="1" t="s">
        <v>77</v>
      </c>
      <c r="AC37" s="1" t="s">
        <v>78</v>
      </c>
      <c r="AD37" s="1" t="s">
        <v>79</v>
      </c>
      <c r="AE37" s="1" t="s">
        <v>77</v>
      </c>
      <c r="AF37" s="1" t="s">
        <v>78</v>
      </c>
    </row>
    <row r="38" spans="2:32" x14ac:dyDescent="0.4">
      <c r="B38" s="1">
        <v>36</v>
      </c>
      <c r="C38" s="1">
        <v>12</v>
      </c>
      <c r="D38" s="1" t="str">
        <f>scales[[#This Row],[nn1]]</f>
        <v>B</v>
      </c>
      <c r="E38" s="1" t="s">
        <v>62</v>
      </c>
      <c r="F38" s="1">
        <v>3</v>
      </c>
      <c r="G38" s="1" t="s">
        <v>16</v>
      </c>
      <c r="H38" s="1">
        <f t="shared" si="16"/>
        <v>8</v>
      </c>
      <c r="I38" s="1" t="str">
        <f>IF(COUNTIF(RMS_spelling[number],scales[[#This Row],[RMS]])&gt;0,"b","")</f>
        <v/>
      </c>
      <c r="J38" s="1">
        <f t="shared" si="17"/>
        <v>12</v>
      </c>
      <c r="K38" s="1">
        <f t="shared" si="18"/>
        <v>1</v>
      </c>
      <c r="L38" s="1">
        <f t="shared" si="19"/>
        <v>3</v>
      </c>
      <c r="M38" s="1">
        <f t="shared" si="20"/>
        <v>5</v>
      </c>
      <c r="N38" s="1">
        <f t="shared" si="21"/>
        <v>7</v>
      </c>
      <c r="O38" s="1">
        <f t="shared" si="22"/>
        <v>8</v>
      </c>
      <c r="P38" s="1">
        <f t="shared" si="23"/>
        <v>10</v>
      </c>
      <c r="R38" s="1" t="str">
        <f>IFERROR(IF($I38="b",INDEX(flat_spelling[],MATCH(scales[[#This Row],[n1]],flat_spelling[number],0),2),INDEX(sharp_spelling[],MATCH(scales[[#This Row],[n1]],sharp_spelling[number],0),2)),"")</f>
        <v>B</v>
      </c>
      <c r="S38" s="1" t="str">
        <f>IFERROR(IF($I38="b",INDEX(flat_spelling[],MATCH(scales[[#This Row],[n2]],flat_spelling[number],0),2),INDEX(sharp_spelling[],MATCH(scales[[#This Row],[n2]],sharp_spelling[number],0),2)),"")</f>
        <v>C</v>
      </c>
      <c r="T38" s="1" t="str">
        <f>IFERROR(IF($I38="b",INDEX(flat_spelling[],MATCH(scales[[#This Row],[n3]],flat_spelling[number],0),2),INDEX(sharp_spelling[],MATCH(scales[[#This Row],[n3]],sharp_spelling[number],0),2)),"")</f>
        <v>D</v>
      </c>
      <c r="U38" s="1" t="str">
        <f>IFERROR(IF($I38="b",INDEX(flat_spelling[],MATCH(scales[[#This Row],[n4]],flat_spelling[number],0),2),INDEX(sharp_spelling[],MATCH(scales[[#This Row],[n4]],sharp_spelling[number],0),2)),"")</f>
        <v>E</v>
      </c>
      <c r="V38" s="1" t="str">
        <f>IFERROR(IF($I38="b",INDEX(flat_spelling[],MATCH(scales[[#This Row],[n5]],flat_spelling[number],0),2),INDEX(sharp_spelling[],MATCH(scales[[#This Row],[n5]],sharp_spelling[number],0),2)),"")</f>
        <v>F#</v>
      </c>
      <c r="W38" s="1" t="str">
        <f>IFERROR(IF($I38="b",INDEX(flat_spelling[],MATCH(scales[[#This Row],[n6]],flat_spelling[number],0),2),INDEX(sharp_spelling[],MATCH(scales[[#This Row],[n6]],sharp_spelling[number],0),2)),"")</f>
        <v>G</v>
      </c>
      <c r="X38" s="1" t="str">
        <f>IFERROR(IF($I38="b",INDEX(flat_spelling[],MATCH(scales[[#This Row],[n7]],flat_spelling[number],0),2),INDEX(sharp_spelling[],MATCH(scales[[#This Row],[n7]],sharp_spelling[number],0),2)),"")</f>
        <v>A</v>
      </c>
      <c r="Y38" s="1" t="str">
        <f>IFERROR(IF($I38="b",INDEX(flat_spelling[],MATCH(scales[[#This Row],[n8]],flat_spelling[number],0),2),INDEX(sharp_spelling[],MATCH(scales[[#This Row],[n8]],sharp_spelling[number],0),2)),"")</f>
        <v/>
      </c>
      <c r="Z38" s="1" t="s">
        <v>78</v>
      </c>
      <c r="AA38" s="1" t="s">
        <v>77</v>
      </c>
      <c r="AB38" s="1" t="s">
        <v>77</v>
      </c>
      <c r="AC38" s="1" t="s">
        <v>78</v>
      </c>
      <c r="AD38" s="1" t="s">
        <v>79</v>
      </c>
      <c r="AE38" s="1" t="s">
        <v>77</v>
      </c>
      <c r="AF38" s="1" t="s">
        <v>78</v>
      </c>
    </row>
    <row r="39" spans="2:32" x14ac:dyDescent="0.4">
      <c r="B39" s="1">
        <v>37</v>
      </c>
      <c r="C39" s="1">
        <v>1</v>
      </c>
      <c r="D39" s="1" t="str">
        <f>scales[[#This Row],[nn1]]</f>
        <v>C</v>
      </c>
      <c r="E39" s="1" t="s">
        <v>62</v>
      </c>
      <c r="F39" s="1">
        <v>4</v>
      </c>
      <c r="G39" s="1" t="s">
        <v>17</v>
      </c>
      <c r="H39" s="1">
        <f>MOD($H$3+6,12)+1</f>
        <v>8</v>
      </c>
      <c r="I39" s="1" t="str">
        <f>IF(COUNTIF(RMS_spelling[number],scales[[#This Row],[RMS]])&gt;0,"b","")</f>
        <v/>
      </c>
      <c r="J39" s="1">
        <v>1</v>
      </c>
      <c r="K39" s="1">
        <v>3</v>
      </c>
      <c r="L39" s="1">
        <v>5</v>
      </c>
      <c r="M39" s="1">
        <v>7</v>
      </c>
      <c r="N39" s="1">
        <v>8</v>
      </c>
      <c r="O39" s="1">
        <v>10</v>
      </c>
      <c r="P39" s="1">
        <v>12</v>
      </c>
      <c r="R39" s="1" t="str">
        <f>IFERROR(IF($I39="b",INDEX(flat_spelling[],MATCH(scales[[#This Row],[n1]],flat_spelling[number],0),2),INDEX(sharp_spelling[],MATCH(scales[[#This Row],[n1]],sharp_spelling[number],0),2)),"")</f>
        <v>C</v>
      </c>
      <c r="S39" s="1" t="str">
        <f>IFERROR(IF($I39="b",INDEX(flat_spelling[],MATCH(scales[[#This Row],[n2]],flat_spelling[number],0),2),INDEX(sharp_spelling[],MATCH(scales[[#This Row],[n2]],sharp_spelling[number],0),2)),"")</f>
        <v>D</v>
      </c>
      <c r="T39" s="1" t="str">
        <f>IFERROR(IF($I39="b",INDEX(flat_spelling[],MATCH(scales[[#This Row],[n3]],flat_spelling[number],0),2),INDEX(sharp_spelling[],MATCH(scales[[#This Row],[n3]],sharp_spelling[number],0),2)),"")</f>
        <v>E</v>
      </c>
      <c r="U39" s="1" t="str">
        <f>IFERROR(IF($I39="b",INDEX(flat_spelling[],MATCH(scales[[#This Row],[n4]],flat_spelling[number],0),2),INDEX(sharp_spelling[],MATCH(scales[[#This Row],[n4]],sharp_spelling[number],0),2)),"")</f>
        <v>F#</v>
      </c>
      <c r="V39" s="1" t="str">
        <f>IFERROR(IF($I39="b",INDEX(flat_spelling[],MATCH(scales[[#This Row],[n5]],flat_spelling[number],0),2),INDEX(sharp_spelling[],MATCH(scales[[#This Row],[n5]],sharp_spelling[number],0),2)),"")</f>
        <v>G</v>
      </c>
      <c r="W39" s="1" t="str">
        <f>IFERROR(IF($I39="b",INDEX(flat_spelling[],MATCH(scales[[#This Row],[n6]],flat_spelling[number],0),2),INDEX(sharp_spelling[],MATCH(scales[[#This Row],[n6]],sharp_spelling[number],0),2)),"")</f>
        <v>A</v>
      </c>
      <c r="X39" s="1" t="str">
        <f>IFERROR(IF($I39="b",INDEX(flat_spelling[],MATCH(scales[[#This Row],[n7]],flat_spelling[number],0),2),INDEX(sharp_spelling[],MATCH(scales[[#This Row],[n7]],sharp_spelling[number],0),2)),"")</f>
        <v>B</v>
      </c>
      <c r="Y39" s="1" t="str">
        <f>IFERROR(IF($I39="b",INDEX(flat_spelling[],MATCH(scales[[#This Row],[n8]],flat_spelling[number],0),2),INDEX(sharp_spelling[],MATCH(scales[[#This Row],[n8]],sharp_spelling[number],0),2)),"")</f>
        <v/>
      </c>
      <c r="Z39" s="1" t="s">
        <v>77</v>
      </c>
      <c r="AA39" s="1" t="s">
        <v>77</v>
      </c>
      <c r="AB39" s="1" t="s">
        <v>78</v>
      </c>
      <c r="AC39" s="1" t="s">
        <v>79</v>
      </c>
      <c r="AD39" s="1" t="s">
        <v>77</v>
      </c>
      <c r="AE39" s="1" t="s">
        <v>78</v>
      </c>
      <c r="AF39" s="1" t="s">
        <v>78</v>
      </c>
    </row>
    <row r="40" spans="2:32" x14ac:dyDescent="0.4">
      <c r="B40" s="1">
        <v>38</v>
      </c>
      <c r="C40" s="1">
        <v>2</v>
      </c>
      <c r="D40" s="1" t="str">
        <f>scales[[#This Row],[nn1]]</f>
        <v>Db</v>
      </c>
      <c r="E40" s="1" t="s">
        <v>62</v>
      </c>
      <c r="F40" s="1">
        <v>4</v>
      </c>
      <c r="G40" s="1" t="s">
        <v>17</v>
      </c>
      <c r="H40" s="1">
        <f t="shared" ref="H40:H50" si="24">MOD(H39,12)+1</f>
        <v>9</v>
      </c>
      <c r="I40" s="1" t="str">
        <f>IF(COUNTIF(RMS_spelling[number],scales[[#This Row],[RMS]])&gt;0,"b","")</f>
        <v>b</v>
      </c>
      <c r="J40" s="1">
        <f t="shared" ref="J40:J50" si="25">MOD(J39,12)+1</f>
        <v>2</v>
      </c>
      <c r="K40" s="1">
        <f t="shared" ref="K40:K50" si="26">MOD(K39,12)+1</f>
        <v>4</v>
      </c>
      <c r="L40" s="1">
        <f t="shared" ref="L40:L50" si="27">MOD(L39,12)+1</f>
        <v>6</v>
      </c>
      <c r="M40" s="1">
        <f t="shared" ref="M40:M50" si="28">MOD(M39,12)+1</f>
        <v>8</v>
      </c>
      <c r="N40" s="1">
        <f t="shared" ref="N40:N50" si="29">MOD(N39,12)+1</f>
        <v>9</v>
      </c>
      <c r="O40" s="1">
        <f t="shared" ref="O40:O50" si="30">MOD(O39,12)+1</f>
        <v>11</v>
      </c>
      <c r="P40" s="1">
        <f t="shared" ref="P40:P50" si="31">MOD(P39,12)+1</f>
        <v>1</v>
      </c>
      <c r="R40" s="1" t="str">
        <f>IFERROR(IF($I40="b",INDEX(flat_spelling[],MATCH(scales[[#This Row],[n1]],flat_spelling[number],0),2),INDEX(sharp_spelling[],MATCH(scales[[#This Row],[n1]],sharp_spelling[number],0),2)),"")</f>
        <v>Db</v>
      </c>
      <c r="S40" s="1" t="str">
        <f>IFERROR(IF($I40="b",INDEX(flat_spelling[],MATCH(scales[[#This Row],[n2]],flat_spelling[number],0),2),INDEX(sharp_spelling[],MATCH(scales[[#This Row],[n2]],sharp_spelling[number],0),2)),"")</f>
        <v>Eb</v>
      </c>
      <c r="T40" s="1" t="str">
        <f>IFERROR(IF($I40="b",INDEX(flat_spelling[],MATCH(scales[[#This Row],[n3]],flat_spelling[number],0),2),INDEX(sharp_spelling[],MATCH(scales[[#This Row],[n3]],sharp_spelling[number],0),2)),"")</f>
        <v>F</v>
      </c>
      <c r="U40" s="1" t="str">
        <f>IFERROR(IF($I40="b",INDEX(flat_spelling[],MATCH(scales[[#This Row],[n4]],flat_spelling[number],0),2),INDEX(sharp_spelling[],MATCH(scales[[#This Row],[n4]],sharp_spelling[number],0),2)),"")</f>
        <v>G</v>
      </c>
      <c r="V40" s="1" t="str">
        <f>IFERROR(IF($I40="b",INDEX(flat_spelling[],MATCH(scales[[#This Row],[n5]],flat_spelling[number],0),2),INDEX(sharp_spelling[],MATCH(scales[[#This Row],[n5]],sharp_spelling[number],0),2)),"")</f>
        <v>Ab</v>
      </c>
      <c r="W40" s="1" t="str">
        <f>IFERROR(IF($I40="b",INDEX(flat_spelling[],MATCH(scales[[#This Row],[n6]],flat_spelling[number],0),2),INDEX(sharp_spelling[],MATCH(scales[[#This Row],[n6]],sharp_spelling[number],0),2)),"")</f>
        <v>Bb</v>
      </c>
      <c r="X40" s="1" t="str">
        <f>IFERROR(IF($I40="b",INDEX(flat_spelling[],MATCH(scales[[#This Row],[n7]],flat_spelling[number],0),2),INDEX(sharp_spelling[],MATCH(scales[[#This Row],[n7]],sharp_spelling[number],0),2)),"")</f>
        <v>C</v>
      </c>
      <c r="Y40" s="1" t="str">
        <f>IFERROR(IF($I40="b",INDEX(flat_spelling[],MATCH(scales[[#This Row],[n8]],flat_spelling[number],0),2),INDEX(sharp_spelling[],MATCH(scales[[#This Row],[n8]],sharp_spelling[number],0),2)),"")</f>
        <v/>
      </c>
      <c r="Z40" s="1" t="s">
        <v>77</v>
      </c>
      <c r="AA40" s="1" t="s">
        <v>77</v>
      </c>
      <c r="AB40" s="1" t="s">
        <v>78</v>
      </c>
      <c r="AC40" s="1" t="s">
        <v>79</v>
      </c>
      <c r="AD40" s="1" t="s">
        <v>77</v>
      </c>
      <c r="AE40" s="1" t="s">
        <v>78</v>
      </c>
      <c r="AF40" s="1" t="s">
        <v>78</v>
      </c>
    </row>
    <row r="41" spans="2:32" x14ac:dyDescent="0.4">
      <c r="B41" s="1">
        <v>39</v>
      </c>
      <c r="C41" s="1">
        <v>3</v>
      </c>
      <c r="D41" s="1" t="str">
        <f>scales[[#This Row],[nn1]]</f>
        <v>D</v>
      </c>
      <c r="E41" s="1" t="s">
        <v>62</v>
      </c>
      <c r="F41" s="1">
        <v>4</v>
      </c>
      <c r="G41" s="1" t="s">
        <v>17</v>
      </c>
      <c r="H41" s="1">
        <f t="shared" si="24"/>
        <v>10</v>
      </c>
      <c r="I41" s="1" t="str">
        <f>IF(COUNTIF(RMS_spelling[number],scales[[#This Row],[RMS]])&gt;0,"b","")</f>
        <v/>
      </c>
      <c r="J41" s="1">
        <f t="shared" si="25"/>
        <v>3</v>
      </c>
      <c r="K41" s="1">
        <f t="shared" si="26"/>
        <v>5</v>
      </c>
      <c r="L41" s="1">
        <f t="shared" si="27"/>
        <v>7</v>
      </c>
      <c r="M41" s="1">
        <f t="shared" si="28"/>
        <v>9</v>
      </c>
      <c r="N41" s="1">
        <f t="shared" si="29"/>
        <v>10</v>
      </c>
      <c r="O41" s="1">
        <f t="shared" si="30"/>
        <v>12</v>
      </c>
      <c r="P41" s="1">
        <f t="shared" si="31"/>
        <v>2</v>
      </c>
      <c r="R41" s="1" t="str">
        <f>IFERROR(IF($I41="b",INDEX(flat_spelling[],MATCH(scales[[#This Row],[n1]],flat_spelling[number],0),2),INDEX(sharp_spelling[],MATCH(scales[[#This Row],[n1]],sharp_spelling[number],0),2)),"")</f>
        <v>D</v>
      </c>
      <c r="S41" s="1" t="str">
        <f>IFERROR(IF($I41="b",INDEX(flat_spelling[],MATCH(scales[[#This Row],[n2]],flat_spelling[number],0),2),INDEX(sharp_spelling[],MATCH(scales[[#This Row],[n2]],sharp_spelling[number],0),2)),"")</f>
        <v>E</v>
      </c>
      <c r="T41" s="1" t="str">
        <f>IFERROR(IF($I41="b",INDEX(flat_spelling[],MATCH(scales[[#This Row],[n3]],flat_spelling[number],0),2),INDEX(sharp_spelling[],MATCH(scales[[#This Row],[n3]],sharp_spelling[number],0),2)),"")</f>
        <v>F#</v>
      </c>
      <c r="U41" s="1" t="str">
        <f>IFERROR(IF($I41="b",INDEX(flat_spelling[],MATCH(scales[[#This Row],[n4]],flat_spelling[number],0),2),INDEX(sharp_spelling[],MATCH(scales[[#This Row],[n4]],sharp_spelling[number],0),2)),"")</f>
        <v>G#</v>
      </c>
      <c r="V41" s="1" t="str">
        <f>IFERROR(IF($I41="b",INDEX(flat_spelling[],MATCH(scales[[#This Row],[n5]],flat_spelling[number],0),2),INDEX(sharp_spelling[],MATCH(scales[[#This Row],[n5]],sharp_spelling[number],0),2)),"")</f>
        <v>A</v>
      </c>
      <c r="W41" s="1" t="str">
        <f>IFERROR(IF($I41="b",INDEX(flat_spelling[],MATCH(scales[[#This Row],[n6]],flat_spelling[number],0),2),INDEX(sharp_spelling[],MATCH(scales[[#This Row],[n6]],sharp_spelling[number],0),2)),"")</f>
        <v>B</v>
      </c>
      <c r="X41" s="1" t="str">
        <f>IFERROR(IF($I41="b",INDEX(flat_spelling[],MATCH(scales[[#This Row],[n7]],flat_spelling[number],0),2),INDEX(sharp_spelling[],MATCH(scales[[#This Row],[n7]],sharp_spelling[number],0),2)),"")</f>
        <v>C#</v>
      </c>
      <c r="Y41" s="1" t="str">
        <f>IFERROR(IF($I41="b",INDEX(flat_spelling[],MATCH(scales[[#This Row],[n8]],flat_spelling[number],0),2),INDEX(sharp_spelling[],MATCH(scales[[#This Row],[n8]],sharp_spelling[number],0),2)),"")</f>
        <v/>
      </c>
      <c r="Z41" s="1" t="s">
        <v>77</v>
      </c>
      <c r="AA41" s="1" t="s">
        <v>77</v>
      </c>
      <c r="AB41" s="1" t="s">
        <v>78</v>
      </c>
      <c r="AC41" s="1" t="s">
        <v>79</v>
      </c>
      <c r="AD41" s="1" t="s">
        <v>77</v>
      </c>
      <c r="AE41" s="1" t="s">
        <v>78</v>
      </c>
      <c r="AF41" s="1" t="s">
        <v>78</v>
      </c>
    </row>
    <row r="42" spans="2:32" x14ac:dyDescent="0.4">
      <c r="B42" s="1">
        <v>40</v>
      </c>
      <c r="C42" s="1">
        <v>4</v>
      </c>
      <c r="D42" s="1" t="str">
        <f>scales[[#This Row],[nn1]]</f>
        <v>Eb</v>
      </c>
      <c r="E42" s="1" t="s">
        <v>62</v>
      </c>
      <c r="F42" s="1">
        <v>4</v>
      </c>
      <c r="G42" s="1" t="s">
        <v>17</v>
      </c>
      <c r="H42" s="1">
        <f t="shared" si="24"/>
        <v>11</v>
      </c>
      <c r="I42" s="1" t="str">
        <f>IF(COUNTIF(RMS_spelling[number],scales[[#This Row],[RMS]])&gt;0,"b","")</f>
        <v>b</v>
      </c>
      <c r="J42" s="1">
        <f t="shared" si="25"/>
        <v>4</v>
      </c>
      <c r="K42" s="1">
        <f t="shared" si="26"/>
        <v>6</v>
      </c>
      <c r="L42" s="1">
        <f t="shared" si="27"/>
        <v>8</v>
      </c>
      <c r="M42" s="1">
        <f t="shared" si="28"/>
        <v>10</v>
      </c>
      <c r="N42" s="1">
        <f t="shared" si="29"/>
        <v>11</v>
      </c>
      <c r="O42" s="1">
        <f t="shared" si="30"/>
        <v>1</v>
      </c>
      <c r="P42" s="1">
        <f t="shared" si="31"/>
        <v>3</v>
      </c>
      <c r="R42" s="1" t="str">
        <f>IFERROR(IF($I42="b",INDEX(flat_spelling[],MATCH(scales[[#This Row],[n1]],flat_spelling[number],0),2),INDEX(sharp_spelling[],MATCH(scales[[#This Row],[n1]],sharp_spelling[number],0),2)),"")</f>
        <v>Eb</v>
      </c>
      <c r="S42" s="1" t="str">
        <f>IFERROR(IF($I42="b",INDEX(flat_spelling[],MATCH(scales[[#This Row],[n2]],flat_spelling[number],0),2),INDEX(sharp_spelling[],MATCH(scales[[#This Row],[n2]],sharp_spelling[number],0),2)),"")</f>
        <v>F</v>
      </c>
      <c r="T42" s="1" t="str">
        <f>IFERROR(IF($I42="b",INDEX(flat_spelling[],MATCH(scales[[#This Row],[n3]],flat_spelling[number],0),2),INDEX(sharp_spelling[],MATCH(scales[[#This Row],[n3]],sharp_spelling[number],0),2)),"")</f>
        <v>G</v>
      </c>
      <c r="U42" s="1" t="str">
        <f>IFERROR(IF($I42="b",INDEX(flat_spelling[],MATCH(scales[[#This Row],[n4]],flat_spelling[number],0),2),INDEX(sharp_spelling[],MATCH(scales[[#This Row],[n4]],sharp_spelling[number],0),2)),"")</f>
        <v>A</v>
      </c>
      <c r="V42" s="1" t="str">
        <f>IFERROR(IF($I42="b",INDEX(flat_spelling[],MATCH(scales[[#This Row],[n5]],flat_spelling[number],0),2),INDEX(sharp_spelling[],MATCH(scales[[#This Row],[n5]],sharp_spelling[number],0),2)),"")</f>
        <v>Bb</v>
      </c>
      <c r="W42" s="1" t="str">
        <f>IFERROR(IF($I42="b",INDEX(flat_spelling[],MATCH(scales[[#This Row],[n6]],flat_spelling[number],0),2),INDEX(sharp_spelling[],MATCH(scales[[#This Row],[n6]],sharp_spelling[number],0),2)),"")</f>
        <v>C</v>
      </c>
      <c r="X42" s="1" t="str">
        <f>IFERROR(IF($I42="b",INDEX(flat_spelling[],MATCH(scales[[#This Row],[n7]],flat_spelling[number],0),2),INDEX(sharp_spelling[],MATCH(scales[[#This Row],[n7]],sharp_spelling[number],0),2)),"")</f>
        <v>D</v>
      </c>
      <c r="Y42" s="1" t="str">
        <f>IFERROR(IF($I42="b",INDEX(flat_spelling[],MATCH(scales[[#This Row],[n8]],flat_spelling[number],0),2),INDEX(sharp_spelling[],MATCH(scales[[#This Row],[n8]],sharp_spelling[number],0),2)),"")</f>
        <v/>
      </c>
      <c r="Z42" s="1" t="s">
        <v>77</v>
      </c>
      <c r="AA42" s="1" t="s">
        <v>77</v>
      </c>
      <c r="AB42" s="1" t="s">
        <v>78</v>
      </c>
      <c r="AC42" s="1" t="s">
        <v>79</v>
      </c>
      <c r="AD42" s="1" t="s">
        <v>77</v>
      </c>
      <c r="AE42" s="1" t="s">
        <v>78</v>
      </c>
      <c r="AF42" s="1" t="s">
        <v>78</v>
      </c>
    </row>
    <row r="43" spans="2:32" x14ac:dyDescent="0.4">
      <c r="B43" s="1">
        <v>41</v>
      </c>
      <c r="C43" s="1">
        <v>5</v>
      </c>
      <c r="D43" s="1" t="str">
        <f>scales[[#This Row],[nn1]]</f>
        <v>E</v>
      </c>
      <c r="E43" s="1" t="s">
        <v>62</v>
      </c>
      <c r="F43" s="1">
        <v>4</v>
      </c>
      <c r="G43" s="1" t="s">
        <v>17</v>
      </c>
      <c r="H43" s="1">
        <f t="shared" si="24"/>
        <v>12</v>
      </c>
      <c r="I43" s="1" t="str">
        <f>IF(COUNTIF(RMS_spelling[number],scales[[#This Row],[RMS]])&gt;0,"b","")</f>
        <v/>
      </c>
      <c r="J43" s="1">
        <f t="shared" si="25"/>
        <v>5</v>
      </c>
      <c r="K43" s="1">
        <f t="shared" si="26"/>
        <v>7</v>
      </c>
      <c r="L43" s="1">
        <f t="shared" si="27"/>
        <v>9</v>
      </c>
      <c r="M43" s="1">
        <f t="shared" si="28"/>
        <v>11</v>
      </c>
      <c r="N43" s="1">
        <f t="shared" si="29"/>
        <v>12</v>
      </c>
      <c r="O43" s="1">
        <f t="shared" si="30"/>
        <v>2</v>
      </c>
      <c r="P43" s="1">
        <f t="shared" si="31"/>
        <v>4</v>
      </c>
      <c r="R43" s="1" t="str">
        <f>IFERROR(IF($I43="b",INDEX(flat_spelling[],MATCH(scales[[#This Row],[n1]],flat_spelling[number],0),2),INDEX(sharp_spelling[],MATCH(scales[[#This Row],[n1]],sharp_spelling[number],0),2)),"")</f>
        <v>E</v>
      </c>
      <c r="S43" s="1" t="str">
        <f>IFERROR(IF($I43="b",INDEX(flat_spelling[],MATCH(scales[[#This Row],[n2]],flat_spelling[number],0),2),INDEX(sharp_spelling[],MATCH(scales[[#This Row],[n2]],sharp_spelling[number],0),2)),"")</f>
        <v>F#</v>
      </c>
      <c r="T43" s="1" t="str">
        <f>IFERROR(IF($I43="b",INDEX(flat_spelling[],MATCH(scales[[#This Row],[n3]],flat_spelling[number],0),2),INDEX(sharp_spelling[],MATCH(scales[[#This Row],[n3]],sharp_spelling[number],0),2)),"")</f>
        <v>G#</v>
      </c>
      <c r="U43" s="1" t="str">
        <f>IFERROR(IF($I43="b",INDEX(flat_spelling[],MATCH(scales[[#This Row],[n4]],flat_spelling[number],0),2),INDEX(sharp_spelling[],MATCH(scales[[#This Row],[n4]],sharp_spelling[number],0),2)),"")</f>
        <v>A#</v>
      </c>
      <c r="V43" s="1" t="str">
        <f>IFERROR(IF($I43="b",INDEX(flat_spelling[],MATCH(scales[[#This Row],[n5]],flat_spelling[number],0),2),INDEX(sharp_spelling[],MATCH(scales[[#This Row],[n5]],sharp_spelling[number],0),2)),"")</f>
        <v>B</v>
      </c>
      <c r="W43" s="1" t="str">
        <f>IFERROR(IF($I43="b",INDEX(flat_spelling[],MATCH(scales[[#This Row],[n6]],flat_spelling[number],0),2),INDEX(sharp_spelling[],MATCH(scales[[#This Row],[n6]],sharp_spelling[number],0),2)),"")</f>
        <v>C#</v>
      </c>
      <c r="X43" s="1" t="str">
        <f>IFERROR(IF($I43="b",INDEX(flat_spelling[],MATCH(scales[[#This Row],[n7]],flat_spelling[number],0),2),INDEX(sharp_spelling[],MATCH(scales[[#This Row],[n7]],sharp_spelling[number],0),2)),"")</f>
        <v>D#</v>
      </c>
      <c r="Y43" s="1" t="str">
        <f>IFERROR(IF($I43="b",INDEX(flat_spelling[],MATCH(scales[[#This Row],[n8]],flat_spelling[number],0),2),INDEX(sharp_spelling[],MATCH(scales[[#This Row],[n8]],sharp_spelling[number],0),2)),"")</f>
        <v/>
      </c>
      <c r="Z43" s="1" t="s">
        <v>77</v>
      </c>
      <c r="AA43" s="1" t="s">
        <v>77</v>
      </c>
      <c r="AB43" s="1" t="s">
        <v>78</v>
      </c>
      <c r="AC43" s="1" t="s">
        <v>79</v>
      </c>
      <c r="AD43" s="1" t="s">
        <v>77</v>
      </c>
      <c r="AE43" s="1" t="s">
        <v>78</v>
      </c>
      <c r="AF43" s="1" t="s">
        <v>78</v>
      </c>
    </row>
    <row r="44" spans="2:32" x14ac:dyDescent="0.4">
      <c r="B44" s="1">
        <v>42</v>
      </c>
      <c r="C44" s="1">
        <v>6</v>
      </c>
      <c r="D44" s="1" t="str">
        <f>scales[[#This Row],[nn1]]</f>
        <v>F</v>
      </c>
      <c r="E44" s="1" t="s">
        <v>62</v>
      </c>
      <c r="F44" s="1">
        <v>4</v>
      </c>
      <c r="G44" s="1" t="s">
        <v>17</v>
      </c>
      <c r="H44" s="1">
        <f t="shared" si="24"/>
        <v>1</v>
      </c>
      <c r="I44" s="1" t="str">
        <f>IF(COUNTIF(RMS_spelling[number],scales[[#This Row],[RMS]])&gt;0,"b","")</f>
        <v>b</v>
      </c>
      <c r="J44" s="1">
        <f t="shared" si="25"/>
        <v>6</v>
      </c>
      <c r="K44" s="1">
        <f t="shared" si="26"/>
        <v>8</v>
      </c>
      <c r="L44" s="1">
        <f t="shared" si="27"/>
        <v>10</v>
      </c>
      <c r="M44" s="1">
        <f t="shared" si="28"/>
        <v>12</v>
      </c>
      <c r="N44" s="1">
        <f t="shared" si="29"/>
        <v>1</v>
      </c>
      <c r="O44" s="1">
        <f t="shared" si="30"/>
        <v>3</v>
      </c>
      <c r="P44" s="1">
        <f t="shared" si="31"/>
        <v>5</v>
      </c>
      <c r="R44" s="1" t="str">
        <f>IFERROR(IF($I44="b",INDEX(flat_spelling[],MATCH(scales[[#This Row],[n1]],flat_spelling[number],0),2),INDEX(sharp_spelling[],MATCH(scales[[#This Row],[n1]],sharp_spelling[number],0),2)),"")</f>
        <v>F</v>
      </c>
      <c r="S44" s="1" t="str">
        <f>IFERROR(IF($I44="b",INDEX(flat_spelling[],MATCH(scales[[#This Row],[n2]],flat_spelling[number],0),2),INDEX(sharp_spelling[],MATCH(scales[[#This Row],[n2]],sharp_spelling[number],0),2)),"")</f>
        <v>G</v>
      </c>
      <c r="T44" s="1" t="str">
        <f>IFERROR(IF($I44="b",INDEX(flat_spelling[],MATCH(scales[[#This Row],[n3]],flat_spelling[number],0),2),INDEX(sharp_spelling[],MATCH(scales[[#This Row],[n3]],sharp_spelling[number],0),2)),"")</f>
        <v>A</v>
      </c>
      <c r="U44" s="1" t="str">
        <f>IFERROR(IF($I44="b",INDEX(flat_spelling[],MATCH(scales[[#This Row],[n4]],flat_spelling[number],0),2),INDEX(sharp_spelling[],MATCH(scales[[#This Row],[n4]],sharp_spelling[number],0),2)),"")</f>
        <v>B</v>
      </c>
      <c r="V44" s="1" t="str">
        <f>IFERROR(IF($I44="b",INDEX(flat_spelling[],MATCH(scales[[#This Row],[n5]],flat_spelling[number],0),2),INDEX(sharp_spelling[],MATCH(scales[[#This Row],[n5]],sharp_spelling[number],0),2)),"")</f>
        <v>C</v>
      </c>
      <c r="W44" s="1" t="str">
        <f>IFERROR(IF($I44="b",INDEX(flat_spelling[],MATCH(scales[[#This Row],[n6]],flat_spelling[number],0),2),INDEX(sharp_spelling[],MATCH(scales[[#This Row],[n6]],sharp_spelling[number],0),2)),"")</f>
        <v>D</v>
      </c>
      <c r="X44" s="1" t="str">
        <f>IFERROR(IF($I44="b",INDEX(flat_spelling[],MATCH(scales[[#This Row],[n7]],flat_spelling[number],0),2),INDEX(sharp_spelling[],MATCH(scales[[#This Row],[n7]],sharp_spelling[number],0),2)),"")</f>
        <v>E</v>
      </c>
      <c r="Y44" s="1" t="str">
        <f>IFERROR(IF($I44="b",INDEX(flat_spelling[],MATCH(scales[[#This Row],[n8]],flat_spelling[number],0),2),INDEX(sharp_spelling[],MATCH(scales[[#This Row],[n8]],sharp_spelling[number],0),2)),"")</f>
        <v/>
      </c>
      <c r="Z44" s="1" t="s">
        <v>77</v>
      </c>
      <c r="AA44" s="1" t="s">
        <v>77</v>
      </c>
      <c r="AB44" s="1" t="s">
        <v>78</v>
      </c>
      <c r="AC44" s="1" t="s">
        <v>79</v>
      </c>
      <c r="AD44" s="1" t="s">
        <v>77</v>
      </c>
      <c r="AE44" s="1" t="s">
        <v>78</v>
      </c>
      <c r="AF44" s="1" t="s">
        <v>78</v>
      </c>
    </row>
    <row r="45" spans="2:32" x14ac:dyDescent="0.4">
      <c r="B45" s="1">
        <v>43</v>
      </c>
      <c r="C45" s="1">
        <v>7</v>
      </c>
      <c r="D45" s="1" t="str">
        <f>scales[[#This Row],[nn1]]</f>
        <v>Gb</v>
      </c>
      <c r="E45" s="1" t="s">
        <v>62</v>
      </c>
      <c r="F45" s="1">
        <v>4</v>
      </c>
      <c r="G45" s="1" t="s">
        <v>17</v>
      </c>
      <c r="H45" s="1">
        <f t="shared" si="24"/>
        <v>2</v>
      </c>
      <c r="I45" s="1" t="str">
        <f>IF(COUNTIF(RMS_spelling[number],scales[[#This Row],[RMS]])&gt;0,"b","")</f>
        <v>b</v>
      </c>
      <c r="J45" s="1">
        <f t="shared" si="25"/>
        <v>7</v>
      </c>
      <c r="K45" s="1">
        <f t="shared" si="26"/>
        <v>9</v>
      </c>
      <c r="L45" s="1">
        <f t="shared" si="27"/>
        <v>11</v>
      </c>
      <c r="M45" s="1">
        <f t="shared" si="28"/>
        <v>1</v>
      </c>
      <c r="N45" s="1">
        <f t="shared" si="29"/>
        <v>2</v>
      </c>
      <c r="O45" s="1">
        <f t="shared" si="30"/>
        <v>4</v>
      </c>
      <c r="P45" s="1">
        <f t="shared" si="31"/>
        <v>6</v>
      </c>
      <c r="R45" s="1" t="str">
        <f>IFERROR(IF($I45="b",INDEX(flat_spelling[],MATCH(scales[[#This Row],[n1]],flat_spelling[number],0),2),INDEX(sharp_spelling[],MATCH(scales[[#This Row],[n1]],sharp_spelling[number],0),2)),"")</f>
        <v>Gb</v>
      </c>
      <c r="S45" s="1" t="str">
        <f>IFERROR(IF($I45="b",INDEX(flat_spelling[],MATCH(scales[[#This Row],[n2]],flat_spelling[number],0),2),INDEX(sharp_spelling[],MATCH(scales[[#This Row],[n2]],sharp_spelling[number],0),2)),"")</f>
        <v>Ab</v>
      </c>
      <c r="T45" s="1" t="str">
        <f>IFERROR(IF($I45="b",INDEX(flat_spelling[],MATCH(scales[[#This Row],[n3]],flat_spelling[number],0),2),INDEX(sharp_spelling[],MATCH(scales[[#This Row],[n3]],sharp_spelling[number],0),2)),"")</f>
        <v>Bb</v>
      </c>
      <c r="U45" s="1" t="str">
        <f>IFERROR(IF($I45="b",INDEX(flat_spelling[],MATCH(scales[[#This Row],[n4]],flat_spelling[number],0),2),INDEX(sharp_spelling[],MATCH(scales[[#This Row],[n4]],sharp_spelling[number],0),2)),"")</f>
        <v>C</v>
      </c>
      <c r="V45" s="1" t="str">
        <f>IFERROR(IF($I45="b",INDEX(flat_spelling[],MATCH(scales[[#This Row],[n5]],flat_spelling[number],0),2),INDEX(sharp_spelling[],MATCH(scales[[#This Row],[n5]],sharp_spelling[number],0),2)),"")</f>
        <v>Db</v>
      </c>
      <c r="W45" s="1" t="str">
        <f>IFERROR(IF($I45="b",INDEX(flat_spelling[],MATCH(scales[[#This Row],[n6]],flat_spelling[number],0),2),INDEX(sharp_spelling[],MATCH(scales[[#This Row],[n6]],sharp_spelling[number],0),2)),"")</f>
        <v>Eb</v>
      </c>
      <c r="X45" s="1" t="str">
        <f>IFERROR(IF($I45="b",INDEX(flat_spelling[],MATCH(scales[[#This Row],[n7]],flat_spelling[number],0),2),INDEX(sharp_spelling[],MATCH(scales[[#This Row],[n7]],sharp_spelling[number],0),2)),"")</f>
        <v>F</v>
      </c>
      <c r="Y45" s="1" t="str">
        <f>IFERROR(IF($I45="b",INDEX(flat_spelling[],MATCH(scales[[#This Row],[n8]],flat_spelling[number],0),2),INDEX(sharp_spelling[],MATCH(scales[[#This Row],[n8]],sharp_spelling[number],0),2)),"")</f>
        <v/>
      </c>
      <c r="Z45" s="1" t="s">
        <v>77</v>
      </c>
      <c r="AA45" s="1" t="s">
        <v>77</v>
      </c>
      <c r="AB45" s="1" t="s">
        <v>78</v>
      </c>
      <c r="AC45" s="1" t="s">
        <v>79</v>
      </c>
      <c r="AD45" s="1" t="s">
        <v>77</v>
      </c>
      <c r="AE45" s="1" t="s">
        <v>78</v>
      </c>
      <c r="AF45" s="1" t="s">
        <v>78</v>
      </c>
    </row>
    <row r="46" spans="2:32" x14ac:dyDescent="0.4">
      <c r="B46" s="1">
        <v>44</v>
      </c>
      <c r="C46" s="1">
        <v>8</v>
      </c>
      <c r="D46" s="1" t="str">
        <f>scales[[#This Row],[nn1]]</f>
        <v>G</v>
      </c>
      <c r="E46" s="1" t="s">
        <v>62</v>
      </c>
      <c r="F46" s="1">
        <v>4</v>
      </c>
      <c r="G46" s="1" t="s">
        <v>17</v>
      </c>
      <c r="H46" s="1">
        <f t="shared" si="24"/>
        <v>3</v>
      </c>
      <c r="I46" s="1" t="str">
        <f>IF(COUNTIF(RMS_spelling[number],scales[[#This Row],[RMS]])&gt;0,"b","")</f>
        <v/>
      </c>
      <c r="J46" s="1">
        <f t="shared" si="25"/>
        <v>8</v>
      </c>
      <c r="K46" s="1">
        <f t="shared" si="26"/>
        <v>10</v>
      </c>
      <c r="L46" s="1">
        <f t="shared" si="27"/>
        <v>12</v>
      </c>
      <c r="M46" s="1">
        <f t="shared" si="28"/>
        <v>2</v>
      </c>
      <c r="N46" s="1">
        <f t="shared" si="29"/>
        <v>3</v>
      </c>
      <c r="O46" s="1">
        <f t="shared" si="30"/>
        <v>5</v>
      </c>
      <c r="P46" s="1">
        <f t="shared" si="31"/>
        <v>7</v>
      </c>
      <c r="R46" s="1" t="str">
        <f>IFERROR(IF($I46="b",INDEX(flat_spelling[],MATCH(scales[[#This Row],[n1]],flat_spelling[number],0),2),INDEX(sharp_spelling[],MATCH(scales[[#This Row],[n1]],sharp_spelling[number],0),2)),"")</f>
        <v>G</v>
      </c>
      <c r="S46" s="1" t="str">
        <f>IFERROR(IF($I46="b",INDEX(flat_spelling[],MATCH(scales[[#This Row],[n2]],flat_spelling[number],0),2),INDEX(sharp_spelling[],MATCH(scales[[#This Row],[n2]],sharp_spelling[number],0),2)),"")</f>
        <v>A</v>
      </c>
      <c r="T46" s="1" t="str">
        <f>IFERROR(IF($I46="b",INDEX(flat_spelling[],MATCH(scales[[#This Row],[n3]],flat_spelling[number],0),2),INDEX(sharp_spelling[],MATCH(scales[[#This Row],[n3]],sharp_spelling[number],0),2)),"")</f>
        <v>B</v>
      </c>
      <c r="U46" s="1" t="str">
        <f>IFERROR(IF($I46="b",INDEX(flat_spelling[],MATCH(scales[[#This Row],[n4]],flat_spelling[number],0),2),INDEX(sharp_spelling[],MATCH(scales[[#This Row],[n4]],sharp_spelling[number],0),2)),"")</f>
        <v>C#</v>
      </c>
      <c r="V46" s="1" t="str">
        <f>IFERROR(IF($I46="b",INDEX(flat_spelling[],MATCH(scales[[#This Row],[n5]],flat_spelling[number],0),2),INDEX(sharp_spelling[],MATCH(scales[[#This Row],[n5]],sharp_spelling[number],0),2)),"")</f>
        <v>D</v>
      </c>
      <c r="W46" s="1" t="str">
        <f>IFERROR(IF($I46="b",INDEX(flat_spelling[],MATCH(scales[[#This Row],[n6]],flat_spelling[number],0),2),INDEX(sharp_spelling[],MATCH(scales[[#This Row],[n6]],sharp_spelling[number],0),2)),"")</f>
        <v>E</v>
      </c>
      <c r="X46" s="1" t="str">
        <f>IFERROR(IF($I46="b",INDEX(flat_spelling[],MATCH(scales[[#This Row],[n7]],flat_spelling[number],0),2),INDEX(sharp_spelling[],MATCH(scales[[#This Row],[n7]],sharp_spelling[number],0),2)),"")</f>
        <v>F#</v>
      </c>
      <c r="Y46" s="1" t="str">
        <f>IFERROR(IF($I46="b",INDEX(flat_spelling[],MATCH(scales[[#This Row],[n8]],flat_spelling[number],0),2),INDEX(sharp_spelling[],MATCH(scales[[#This Row],[n8]],sharp_spelling[number],0),2)),"")</f>
        <v/>
      </c>
      <c r="Z46" s="1" t="s">
        <v>77</v>
      </c>
      <c r="AA46" s="1" t="s">
        <v>77</v>
      </c>
      <c r="AB46" s="1" t="s">
        <v>78</v>
      </c>
      <c r="AC46" s="1" t="s">
        <v>79</v>
      </c>
      <c r="AD46" s="1" t="s">
        <v>77</v>
      </c>
      <c r="AE46" s="1" t="s">
        <v>78</v>
      </c>
      <c r="AF46" s="1" t="s">
        <v>78</v>
      </c>
    </row>
    <row r="47" spans="2:32" x14ac:dyDescent="0.4">
      <c r="B47" s="1">
        <v>45</v>
      </c>
      <c r="C47" s="1">
        <v>9</v>
      </c>
      <c r="D47" s="1" t="str">
        <f>scales[[#This Row],[nn1]]</f>
        <v>Ab</v>
      </c>
      <c r="E47" s="1" t="s">
        <v>62</v>
      </c>
      <c r="F47" s="1">
        <v>4</v>
      </c>
      <c r="G47" s="1" t="s">
        <v>17</v>
      </c>
      <c r="H47" s="1">
        <f t="shared" si="24"/>
        <v>4</v>
      </c>
      <c r="I47" s="1" t="str">
        <f>IF(COUNTIF(RMS_spelling[number],scales[[#This Row],[RMS]])&gt;0,"b","")</f>
        <v>b</v>
      </c>
      <c r="J47" s="1">
        <f t="shared" si="25"/>
        <v>9</v>
      </c>
      <c r="K47" s="1">
        <f t="shared" si="26"/>
        <v>11</v>
      </c>
      <c r="L47" s="1">
        <f t="shared" si="27"/>
        <v>1</v>
      </c>
      <c r="M47" s="1">
        <f t="shared" si="28"/>
        <v>3</v>
      </c>
      <c r="N47" s="1">
        <f t="shared" si="29"/>
        <v>4</v>
      </c>
      <c r="O47" s="1">
        <f t="shared" si="30"/>
        <v>6</v>
      </c>
      <c r="P47" s="1">
        <f t="shared" si="31"/>
        <v>8</v>
      </c>
      <c r="R47" s="1" t="str">
        <f>IFERROR(IF($I47="b",INDEX(flat_spelling[],MATCH(scales[[#This Row],[n1]],flat_spelling[number],0),2),INDEX(sharp_spelling[],MATCH(scales[[#This Row],[n1]],sharp_spelling[number],0),2)),"")</f>
        <v>Ab</v>
      </c>
      <c r="S47" s="1" t="str">
        <f>IFERROR(IF($I47="b",INDEX(flat_spelling[],MATCH(scales[[#This Row],[n2]],flat_spelling[number],0),2),INDEX(sharp_spelling[],MATCH(scales[[#This Row],[n2]],sharp_spelling[number],0),2)),"")</f>
        <v>Bb</v>
      </c>
      <c r="T47" s="1" t="str">
        <f>IFERROR(IF($I47="b",INDEX(flat_spelling[],MATCH(scales[[#This Row],[n3]],flat_spelling[number],0),2),INDEX(sharp_spelling[],MATCH(scales[[#This Row],[n3]],sharp_spelling[number],0),2)),"")</f>
        <v>C</v>
      </c>
      <c r="U47" s="1" t="str">
        <f>IFERROR(IF($I47="b",INDEX(flat_spelling[],MATCH(scales[[#This Row],[n4]],flat_spelling[number],0),2),INDEX(sharp_spelling[],MATCH(scales[[#This Row],[n4]],sharp_spelling[number],0),2)),"")</f>
        <v>D</v>
      </c>
      <c r="V47" s="1" t="str">
        <f>IFERROR(IF($I47="b",INDEX(flat_spelling[],MATCH(scales[[#This Row],[n5]],flat_spelling[number],0),2),INDEX(sharp_spelling[],MATCH(scales[[#This Row],[n5]],sharp_spelling[number],0),2)),"")</f>
        <v>Eb</v>
      </c>
      <c r="W47" s="1" t="str">
        <f>IFERROR(IF($I47="b",INDEX(flat_spelling[],MATCH(scales[[#This Row],[n6]],flat_spelling[number],0),2),INDEX(sharp_spelling[],MATCH(scales[[#This Row],[n6]],sharp_spelling[number],0),2)),"")</f>
        <v>F</v>
      </c>
      <c r="X47" s="1" t="str">
        <f>IFERROR(IF($I47="b",INDEX(flat_spelling[],MATCH(scales[[#This Row],[n7]],flat_spelling[number],0),2),INDEX(sharp_spelling[],MATCH(scales[[#This Row],[n7]],sharp_spelling[number],0),2)),"")</f>
        <v>G</v>
      </c>
      <c r="Y47" s="1" t="str">
        <f>IFERROR(IF($I47="b",INDEX(flat_spelling[],MATCH(scales[[#This Row],[n8]],flat_spelling[number],0),2),INDEX(sharp_spelling[],MATCH(scales[[#This Row],[n8]],sharp_spelling[number],0),2)),"")</f>
        <v/>
      </c>
      <c r="Z47" s="1" t="s">
        <v>77</v>
      </c>
      <c r="AA47" s="1" t="s">
        <v>77</v>
      </c>
      <c r="AB47" s="1" t="s">
        <v>78</v>
      </c>
      <c r="AC47" s="1" t="s">
        <v>79</v>
      </c>
      <c r="AD47" s="1" t="s">
        <v>77</v>
      </c>
      <c r="AE47" s="1" t="s">
        <v>78</v>
      </c>
      <c r="AF47" s="1" t="s">
        <v>78</v>
      </c>
    </row>
    <row r="48" spans="2:32" x14ac:dyDescent="0.4">
      <c r="B48" s="1">
        <v>46</v>
      </c>
      <c r="C48" s="1">
        <v>10</v>
      </c>
      <c r="D48" s="1" t="str">
        <f>scales[[#This Row],[nn1]]</f>
        <v>A</v>
      </c>
      <c r="E48" s="1" t="s">
        <v>62</v>
      </c>
      <c r="F48" s="1">
        <v>4</v>
      </c>
      <c r="G48" s="1" t="s">
        <v>17</v>
      </c>
      <c r="H48" s="1">
        <f t="shared" si="24"/>
        <v>5</v>
      </c>
      <c r="I48" s="1" t="str">
        <f>IF(COUNTIF(RMS_spelling[number],scales[[#This Row],[RMS]])&gt;0,"b","")</f>
        <v/>
      </c>
      <c r="J48" s="1">
        <f t="shared" si="25"/>
        <v>10</v>
      </c>
      <c r="K48" s="1">
        <f t="shared" si="26"/>
        <v>12</v>
      </c>
      <c r="L48" s="1">
        <f t="shared" si="27"/>
        <v>2</v>
      </c>
      <c r="M48" s="1">
        <f t="shared" si="28"/>
        <v>4</v>
      </c>
      <c r="N48" s="1">
        <f t="shared" si="29"/>
        <v>5</v>
      </c>
      <c r="O48" s="1">
        <f t="shared" si="30"/>
        <v>7</v>
      </c>
      <c r="P48" s="1">
        <f t="shared" si="31"/>
        <v>9</v>
      </c>
      <c r="R48" s="1" t="str">
        <f>IFERROR(IF($I48="b",INDEX(flat_spelling[],MATCH(scales[[#This Row],[n1]],flat_spelling[number],0),2),INDEX(sharp_spelling[],MATCH(scales[[#This Row],[n1]],sharp_spelling[number],0),2)),"")</f>
        <v>A</v>
      </c>
      <c r="S48" s="1" t="str">
        <f>IFERROR(IF($I48="b",INDEX(flat_spelling[],MATCH(scales[[#This Row],[n2]],flat_spelling[number],0),2),INDEX(sharp_spelling[],MATCH(scales[[#This Row],[n2]],sharp_spelling[number],0),2)),"")</f>
        <v>B</v>
      </c>
      <c r="T48" s="1" t="str">
        <f>IFERROR(IF($I48="b",INDEX(flat_spelling[],MATCH(scales[[#This Row],[n3]],flat_spelling[number],0),2),INDEX(sharp_spelling[],MATCH(scales[[#This Row],[n3]],sharp_spelling[number],0),2)),"")</f>
        <v>C#</v>
      </c>
      <c r="U48" s="1" t="str">
        <f>IFERROR(IF($I48="b",INDEX(flat_spelling[],MATCH(scales[[#This Row],[n4]],flat_spelling[number],0),2),INDEX(sharp_spelling[],MATCH(scales[[#This Row],[n4]],sharp_spelling[number],0),2)),"")</f>
        <v>D#</v>
      </c>
      <c r="V48" s="1" t="str">
        <f>IFERROR(IF($I48="b",INDEX(flat_spelling[],MATCH(scales[[#This Row],[n5]],flat_spelling[number],0),2),INDEX(sharp_spelling[],MATCH(scales[[#This Row],[n5]],sharp_spelling[number],0),2)),"")</f>
        <v>E</v>
      </c>
      <c r="W48" s="1" t="str">
        <f>IFERROR(IF($I48="b",INDEX(flat_spelling[],MATCH(scales[[#This Row],[n6]],flat_spelling[number],0),2),INDEX(sharp_spelling[],MATCH(scales[[#This Row],[n6]],sharp_spelling[number],0),2)),"")</f>
        <v>F#</v>
      </c>
      <c r="X48" s="1" t="str">
        <f>IFERROR(IF($I48="b",INDEX(flat_spelling[],MATCH(scales[[#This Row],[n7]],flat_spelling[number],0),2),INDEX(sharp_spelling[],MATCH(scales[[#This Row],[n7]],sharp_spelling[number],0),2)),"")</f>
        <v>G#</v>
      </c>
      <c r="Y48" s="1" t="str">
        <f>IFERROR(IF($I48="b",INDEX(flat_spelling[],MATCH(scales[[#This Row],[n8]],flat_spelling[number],0),2),INDEX(sharp_spelling[],MATCH(scales[[#This Row],[n8]],sharp_spelling[number],0),2)),"")</f>
        <v/>
      </c>
      <c r="Z48" s="1" t="s">
        <v>77</v>
      </c>
      <c r="AA48" s="1" t="s">
        <v>77</v>
      </c>
      <c r="AB48" s="1" t="s">
        <v>78</v>
      </c>
      <c r="AC48" s="1" t="s">
        <v>79</v>
      </c>
      <c r="AD48" s="1" t="s">
        <v>77</v>
      </c>
      <c r="AE48" s="1" t="s">
        <v>78</v>
      </c>
      <c r="AF48" s="1" t="s">
        <v>78</v>
      </c>
    </row>
    <row r="49" spans="2:32" x14ac:dyDescent="0.4">
      <c r="B49" s="1">
        <v>47</v>
      </c>
      <c r="C49" s="1">
        <v>11</v>
      </c>
      <c r="D49" s="1" t="str">
        <f>scales[[#This Row],[nn1]]</f>
        <v>Bb</v>
      </c>
      <c r="E49" s="1" t="s">
        <v>62</v>
      </c>
      <c r="F49" s="1">
        <v>4</v>
      </c>
      <c r="G49" s="1" t="s">
        <v>17</v>
      </c>
      <c r="H49" s="1">
        <f t="shared" si="24"/>
        <v>6</v>
      </c>
      <c r="I49" s="1" t="str">
        <f>IF(COUNTIF(RMS_spelling[number],scales[[#This Row],[RMS]])&gt;0,"b","")</f>
        <v>b</v>
      </c>
      <c r="J49" s="1">
        <f t="shared" si="25"/>
        <v>11</v>
      </c>
      <c r="K49" s="1">
        <f t="shared" si="26"/>
        <v>1</v>
      </c>
      <c r="L49" s="1">
        <f t="shared" si="27"/>
        <v>3</v>
      </c>
      <c r="M49" s="1">
        <f t="shared" si="28"/>
        <v>5</v>
      </c>
      <c r="N49" s="1">
        <f t="shared" si="29"/>
        <v>6</v>
      </c>
      <c r="O49" s="1">
        <f t="shared" si="30"/>
        <v>8</v>
      </c>
      <c r="P49" s="1">
        <f t="shared" si="31"/>
        <v>10</v>
      </c>
      <c r="R49" s="1" t="str">
        <f>IFERROR(IF($I49="b",INDEX(flat_spelling[],MATCH(scales[[#This Row],[n1]],flat_spelling[number],0),2),INDEX(sharp_spelling[],MATCH(scales[[#This Row],[n1]],sharp_spelling[number],0),2)),"")</f>
        <v>Bb</v>
      </c>
      <c r="S49" s="1" t="str">
        <f>IFERROR(IF($I49="b",INDEX(flat_spelling[],MATCH(scales[[#This Row],[n2]],flat_spelling[number],0),2),INDEX(sharp_spelling[],MATCH(scales[[#This Row],[n2]],sharp_spelling[number],0),2)),"")</f>
        <v>C</v>
      </c>
      <c r="T49" s="1" t="str">
        <f>IFERROR(IF($I49="b",INDEX(flat_spelling[],MATCH(scales[[#This Row],[n3]],flat_spelling[number],0),2),INDEX(sharp_spelling[],MATCH(scales[[#This Row],[n3]],sharp_spelling[number],0),2)),"")</f>
        <v>D</v>
      </c>
      <c r="U49" s="1" t="str">
        <f>IFERROR(IF($I49="b",INDEX(flat_spelling[],MATCH(scales[[#This Row],[n4]],flat_spelling[number],0),2),INDEX(sharp_spelling[],MATCH(scales[[#This Row],[n4]],sharp_spelling[number],0),2)),"")</f>
        <v>E</v>
      </c>
      <c r="V49" s="1" t="str">
        <f>IFERROR(IF($I49="b",INDEX(flat_spelling[],MATCH(scales[[#This Row],[n5]],flat_spelling[number],0),2),INDEX(sharp_spelling[],MATCH(scales[[#This Row],[n5]],sharp_spelling[number],0),2)),"")</f>
        <v>F</v>
      </c>
      <c r="W49" s="1" t="str">
        <f>IFERROR(IF($I49="b",INDEX(flat_spelling[],MATCH(scales[[#This Row],[n6]],flat_spelling[number],0),2),INDEX(sharp_spelling[],MATCH(scales[[#This Row],[n6]],sharp_spelling[number],0),2)),"")</f>
        <v>G</v>
      </c>
      <c r="X49" s="1" t="str">
        <f>IFERROR(IF($I49="b",INDEX(flat_spelling[],MATCH(scales[[#This Row],[n7]],flat_spelling[number],0),2),INDEX(sharp_spelling[],MATCH(scales[[#This Row],[n7]],sharp_spelling[number],0),2)),"")</f>
        <v>A</v>
      </c>
      <c r="Y49" s="1" t="str">
        <f>IFERROR(IF($I49="b",INDEX(flat_spelling[],MATCH(scales[[#This Row],[n8]],flat_spelling[number],0),2),INDEX(sharp_spelling[],MATCH(scales[[#This Row],[n8]],sharp_spelling[number],0),2)),"")</f>
        <v/>
      </c>
      <c r="Z49" s="1" t="s">
        <v>77</v>
      </c>
      <c r="AA49" s="1" t="s">
        <v>77</v>
      </c>
      <c r="AB49" s="1" t="s">
        <v>78</v>
      </c>
      <c r="AC49" s="1" t="s">
        <v>79</v>
      </c>
      <c r="AD49" s="1" t="s">
        <v>77</v>
      </c>
      <c r="AE49" s="1" t="s">
        <v>78</v>
      </c>
      <c r="AF49" s="1" t="s">
        <v>78</v>
      </c>
    </row>
    <row r="50" spans="2:32" x14ac:dyDescent="0.4">
      <c r="B50" s="1">
        <v>48</v>
      </c>
      <c r="C50" s="1">
        <v>12</v>
      </c>
      <c r="D50" s="1" t="str">
        <f>scales[[#This Row],[nn1]]</f>
        <v>B</v>
      </c>
      <c r="E50" s="1" t="s">
        <v>62</v>
      </c>
      <c r="F50" s="1">
        <v>4</v>
      </c>
      <c r="G50" s="1" t="s">
        <v>17</v>
      </c>
      <c r="H50" s="1">
        <f t="shared" si="24"/>
        <v>7</v>
      </c>
      <c r="I50" s="1" t="str">
        <f>IF(COUNTIF(RMS_spelling[number],scales[[#This Row],[RMS]])&gt;0,"b","")</f>
        <v/>
      </c>
      <c r="J50" s="1">
        <f t="shared" si="25"/>
        <v>12</v>
      </c>
      <c r="K50" s="1">
        <f t="shared" si="26"/>
        <v>2</v>
      </c>
      <c r="L50" s="1">
        <f t="shared" si="27"/>
        <v>4</v>
      </c>
      <c r="M50" s="1">
        <f t="shared" si="28"/>
        <v>6</v>
      </c>
      <c r="N50" s="1">
        <f t="shared" si="29"/>
        <v>7</v>
      </c>
      <c r="O50" s="1">
        <f t="shared" si="30"/>
        <v>9</v>
      </c>
      <c r="P50" s="1">
        <f t="shared" si="31"/>
        <v>11</v>
      </c>
      <c r="R50" s="1" t="str">
        <f>IFERROR(IF($I50="b",INDEX(flat_spelling[],MATCH(scales[[#This Row],[n1]],flat_spelling[number],0),2),INDEX(sharp_spelling[],MATCH(scales[[#This Row],[n1]],sharp_spelling[number],0),2)),"")</f>
        <v>B</v>
      </c>
      <c r="S50" s="1" t="str">
        <f>IFERROR(IF($I50="b",INDEX(flat_spelling[],MATCH(scales[[#This Row],[n2]],flat_spelling[number],0),2),INDEX(sharp_spelling[],MATCH(scales[[#This Row],[n2]],sharp_spelling[number],0),2)),"")</f>
        <v>C#</v>
      </c>
      <c r="T50" s="1" t="str">
        <f>IFERROR(IF($I50="b",INDEX(flat_spelling[],MATCH(scales[[#This Row],[n3]],flat_spelling[number],0),2),INDEX(sharp_spelling[],MATCH(scales[[#This Row],[n3]],sharp_spelling[number],0),2)),"")</f>
        <v>D#</v>
      </c>
      <c r="U50" s="1" t="str">
        <f>IFERROR(IF($I50="b",INDEX(flat_spelling[],MATCH(scales[[#This Row],[n4]],flat_spelling[number],0),2),INDEX(sharp_spelling[],MATCH(scales[[#This Row],[n4]],sharp_spelling[number],0),2)),"")</f>
        <v>F</v>
      </c>
      <c r="V50" s="1" t="str">
        <f>IFERROR(IF($I50="b",INDEX(flat_spelling[],MATCH(scales[[#This Row],[n5]],flat_spelling[number],0),2),INDEX(sharp_spelling[],MATCH(scales[[#This Row],[n5]],sharp_spelling[number],0),2)),"")</f>
        <v>F#</v>
      </c>
      <c r="W50" s="1" t="str">
        <f>IFERROR(IF($I50="b",INDEX(flat_spelling[],MATCH(scales[[#This Row],[n6]],flat_spelling[number],0),2),INDEX(sharp_spelling[],MATCH(scales[[#This Row],[n6]],sharp_spelling[number],0),2)),"")</f>
        <v>G#</v>
      </c>
      <c r="X50" s="1" t="str">
        <f>IFERROR(IF($I50="b",INDEX(flat_spelling[],MATCH(scales[[#This Row],[n7]],flat_spelling[number],0),2),INDEX(sharp_spelling[],MATCH(scales[[#This Row],[n7]],sharp_spelling[number],0),2)),"")</f>
        <v>A#</v>
      </c>
      <c r="Y50" s="1" t="str">
        <f>IFERROR(IF($I50="b",INDEX(flat_spelling[],MATCH(scales[[#This Row],[n8]],flat_spelling[number],0),2),INDEX(sharp_spelling[],MATCH(scales[[#This Row],[n8]],sharp_spelling[number],0),2)),"")</f>
        <v/>
      </c>
      <c r="Z50" s="1" t="s">
        <v>77</v>
      </c>
      <c r="AA50" s="1" t="s">
        <v>77</v>
      </c>
      <c r="AB50" s="1" t="s">
        <v>78</v>
      </c>
      <c r="AC50" s="1" t="s">
        <v>79</v>
      </c>
      <c r="AD50" s="1" t="s">
        <v>77</v>
      </c>
      <c r="AE50" s="1" t="s">
        <v>78</v>
      </c>
      <c r="AF50" s="1" t="s">
        <v>78</v>
      </c>
    </row>
    <row r="51" spans="2:32" x14ac:dyDescent="0.4">
      <c r="B51" s="1">
        <v>49</v>
      </c>
      <c r="C51" s="1">
        <v>1</v>
      </c>
      <c r="D51" s="1" t="str">
        <f>scales[[#This Row],[nn1]]</f>
        <v>C</v>
      </c>
      <c r="E51" s="1" t="s">
        <v>62</v>
      </c>
      <c r="F51" s="1">
        <v>5</v>
      </c>
      <c r="G51" s="1" t="s">
        <v>18</v>
      </c>
      <c r="H51" s="1">
        <f>MOD($H$3+4,12)+1</f>
        <v>6</v>
      </c>
      <c r="I51" s="1" t="str">
        <f>IF(COUNTIF(RMS_spelling[number],scales[[#This Row],[RMS]])&gt;0,"b","")</f>
        <v>b</v>
      </c>
      <c r="J51" s="1">
        <v>1</v>
      </c>
      <c r="K51" s="1">
        <v>3</v>
      </c>
      <c r="L51" s="1">
        <v>5</v>
      </c>
      <c r="M51" s="1">
        <v>6</v>
      </c>
      <c r="N51" s="1">
        <v>8</v>
      </c>
      <c r="O51" s="1">
        <v>10</v>
      </c>
      <c r="P51" s="1">
        <v>11</v>
      </c>
      <c r="R51" s="1" t="str">
        <f>IFERROR(IF($I51="b",INDEX(flat_spelling[],MATCH(scales[[#This Row],[n1]],flat_spelling[number],0),2),INDEX(sharp_spelling[],MATCH(scales[[#This Row],[n1]],sharp_spelling[number],0),2)),"")</f>
        <v>C</v>
      </c>
      <c r="S51" s="1" t="str">
        <f>IFERROR(IF($I51="b",INDEX(flat_spelling[],MATCH(scales[[#This Row],[n2]],flat_spelling[number],0),2),INDEX(sharp_spelling[],MATCH(scales[[#This Row],[n2]],sharp_spelling[number],0),2)),"")</f>
        <v>D</v>
      </c>
      <c r="T51" s="1" t="str">
        <f>IFERROR(IF($I51="b",INDEX(flat_spelling[],MATCH(scales[[#This Row],[n3]],flat_spelling[number],0),2),INDEX(sharp_spelling[],MATCH(scales[[#This Row],[n3]],sharp_spelling[number],0),2)),"")</f>
        <v>E</v>
      </c>
      <c r="U51" s="1" t="str">
        <f>IFERROR(IF($I51="b",INDEX(flat_spelling[],MATCH(scales[[#This Row],[n4]],flat_spelling[number],0),2),INDEX(sharp_spelling[],MATCH(scales[[#This Row],[n4]],sharp_spelling[number],0),2)),"")</f>
        <v>F</v>
      </c>
      <c r="V51" s="1" t="str">
        <f>IFERROR(IF($I51="b",INDEX(flat_spelling[],MATCH(scales[[#This Row],[n5]],flat_spelling[number],0),2),INDEX(sharp_spelling[],MATCH(scales[[#This Row],[n5]],sharp_spelling[number],0),2)),"")</f>
        <v>G</v>
      </c>
      <c r="W51" s="1" t="str">
        <f>IFERROR(IF($I51="b",INDEX(flat_spelling[],MATCH(scales[[#This Row],[n6]],flat_spelling[number],0),2),INDEX(sharp_spelling[],MATCH(scales[[#This Row],[n6]],sharp_spelling[number],0),2)),"")</f>
        <v>A</v>
      </c>
      <c r="X51" s="1" t="str">
        <f>IFERROR(IF($I51="b",INDEX(flat_spelling[],MATCH(scales[[#This Row],[n7]],flat_spelling[number],0),2),INDEX(sharp_spelling[],MATCH(scales[[#This Row],[n7]],sharp_spelling[number],0),2)),"")</f>
        <v>Bb</v>
      </c>
      <c r="Y51" s="1" t="str">
        <f>IFERROR(IF($I51="b",INDEX(flat_spelling[],MATCH(scales[[#This Row],[n8]],flat_spelling[number],0),2),INDEX(sharp_spelling[],MATCH(scales[[#This Row],[n8]],sharp_spelling[number],0),2)),"")</f>
        <v/>
      </c>
      <c r="Z51" s="1" t="s">
        <v>77</v>
      </c>
      <c r="AA51" s="1" t="s">
        <v>78</v>
      </c>
      <c r="AB51" s="1" t="s">
        <v>79</v>
      </c>
      <c r="AC51" s="1" t="s">
        <v>77</v>
      </c>
      <c r="AD51" s="1" t="s">
        <v>78</v>
      </c>
      <c r="AE51" s="1" t="s">
        <v>78</v>
      </c>
      <c r="AF51" s="1" t="s">
        <v>77</v>
      </c>
    </row>
    <row r="52" spans="2:32" x14ac:dyDescent="0.4">
      <c r="B52" s="1">
        <v>50</v>
      </c>
      <c r="C52" s="1">
        <v>2</v>
      </c>
      <c r="D52" s="1" t="str">
        <f>scales[[#This Row],[nn1]]</f>
        <v>C#</v>
      </c>
      <c r="E52" s="1" t="s">
        <v>62</v>
      </c>
      <c r="F52" s="1">
        <v>5</v>
      </c>
      <c r="G52" s="1" t="s">
        <v>18</v>
      </c>
      <c r="H52" s="1">
        <f t="shared" ref="H52:H62" si="32">MOD(H51,12)+1</f>
        <v>7</v>
      </c>
      <c r="I52" s="1" t="str">
        <f>IF(COUNTIF(RMS_spelling[number],scales[[#This Row],[RMS]])&gt;0,"b","")</f>
        <v/>
      </c>
      <c r="J52" s="1">
        <f t="shared" ref="J52:J62" si="33">MOD(J51,12)+1</f>
        <v>2</v>
      </c>
      <c r="K52" s="1">
        <f t="shared" ref="K52:K62" si="34">MOD(K51,12)+1</f>
        <v>4</v>
      </c>
      <c r="L52" s="1">
        <f t="shared" ref="L52:L62" si="35">MOD(L51,12)+1</f>
        <v>6</v>
      </c>
      <c r="M52" s="1">
        <f t="shared" ref="M52:M62" si="36">MOD(M51,12)+1</f>
        <v>7</v>
      </c>
      <c r="N52" s="1">
        <f t="shared" ref="N52:N62" si="37">MOD(N51,12)+1</f>
        <v>9</v>
      </c>
      <c r="O52" s="1">
        <f t="shared" ref="O52:O62" si="38">MOD(O51,12)+1</f>
        <v>11</v>
      </c>
      <c r="P52" s="1">
        <f t="shared" ref="P52:P62" si="39">MOD(P51,12)+1</f>
        <v>12</v>
      </c>
      <c r="R52" s="1" t="str">
        <f>IFERROR(IF($I52="b",INDEX(flat_spelling[],MATCH(scales[[#This Row],[n1]],flat_spelling[number],0),2),INDEX(sharp_spelling[],MATCH(scales[[#This Row],[n1]],sharp_spelling[number],0),2)),"")</f>
        <v>C#</v>
      </c>
      <c r="S52" s="1" t="str">
        <f>IFERROR(IF($I52="b",INDEX(flat_spelling[],MATCH(scales[[#This Row],[n2]],flat_spelling[number],0),2),INDEX(sharp_spelling[],MATCH(scales[[#This Row],[n2]],sharp_spelling[number],0),2)),"")</f>
        <v>D#</v>
      </c>
      <c r="T52" s="1" t="str">
        <f>IFERROR(IF($I52="b",INDEX(flat_spelling[],MATCH(scales[[#This Row],[n3]],flat_spelling[number],0),2),INDEX(sharp_spelling[],MATCH(scales[[#This Row],[n3]],sharp_spelling[number],0),2)),"")</f>
        <v>F</v>
      </c>
      <c r="U52" s="1" t="str">
        <f>IFERROR(IF($I52="b",INDEX(flat_spelling[],MATCH(scales[[#This Row],[n4]],flat_spelling[number],0),2),INDEX(sharp_spelling[],MATCH(scales[[#This Row],[n4]],sharp_spelling[number],0),2)),"")</f>
        <v>F#</v>
      </c>
      <c r="V52" s="1" t="str">
        <f>IFERROR(IF($I52="b",INDEX(flat_spelling[],MATCH(scales[[#This Row],[n5]],flat_spelling[number],0),2),INDEX(sharp_spelling[],MATCH(scales[[#This Row],[n5]],sharp_spelling[number],0),2)),"")</f>
        <v>G#</v>
      </c>
      <c r="W52" s="1" t="str">
        <f>IFERROR(IF($I52="b",INDEX(flat_spelling[],MATCH(scales[[#This Row],[n6]],flat_spelling[number],0),2),INDEX(sharp_spelling[],MATCH(scales[[#This Row],[n6]],sharp_spelling[number],0),2)),"")</f>
        <v>A#</v>
      </c>
      <c r="X52" s="1" t="str">
        <f>IFERROR(IF($I52="b",INDEX(flat_spelling[],MATCH(scales[[#This Row],[n7]],flat_spelling[number],0),2),INDEX(sharp_spelling[],MATCH(scales[[#This Row],[n7]],sharp_spelling[number],0),2)),"")</f>
        <v>B</v>
      </c>
      <c r="Y52" s="1" t="str">
        <f>IFERROR(IF($I52="b",INDEX(flat_spelling[],MATCH(scales[[#This Row],[n8]],flat_spelling[number],0),2),INDEX(sharp_spelling[],MATCH(scales[[#This Row],[n8]],sharp_spelling[number],0),2)),"")</f>
        <v/>
      </c>
      <c r="Z52" s="1" t="s">
        <v>77</v>
      </c>
      <c r="AA52" s="1" t="s">
        <v>78</v>
      </c>
      <c r="AB52" s="1" t="s">
        <v>79</v>
      </c>
      <c r="AC52" s="1" t="s">
        <v>77</v>
      </c>
      <c r="AD52" s="1" t="s">
        <v>78</v>
      </c>
      <c r="AE52" s="1" t="s">
        <v>78</v>
      </c>
      <c r="AF52" s="1" t="s">
        <v>77</v>
      </c>
    </row>
    <row r="53" spans="2:32" x14ac:dyDescent="0.4">
      <c r="B53" s="1">
        <v>51</v>
      </c>
      <c r="C53" s="1">
        <v>3</v>
      </c>
      <c r="D53" s="1" t="str">
        <f>scales[[#This Row],[nn1]]</f>
        <v>D</v>
      </c>
      <c r="E53" s="1" t="s">
        <v>62</v>
      </c>
      <c r="F53" s="1">
        <v>5</v>
      </c>
      <c r="G53" s="1" t="s">
        <v>18</v>
      </c>
      <c r="H53" s="1">
        <f t="shared" si="32"/>
        <v>8</v>
      </c>
      <c r="I53" s="1" t="str">
        <f>IF(COUNTIF(RMS_spelling[number],scales[[#This Row],[RMS]])&gt;0,"b","")</f>
        <v/>
      </c>
      <c r="J53" s="1">
        <f t="shared" si="33"/>
        <v>3</v>
      </c>
      <c r="K53" s="1">
        <f t="shared" si="34"/>
        <v>5</v>
      </c>
      <c r="L53" s="1">
        <f t="shared" si="35"/>
        <v>7</v>
      </c>
      <c r="M53" s="1">
        <f t="shared" si="36"/>
        <v>8</v>
      </c>
      <c r="N53" s="1">
        <f t="shared" si="37"/>
        <v>10</v>
      </c>
      <c r="O53" s="1">
        <f t="shared" si="38"/>
        <v>12</v>
      </c>
      <c r="P53" s="1">
        <f t="shared" si="39"/>
        <v>1</v>
      </c>
      <c r="R53" s="1" t="str">
        <f>IFERROR(IF($I53="b",INDEX(flat_spelling[],MATCH(scales[[#This Row],[n1]],flat_spelling[number],0),2),INDEX(sharp_spelling[],MATCH(scales[[#This Row],[n1]],sharp_spelling[number],0),2)),"")</f>
        <v>D</v>
      </c>
      <c r="S53" s="1" t="str">
        <f>IFERROR(IF($I53="b",INDEX(flat_spelling[],MATCH(scales[[#This Row],[n2]],flat_spelling[number],0),2),INDEX(sharp_spelling[],MATCH(scales[[#This Row],[n2]],sharp_spelling[number],0),2)),"")</f>
        <v>E</v>
      </c>
      <c r="T53" s="1" t="str">
        <f>IFERROR(IF($I53="b",INDEX(flat_spelling[],MATCH(scales[[#This Row],[n3]],flat_spelling[number],0),2),INDEX(sharp_spelling[],MATCH(scales[[#This Row],[n3]],sharp_spelling[number],0),2)),"")</f>
        <v>F#</v>
      </c>
      <c r="U53" s="1" t="str">
        <f>IFERROR(IF($I53="b",INDEX(flat_spelling[],MATCH(scales[[#This Row],[n4]],flat_spelling[number],0),2),INDEX(sharp_spelling[],MATCH(scales[[#This Row],[n4]],sharp_spelling[number],0),2)),"")</f>
        <v>G</v>
      </c>
      <c r="V53" s="1" t="str">
        <f>IFERROR(IF($I53="b",INDEX(flat_spelling[],MATCH(scales[[#This Row],[n5]],flat_spelling[number],0),2),INDEX(sharp_spelling[],MATCH(scales[[#This Row],[n5]],sharp_spelling[number],0),2)),"")</f>
        <v>A</v>
      </c>
      <c r="W53" s="1" t="str">
        <f>IFERROR(IF($I53="b",INDEX(flat_spelling[],MATCH(scales[[#This Row],[n6]],flat_spelling[number],0),2),INDEX(sharp_spelling[],MATCH(scales[[#This Row],[n6]],sharp_spelling[number],0),2)),"")</f>
        <v>B</v>
      </c>
      <c r="X53" s="1" t="str">
        <f>IFERROR(IF($I53="b",INDEX(flat_spelling[],MATCH(scales[[#This Row],[n7]],flat_spelling[number],0),2),INDEX(sharp_spelling[],MATCH(scales[[#This Row],[n7]],sharp_spelling[number],0),2)),"")</f>
        <v>C</v>
      </c>
      <c r="Y53" s="1" t="str">
        <f>IFERROR(IF($I53="b",INDEX(flat_spelling[],MATCH(scales[[#This Row],[n8]],flat_spelling[number],0),2),INDEX(sharp_spelling[],MATCH(scales[[#This Row],[n8]],sharp_spelling[number],0),2)),"")</f>
        <v/>
      </c>
      <c r="Z53" s="1" t="s">
        <v>77</v>
      </c>
      <c r="AA53" s="1" t="s">
        <v>78</v>
      </c>
      <c r="AB53" s="1" t="s">
        <v>79</v>
      </c>
      <c r="AC53" s="1" t="s">
        <v>77</v>
      </c>
      <c r="AD53" s="1" t="s">
        <v>78</v>
      </c>
      <c r="AE53" s="1" t="s">
        <v>78</v>
      </c>
      <c r="AF53" s="1" t="s">
        <v>77</v>
      </c>
    </row>
    <row r="54" spans="2:32" x14ac:dyDescent="0.4">
      <c r="B54" s="1">
        <v>52</v>
      </c>
      <c r="C54" s="1">
        <v>4</v>
      </c>
      <c r="D54" s="1" t="str">
        <f>scales[[#This Row],[nn1]]</f>
        <v>Eb</v>
      </c>
      <c r="E54" s="1" t="s">
        <v>62</v>
      </c>
      <c r="F54" s="1">
        <v>5</v>
      </c>
      <c r="G54" s="1" t="s">
        <v>18</v>
      </c>
      <c r="H54" s="1">
        <f t="shared" si="32"/>
        <v>9</v>
      </c>
      <c r="I54" s="1" t="str">
        <f>IF(COUNTIF(RMS_spelling[number],scales[[#This Row],[RMS]])&gt;0,"b","")</f>
        <v>b</v>
      </c>
      <c r="J54" s="1">
        <f t="shared" si="33"/>
        <v>4</v>
      </c>
      <c r="K54" s="1">
        <f t="shared" si="34"/>
        <v>6</v>
      </c>
      <c r="L54" s="1">
        <f t="shared" si="35"/>
        <v>8</v>
      </c>
      <c r="M54" s="1">
        <f t="shared" si="36"/>
        <v>9</v>
      </c>
      <c r="N54" s="1">
        <f t="shared" si="37"/>
        <v>11</v>
      </c>
      <c r="O54" s="1">
        <f t="shared" si="38"/>
        <v>1</v>
      </c>
      <c r="P54" s="1">
        <f t="shared" si="39"/>
        <v>2</v>
      </c>
      <c r="R54" s="1" t="str">
        <f>IFERROR(IF($I54="b",INDEX(flat_spelling[],MATCH(scales[[#This Row],[n1]],flat_spelling[number],0),2),INDEX(sharp_spelling[],MATCH(scales[[#This Row],[n1]],sharp_spelling[number],0),2)),"")</f>
        <v>Eb</v>
      </c>
      <c r="S54" s="1" t="str">
        <f>IFERROR(IF($I54="b",INDEX(flat_spelling[],MATCH(scales[[#This Row],[n2]],flat_spelling[number],0),2),INDEX(sharp_spelling[],MATCH(scales[[#This Row],[n2]],sharp_spelling[number],0),2)),"")</f>
        <v>F</v>
      </c>
      <c r="T54" s="1" t="str">
        <f>IFERROR(IF($I54="b",INDEX(flat_spelling[],MATCH(scales[[#This Row],[n3]],flat_spelling[number],0),2),INDEX(sharp_spelling[],MATCH(scales[[#This Row],[n3]],sharp_spelling[number],0),2)),"")</f>
        <v>G</v>
      </c>
      <c r="U54" s="1" t="str">
        <f>IFERROR(IF($I54="b",INDEX(flat_spelling[],MATCH(scales[[#This Row],[n4]],flat_spelling[number],0),2),INDEX(sharp_spelling[],MATCH(scales[[#This Row],[n4]],sharp_spelling[number],0),2)),"")</f>
        <v>Ab</v>
      </c>
      <c r="V54" s="1" t="str">
        <f>IFERROR(IF($I54="b",INDEX(flat_spelling[],MATCH(scales[[#This Row],[n5]],flat_spelling[number],0),2),INDEX(sharp_spelling[],MATCH(scales[[#This Row],[n5]],sharp_spelling[number],0),2)),"")</f>
        <v>Bb</v>
      </c>
      <c r="W54" s="1" t="str">
        <f>IFERROR(IF($I54="b",INDEX(flat_spelling[],MATCH(scales[[#This Row],[n6]],flat_spelling[number],0),2),INDEX(sharp_spelling[],MATCH(scales[[#This Row],[n6]],sharp_spelling[number],0),2)),"")</f>
        <v>C</v>
      </c>
      <c r="X54" s="1" t="str">
        <f>IFERROR(IF($I54="b",INDEX(flat_spelling[],MATCH(scales[[#This Row],[n7]],flat_spelling[number],0),2),INDEX(sharp_spelling[],MATCH(scales[[#This Row],[n7]],sharp_spelling[number],0),2)),"")</f>
        <v>Db</v>
      </c>
      <c r="Y54" s="1" t="str">
        <f>IFERROR(IF($I54="b",INDEX(flat_spelling[],MATCH(scales[[#This Row],[n8]],flat_spelling[number],0),2),INDEX(sharp_spelling[],MATCH(scales[[#This Row],[n8]],sharp_spelling[number],0),2)),"")</f>
        <v/>
      </c>
      <c r="Z54" s="1" t="s">
        <v>77</v>
      </c>
      <c r="AA54" s="1" t="s">
        <v>78</v>
      </c>
      <c r="AB54" s="1" t="s">
        <v>79</v>
      </c>
      <c r="AC54" s="1" t="s">
        <v>77</v>
      </c>
      <c r="AD54" s="1" t="s">
        <v>78</v>
      </c>
      <c r="AE54" s="1" t="s">
        <v>78</v>
      </c>
      <c r="AF54" s="1" t="s">
        <v>77</v>
      </c>
    </row>
    <row r="55" spans="2:32" x14ac:dyDescent="0.4">
      <c r="B55" s="1">
        <v>53</v>
      </c>
      <c r="C55" s="1">
        <v>5</v>
      </c>
      <c r="D55" s="1" t="str">
        <f>scales[[#This Row],[nn1]]</f>
        <v>E</v>
      </c>
      <c r="E55" s="1" t="s">
        <v>62</v>
      </c>
      <c r="F55" s="1">
        <v>5</v>
      </c>
      <c r="G55" s="1" t="s">
        <v>18</v>
      </c>
      <c r="H55" s="1">
        <f t="shared" si="32"/>
        <v>10</v>
      </c>
      <c r="I55" s="1" t="str">
        <f>IF(COUNTIF(RMS_spelling[number],scales[[#This Row],[RMS]])&gt;0,"b","")</f>
        <v/>
      </c>
      <c r="J55" s="1">
        <f t="shared" si="33"/>
        <v>5</v>
      </c>
      <c r="K55" s="1">
        <f t="shared" si="34"/>
        <v>7</v>
      </c>
      <c r="L55" s="1">
        <f t="shared" si="35"/>
        <v>9</v>
      </c>
      <c r="M55" s="1">
        <f t="shared" si="36"/>
        <v>10</v>
      </c>
      <c r="N55" s="1">
        <f t="shared" si="37"/>
        <v>12</v>
      </c>
      <c r="O55" s="1">
        <f t="shared" si="38"/>
        <v>2</v>
      </c>
      <c r="P55" s="1">
        <f t="shared" si="39"/>
        <v>3</v>
      </c>
      <c r="R55" s="1" t="str">
        <f>IFERROR(IF($I55="b",INDEX(flat_spelling[],MATCH(scales[[#This Row],[n1]],flat_spelling[number],0),2),INDEX(sharp_spelling[],MATCH(scales[[#This Row],[n1]],sharp_spelling[number],0),2)),"")</f>
        <v>E</v>
      </c>
      <c r="S55" s="1" t="str">
        <f>IFERROR(IF($I55="b",INDEX(flat_spelling[],MATCH(scales[[#This Row],[n2]],flat_spelling[number],0),2),INDEX(sharp_spelling[],MATCH(scales[[#This Row],[n2]],sharp_spelling[number],0),2)),"")</f>
        <v>F#</v>
      </c>
      <c r="T55" s="1" t="str">
        <f>IFERROR(IF($I55="b",INDEX(flat_spelling[],MATCH(scales[[#This Row],[n3]],flat_spelling[number],0),2),INDEX(sharp_spelling[],MATCH(scales[[#This Row],[n3]],sharp_spelling[number],0),2)),"")</f>
        <v>G#</v>
      </c>
      <c r="U55" s="1" t="str">
        <f>IFERROR(IF($I55="b",INDEX(flat_spelling[],MATCH(scales[[#This Row],[n4]],flat_spelling[number],0),2),INDEX(sharp_spelling[],MATCH(scales[[#This Row],[n4]],sharp_spelling[number],0),2)),"")</f>
        <v>A</v>
      </c>
      <c r="V55" s="1" t="str">
        <f>IFERROR(IF($I55="b",INDEX(flat_spelling[],MATCH(scales[[#This Row],[n5]],flat_spelling[number],0),2),INDEX(sharp_spelling[],MATCH(scales[[#This Row],[n5]],sharp_spelling[number],0),2)),"")</f>
        <v>B</v>
      </c>
      <c r="W55" s="1" t="str">
        <f>IFERROR(IF($I55="b",INDEX(flat_spelling[],MATCH(scales[[#This Row],[n6]],flat_spelling[number],0),2),INDEX(sharp_spelling[],MATCH(scales[[#This Row],[n6]],sharp_spelling[number],0),2)),"")</f>
        <v>C#</v>
      </c>
      <c r="X55" s="1" t="str">
        <f>IFERROR(IF($I55="b",INDEX(flat_spelling[],MATCH(scales[[#This Row],[n7]],flat_spelling[number],0),2),INDEX(sharp_spelling[],MATCH(scales[[#This Row],[n7]],sharp_spelling[number],0),2)),"")</f>
        <v>D</v>
      </c>
      <c r="Y55" s="1" t="str">
        <f>IFERROR(IF($I55="b",INDEX(flat_spelling[],MATCH(scales[[#This Row],[n8]],flat_spelling[number],0),2),INDEX(sharp_spelling[],MATCH(scales[[#This Row],[n8]],sharp_spelling[number],0),2)),"")</f>
        <v/>
      </c>
      <c r="Z55" s="1" t="s">
        <v>77</v>
      </c>
      <c r="AA55" s="1" t="s">
        <v>78</v>
      </c>
      <c r="AB55" s="1" t="s">
        <v>79</v>
      </c>
      <c r="AC55" s="1" t="s">
        <v>77</v>
      </c>
      <c r="AD55" s="1" t="s">
        <v>78</v>
      </c>
      <c r="AE55" s="1" t="s">
        <v>78</v>
      </c>
      <c r="AF55" s="1" t="s">
        <v>77</v>
      </c>
    </row>
    <row r="56" spans="2:32" x14ac:dyDescent="0.4">
      <c r="B56" s="1">
        <v>54</v>
      </c>
      <c r="C56" s="1">
        <v>6</v>
      </c>
      <c r="D56" s="1" t="str">
        <f>scales[[#This Row],[nn1]]</f>
        <v>F</v>
      </c>
      <c r="E56" s="1" t="s">
        <v>62</v>
      </c>
      <c r="F56" s="1">
        <v>5</v>
      </c>
      <c r="G56" s="1" t="s">
        <v>18</v>
      </c>
      <c r="H56" s="1">
        <f t="shared" si="32"/>
        <v>11</v>
      </c>
      <c r="I56" s="1" t="str">
        <f>IF(COUNTIF(RMS_spelling[number],scales[[#This Row],[RMS]])&gt;0,"b","")</f>
        <v>b</v>
      </c>
      <c r="J56" s="1">
        <f t="shared" si="33"/>
        <v>6</v>
      </c>
      <c r="K56" s="1">
        <f t="shared" si="34"/>
        <v>8</v>
      </c>
      <c r="L56" s="1">
        <f t="shared" si="35"/>
        <v>10</v>
      </c>
      <c r="M56" s="1">
        <f t="shared" si="36"/>
        <v>11</v>
      </c>
      <c r="N56" s="1">
        <f t="shared" si="37"/>
        <v>1</v>
      </c>
      <c r="O56" s="1">
        <f t="shared" si="38"/>
        <v>3</v>
      </c>
      <c r="P56" s="1">
        <f t="shared" si="39"/>
        <v>4</v>
      </c>
      <c r="R56" s="1" t="str">
        <f>IFERROR(IF($I56="b",INDEX(flat_spelling[],MATCH(scales[[#This Row],[n1]],flat_spelling[number],0),2),INDEX(sharp_spelling[],MATCH(scales[[#This Row],[n1]],sharp_spelling[number],0),2)),"")</f>
        <v>F</v>
      </c>
      <c r="S56" s="1" t="str">
        <f>IFERROR(IF($I56="b",INDEX(flat_spelling[],MATCH(scales[[#This Row],[n2]],flat_spelling[number],0),2),INDEX(sharp_spelling[],MATCH(scales[[#This Row],[n2]],sharp_spelling[number],0),2)),"")</f>
        <v>G</v>
      </c>
      <c r="T56" s="1" t="str">
        <f>IFERROR(IF($I56="b",INDEX(flat_spelling[],MATCH(scales[[#This Row],[n3]],flat_spelling[number],0),2),INDEX(sharp_spelling[],MATCH(scales[[#This Row],[n3]],sharp_spelling[number],0),2)),"")</f>
        <v>A</v>
      </c>
      <c r="U56" s="1" t="str">
        <f>IFERROR(IF($I56="b",INDEX(flat_spelling[],MATCH(scales[[#This Row],[n4]],flat_spelling[number],0),2),INDEX(sharp_spelling[],MATCH(scales[[#This Row],[n4]],sharp_spelling[number],0),2)),"")</f>
        <v>Bb</v>
      </c>
      <c r="V56" s="1" t="str">
        <f>IFERROR(IF($I56="b",INDEX(flat_spelling[],MATCH(scales[[#This Row],[n5]],flat_spelling[number],0),2),INDEX(sharp_spelling[],MATCH(scales[[#This Row],[n5]],sharp_spelling[number],0),2)),"")</f>
        <v>C</v>
      </c>
      <c r="W56" s="1" t="str">
        <f>IFERROR(IF($I56="b",INDEX(flat_spelling[],MATCH(scales[[#This Row],[n6]],flat_spelling[number],0),2),INDEX(sharp_spelling[],MATCH(scales[[#This Row],[n6]],sharp_spelling[number],0),2)),"")</f>
        <v>D</v>
      </c>
      <c r="X56" s="1" t="str">
        <f>IFERROR(IF($I56="b",INDEX(flat_spelling[],MATCH(scales[[#This Row],[n7]],flat_spelling[number],0),2),INDEX(sharp_spelling[],MATCH(scales[[#This Row],[n7]],sharp_spelling[number],0),2)),"")</f>
        <v>Eb</v>
      </c>
      <c r="Y56" s="1" t="str">
        <f>IFERROR(IF($I56="b",INDEX(flat_spelling[],MATCH(scales[[#This Row],[n8]],flat_spelling[number],0),2),INDEX(sharp_spelling[],MATCH(scales[[#This Row],[n8]],sharp_spelling[number],0),2)),"")</f>
        <v/>
      </c>
      <c r="Z56" s="1" t="s">
        <v>77</v>
      </c>
      <c r="AA56" s="1" t="s">
        <v>78</v>
      </c>
      <c r="AB56" s="1" t="s">
        <v>79</v>
      </c>
      <c r="AC56" s="1" t="s">
        <v>77</v>
      </c>
      <c r="AD56" s="1" t="s">
        <v>78</v>
      </c>
      <c r="AE56" s="1" t="s">
        <v>78</v>
      </c>
      <c r="AF56" s="1" t="s">
        <v>77</v>
      </c>
    </row>
    <row r="57" spans="2:32" x14ac:dyDescent="0.4">
      <c r="B57" s="1">
        <v>55</v>
      </c>
      <c r="C57" s="1">
        <v>7</v>
      </c>
      <c r="D57" s="1" t="str">
        <f>scales[[#This Row],[nn1]]</f>
        <v>F#</v>
      </c>
      <c r="E57" s="1" t="s">
        <v>62</v>
      </c>
      <c r="F57" s="1">
        <v>5</v>
      </c>
      <c r="G57" s="1" t="s">
        <v>18</v>
      </c>
      <c r="H57" s="1">
        <f t="shared" si="32"/>
        <v>12</v>
      </c>
      <c r="I57" s="1" t="str">
        <f>IF(COUNTIF(RMS_spelling[number],scales[[#This Row],[RMS]])&gt;0,"b","")</f>
        <v/>
      </c>
      <c r="J57" s="1">
        <f t="shared" si="33"/>
        <v>7</v>
      </c>
      <c r="K57" s="1">
        <f t="shared" si="34"/>
        <v>9</v>
      </c>
      <c r="L57" s="1">
        <f t="shared" si="35"/>
        <v>11</v>
      </c>
      <c r="M57" s="1">
        <f t="shared" si="36"/>
        <v>12</v>
      </c>
      <c r="N57" s="1">
        <f t="shared" si="37"/>
        <v>2</v>
      </c>
      <c r="O57" s="1">
        <f t="shared" si="38"/>
        <v>4</v>
      </c>
      <c r="P57" s="1">
        <f t="shared" si="39"/>
        <v>5</v>
      </c>
      <c r="R57" s="1" t="str">
        <f>IFERROR(IF($I57="b",INDEX(flat_spelling[],MATCH(scales[[#This Row],[n1]],flat_spelling[number],0),2),INDEX(sharp_spelling[],MATCH(scales[[#This Row],[n1]],sharp_spelling[number],0),2)),"")</f>
        <v>F#</v>
      </c>
      <c r="S57" s="1" t="str">
        <f>IFERROR(IF($I57="b",INDEX(flat_spelling[],MATCH(scales[[#This Row],[n2]],flat_spelling[number],0),2),INDEX(sharp_spelling[],MATCH(scales[[#This Row],[n2]],sharp_spelling[number],0),2)),"")</f>
        <v>G#</v>
      </c>
      <c r="T57" s="1" t="str">
        <f>IFERROR(IF($I57="b",INDEX(flat_spelling[],MATCH(scales[[#This Row],[n3]],flat_spelling[number],0),2),INDEX(sharp_spelling[],MATCH(scales[[#This Row],[n3]],sharp_spelling[number],0),2)),"")</f>
        <v>A#</v>
      </c>
      <c r="U57" s="1" t="str">
        <f>IFERROR(IF($I57="b",INDEX(flat_spelling[],MATCH(scales[[#This Row],[n4]],flat_spelling[number],0),2),INDEX(sharp_spelling[],MATCH(scales[[#This Row],[n4]],sharp_spelling[number],0),2)),"")</f>
        <v>B</v>
      </c>
      <c r="V57" s="1" t="str">
        <f>IFERROR(IF($I57="b",INDEX(flat_spelling[],MATCH(scales[[#This Row],[n5]],flat_spelling[number],0),2),INDEX(sharp_spelling[],MATCH(scales[[#This Row],[n5]],sharp_spelling[number],0),2)),"")</f>
        <v>C#</v>
      </c>
      <c r="W57" s="1" t="str">
        <f>IFERROR(IF($I57="b",INDEX(flat_spelling[],MATCH(scales[[#This Row],[n6]],flat_spelling[number],0),2),INDEX(sharp_spelling[],MATCH(scales[[#This Row],[n6]],sharp_spelling[number],0),2)),"")</f>
        <v>D#</v>
      </c>
      <c r="X57" s="1" t="str">
        <f>IFERROR(IF($I57="b",INDEX(flat_spelling[],MATCH(scales[[#This Row],[n7]],flat_spelling[number],0),2),INDEX(sharp_spelling[],MATCH(scales[[#This Row],[n7]],sharp_spelling[number],0),2)),"")</f>
        <v>E</v>
      </c>
      <c r="Y57" s="1" t="str">
        <f>IFERROR(IF($I57="b",INDEX(flat_spelling[],MATCH(scales[[#This Row],[n8]],flat_spelling[number],0),2),INDEX(sharp_spelling[],MATCH(scales[[#This Row],[n8]],sharp_spelling[number],0),2)),"")</f>
        <v/>
      </c>
      <c r="Z57" s="1" t="s">
        <v>77</v>
      </c>
      <c r="AA57" s="1" t="s">
        <v>78</v>
      </c>
      <c r="AB57" s="1" t="s">
        <v>79</v>
      </c>
      <c r="AC57" s="1" t="s">
        <v>77</v>
      </c>
      <c r="AD57" s="1" t="s">
        <v>78</v>
      </c>
      <c r="AE57" s="1" t="s">
        <v>78</v>
      </c>
      <c r="AF57" s="1" t="s">
        <v>77</v>
      </c>
    </row>
    <row r="58" spans="2:32" x14ac:dyDescent="0.4">
      <c r="B58" s="1">
        <v>56</v>
      </c>
      <c r="C58" s="1">
        <v>8</v>
      </c>
      <c r="D58" s="1" t="str">
        <f>scales[[#This Row],[nn1]]</f>
        <v>G</v>
      </c>
      <c r="E58" s="1" t="s">
        <v>62</v>
      </c>
      <c r="F58" s="1">
        <v>5</v>
      </c>
      <c r="G58" s="1" t="s">
        <v>18</v>
      </c>
      <c r="H58" s="1">
        <f t="shared" si="32"/>
        <v>1</v>
      </c>
      <c r="I58" s="1" t="str">
        <f>IF(COUNTIF(RMS_spelling[number],scales[[#This Row],[RMS]])&gt;0,"b","")</f>
        <v>b</v>
      </c>
      <c r="J58" s="1">
        <f t="shared" si="33"/>
        <v>8</v>
      </c>
      <c r="K58" s="1">
        <f t="shared" si="34"/>
        <v>10</v>
      </c>
      <c r="L58" s="1">
        <f t="shared" si="35"/>
        <v>12</v>
      </c>
      <c r="M58" s="1">
        <f t="shared" si="36"/>
        <v>1</v>
      </c>
      <c r="N58" s="1">
        <f t="shared" si="37"/>
        <v>3</v>
      </c>
      <c r="O58" s="1">
        <f t="shared" si="38"/>
        <v>5</v>
      </c>
      <c r="P58" s="1">
        <f t="shared" si="39"/>
        <v>6</v>
      </c>
      <c r="R58" s="1" t="str">
        <f>IFERROR(IF($I58="b",INDEX(flat_spelling[],MATCH(scales[[#This Row],[n1]],flat_spelling[number],0),2),INDEX(sharp_spelling[],MATCH(scales[[#This Row],[n1]],sharp_spelling[number],0),2)),"")</f>
        <v>G</v>
      </c>
      <c r="S58" s="1" t="str">
        <f>IFERROR(IF($I58="b",INDEX(flat_spelling[],MATCH(scales[[#This Row],[n2]],flat_spelling[number],0),2),INDEX(sharp_spelling[],MATCH(scales[[#This Row],[n2]],sharp_spelling[number],0),2)),"")</f>
        <v>A</v>
      </c>
      <c r="T58" s="1" t="str">
        <f>IFERROR(IF($I58="b",INDEX(flat_spelling[],MATCH(scales[[#This Row],[n3]],flat_spelling[number],0),2),INDEX(sharp_spelling[],MATCH(scales[[#This Row],[n3]],sharp_spelling[number],0),2)),"")</f>
        <v>B</v>
      </c>
      <c r="U58" s="1" t="str">
        <f>IFERROR(IF($I58="b",INDEX(flat_spelling[],MATCH(scales[[#This Row],[n4]],flat_spelling[number],0),2),INDEX(sharp_spelling[],MATCH(scales[[#This Row],[n4]],sharp_spelling[number],0),2)),"")</f>
        <v>C</v>
      </c>
      <c r="V58" s="1" t="str">
        <f>IFERROR(IF($I58="b",INDEX(flat_spelling[],MATCH(scales[[#This Row],[n5]],flat_spelling[number],0),2),INDEX(sharp_spelling[],MATCH(scales[[#This Row],[n5]],sharp_spelling[number],0),2)),"")</f>
        <v>D</v>
      </c>
      <c r="W58" s="1" t="str">
        <f>IFERROR(IF($I58="b",INDEX(flat_spelling[],MATCH(scales[[#This Row],[n6]],flat_spelling[number],0),2),INDEX(sharp_spelling[],MATCH(scales[[#This Row],[n6]],sharp_spelling[number],0),2)),"")</f>
        <v>E</v>
      </c>
      <c r="X58" s="1" t="str">
        <f>IFERROR(IF($I58="b",INDEX(flat_spelling[],MATCH(scales[[#This Row],[n7]],flat_spelling[number],0),2),INDEX(sharp_spelling[],MATCH(scales[[#This Row],[n7]],sharp_spelling[number],0),2)),"")</f>
        <v>F</v>
      </c>
      <c r="Y58" s="1" t="str">
        <f>IFERROR(IF($I58="b",INDEX(flat_spelling[],MATCH(scales[[#This Row],[n8]],flat_spelling[number],0),2),INDEX(sharp_spelling[],MATCH(scales[[#This Row],[n8]],sharp_spelling[number],0),2)),"")</f>
        <v/>
      </c>
      <c r="Z58" s="1" t="s">
        <v>77</v>
      </c>
      <c r="AA58" s="1" t="s">
        <v>78</v>
      </c>
      <c r="AB58" s="1" t="s">
        <v>79</v>
      </c>
      <c r="AC58" s="1" t="s">
        <v>77</v>
      </c>
      <c r="AD58" s="1" t="s">
        <v>78</v>
      </c>
      <c r="AE58" s="1" t="s">
        <v>78</v>
      </c>
      <c r="AF58" s="1" t="s">
        <v>77</v>
      </c>
    </row>
    <row r="59" spans="2:32" x14ac:dyDescent="0.4">
      <c r="B59" s="1">
        <v>57</v>
      </c>
      <c r="C59" s="1">
        <v>9</v>
      </c>
      <c r="D59" s="1" t="str">
        <f>scales[[#This Row],[nn1]]</f>
        <v>Ab</v>
      </c>
      <c r="E59" s="1" t="s">
        <v>62</v>
      </c>
      <c r="F59" s="1">
        <v>5</v>
      </c>
      <c r="G59" s="1" t="s">
        <v>18</v>
      </c>
      <c r="H59" s="1">
        <f t="shared" si="32"/>
        <v>2</v>
      </c>
      <c r="I59" s="1" t="str">
        <f>IF(COUNTIF(RMS_spelling[number],scales[[#This Row],[RMS]])&gt;0,"b","")</f>
        <v>b</v>
      </c>
      <c r="J59" s="1">
        <f t="shared" si="33"/>
        <v>9</v>
      </c>
      <c r="K59" s="1">
        <f t="shared" si="34"/>
        <v>11</v>
      </c>
      <c r="L59" s="1">
        <f t="shared" si="35"/>
        <v>1</v>
      </c>
      <c r="M59" s="1">
        <f t="shared" si="36"/>
        <v>2</v>
      </c>
      <c r="N59" s="1">
        <f t="shared" si="37"/>
        <v>4</v>
      </c>
      <c r="O59" s="1">
        <f t="shared" si="38"/>
        <v>6</v>
      </c>
      <c r="P59" s="1">
        <f t="shared" si="39"/>
        <v>7</v>
      </c>
      <c r="R59" s="1" t="str">
        <f>IFERROR(IF($I59="b",INDEX(flat_spelling[],MATCH(scales[[#This Row],[n1]],flat_spelling[number],0),2),INDEX(sharp_spelling[],MATCH(scales[[#This Row],[n1]],sharp_spelling[number],0),2)),"")</f>
        <v>Ab</v>
      </c>
      <c r="S59" s="1" t="str">
        <f>IFERROR(IF($I59="b",INDEX(flat_spelling[],MATCH(scales[[#This Row],[n2]],flat_spelling[number],0),2),INDEX(sharp_spelling[],MATCH(scales[[#This Row],[n2]],sharp_spelling[number],0),2)),"")</f>
        <v>Bb</v>
      </c>
      <c r="T59" s="1" t="str">
        <f>IFERROR(IF($I59="b",INDEX(flat_spelling[],MATCH(scales[[#This Row],[n3]],flat_spelling[number],0),2),INDEX(sharp_spelling[],MATCH(scales[[#This Row],[n3]],sharp_spelling[number],0),2)),"")</f>
        <v>C</v>
      </c>
      <c r="U59" s="1" t="str">
        <f>IFERROR(IF($I59="b",INDEX(flat_spelling[],MATCH(scales[[#This Row],[n4]],flat_spelling[number],0),2),INDEX(sharp_spelling[],MATCH(scales[[#This Row],[n4]],sharp_spelling[number],0),2)),"")</f>
        <v>Db</v>
      </c>
      <c r="V59" s="1" t="str">
        <f>IFERROR(IF($I59="b",INDEX(flat_spelling[],MATCH(scales[[#This Row],[n5]],flat_spelling[number],0),2),INDEX(sharp_spelling[],MATCH(scales[[#This Row],[n5]],sharp_spelling[number],0),2)),"")</f>
        <v>Eb</v>
      </c>
      <c r="W59" s="1" t="str">
        <f>IFERROR(IF($I59="b",INDEX(flat_spelling[],MATCH(scales[[#This Row],[n6]],flat_spelling[number],0),2),INDEX(sharp_spelling[],MATCH(scales[[#This Row],[n6]],sharp_spelling[number],0),2)),"")</f>
        <v>F</v>
      </c>
      <c r="X59" s="1" t="str">
        <f>IFERROR(IF($I59="b",INDEX(flat_spelling[],MATCH(scales[[#This Row],[n7]],flat_spelling[number],0),2),INDEX(sharp_spelling[],MATCH(scales[[#This Row],[n7]],sharp_spelling[number],0),2)),"")</f>
        <v>Gb</v>
      </c>
      <c r="Y59" s="1" t="str">
        <f>IFERROR(IF($I59="b",INDEX(flat_spelling[],MATCH(scales[[#This Row],[n8]],flat_spelling[number],0),2),INDEX(sharp_spelling[],MATCH(scales[[#This Row],[n8]],sharp_spelling[number],0),2)),"")</f>
        <v/>
      </c>
      <c r="Z59" s="1" t="s">
        <v>77</v>
      </c>
      <c r="AA59" s="1" t="s">
        <v>78</v>
      </c>
      <c r="AB59" s="1" t="s">
        <v>79</v>
      </c>
      <c r="AC59" s="1" t="s">
        <v>77</v>
      </c>
      <c r="AD59" s="1" t="s">
        <v>78</v>
      </c>
      <c r="AE59" s="1" t="s">
        <v>78</v>
      </c>
      <c r="AF59" s="1" t="s">
        <v>77</v>
      </c>
    </row>
    <row r="60" spans="2:32" x14ac:dyDescent="0.4">
      <c r="B60" s="1">
        <v>58</v>
      </c>
      <c r="C60" s="1">
        <v>10</v>
      </c>
      <c r="D60" s="1" t="str">
        <f>scales[[#This Row],[nn1]]</f>
        <v>A</v>
      </c>
      <c r="E60" s="1" t="s">
        <v>62</v>
      </c>
      <c r="F60" s="1">
        <v>5</v>
      </c>
      <c r="G60" s="1" t="s">
        <v>18</v>
      </c>
      <c r="H60" s="1">
        <f t="shared" si="32"/>
        <v>3</v>
      </c>
      <c r="I60" s="1" t="str">
        <f>IF(COUNTIF(RMS_spelling[number],scales[[#This Row],[RMS]])&gt;0,"b","")</f>
        <v/>
      </c>
      <c r="J60" s="1">
        <f t="shared" si="33"/>
        <v>10</v>
      </c>
      <c r="K60" s="1">
        <f t="shared" si="34"/>
        <v>12</v>
      </c>
      <c r="L60" s="1">
        <f t="shared" si="35"/>
        <v>2</v>
      </c>
      <c r="M60" s="1">
        <f t="shared" si="36"/>
        <v>3</v>
      </c>
      <c r="N60" s="1">
        <f t="shared" si="37"/>
        <v>5</v>
      </c>
      <c r="O60" s="1">
        <f t="shared" si="38"/>
        <v>7</v>
      </c>
      <c r="P60" s="1">
        <f t="shared" si="39"/>
        <v>8</v>
      </c>
      <c r="R60" s="1" t="str">
        <f>IFERROR(IF($I60="b",INDEX(flat_spelling[],MATCH(scales[[#This Row],[n1]],flat_spelling[number],0),2),INDEX(sharp_spelling[],MATCH(scales[[#This Row],[n1]],sharp_spelling[number],0),2)),"")</f>
        <v>A</v>
      </c>
      <c r="S60" s="1" t="str">
        <f>IFERROR(IF($I60="b",INDEX(flat_spelling[],MATCH(scales[[#This Row],[n2]],flat_spelling[number],0),2),INDEX(sharp_spelling[],MATCH(scales[[#This Row],[n2]],sharp_spelling[number],0),2)),"")</f>
        <v>B</v>
      </c>
      <c r="T60" s="1" t="str">
        <f>IFERROR(IF($I60="b",INDEX(flat_spelling[],MATCH(scales[[#This Row],[n3]],flat_spelling[number],0),2),INDEX(sharp_spelling[],MATCH(scales[[#This Row],[n3]],sharp_spelling[number],0),2)),"")</f>
        <v>C#</v>
      </c>
      <c r="U60" s="1" t="str">
        <f>IFERROR(IF($I60="b",INDEX(flat_spelling[],MATCH(scales[[#This Row],[n4]],flat_spelling[number],0),2),INDEX(sharp_spelling[],MATCH(scales[[#This Row],[n4]],sharp_spelling[number],0),2)),"")</f>
        <v>D</v>
      </c>
      <c r="V60" s="1" t="str">
        <f>IFERROR(IF($I60="b",INDEX(flat_spelling[],MATCH(scales[[#This Row],[n5]],flat_spelling[number],0),2),INDEX(sharp_spelling[],MATCH(scales[[#This Row],[n5]],sharp_spelling[number],0),2)),"")</f>
        <v>E</v>
      </c>
      <c r="W60" s="1" t="str">
        <f>IFERROR(IF($I60="b",INDEX(flat_spelling[],MATCH(scales[[#This Row],[n6]],flat_spelling[number],0),2),INDEX(sharp_spelling[],MATCH(scales[[#This Row],[n6]],sharp_spelling[number],0),2)),"")</f>
        <v>F#</v>
      </c>
      <c r="X60" s="1" t="str">
        <f>IFERROR(IF($I60="b",INDEX(flat_spelling[],MATCH(scales[[#This Row],[n7]],flat_spelling[number],0),2),INDEX(sharp_spelling[],MATCH(scales[[#This Row],[n7]],sharp_spelling[number],0),2)),"")</f>
        <v>G</v>
      </c>
      <c r="Y60" s="1" t="str">
        <f>IFERROR(IF($I60="b",INDEX(flat_spelling[],MATCH(scales[[#This Row],[n8]],flat_spelling[number],0),2),INDEX(sharp_spelling[],MATCH(scales[[#This Row],[n8]],sharp_spelling[number],0),2)),"")</f>
        <v/>
      </c>
      <c r="Z60" s="1" t="s">
        <v>77</v>
      </c>
      <c r="AA60" s="1" t="s">
        <v>78</v>
      </c>
      <c r="AB60" s="1" t="s">
        <v>79</v>
      </c>
      <c r="AC60" s="1" t="s">
        <v>77</v>
      </c>
      <c r="AD60" s="1" t="s">
        <v>78</v>
      </c>
      <c r="AE60" s="1" t="s">
        <v>78</v>
      </c>
      <c r="AF60" s="1" t="s">
        <v>77</v>
      </c>
    </row>
    <row r="61" spans="2:32" x14ac:dyDescent="0.4">
      <c r="B61" s="1">
        <v>59</v>
      </c>
      <c r="C61" s="1">
        <v>11</v>
      </c>
      <c r="D61" s="1" t="str">
        <f>scales[[#This Row],[nn1]]</f>
        <v>Bb</v>
      </c>
      <c r="E61" s="1" t="s">
        <v>62</v>
      </c>
      <c r="F61" s="1">
        <v>5</v>
      </c>
      <c r="G61" s="1" t="s">
        <v>18</v>
      </c>
      <c r="H61" s="1">
        <f t="shared" si="32"/>
        <v>4</v>
      </c>
      <c r="I61" s="1" t="str">
        <f>IF(COUNTIF(RMS_spelling[number],scales[[#This Row],[RMS]])&gt;0,"b","")</f>
        <v>b</v>
      </c>
      <c r="J61" s="1">
        <f t="shared" si="33"/>
        <v>11</v>
      </c>
      <c r="K61" s="1">
        <f t="shared" si="34"/>
        <v>1</v>
      </c>
      <c r="L61" s="1">
        <f t="shared" si="35"/>
        <v>3</v>
      </c>
      <c r="M61" s="1">
        <f t="shared" si="36"/>
        <v>4</v>
      </c>
      <c r="N61" s="1">
        <f t="shared" si="37"/>
        <v>6</v>
      </c>
      <c r="O61" s="1">
        <f t="shared" si="38"/>
        <v>8</v>
      </c>
      <c r="P61" s="1">
        <f t="shared" si="39"/>
        <v>9</v>
      </c>
      <c r="R61" s="1" t="str">
        <f>IFERROR(IF($I61="b",INDEX(flat_spelling[],MATCH(scales[[#This Row],[n1]],flat_spelling[number],0),2),INDEX(sharp_spelling[],MATCH(scales[[#This Row],[n1]],sharp_spelling[number],0),2)),"")</f>
        <v>Bb</v>
      </c>
      <c r="S61" s="1" t="str">
        <f>IFERROR(IF($I61="b",INDEX(flat_spelling[],MATCH(scales[[#This Row],[n2]],flat_spelling[number],0),2),INDEX(sharp_spelling[],MATCH(scales[[#This Row],[n2]],sharp_spelling[number],0),2)),"")</f>
        <v>C</v>
      </c>
      <c r="T61" s="1" t="str">
        <f>IFERROR(IF($I61="b",INDEX(flat_spelling[],MATCH(scales[[#This Row],[n3]],flat_spelling[number],0),2),INDEX(sharp_spelling[],MATCH(scales[[#This Row],[n3]],sharp_spelling[number],0),2)),"")</f>
        <v>D</v>
      </c>
      <c r="U61" s="1" t="str">
        <f>IFERROR(IF($I61="b",INDEX(flat_spelling[],MATCH(scales[[#This Row],[n4]],flat_spelling[number],0),2),INDEX(sharp_spelling[],MATCH(scales[[#This Row],[n4]],sharp_spelling[number],0),2)),"")</f>
        <v>Eb</v>
      </c>
      <c r="V61" s="1" t="str">
        <f>IFERROR(IF($I61="b",INDEX(flat_spelling[],MATCH(scales[[#This Row],[n5]],flat_spelling[number],0),2),INDEX(sharp_spelling[],MATCH(scales[[#This Row],[n5]],sharp_spelling[number],0),2)),"")</f>
        <v>F</v>
      </c>
      <c r="W61" s="1" t="str">
        <f>IFERROR(IF($I61="b",INDEX(flat_spelling[],MATCH(scales[[#This Row],[n6]],flat_spelling[number],0),2),INDEX(sharp_spelling[],MATCH(scales[[#This Row],[n6]],sharp_spelling[number],0),2)),"")</f>
        <v>G</v>
      </c>
      <c r="X61" s="1" t="str">
        <f>IFERROR(IF($I61="b",INDEX(flat_spelling[],MATCH(scales[[#This Row],[n7]],flat_spelling[number],0),2),INDEX(sharp_spelling[],MATCH(scales[[#This Row],[n7]],sharp_spelling[number],0),2)),"")</f>
        <v>Ab</v>
      </c>
      <c r="Y61" s="1" t="str">
        <f>IFERROR(IF($I61="b",INDEX(flat_spelling[],MATCH(scales[[#This Row],[n8]],flat_spelling[number],0),2),INDEX(sharp_spelling[],MATCH(scales[[#This Row],[n8]],sharp_spelling[number],0),2)),"")</f>
        <v/>
      </c>
      <c r="Z61" s="1" t="s">
        <v>77</v>
      </c>
      <c r="AA61" s="1" t="s">
        <v>78</v>
      </c>
      <c r="AB61" s="1" t="s">
        <v>79</v>
      </c>
      <c r="AC61" s="1" t="s">
        <v>77</v>
      </c>
      <c r="AD61" s="1" t="s">
        <v>78</v>
      </c>
      <c r="AE61" s="1" t="s">
        <v>78</v>
      </c>
      <c r="AF61" s="1" t="s">
        <v>77</v>
      </c>
    </row>
    <row r="62" spans="2:32" x14ac:dyDescent="0.4">
      <c r="B62" s="1">
        <v>60</v>
      </c>
      <c r="C62" s="1">
        <v>12</v>
      </c>
      <c r="D62" s="1" t="str">
        <f>scales[[#This Row],[nn1]]</f>
        <v>B</v>
      </c>
      <c r="E62" s="1" t="s">
        <v>62</v>
      </c>
      <c r="F62" s="1">
        <v>5</v>
      </c>
      <c r="G62" s="1" t="s">
        <v>18</v>
      </c>
      <c r="H62" s="1">
        <f t="shared" si="32"/>
        <v>5</v>
      </c>
      <c r="I62" s="1" t="str">
        <f>IF(COUNTIF(RMS_spelling[number],scales[[#This Row],[RMS]])&gt;0,"b","")</f>
        <v/>
      </c>
      <c r="J62" s="1">
        <f t="shared" si="33"/>
        <v>12</v>
      </c>
      <c r="K62" s="1">
        <f t="shared" si="34"/>
        <v>2</v>
      </c>
      <c r="L62" s="1">
        <f t="shared" si="35"/>
        <v>4</v>
      </c>
      <c r="M62" s="1">
        <f t="shared" si="36"/>
        <v>5</v>
      </c>
      <c r="N62" s="1">
        <f t="shared" si="37"/>
        <v>7</v>
      </c>
      <c r="O62" s="1">
        <f t="shared" si="38"/>
        <v>9</v>
      </c>
      <c r="P62" s="1">
        <f t="shared" si="39"/>
        <v>10</v>
      </c>
      <c r="R62" s="1" t="str">
        <f>IFERROR(IF($I62="b",INDEX(flat_spelling[],MATCH(scales[[#This Row],[n1]],flat_spelling[number],0),2),INDEX(sharp_spelling[],MATCH(scales[[#This Row],[n1]],sharp_spelling[number],0),2)),"")</f>
        <v>B</v>
      </c>
      <c r="S62" s="1" t="str">
        <f>IFERROR(IF($I62="b",INDEX(flat_spelling[],MATCH(scales[[#This Row],[n2]],flat_spelling[number],0),2),INDEX(sharp_spelling[],MATCH(scales[[#This Row],[n2]],sharp_spelling[number],0),2)),"")</f>
        <v>C#</v>
      </c>
      <c r="T62" s="1" t="str">
        <f>IFERROR(IF($I62="b",INDEX(flat_spelling[],MATCH(scales[[#This Row],[n3]],flat_spelling[number],0),2),INDEX(sharp_spelling[],MATCH(scales[[#This Row],[n3]],sharp_spelling[number],0),2)),"")</f>
        <v>D#</v>
      </c>
      <c r="U62" s="1" t="str">
        <f>IFERROR(IF($I62="b",INDEX(flat_spelling[],MATCH(scales[[#This Row],[n4]],flat_spelling[number],0),2),INDEX(sharp_spelling[],MATCH(scales[[#This Row],[n4]],sharp_spelling[number],0),2)),"")</f>
        <v>E</v>
      </c>
      <c r="V62" s="1" t="str">
        <f>IFERROR(IF($I62="b",INDEX(flat_spelling[],MATCH(scales[[#This Row],[n5]],flat_spelling[number],0),2),INDEX(sharp_spelling[],MATCH(scales[[#This Row],[n5]],sharp_spelling[number],0),2)),"")</f>
        <v>F#</v>
      </c>
      <c r="W62" s="1" t="str">
        <f>IFERROR(IF($I62="b",INDEX(flat_spelling[],MATCH(scales[[#This Row],[n6]],flat_spelling[number],0),2),INDEX(sharp_spelling[],MATCH(scales[[#This Row],[n6]],sharp_spelling[number],0),2)),"")</f>
        <v>G#</v>
      </c>
      <c r="X62" s="1" t="str">
        <f>IFERROR(IF($I62="b",INDEX(flat_spelling[],MATCH(scales[[#This Row],[n7]],flat_spelling[number],0),2),INDEX(sharp_spelling[],MATCH(scales[[#This Row],[n7]],sharp_spelling[number],0),2)),"")</f>
        <v>A</v>
      </c>
      <c r="Y62" s="1" t="str">
        <f>IFERROR(IF($I62="b",INDEX(flat_spelling[],MATCH(scales[[#This Row],[n8]],flat_spelling[number],0),2),INDEX(sharp_spelling[],MATCH(scales[[#This Row],[n8]],sharp_spelling[number],0),2)),"")</f>
        <v/>
      </c>
      <c r="Z62" s="1" t="s">
        <v>77</v>
      </c>
      <c r="AA62" s="1" t="s">
        <v>78</v>
      </c>
      <c r="AB62" s="1" t="s">
        <v>79</v>
      </c>
      <c r="AC62" s="1" t="s">
        <v>77</v>
      </c>
      <c r="AD62" s="1" t="s">
        <v>78</v>
      </c>
      <c r="AE62" s="1" t="s">
        <v>78</v>
      </c>
      <c r="AF62" s="1" t="s">
        <v>77</v>
      </c>
    </row>
    <row r="63" spans="2:32" x14ac:dyDescent="0.4">
      <c r="B63" s="1">
        <v>61</v>
      </c>
      <c r="C63" s="1">
        <v>1</v>
      </c>
      <c r="D63" s="1" t="str">
        <f>scales[[#This Row],[nn1]]</f>
        <v>C</v>
      </c>
      <c r="E63" s="1" t="s">
        <v>62</v>
      </c>
      <c r="F63" s="1">
        <v>6</v>
      </c>
      <c r="G63" s="1" t="s">
        <v>19</v>
      </c>
      <c r="H63" s="1">
        <f>MOD($H$3+2,12)+1</f>
        <v>4</v>
      </c>
      <c r="I63" s="1" t="str">
        <f>IF(COUNTIF(RMS_spelling[number],scales[[#This Row],[RMS]])&gt;0,"b","")</f>
        <v>b</v>
      </c>
      <c r="J63" s="1">
        <v>1</v>
      </c>
      <c r="K63" s="1">
        <v>3</v>
      </c>
      <c r="L63" s="1">
        <v>4</v>
      </c>
      <c r="M63" s="1">
        <v>6</v>
      </c>
      <c r="N63" s="1">
        <v>8</v>
      </c>
      <c r="O63" s="1">
        <v>9</v>
      </c>
      <c r="P63" s="1">
        <v>11</v>
      </c>
      <c r="R63" s="1" t="str">
        <f>IFERROR(IF($I63="b",INDEX(flat_spelling[],MATCH(scales[[#This Row],[n1]],flat_spelling[number],0),2),INDEX(sharp_spelling[],MATCH(scales[[#This Row],[n1]],sharp_spelling[number],0),2)),"")</f>
        <v>C</v>
      </c>
      <c r="S63" s="1" t="str">
        <f>IFERROR(IF($I63="b",INDEX(flat_spelling[],MATCH(scales[[#This Row],[n2]],flat_spelling[number],0),2),INDEX(sharp_spelling[],MATCH(scales[[#This Row],[n2]],sharp_spelling[number],0),2)),"")</f>
        <v>D</v>
      </c>
      <c r="T63" s="1" t="str">
        <f>IFERROR(IF($I63="b",INDEX(flat_spelling[],MATCH(scales[[#This Row],[n3]],flat_spelling[number],0),2),INDEX(sharp_spelling[],MATCH(scales[[#This Row],[n3]],sharp_spelling[number],0),2)),"")</f>
        <v>Eb</v>
      </c>
      <c r="U63" s="1" t="str">
        <f>IFERROR(IF($I63="b",INDEX(flat_spelling[],MATCH(scales[[#This Row],[n4]],flat_spelling[number],0),2),INDEX(sharp_spelling[],MATCH(scales[[#This Row],[n4]],sharp_spelling[number],0),2)),"")</f>
        <v>F</v>
      </c>
      <c r="V63" s="1" t="str">
        <f>IFERROR(IF($I63="b",INDEX(flat_spelling[],MATCH(scales[[#This Row],[n5]],flat_spelling[number],0),2),INDEX(sharp_spelling[],MATCH(scales[[#This Row],[n5]],sharp_spelling[number],0),2)),"")</f>
        <v>G</v>
      </c>
      <c r="W63" s="1" t="str">
        <f>IFERROR(IF($I63="b",INDEX(flat_spelling[],MATCH(scales[[#This Row],[n6]],flat_spelling[number],0),2),INDEX(sharp_spelling[],MATCH(scales[[#This Row],[n6]],sharp_spelling[number],0),2)),"")</f>
        <v>Ab</v>
      </c>
      <c r="X63" s="1" t="str">
        <f>IFERROR(IF($I63="b",INDEX(flat_spelling[],MATCH(scales[[#This Row],[n7]],flat_spelling[number],0),2),INDEX(sharp_spelling[],MATCH(scales[[#This Row],[n7]],sharp_spelling[number],0),2)),"")</f>
        <v>Bb</v>
      </c>
      <c r="Y63" s="1" t="str">
        <f>IFERROR(IF($I63="b",INDEX(flat_spelling[],MATCH(scales[[#This Row],[n8]],flat_spelling[number],0),2),INDEX(sharp_spelling[],MATCH(scales[[#This Row],[n8]],sharp_spelling[number],0),2)),"")</f>
        <v/>
      </c>
      <c r="Z63" s="1" t="s">
        <v>78</v>
      </c>
      <c r="AA63" s="1" t="s">
        <v>79</v>
      </c>
      <c r="AB63" s="1" t="s">
        <v>77</v>
      </c>
      <c r="AC63" s="1" t="s">
        <v>78</v>
      </c>
      <c r="AD63" s="1" t="s">
        <v>78</v>
      </c>
      <c r="AE63" s="1" t="s">
        <v>77</v>
      </c>
      <c r="AF63" s="1" t="s">
        <v>77</v>
      </c>
    </row>
    <row r="64" spans="2:32" x14ac:dyDescent="0.4">
      <c r="B64" s="1">
        <v>62</v>
      </c>
      <c r="C64" s="1">
        <v>2</v>
      </c>
      <c r="D64" s="1" t="str">
        <f>scales[[#This Row],[nn1]]</f>
        <v>C#</v>
      </c>
      <c r="E64" s="1" t="s">
        <v>62</v>
      </c>
      <c r="F64" s="1">
        <v>6</v>
      </c>
      <c r="G64" s="1" t="s">
        <v>19</v>
      </c>
      <c r="H64" s="1">
        <f t="shared" ref="H64:H74" si="40">MOD(H63,12)+1</f>
        <v>5</v>
      </c>
      <c r="I64" s="1" t="str">
        <f>IF(COUNTIF(RMS_spelling[number],scales[[#This Row],[RMS]])&gt;0,"b","")</f>
        <v/>
      </c>
      <c r="J64" s="1">
        <f t="shared" ref="J64:J74" si="41">MOD(J63,12)+1</f>
        <v>2</v>
      </c>
      <c r="K64" s="1">
        <f t="shared" ref="K64:K74" si="42">MOD(K63,12)+1</f>
        <v>4</v>
      </c>
      <c r="L64" s="1">
        <f t="shared" ref="L64:L74" si="43">MOD(L63,12)+1</f>
        <v>5</v>
      </c>
      <c r="M64" s="1">
        <f t="shared" ref="M64:M74" si="44">MOD(M63,12)+1</f>
        <v>7</v>
      </c>
      <c r="N64" s="1">
        <f t="shared" ref="N64:N74" si="45">MOD(N63,12)+1</f>
        <v>9</v>
      </c>
      <c r="O64" s="1">
        <f t="shared" ref="O64:O74" si="46">MOD(O63,12)+1</f>
        <v>10</v>
      </c>
      <c r="P64" s="1">
        <f t="shared" ref="P64:P74" si="47">MOD(P63,12)+1</f>
        <v>12</v>
      </c>
      <c r="R64" s="1" t="str">
        <f>IFERROR(IF($I64="b",INDEX(flat_spelling[],MATCH(scales[[#This Row],[n1]],flat_spelling[number],0),2),INDEX(sharp_spelling[],MATCH(scales[[#This Row],[n1]],sharp_spelling[number],0),2)),"")</f>
        <v>C#</v>
      </c>
      <c r="S64" s="1" t="str">
        <f>IFERROR(IF($I64="b",INDEX(flat_spelling[],MATCH(scales[[#This Row],[n2]],flat_spelling[number],0),2),INDEX(sharp_spelling[],MATCH(scales[[#This Row],[n2]],sharp_spelling[number],0),2)),"")</f>
        <v>D#</v>
      </c>
      <c r="T64" s="1" t="str">
        <f>IFERROR(IF($I64="b",INDEX(flat_spelling[],MATCH(scales[[#This Row],[n3]],flat_spelling[number],0),2),INDEX(sharp_spelling[],MATCH(scales[[#This Row],[n3]],sharp_spelling[number],0),2)),"")</f>
        <v>E</v>
      </c>
      <c r="U64" s="1" t="str">
        <f>IFERROR(IF($I64="b",INDEX(flat_spelling[],MATCH(scales[[#This Row],[n4]],flat_spelling[number],0),2),INDEX(sharp_spelling[],MATCH(scales[[#This Row],[n4]],sharp_spelling[number],0),2)),"")</f>
        <v>F#</v>
      </c>
      <c r="V64" s="1" t="str">
        <f>IFERROR(IF($I64="b",INDEX(flat_spelling[],MATCH(scales[[#This Row],[n5]],flat_spelling[number],0),2),INDEX(sharp_spelling[],MATCH(scales[[#This Row],[n5]],sharp_spelling[number],0),2)),"")</f>
        <v>G#</v>
      </c>
      <c r="W64" s="1" t="str">
        <f>IFERROR(IF($I64="b",INDEX(flat_spelling[],MATCH(scales[[#This Row],[n6]],flat_spelling[number],0),2),INDEX(sharp_spelling[],MATCH(scales[[#This Row],[n6]],sharp_spelling[number],0),2)),"")</f>
        <v>A</v>
      </c>
      <c r="X64" s="1" t="str">
        <f>IFERROR(IF($I64="b",INDEX(flat_spelling[],MATCH(scales[[#This Row],[n7]],flat_spelling[number],0),2),INDEX(sharp_spelling[],MATCH(scales[[#This Row],[n7]],sharp_spelling[number],0),2)),"")</f>
        <v>B</v>
      </c>
      <c r="Y64" s="1" t="str">
        <f>IFERROR(IF($I64="b",INDEX(flat_spelling[],MATCH(scales[[#This Row],[n8]],flat_spelling[number],0),2),INDEX(sharp_spelling[],MATCH(scales[[#This Row],[n8]],sharp_spelling[number],0),2)),"")</f>
        <v/>
      </c>
      <c r="Z64" s="1" t="s">
        <v>78</v>
      </c>
      <c r="AA64" s="1" t="s">
        <v>79</v>
      </c>
      <c r="AB64" s="1" t="s">
        <v>77</v>
      </c>
      <c r="AC64" s="1" t="s">
        <v>78</v>
      </c>
      <c r="AD64" s="1" t="s">
        <v>78</v>
      </c>
      <c r="AE64" s="1" t="s">
        <v>77</v>
      </c>
      <c r="AF64" s="1" t="s">
        <v>77</v>
      </c>
    </row>
    <row r="65" spans="2:32" x14ac:dyDescent="0.4">
      <c r="B65" s="1">
        <v>63</v>
      </c>
      <c r="C65" s="1">
        <v>3</v>
      </c>
      <c r="D65" s="1" t="str">
        <f>scales[[#This Row],[nn1]]</f>
        <v>D</v>
      </c>
      <c r="E65" s="1" t="s">
        <v>62</v>
      </c>
      <c r="F65" s="1">
        <v>6</v>
      </c>
      <c r="G65" s="1" t="s">
        <v>19</v>
      </c>
      <c r="H65" s="1">
        <f t="shared" si="40"/>
        <v>6</v>
      </c>
      <c r="I65" s="1" t="str">
        <f>IF(COUNTIF(RMS_spelling[number],scales[[#This Row],[RMS]])&gt;0,"b","")</f>
        <v>b</v>
      </c>
      <c r="J65" s="1">
        <f t="shared" si="41"/>
        <v>3</v>
      </c>
      <c r="K65" s="1">
        <f t="shared" si="42"/>
        <v>5</v>
      </c>
      <c r="L65" s="1">
        <f t="shared" si="43"/>
        <v>6</v>
      </c>
      <c r="M65" s="1">
        <f t="shared" si="44"/>
        <v>8</v>
      </c>
      <c r="N65" s="1">
        <f t="shared" si="45"/>
        <v>10</v>
      </c>
      <c r="O65" s="1">
        <f t="shared" si="46"/>
        <v>11</v>
      </c>
      <c r="P65" s="1">
        <f t="shared" si="47"/>
        <v>1</v>
      </c>
      <c r="R65" s="1" t="str">
        <f>IFERROR(IF($I65="b",INDEX(flat_spelling[],MATCH(scales[[#This Row],[n1]],flat_spelling[number],0),2),INDEX(sharp_spelling[],MATCH(scales[[#This Row],[n1]],sharp_spelling[number],0),2)),"")</f>
        <v>D</v>
      </c>
      <c r="S65" s="1" t="str">
        <f>IFERROR(IF($I65="b",INDEX(flat_spelling[],MATCH(scales[[#This Row],[n2]],flat_spelling[number],0),2),INDEX(sharp_spelling[],MATCH(scales[[#This Row],[n2]],sharp_spelling[number],0),2)),"")</f>
        <v>E</v>
      </c>
      <c r="T65" s="1" t="str">
        <f>IFERROR(IF($I65="b",INDEX(flat_spelling[],MATCH(scales[[#This Row],[n3]],flat_spelling[number],0),2),INDEX(sharp_spelling[],MATCH(scales[[#This Row],[n3]],sharp_spelling[number],0),2)),"")</f>
        <v>F</v>
      </c>
      <c r="U65" s="1" t="str">
        <f>IFERROR(IF($I65="b",INDEX(flat_spelling[],MATCH(scales[[#This Row],[n4]],flat_spelling[number],0),2),INDEX(sharp_spelling[],MATCH(scales[[#This Row],[n4]],sharp_spelling[number],0),2)),"")</f>
        <v>G</v>
      </c>
      <c r="V65" s="1" t="str">
        <f>IFERROR(IF($I65="b",INDEX(flat_spelling[],MATCH(scales[[#This Row],[n5]],flat_spelling[number],0),2),INDEX(sharp_spelling[],MATCH(scales[[#This Row],[n5]],sharp_spelling[number],0),2)),"")</f>
        <v>A</v>
      </c>
      <c r="W65" s="1" t="str">
        <f>IFERROR(IF($I65="b",INDEX(flat_spelling[],MATCH(scales[[#This Row],[n6]],flat_spelling[number],0),2),INDEX(sharp_spelling[],MATCH(scales[[#This Row],[n6]],sharp_spelling[number],0),2)),"")</f>
        <v>Bb</v>
      </c>
      <c r="X65" s="1" t="str">
        <f>IFERROR(IF($I65="b",INDEX(flat_spelling[],MATCH(scales[[#This Row],[n7]],flat_spelling[number],0),2),INDEX(sharp_spelling[],MATCH(scales[[#This Row],[n7]],sharp_spelling[number],0),2)),"")</f>
        <v>C</v>
      </c>
      <c r="Y65" s="1" t="str">
        <f>IFERROR(IF($I65="b",INDEX(flat_spelling[],MATCH(scales[[#This Row],[n8]],flat_spelling[number],0),2),INDEX(sharp_spelling[],MATCH(scales[[#This Row],[n8]],sharp_spelling[number],0),2)),"")</f>
        <v/>
      </c>
      <c r="Z65" s="1" t="s">
        <v>78</v>
      </c>
      <c r="AA65" s="1" t="s">
        <v>79</v>
      </c>
      <c r="AB65" s="1" t="s">
        <v>77</v>
      </c>
      <c r="AC65" s="1" t="s">
        <v>78</v>
      </c>
      <c r="AD65" s="1" t="s">
        <v>78</v>
      </c>
      <c r="AE65" s="1" t="s">
        <v>77</v>
      </c>
      <c r="AF65" s="1" t="s">
        <v>77</v>
      </c>
    </row>
    <row r="66" spans="2:32" x14ac:dyDescent="0.4">
      <c r="B66" s="1">
        <v>64</v>
      </c>
      <c r="C66" s="1">
        <v>4</v>
      </c>
      <c r="D66" s="1" t="str">
        <f>scales[[#This Row],[nn1]]</f>
        <v>D#</v>
      </c>
      <c r="E66" s="1" t="s">
        <v>62</v>
      </c>
      <c r="F66" s="1">
        <v>6</v>
      </c>
      <c r="G66" s="1" t="s">
        <v>19</v>
      </c>
      <c r="H66" s="1">
        <f t="shared" si="40"/>
        <v>7</v>
      </c>
      <c r="I66" s="1" t="str">
        <f>IF(COUNTIF(RMS_spelling[number],scales[[#This Row],[RMS]])&gt;0,"b","")</f>
        <v/>
      </c>
      <c r="J66" s="1">
        <f t="shared" si="41"/>
        <v>4</v>
      </c>
      <c r="K66" s="1">
        <f t="shared" si="42"/>
        <v>6</v>
      </c>
      <c r="L66" s="1">
        <f t="shared" si="43"/>
        <v>7</v>
      </c>
      <c r="M66" s="1">
        <f t="shared" si="44"/>
        <v>9</v>
      </c>
      <c r="N66" s="1">
        <f t="shared" si="45"/>
        <v>11</v>
      </c>
      <c r="O66" s="1">
        <f t="shared" si="46"/>
        <v>12</v>
      </c>
      <c r="P66" s="1">
        <f t="shared" si="47"/>
        <v>2</v>
      </c>
      <c r="R66" s="1" t="str">
        <f>IFERROR(IF($I66="b",INDEX(flat_spelling[],MATCH(scales[[#This Row],[n1]],flat_spelling[number],0),2),INDEX(sharp_spelling[],MATCH(scales[[#This Row],[n1]],sharp_spelling[number],0),2)),"")</f>
        <v>D#</v>
      </c>
      <c r="S66" s="1" t="str">
        <f>IFERROR(IF($I66="b",INDEX(flat_spelling[],MATCH(scales[[#This Row],[n2]],flat_spelling[number],0),2),INDEX(sharp_spelling[],MATCH(scales[[#This Row],[n2]],sharp_spelling[number],0),2)),"")</f>
        <v>F</v>
      </c>
      <c r="T66" s="1" t="str">
        <f>IFERROR(IF($I66="b",INDEX(flat_spelling[],MATCH(scales[[#This Row],[n3]],flat_spelling[number],0),2),INDEX(sharp_spelling[],MATCH(scales[[#This Row],[n3]],sharp_spelling[number],0),2)),"")</f>
        <v>F#</v>
      </c>
      <c r="U66" s="1" t="str">
        <f>IFERROR(IF($I66="b",INDEX(flat_spelling[],MATCH(scales[[#This Row],[n4]],flat_spelling[number],0),2),INDEX(sharp_spelling[],MATCH(scales[[#This Row],[n4]],sharp_spelling[number],0),2)),"")</f>
        <v>G#</v>
      </c>
      <c r="V66" s="1" t="str">
        <f>IFERROR(IF($I66="b",INDEX(flat_spelling[],MATCH(scales[[#This Row],[n5]],flat_spelling[number],0),2),INDEX(sharp_spelling[],MATCH(scales[[#This Row],[n5]],sharp_spelling[number],0),2)),"")</f>
        <v>A#</v>
      </c>
      <c r="W66" s="1" t="str">
        <f>IFERROR(IF($I66="b",INDEX(flat_spelling[],MATCH(scales[[#This Row],[n6]],flat_spelling[number],0),2),INDEX(sharp_spelling[],MATCH(scales[[#This Row],[n6]],sharp_spelling[number],0),2)),"")</f>
        <v>B</v>
      </c>
      <c r="X66" s="1" t="str">
        <f>IFERROR(IF($I66="b",INDEX(flat_spelling[],MATCH(scales[[#This Row],[n7]],flat_spelling[number],0),2),INDEX(sharp_spelling[],MATCH(scales[[#This Row],[n7]],sharp_spelling[number],0),2)),"")</f>
        <v>C#</v>
      </c>
      <c r="Y66" s="1" t="str">
        <f>IFERROR(IF($I66="b",INDEX(flat_spelling[],MATCH(scales[[#This Row],[n8]],flat_spelling[number],0),2),INDEX(sharp_spelling[],MATCH(scales[[#This Row],[n8]],sharp_spelling[number],0),2)),"")</f>
        <v/>
      </c>
      <c r="Z66" s="1" t="s">
        <v>78</v>
      </c>
      <c r="AA66" s="1" t="s">
        <v>79</v>
      </c>
      <c r="AB66" s="1" t="s">
        <v>77</v>
      </c>
      <c r="AC66" s="1" t="s">
        <v>78</v>
      </c>
      <c r="AD66" s="1" t="s">
        <v>78</v>
      </c>
      <c r="AE66" s="1" t="s">
        <v>77</v>
      </c>
      <c r="AF66" s="1" t="s">
        <v>77</v>
      </c>
    </row>
    <row r="67" spans="2:32" x14ac:dyDescent="0.4">
      <c r="B67" s="1">
        <v>65</v>
      </c>
      <c r="C67" s="1">
        <v>5</v>
      </c>
      <c r="D67" s="1" t="str">
        <f>scales[[#This Row],[nn1]]</f>
        <v>E</v>
      </c>
      <c r="E67" s="1" t="s">
        <v>62</v>
      </c>
      <c r="F67" s="1">
        <v>6</v>
      </c>
      <c r="G67" s="1" t="s">
        <v>19</v>
      </c>
      <c r="H67" s="1">
        <f t="shared" si="40"/>
        <v>8</v>
      </c>
      <c r="I67" s="1" t="str">
        <f>IF(COUNTIF(RMS_spelling[number],scales[[#This Row],[RMS]])&gt;0,"b","")</f>
        <v/>
      </c>
      <c r="J67" s="1">
        <f t="shared" si="41"/>
        <v>5</v>
      </c>
      <c r="K67" s="1">
        <f t="shared" si="42"/>
        <v>7</v>
      </c>
      <c r="L67" s="1">
        <f t="shared" si="43"/>
        <v>8</v>
      </c>
      <c r="M67" s="1">
        <f t="shared" si="44"/>
        <v>10</v>
      </c>
      <c r="N67" s="1">
        <f t="shared" si="45"/>
        <v>12</v>
      </c>
      <c r="O67" s="1">
        <f t="shared" si="46"/>
        <v>1</v>
      </c>
      <c r="P67" s="1">
        <f t="shared" si="47"/>
        <v>3</v>
      </c>
      <c r="R67" s="1" t="str">
        <f>IFERROR(IF($I67="b",INDEX(flat_spelling[],MATCH(scales[[#This Row],[n1]],flat_spelling[number],0),2),INDEX(sharp_spelling[],MATCH(scales[[#This Row],[n1]],sharp_spelling[number],0),2)),"")</f>
        <v>E</v>
      </c>
      <c r="S67" s="1" t="str">
        <f>IFERROR(IF($I67="b",INDEX(flat_spelling[],MATCH(scales[[#This Row],[n2]],flat_spelling[number],0),2),INDEX(sharp_spelling[],MATCH(scales[[#This Row],[n2]],sharp_spelling[number],0),2)),"")</f>
        <v>F#</v>
      </c>
      <c r="T67" s="1" t="str">
        <f>IFERROR(IF($I67="b",INDEX(flat_spelling[],MATCH(scales[[#This Row],[n3]],flat_spelling[number],0),2),INDEX(sharp_spelling[],MATCH(scales[[#This Row],[n3]],sharp_spelling[number],0),2)),"")</f>
        <v>G</v>
      </c>
      <c r="U67" s="1" t="str">
        <f>IFERROR(IF($I67="b",INDEX(flat_spelling[],MATCH(scales[[#This Row],[n4]],flat_spelling[number],0),2),INDEX(sharp_spelling[],MATCH(scales[[#This Row],[n4]],sharp_spelling[number],0),2)),"")</f>
        <v>A</v>
      </c>
      <c r="V67" s="1" t="str">
        <f>IFERROR(IF($I67="b",INDEX(flat_spelling[],MATCH(scales[[#This Row],[n5]],flat_spelling[number],0),2),INDEX(sharp_spelling[],MATCH(scales[[#This Row],[n5]],sharp_spelling[number],0),2)),"")</f>
        <v>B</v>
      </c>
      <c r="W67" s="1" t="str">
        <f>IFERROR(IF($I67="b",INDEX(flat_spelling[],MATCH(scales[[#This Row],[n6]],flat_spelling[number],0),2),INDEX(sharp_spelling[],MATCH(scales[[#This Row],[n6]],sharp_spelling[number],0),2)),"")</f>
        <v>C</v>
      </c>
      <c r="X67" s="1" t="str">
        <f>IFERROR(IF($I67="b",INDEX(flat_spelling[],MATCH(scales[[#This Row],[n7]],flat_spelling[number],0),2),INDEX(sharp_spelling[],MATCH(scales[[#This Row],[n7]],sharp_spelling[number],0),2)),"")</f>
        <v>D</v>
      </c>
      <c r="Y67" s="1" t="str">
        <f>IFERROR(IF($I67="b",INDEX(flat_spelling[],MATCH(scales[[#This Row],[n8]],flat_spelling[number],0),2),INDEX(sharp_spelling[],MATCH(scales[[#This Row],[n8]],sharp_spelling[number],0),2)),"")</f>
        <v/>
      </c>
      <c r="Z67" s="1" t="s">
        <v>78</v>
      </c>
      <c r="AA67" s="1" t="s">
        <v>79</v>
      </c>
      <c r="AB67" s="1" t="s">
        <v>77</v>
      </c>
      <c r="AC67" s="1" t="s">
        <v>78</v>
      </c>
      <c r="AD67" s="1" t="s">
        <v>78</v>
      </c>
      <c r="AE67" s="1" t="s">
        <v>77</v>
      </c>
      <c r="AF67" s="1" t="s">
        <v>77</v>
      </c>
    </row>
    <row r="68" spans="2:32" x14ac:dyDescent="0.4">
      <c r="B68" s="1">
        <v>66</v>
      </c>
      <c r="C68" s="1">
        <v>6</v>
      </c>
      <c r="D68" s="1" t="str">
        <f>scales[[#This Row],[nn1]]</f>
        <v>F</v>
      </c>
      <c r="E68" s="1" t="s">
        <v>62</v>
      </c>
      <c r="F68" s="1">
        <v>6</v>
      </c>
      <c r="G68" s="1" t="s">
        <v>19</v>
      </c>
      <c r="H68" s="1">
        <f t="shared" si="40"/>
        <v>9</v>
      </c>
      <c r="I68" s="1" t="str">
        <f>IF(COUNTIF(RMS_spelling[number],scales[[#This Row],[RMS]])&gt;0,"b","")</f>
        <v>b</v>
      </c>
      <c r="J68" s="1">
        <f t="shared" si="41"/>
        <v>6</v>
      </c>
      <c r="K68" s="1">
        <f t="shared" si="42"/>
        <v>8</v>
      </c>
      <c r="L68" s="1">
        <f t="shared" si="43"/>
        <v>9</v>
      </c>
      <c r="M68" s="1">
        <f t="shared" si="44"/>
        <v>11</v>
      </c>
      <c r="N68" s="1">
        <f t="shared" si="45"/>
        <v>1</v>
      </c>
      <c r="O68" s="1">
        <f t="shared" si="46"/>
        <v>2</v>
      </c>
      <c r="P68" s="1">
        <f t="shared" si="47"/>
        <v>4</v>
      </c>
      <c r="R68" s="1" t="str">
        <f>IFERROR(IF($I68="b",INDEX(flat_spelling[],MATCH(scales[[#This Row],[n1]],flat_spelling[number],0),2),INDEX(sharp_spelling[],MATCH(scales[[#This Row],[n1]],sharp_spelling[number],0),2)),"")</f>
        <v>F</v>
      </c>
      <c r="S68" s="1" t="str">
        <f>IFERROR(IF($I68="b",INDEX(flat_spelling[],MATCH(scales[[#This Row],[n2]],flat_spelling[number],0),2),INDEX(sharp_spelling[],MATCH(scales[[#This Row],[n2]],sharp_spelling[number],0),2)),"")</f>
        <v>G</v>
      </c>
      <c r="T68" s="1" t="str">
        <f>IFERROR(IF($I68="b",INDEX(flat_spelling[],MATCH(scales[[#This Row],[n3]],flat_spelling[number],0),2),INDEX(sharp_spelling[],MATCH(scales[[#This Row],[n3]],sharp_spelling[number],0),2)),"")</f>
        <v>Ab</v>
      </c>
      <c r="U68" s="1" t="str">
        <f>IFERROR(IF($I68="b",INDEX(flat_spelling[],MATCH(scales[[#This Row],[n4]],flat_spelling[number],0),2),INDEX(sharp_spelling[],MATCH(scales[[#This Row],[n4]],sharp_spelling[number],0),2)),"")</f>
        <v>Bb</v>
      </c>
      <c r="V68" s="1" t="str">
        <f>IFERROR(IF($I68="b",INDEX(flat_spelling[],MATCH(scales[[#This Row],[n5]],flat_spelling[number],0),2),INDEX(sharp_spelling[],MATCH(scales[[#This Row],[n5]],sharp_spelling[number],0),2)),"")</f>
        <v>C</v>
      </c>
      <c r="W68" s="1" t="str">
        <f>IFERROR(IF($I68="b",INDEX(flat_spelling[],MATCH(scales[[#This Row],[n6]],flat_spelling[number],0),2),INDEX(sharp_spelling[],MATCH(scales[[#This Row],[n6]],sharp_spelling[number],0),2)),"")</f>
        <v>Db</v>
      </c>
      <c r="X68" s="1" t="str">
        <f>IFERROR(IF($I68="b",INDEX(flat_spelling[],MATCH(scales[[#This Row],[n7]],flat_spelling[number],0),2),INDEX(sharp_spelling[],MATCH(scales[[#This Row],[n7]],sharp_spelling[number],0),2)),"")</f>
        <v>Eb</v>
      </c>
      <c r="Y68" s="1" t="str">
        <f>IFERROR(IF($I68="b",INDEX(flat_spelling[],MATCH(scales[[#This Row],[n8]],flat_spelling[number],0),2),INDEX(sharp_spelling[],MATCH(scales[[#This Row],[n8]],sharp_spelling[number],0),2)),"")</f>
        <v/>
      </c>
      <c r="Z68" s="1" t="s">
        <v>78</v>
      </c>
      <c r="AA68" s="1" t="s">
        <v>79</v>
      </c>
      <c r="AB68" s="1" t="s">
        <v>77</v>
      </c>
      <c r="AC68" s="1" t="s">
        <v>78</v>
      </c>
      <c r="AD68" s="1" t="s">
        <v>78</v>
      </c>
      <c r="AE68" s="1" t="s">
        <v>77</v>
      </c>
      <c r="AF68" s="1" t="s">
        <v>77</v>
      </c>
    </row>
    <row r="69" spans="2:32" x14ac:dyDescent="0.4">
      <c r="B69" s="1">
        <v>67</v>
      </c>
      <c r="C69" s="1">
        <v>7</v>
      </c>
      <c r="D69" s="1" t="str">
        <f>scales[[#This Row],[nn1]]</f>
        <v>F#</v>
      </c>
      <c r="E69" s="1" t="s">
        <v>62</v>
      </c>
      <c r="F69" s="1">
        <v>6</v>
      </c>
      <c r="G69" s="1" t="s">
        <v>19</v>
      </c>
      <c r="H69" s="1">
        <f t="shared" si="40"/>
        <v>10</v>
      </c>
      <c r="I69" s="1" t="str">
        <f>IF(COUNTIF(RMS_spelling[number],scales[[#This Row],[RMS]])&gt;0,"b","")</f>
        <v/>
      </c>
      <c r="J69" s="1">
        <f t="shared" si="41"/>
        <v>7</v>
      </c>
      <c r="K69" s="1">
        <f t="shared" si="42"/>
        <v>9</v>
      </c>
      <c r="L69" s="1">
        <f t="shared" si="43"/>
        <v>10</v>
      </c>
      <c r="M69" s="1">
        <f t="shared" si="44"/>
        <v>12</v>
      </c>
      <c r="N69" s="1">
        <f t="shared" si="45"/>
        <v>2</v>
      </c>
      <c r="O69" s="1">
        <f t="shared" si="46"/>
        <v>3</v>
      </c>
      <c r="P69" s="1">
        <f t="shared" si="47"/>
        <v>5</v>
      </c>
      <c r="R69" s="1" t="str">
        <f>IFERROR(IF($I69="b",INDEX(flat_spelling[],MATCH(scales[[#This Row],[n1]],flat_spelling[number],0),2),INDEX(sharp_spelling[],MATCH(scales[[#This Row],[n1]],sharp_spelling[number],0),2)),"")</f>
        <v>F#</v>
      </c>
      <c r="S69" s="1" t="str">
        <f>IFERROR(IF($I69="b",INDEX(flat_spelling[],MATCH(scales[[#This Row],[n2]],flat_spelling[number],0),2),INDEX(sharp_spelling[],MATCH(scales[[#This Row],[n2]],sharp_spelling[number],0),2)),"")</f>
        <v>G#</v>
      </c>
      <c r="T69" s="1" t="str">
        <f>IFERROR(IF($I69="b",INDEX(flat_spelling[],MATCH(scales[[#This Row],[n3]],flat_spelling[number],0),2),INDEX(sharp_spelling[],MATCH(scales[[#This Row],[n3]],sharp_spelling[number],0),2)),"")</f>
        <v>A</v>
      </c>
      <c r="U69" s="1" t="str">
        <f>IFERROR(IF($I69="b",INDEX(flat_spelling[],MATCH(scales[[#This Row],[n4]],flat_spelling[number],0),2),INDEX(sharp_spelling[],MATCH(scales[[#This Row],[n4]],sharp_spelling[number],0),2)),"")</f>
        <v>B</v>
      </c>
      <c r="V69" s="1" t="str">
        <f>IFERROR(IF($I69="b",INDEX(flat_spelling[],MATCH(scales[[#This Row],[n5]],flat_spelling[number],0),2),INDEX(sharp_spelling[],MATCH(scales[[#This Row],[n5]],sharp_spelling[number],0),2)),"")</f>
        <v>C#</v>
      </c>
      <c r="W69" s="1" t="str">
        <f>IFERROR(IF($I69="b",INDEX(flat_spelling[],MATCH(scales[[#This Row],[n6]],flat_spelling[number],0),2),INDEX(sharp_spelling[],MATCH(scales[[#This Row],[n6]],sharp_spelling[number],0),2)),"")</f>
        <v>D</v>
      </c>
      <c r="X69" s="1" t="str">
        <f>IFERROR(IF($I69="b",INDEX(flat_spelling[],MATCH(scales[[#This Row],[n7]],flat_spelling[number],0),2),INDEX(sharp_spelling[],MATCH(scales[[#This Row],[n7]],sharp_spelling[number],0),2)),"")</f>
        <v>E</v>
      </c>
      <c r="Y69" s="1" t="str">
        <f>IFERROR(IF($I69="b",INDEX(flat_spelling[],MATCH(scales[[#This Row],[n8]],flat_spelling[number],0),2),INDEX(sharp_spelling[],MATCH(scales[[#This Row],[n8]],sharp_spelling[number],0),2)),"")</f>
        <v/>
      </c>
      <c r="Z69" s="1" t="s">
        <v>78</v>
      </c>
      <c r="AA69" s="1" t="s">
        <v>79</v>
      </c>
      <c r="AB69" s="1" t="s">
        <v>77</v>
      </c>
      <c r="AC69" s="1" t="s">
        <v>78</v>
      </c>
      <c r="AD69" s="1" t="s">
        <v>78</v>
      </c>
      <c r="AE69" s="1" t="s">
        <v>77</v>
      </c>
      <c r="AF69" s="1" t="s">
        <v>77</v>
      </c>
    </row>
    <row r="70" spans="2:32" x14ac:dyDescent="0.4">
      <c r="B70" s="1">
        <v>68</v>
      </c>
      <c r="C70" s="1">
        <v>8</v>
      </c>
      <c r="D70" s="1" t="str">
        <f>scales[[#This Row],[nn1]]</f>
        <v>G</v>
      </c>
      <c r="E70" s="1" t="s">
        <v>62</v>
      </c>
      <c r="F70" s="1">
        <v>6</v>
      </c>
      <c r="G70" s="1" t="s">
        <v>19</v>
      </c>
      <c r="H70" s="1">
        <f t="shared" si="40"/>
        <v>11</v>
      </c>
      <c r="I70" s="1" t="str">
        <f>IF(COUNTIF(RMS_spelling[number],scales[[#This Row],[RMS]])&gt;0,"b","")</f>
        <v>b</v>
      </c>
      <c r="J70" s="1">
        <f t="shared" si="41"/>
        <v>8</v>
      </c>
      <c r="K70" s="1">
        <f t="shared" si="42"/>
        <v>10</v>
      </c>
      <c r="L70" s="1">
        <f t="shared" si="43"/>
        <v>11</v>
      </c>
      <c r="M70" s="1">
        <f t="shared" si="44"/>
        <v>1</v>
      </c>
      <c r="N70" s="1">
        <f t="shared" si="45"/>
        <v>3</v>
      </c>
      <c r="O70" s="1">
        <f t="shared" si="46"/>
        <v>4</v>
      </c>
      <c r="P70" s="1">
        <f t="shared" si="47"/>
        <v>6</v>
      </c>
      <c r="R70" s="1" t="str">
        <f>IFERROR(IF($I70="b",INDEX(flat_spelling[],MATCH(scales[[#This Row],[n1]],flat_spelling[number],0),2),INDEX(sharp_spelling[],MATCH(scales[[#This Row],[n1]],sharp_spelling[number],0),2)),"")</f>
        <v>G</v>
      </c>
      <c r="S70" s="1" t="str">
        <f>IFERROR(IF($I70="b",INDEX(flat_spelling[],MATCH(scales[[#This Row],[n2]],flat_spelling[number],0),2),INDEX(sharp_spelling[],MATCH(scales[[#This Row],[n2]],sharp_spelling[number],0),2)),"")</f>
        <v>A</v>
      </c>
      <c r="T70" s="1" t="str">
        <f>IFERROR(IF($I70="b",INDEX(flat_spelling[],MATCH(scales[[#This Row],[n3]],flat_spelling[number],0),2),INDEX(sharp_spelling[],MATCH(scales[[#This Row],[n3]],sharp_spelling[number],0),2)),"")</f>
        <v>Bb</v>
      </c>
      <c r="U70" s="1" t="str">
        <f>IFERROR(IF($I70="b",INDEX(flat_spelling[],MATCH(scales[[#This Row],[n4]],flat_spelling[number],0),2),INDEX(sharp_spelling[],MATCH(scales[[#This Row],[n4]],sharp_spelling[number],0),2)),"")</f>
        <v>C</v>
      </c>
      <c r="V70" s="1" t="str">
        <f>IFERROR(IF($I70="b",INDEX(flat_spelling[],MATCH(scales[[#This Row],[n5]],flat_spelling[number],0),2),INDEX(sharp_spelling[],MATCH(scales[[#This Row],[n5]],sharp_spelling[number],0),2)),"")</f>
        <v>D</v>
      </c>
      <c r="W70" s="1" t="str">
        <f>IFERROR(IF($I70="b",INDEX(flat_spelling[],MATCH(scales[[#This Row],[n6]],flat_spelling[number],0),2),INDEX(sharp_spelling[],MATCH(scales[[#This Row],[n6]],sharp_spelling[number],0),2)),"")</f>
        <v>Eb</v>
      </c>
      <c r="X70" s="1" t="str">
        <f>IFERROR(IF($I70="b",INDEX(flat_spelling[],MATCH(scales[[#This Row],[n7]],flat_spelling[number],0),2),INDEX(sharp_spelling[],MATCH(scales[[#This Row],[n7]],sharp_spelling[number],0),2)),"")</f>
        <v>F</v>
      </c>
      <c r="Y70" s="1" t="str">
        <f>IFERROR(IF($I70="b",INDEX(flat_spelling[],MATCH(scales[[#This Row],[n8]],flat_spelling[number],0),2),INDEX(sharp_spelling[],MATCH(scales[[#This Row],[n8]],sharp_spelling[number],0),2)),"")</f>
        <v/>
      </c>
      <c r="Z70" s="1" t="s">
        <v>78</v>
      </c>
      <c r="AA70" s="1" t="s">
        <v>79</v>
      </c>
      <c r="AB70" s="1" t="s">
        <v>77</v>
      </c>
      <c r="AC70" s="1" t="s">
        <v>78</v>
      </c>
      <c r="AD70" s="1" t="s">
        <v>78</v>
      </c>
      <c r="AE70" s="1" t="s">
        <v>77</v>
      </c>
      <c r="AF70" s="1" t="s">
        <v>77</v>
      </c>
    </row>
    <row r="71" spans="2:32" x14ac:dyDescent="0.4">
      <c r="B71" s="1">
        <v>69</v>
      </c>
      <c r="C71" s="1">
        <v>9</v>
      </c>
      <c r="D71" s="1" t="str">
        <f>scales[[#This Row],[nn1]]</f>
        <v>G#</v>
      </c>
      <c r="E71" s="1" t="s">
        <v>62</v>
      </c>
      <c r="F71" s="1">
        <v>6</v>
      </c>
      <c r="G71" s="1" t="s">
        <v>19</v>
      </c>
      <c r="H71" s="1">
        <f t="shared" si="40"/>
        <v>12</v>
      </c>
      <c r="I71" s="1" t="str">
        <f>IF(COUNTIF(RMS_spelling[number],scales[[#This Row],[RMS]])&gt;0,"b","")</f>
        <v/>
      </c>
      <c r="J71" s="1">
        <f t="shared" si="41"/>
        <v>9</v>
      </c>
      <c r="K71" s="1">
        <f t="shared" si="42"/>
        <v>11</v>
      </c>
      <c r="L71" s="1">
        <f t="shared" si="43"/>
        <v>12</v>
      </c>
      <c r="M71" s="1">
        <f t="shared" si="44"/>
        <v>2</v>
      </c>
      <c r="N71" s="1">
        <f t="shared" si="45"/>
        <v>4</v>
      </c>
      <c r="O71" s="1">
        <f t="shared" si="46"/>
        <v>5</v>
      </c>
      <c r="P71" s="1">
        <f t="shared" si="47"/>
        <v>7</v>
      </c>
      <c r="R71" s="1" t="str">
        <f>IFERROR(IF($I71="b",INDEX(flat_spelling[],MATCH(scales[[#This Row],[n1]],flat_spelling[number],0),2),INDEX(sharp_spelling[],MATCH(scales[[#This Row],[n1]],sharp_spelling[number],0),2)),"")</f>
        <v>G#</v>
      </c>
      <c r="S71" s="1" t="str">
        <f>IFERROR(IF($I71="b",INDEX(flat_spelling[],MATCH(scales[[#This Row],[n2]],flat_spelling[number],0),2),INDEX(sharp_spelling[],MATCH(scales[[#This Row],[n2]],sharp_spelling[number],0),2)),"")</f>
        <v>A#</v>
      </c>
      <c r="T71" s="1" t="str">
        <f>IFERROR(IF($I71="b",INDEX(flat_spelling[],MATCH(scales[[#This Row],[n3]],flat_spelling[number],0),2),INDEX(sharp_spelling[],MATCH(scales[[#This Row],[n3]],sharp_spelling[number],0),2)),"")</f>
        <v>B</v>
      </c>
      <c r="U71" s="1" t="str">
        <f>IFERROR(IF($I71="b",INDEX(flat_spelling[],MATCH(scales[[#This Row],[n4]],flat_spelling[number],0),2),INDEX(sharp_spelling[],MATCH(scales[[#This Row],[n4]],sharp_spelling[number],0),2)),"")</f>
        <v>C#</v>
      </c>
      <c r="V71" s="1" t="str">
        <f>IFERROR(IF($I71="b",INDEX(flat_spelling[],MATCH(scales[[#This Row],[n5]],flat_spelling[number],0),2),INDEX(sharp_spelling[],MATCH(scales[[#This Row],[n5]],sharp_spelling[number],0),2)),"")</f>
        <v>D#</v>
      </c>
      <c r="W71" s="1" t="str">
        <f>IFERROR(IF($I71="b",INDEX(flat_spelling[],MATCH(scales[[#This Row],[n6]],flat_spelling[number],0),2),INDEX(sharp_spelling[],MATCH(scales[[#This Row],[n6]],sharp_spelling[number],0),2)),"")</f>
        <v>E</v>
      </c>
      <c r="X71" s="1" t="str">
        <f>IFERROR(IF($I71="b",INDEX(flat_spelling[],MATCH(scales[[#This Row],[n7]],flat_spelling[number],0),2),INDEX(sharp_spelling[],MATCH(scales[[#This Row],[n7]],sharp_spelling[number],0),2)),"")</f>
        <v>F#</v>
      </c>
      <c r="Y71" s="1" t="str">
        <f>IFERROR(IF($I71="b",INDEX(flat_spelling[],MATCH(scales[[#This Row],[n8]],flat_spelling[number],0),2),INDEX(sharp_spelling[],MATCH(scales[[#This Row],[n8]],sharp_spelling[number],0),2)),"")</f>
        <v/>
      </c>
      <c r="Z71" s="1" t="s">
        <v>78</v>
      </c>
      <c r="AA71" s="1" t="s">
        <v>79</v>
      </c>
      <c r="AB71" s="1" t="s">
        <v>77</v>
      </c>
      <c r="AC71" s="1" t="s">
        <v>78</v>
      </c>
      <c r="AD71" s="1" t="s">
        <v>78</v>
      </c>
      <c r="AE71" s="1" t="s">
        <v>77</v>
      </c>
      <c r="AF71" s="1" t="s">
        <v>77</v>
      </c>
    </row>
    <row r="72" spans="2:32" x14ac:dyDescent="0.4">
      <c r="B72" s="1">
        <v>70</v>
      </c>
      <c r="C72" s="1">
        <v>10</v>
      </c>
      <c r="D72" s="1" t="str">
        <f>scales[[#This Row],[nn1]]</f>
        <v>A</v>
      </c>
      <c r="E72" s="1" t="s">
        <v>62</v>
      </c>
      <c r="F72" s="1">
        <v>6</v>
      </c>
      <c r="G72" s="1" t="s">
        <v>19</v>
      </c>
      <c r="H72" s="1">
        <f t="shared" si="40"/>
        <v>1</v>
      </c>
      <c r="I72" s="1" t="str">
        <f>IF(COUNTIF(RMS_spelling[number],scales[[#This Row],[RMS]])&gt;0,"b","")</f>
        <v>b</v>
      </c>
      <c r="J72" s="1">
        <f t="shared" si="41"/>
        <v>10</v>
      </c>
      <c r="K72" s="1">
        <f t="shared" si="42"/>
        <v>12</v>
      </c>
      <c r="L72" s="1">
        <f t="shared" si="43"/>
        <v>1</v>
      </c>
      <c r="M72" s="1">
        <f t="shared" si="44"/>
        <v>3</v>
      </c>
      <c r="N72" s="1">
        <f t="shared" si="45"/>
        <v>5</v>
      </c>
      <c r="O72" s="1">
        <f t="shared" si="46"/>
        <v>6</v>
      </c>
      <c r="P72" s="1">
        <f t="shared" si="47"/>
        <v>8</v>
      </c>
      <c r="R72" s="1" t="str">
        <f>IFERROR(IF($I72="b",INDEX(flat_spelling[],MATCH(scales[[#This Row],[n1]],flat_spelling[number],0),2),INDEX(sharp_spelling[],MATCH(scales[[#This Row],[n1]],sharp_spelling[number],0),2)),"")</f>
        <v>A</v>
      </c>
      <c r="S72" s="1" t="str">
        <f>IFERROR(IF($I72="b",INDEX(flat_spelling[],MATCH(scales[[#This Row],[n2]],flat_spelling[number],0),2),INDEX(sharp_spelling[],MATCH(scales[[#This Row],[n2]],sharp_spelling[number],0),2)),"")</f>
        <v>B</v>
      </c>
      <c r="T72" s="1" t="str">
        <f>IFERROR(IF($I72="b",INDEX(flat_spelling[],MATCH(scales[[#This Row],[n3]],flat_spelling[number],0),2),INDEX(sharp_spelling[],MATCH(scales[[#This Row],[n3]],sharp_spelling[number],0),2)),"")</f>
        <v>C</v>
      </c>
      <c r="U72" s="1" t="str">
        <f>IFERROR(IF($I72="b",INDEX(flat_spelling[],MATCH(scales[[#This Row],[n4]],flat_spelling[number],0),2),INDEX(sharp_spelling[],MATCH(scales[[#This Row],[n4]],sharp_spelling[number],0),2)),"")</f>
        <v>D</v>
      </c>
      <c r="V72" s="1" t="str">
        <f>IFERROR(IF($I72="b",INDEX(flat_spelling[],MATCH(scales[[#This Row],[n5]],flat_spelling[number],0),2),INDEX(sharp_spelling[],MATCH(scales[[#This Row],[n5]],sharp_spelling[number],0),2)),"")</f>
        <v>E</v>
      </c>
      <c r="W72" s="1" t="str">
        <f>IFERROR(IF($I72="b",INDEX(flat_spelling[],MATCH(scales[[#This Row],[n6]],flat_spelling[number],0),2),INDEX(sharp_spelling[],MATCH(scales[[#This Row],[n6]],sharp_spelling[number],0),2)),"")</f>
        <v>F</v>
      </c>
      <c r="X72" s="1" t="str">
        <f>IFERROR(IF($I72="b",INDEX(flat_spelling[],MATCH(scales[[#This Row],[n7]],flat_spelling[number],0),2),INDEX(sharp_spelling[],MATCH(scales[[#This Row],[n7]],sharp_spelling[number],0),2)),"")</f>
        <v>G</v>
      </c>
      <c r="Y72" s="1" t="str">
        <f>IFERROR(IF($I72="b",INDEX(flat_spelling[],MATCH(scales[[#This Row],[n8]],flat_spelling[number],0),2),INDEX(sharp_spelling[],MATCH(scales[[#This Row],[n8]],sharp_spelling[number],0),2)),"")</f>
        <v/>
      </c>
      <c r="Z72" s="1" t="s">
        <v>78</v>
      </c>
      <c r="AA72" s="1" t="s">
        <v>79</v>
      </c>
      <c r="AB72" s="1" t="s">
        <v>77</v>
      </c>
      <c r="AC72" s="1" t="s">
        <v>78</v>
      </c>
      <c r="AD72" s="1" t="s">
        <v>78</v>
      </c>
      <c r="AE72" s="1" t="s">
        <v>77</v>
      </c>
      <c r="AF72" s="1" t="s">
        <v>77</v>
      </c>
    </row>
    <row r="73" spans="2:32" x14ac:dyDescent="0.4">
      <c r="B73" s="1">
        <v>71</v>
      </c>
      <c r="C73" s="1">
        <v>11</v>
      </c>
      <c r="D73" s="1" t="str">
        <f>scales[[#This Row],[nn1]]</f>
        <v>Bb</v>
      </c>
      <c r="E73" s="1" t="s">
        <v>62</v>
      </c>
      <c r="F73" s="1">
        <v>6</v>
      </c>
      <c r="G73" s="1" t="s">
        <v>19</v>
      </c>
      <c r="H73" s="1">
        <f t="shared" si="40"/>
        <v>2</v>
      </c>
      <c r="I73" s="1" t="str">
        <f>IF(COUNTIF(RMS_spelling[number],scales[[#This Row],[RMS]])&gt;0,"b","")</f>
        <v>b</v>
      </c>
      <c r="J73" s="1">
        <f t="shared" si="41"/>
        <v>11</v>
      </c>
      <c r="K73" s="1">
        <f t="shared" si="42"/>
        <v>1</v>
      </c>
      <c r="L73" s="1">
        <f t="shared" si="43"/>
        <v>2</v>
      </c>
      <c r="M73" s="1">
        <f t="shared" si="44"/>
        <v>4</v>
      </c>
      <c r="N73" s="1">
        <f t="shared" si="45"/>
        <v>6</v>
      </c>
      <c r="O73" s="1">
        <f t="shared" si="46"/>
        <v>7</v>
      </c>
      <c r="P73" s="1">
        <f t="shared" si="47"/>
        <v>9</v>
      </c>
      <c r="R73" s="1" t="str">
        <f>IFERROR(IF($I73="b",INDEX(flat_spelling[],MATCH(scales[[#This Row],[n1]],flat_spelling[number],0),2),INDEX(sharp_spelling[],MATCH(scales[[#This Row],[n1]],sharp_spelling[number],0),2)),"")</f>
        <v>Bb</v>
      </c>
      <c r="S73" s="1" t="str">
        <f>IFERROR(IF($I73="b",INDEX(flat_spelling[],MATCH(scales[[#This Row],[n2]],flat_spelling[number],0),2),INDEX(sharp_spelling[],MATCH(scales[[#This Row],[n2]],sharp_spelling[number],0),2)),"")</f>
        <v>C</v>
      </c>
      <c r="T73" s="1" t="str">
        <f>IFERROR(IF($I73="b",INDEX(flat_spelling[],MATCH(scales[[#This Row],[n3]],flat_spelling[number],0),2),INDEX(sharp_spelling[],MATCH(scales[[#This Row],[n3]],sharp_spelling[number],0),2)),"")</f>
        <v>Db</v>
      </c>
      <c r="U73" s="1" t="str">
        <f>IFERROR(IF($I73="b",INDEX(flat_spelling[],MATCH(scales[[#This Row],[n4]],flat_spelling[number],0),2),INDEX(sharp_spelling[],MATCH(scales[[#This Row],[n4]],sharp_spelling[number],0),2)),"")</f>
        <v>Eb</v>
      </c>
      <c r="V73" s="1" t="str">
        <f>IFERROR(IF($I73="b",INDEX(flat_spelling[],MATCH(scales[[#This Row],[n5]],flat_spelling[number],0),2),INDEX(sharp_spelling[],MATCH(scales[[#This Row],[n5]],sharp_spelling[number],0),2)),"")</f>
        <v>F</v>
      </c>
      <c r="W73" s="1" t="str">
        <f>IFERROR(IF($I73="b",INDEX(flat_spelling[],MATCH(scales[[#This Row],[n6]],flat_spelling[number],0),2),INDEX(sharp_spelling[],MATCH(scales[[#This Row],[n6]],sharp_spelling[number],0),2)),"")</f>
        <v>Gb</v>
      </c>
      <c r="X73" s="1" t="str">
        <f>IFERROR(IF($I73="b",INDEX(flat_spelling[],MATCH(scales[[#This Row],[n7]],flat_spelling[number],0),2),INDEX(sharp_spelling[],MATCH(scales[[#This Row],[n7]],sharp_spelling[number],0),2)),"")</f>
        <v>Ab</v>
      </c>
      <c r="Y73" s="1" t="str">
        <f>IFERROR(IF($I73="b",INDEX(flat_spelling[],MATCH(scales[[#This Row],[n8]],flat_spelling[number],0),2),INDEX(sharp_spelling[],MATCH(scales[[#This Row],[n8]],sharp_spelling[number],0),2)),"")</f>
        <v/>
      </c>
      <c r="Z73" s="1" t="s">
        <v>78</v>
      </c>
      <c r="AA73" s="1" t="s">
        <v>79</v>
      </c>
      <c r="AB73" s="1" t="s">
        <v>77</v>
      </c>
      <c r="AC73" s="1" t="s">
        <v>78</v>
      </c>
      <c r="AD73" s="1" t="s">
        <v>78</v>
      </c>
      <c r="AE73" s="1" t="s">
        <v>77</v>
      </c>
      <c r="AF73" s="1" t="s">
        <v>77</v>
      </c>
    </row>
    <row r="74" spans="2:32" x14ac:dyDescent="0.4">
      <c r="B74" s="1">
        <v>72</v>
      </c>
      <c r="C74" s="1">
        <v>12</v>
      </c>
      <c r="D74" s="1" t="str">
        <f>scales[[#This Row],[nn1]]</f>
        <v>B</v>
      </c>
      <c r="E74" s="1" t="s">
        <v>62</v>
      </c>
      <c r="F74" s="1">
        <v>6</v>
      </c>
      <c r="G74" s="1" t="s">
        <v>19</v>
      </c>
      <c r="H74" s="1">
        <f t="shared" si="40"/>
        <v>3</v>
      </c>
      <c r="I74" s="1" t="str">
        <f>IF(COUNTIF(RMS_spelling[number],scales[[#This Row],[RMS]])&gt;0,"b","")</f>
        <v/>
      </c>
      <c r="J74" s="1">
        <f t="shared" si="41"/>
        <v>12</v>
      </c>
      <c r="K74" s="1">
        <f t="shared" si="42"/>
        <v>2</v>
      </c>
      <c r="L74" s="1">
        <f t="shared" si="43"/>
        <v>3</v>
      </c>
      <c r="M74" s="1">
        <f t="shared" si="44"/>
        <v>5</v>
      </c>
      <c r="N74" s="1">
        <f t="shared" si="45"/>
        <v>7</v>
      </c>
      <c r="O74" s="1">
        <f t="shared" si="46"/>
        <v>8</v>
      </c>
      <c r="P74" s="1">
        <f t="shared" si="47"/>
        <v>10</v>
      </c>
      <c r="R74" s="1" t="str">
        <f>IFERROR(IF($I74="b",INDEX(flat_spelling[],MATCH(scales[[#This Row],[n1]],flat_spelling[number],0),2),INDEX(sharp_spelling[],MATCH(scales[[#This Row],[n1]],sharp_spelling[number],0),2)),"")</f>
        <v>B</v>
      </c>
      <c r="S74" s="1" t="str">
        <f>IFERROR(IF($I74="b",INDEX(flat_spelling[],MATCH(scales[[#This Row],[n2]],flat_spelling[number],0),2),INDEX(sharp_spelling[],MATCH(scales[[#This Row],[n2]],sharp_spelling[number],0),2)),"")</f>
        <v>C#</v>
      </c>
      <c r="T74" s="1" t="str">
        <f>IFERROR(IF($I74="b",INDEX(flat_spelling[],MATCH(scales[[#This Row],[n3]],flat_spelling[number],0),2),INDEX(sharp_spelling[],MATCH(scales[[#This Row],[n3]],sharp_spelling[number],0),2)),"")</f>
        <v>D</v>
      </c>
      <c r="U74" s="1" t="str">
        <f>IFERROR(IF($I74="b",INDEX(flat_spelling[],MATCH(scales[[#This Row],[n4]],flat_spelling[number],0),2),INDEX(sharp_spelling[],MATCH(scales[[#This Row],[n4]],sharp_spelling[number],0),2)),"")</f>
        <v>E</v>
      </c>
      <c r="V74" s="1" t="str">
        <f>IFERROR(IF($I74="b",INDEX(flat_spelling[],MATCH(scales[[#This Row],[n5]],flat_spelling[number],0),2),INDEX(sharp_spelling[],MATCH(scales[[#This Row],[n5]],sharp_spelling[number],0),2)),"")</f>
        <v>F#</v>
      </c>
      <c r="W74" s="1" t="str">
        <f>IFERROR(IF($I74="b",INDEX(flat_spelling[],MATCH(scales[[#This Row],[n6]],flat_spelling[number],0),2),INDEX(sharp_spelling[],MATCH(scales[[#This Row],[n6]],sharp_spelling[number],0),2)),"")</f>
        <v>G</v>
      </c>
      <c r="X74" s="1" t="str">
        <f>IFERROR(IF($I74="b",INDEX(flat_spelling[],MATCH(scales[[#This Row],[n7]],flat_spelling[number],0),2),INDEX(sharp_spelling[],MATCH(scales[[#This Row],[n7]],sharp_spelling[number],0),2)),"")</f>
        <v>A</v>
      </c>
      <c r="Y74" s="1" t="str">
        <f>IFERROR(IF($I74="b",INDEX(flat_spelling[],MATCH(scales[[#This Row],[n8]],flat_spelling[number],0),2),INDEX(sharp_spelling[],MATCH(scales[[#This Row],[n8]],sharp_spelling[number],0),2)),"")</f>
        <v/>
      </c>
      <c r="Z74" s="1" t="s">
        <v>78</v>
      </c>
      <c r="AA74" s="1" t="s">
        <v>79</v>
      </c>
      <c r="AB74" s="1" t="s">
        <v>77</v>
      </c>
      <c r="AC74" s="1" t="s">
        <v>78</v>
      </c>
      <c r="AD74" s="1" t="s">
        <v>78</v>
      </c>
      <c r="AE74" s="1" t="s">
        <v>77</v>
      </c>
      <c r="AF74" s="1" t="s">
        <v>77</v>
      </c>
    </row>
    <row r="75" spans="2:32" x14ac:dyDescent="0.4">
      <c r="B75" s="1">
        <v>73</v>
      </c>
      <c r="C75" s="1">
        <v>1</v>
      </c>
      <c r="D75" s="1" t="str">
        <f>scales[[#This Row],[nn1]]</f>
        <v>C</v>
      </c>
      <c r="E75" s="1" t="s">
        <v>62</v>
      </c>
      <c r="F75" s="1">
        <v>7</v>
      </c>
      <c r="G75" s="1" t="s">
        <v>20</v>
      </c>
      <c r="H75" s="1">
        <f>MOD($H$3,12)+1</f>
        <v>2</v>
      </c>
      <c r="I75" s="1" t="str">
        <f>IF(COUNTIF(RMS_spelling[number],scales[[#This Row],[RMS]])&gt;0,"b","")</f>
        <v>b</v>
      </c>
      <c r="J75" s="1">
        <v>1</v>
      </c>
      <c r="K75" s="1">
        <v>2</v>
      </c>
      <c r="L75" s="1">
        <v>4</v>
      </c>
      <c r="M75" s="1">
        <v>6</v>
      </c>
      <c r="N75" s="1">
        <v>7</v>
      </c>
      <c r="O75" s="1">
        <v>9</v>
      </c>
      <c r="P75" s="1">
        <v>11</v>
      </c>
      <c r="R75" s="1" t="str">
        <f>IFERROR(IF($I75="b",INDEX(flat_spelling[],MATCH(scales[[#This Row],[n1]],flat_spelling[number],0),2),INDEX(sharp_spelling[],MATCH(scales[[#This Row],[n1]],sharp_spelling[number],0),2)),"")</f>
        <v>C</v>
      </c>
      <c r="S75" s="1" t="str">
        <f>IFERROR(IF($I75="b",INDEX(flat_spelling[],MATCH(scales[[#This Row],[n2]],flat_spelling[number],0),2),INDEX(sharp_spelling[],MATCH(scales[[#This Row],[n2]],sharp_spelling[number],0),2)),"")</f>
        <v>Db</v>
      </c>
      <c r="T75" s="1" t="str">
        <f>IFERROR(IF($I75="b",INDEX(flat_spelling[],MATCH(scales[[#This Row],[n3]],flat_spelling[number],0),2),INDEX(sharp_spelling[],MATCH(scales[[#This Row],[n3]],sharp_spelling[number],0),2)),"")</f>
        <v>Eb</v>
      </c>
      <c r="U75" s="1" t="str">
        <f>IFERROR(IF($I75="b",INDEX(flat_spelling[],MATCH(scales[[#This Row],[n4]],flat_spelling[number],0),2),INDEX(sharp_spelling[],MATCH(scales[[#This Row],[n4]],sharp_spelling[number],0),2)),"")</f>
        <v>F</v>
      </c>
      <c r="V75" s="1" t="str">
        <f>IFERROR(IF($I75="b",INDEX(flat_spelling[],MATCH(scales[[#This Row],[n5]],flat_spelling[number],0),2),INDEX(sharp_spelling[],MATCH(scales[[#This Row],[n5]],sharp_spelling[number],0),2)),"")</f>
        <v>Gb</v>
      </c>
      <c r="W75" s="1" t="str">
        <f>IFERROR(IF($I75="b",INDEX(flat_spelling[],MATCH(scales[[#This Row],[n6]],flat_spelling[number],0),2),INDEX(sharp_spelling[],MATCH(scales[[#This Row],[n6]],sharp_spelling[number],0),2)),"")</f>
        <v>Ab</v>
      </c>
      <c r="X75" s="1" t="str">
        <f>IFERROR(IF($I75="b",INDEX(flat_spelling[],MATCH(scales[[#This Row],[n7]],flat_spelling[number],0),2),INDEX(sharp_spelling[],MATCH(scales[[#This Row],[n7]],sharp_spelling[number],0),2)),"")</f>
        <v>Bb</v>
      </c>
      <c r="Y75" s="1" t="str">
        <f>IFERROR(IF($I75="b",INDEX(flat_spelling[],MATCH(scales[[#This Row],[n8]],flat_spelling[number],0),2),INDEX(sharp_spelling[],MATCH(scales[[#This Row],[n8]],sharp_spelling[number],0),2)),"")</f>
        <v/>
      </c>
      <c r="Z75" s="1" t="s">
        <v>79</v>
      </c>
      <c r="AA75" s="1" t="s">
        <v>77</v>
      </c>
      <c r="AB75" s="1" t="s">
        <v>78</v>
      </c>
      <c r="AC75" s="1" t="s">
        <v>78</v>
      </c>
      <c r="AD75" s="1" t="s">
        <v>77</v>
      </c>
      <c r="AE75" s="1" t="s">
        <v>77</v>
      </c>
      <c r="AF75" s="1" t="s">
        <v>78</v>
      </c>
    </row>
    <row r="76" spans="2:32" x14ac:dyDescent="0.4">
      <c r="B76" s="1">
        <v>74</v>
      </c>
      <c r="C76" s="1">
        <v>2</v>
      </c>
      <c r="D76" s="1" t="str">
        <f>scales[[#This Row],[nn1]]</f>
        <v>C#</v>
      </c>
      <c r="E76" s="1" t="s">
        <v>62</v>
      </c>
      <c r="F76" s="1">
        <v>7</v>
      </c>
      <c r="G76" s="1" t="s">
        <v>20</v>
      </c>
      <c r="H76" s="1">
        <f t="shared" ref="H76:H86" si="48">MOD(H75,12)+1</f>
        <v>3</v>
      </c>
      <c r="I76" s="1" t="str">
        <f>IF(COUNTIF(RMS_spelling[number],scales[[#This Row],[RMS]])&gt;0,"b","")</f>
        <v/>
      </c>
      <c r="J76" s="1">
        <f t="shared" ref="J76:J86" si="49">MOD(J75,12)+1</f>
        <v>2</v>
      </c>
      <c r="K76" s="1">
        <f t="shared" ref="K76:K86" si="50">MOD(K75,12)+1</f>
        <v>3</v>
      </c>
      <c r="L76" s="1">
        <f t="shared" ref="L76:L86" si="51">MOD(L75,12)+1</f>
        <v>5</v>
      </c>
      <c r="M76" s="1">
        <f t="shared" ref="M76:M86" si="52">MOD(M75,12)+1</f>
        <v>7</v>
      </c>
      <c r="N76" s="1">
        <f t="shared" ref="N76:N86" si="53">MOD(N75,12)+1</f>
        <v>8</v>
      </c>
      <c r="O76" s="1">
        <f t="shared" ref="O76:O86" si="54">MOD(O75,12)+1</f>
        <v>10</v>
      </c>
      <c r="P76" s="1">
        <f t="shared" ref="P76:P86" si="55">MOD(P75,12)+1</f>
        <v>12</v>
      </c>
      <c r="R76" s="1" t="str">
        <f>IFERROR(IF($I76="b",INDEX(flat_spelling[],MATCH(scales[[#This Row],[n1]],flat_spelling[number],0),2),INDEX(sharp_spelling[],MATCH(scales[[#This Row],[n1]],sharp_spelling[number],0),2)),"")</f>
        <v>C#</v>
      </c>
      <c r="S76" s="1" t="str">
        <f>IFERROR(IF($I76="b",INDEX(flat_spelling[],MATCH(scales[[#This Row],[n2]],flat_spelling[number],0),2),INDEX(sharp_spelling[],MATCH(scales[[#This Row],[n2]],sharp_spelling[number],0),2)),"")</f>
        <v>D</v>
      </c>
      <c r="T76" s="1" t="str">
        <f>IFERROR(IF($I76="b",INDEX(flat_spelling[],MATCH(scales[[#This Row],[n3]],flat_spelling[number],0),2),INDEX(sharp_spelling[],MATCH(scales[[#This Row],[n3]],sharp_spelling[number],0),2)),"")</f>
        <v>E</v>
      </c>
      <c r="U76" s="1" t="str">
        <f>IFERROR(IF($I76="b",INDEX(flat_spelling[],MATCH(scales[[#This Row],[n4]],flat_spelling[number],0),2),INDEX(sharp_spelling[],MATCH(scales[[#This Row],[n4]],sharp_spelling[number],0),2)),"")</f>
        <v>F#</v>
      </c>
      <c r="V76" s="1" t="str">
        <f>IFERROR(IF($I76="b",INDEX(flat_spelling[],MATCH(scales[[#This Row],[n5]],flat_spelling[number],0),2),INDEX(sharp_spelling[],MATCH(scales[[#This Row],[n5]],sharp_spelling[number],0),2)),"")</f>
        <v>G</v>
      </c>
      <c r="W76" s="1" t="str">
        <f>IFERROR(IF($I76="b",INDEX(flat_spelling[],MATCH(scales[[#This Row],[n6]],flat_spelling[number],0),2),INDEX(sharp_spelling[],MATCH(scales[[#This Row],[n6]],sharp_spelling[number],0),2)),"")</f>
        <v>A</v>
      </c>
      <c r="X76" s="1" t="str">
        <f>IFERROR(IF($I76="b",INDEX(flat_spelling[],MATCH(scales[[#This Row],[n7]],flat_spelling[number],0),2),INDEX(sharp_spelling[],MATCH(scales[[#This Row],[n7]],sharp_spelling[number],0),2)),"")</f>
        <v>B</v>
      </c>
      <c r="Y76" s="1" t="str">
        <f>IFERROR(IF($I76="b",INDEX(flat_spelling[],MATCH(scales[[#This Row],[n8]],flat_spelling[number],0),2),INDEX(sharp_spelling[],MATCH(scales[[#This Row],[n8]],sharp_spelling[number],0),2)),"")</f>
        <v/>
      </c>
      <c r="Z76" s="1" t="s">
        <v>79</v>
      </c>
      <c r="AA76" s="1" t="s">
        <v>77</v>
      </c>
      <c r="AB76" s="1" t="s">
        <v>78</v>
      </c>
      <c r="AC76" s="1" t="s">
        <v>78</v>
      </c>
      <c r="AD76" s="1" t="s">
        <v>77</v>
      </c>
      <c r="AE76" s="1" t="s">
        <v>77</v>
      </c>
      <c r="AF76" s="1" t="s">
        <v>78</v>
      </c>
    </row>
    <row r="77" spans="2:32" x14ac:dyDescent="0.4">
      <c r="B77" s="1">
        <v>75</v>
      </c>
      <c r="C77" s="1">
        <v>3</v>
      </c>
      <c r="D77" s="1" t="str">
        <f>scales[[#This Row],[nn1]]</f>
        <v>D</v>
      </c>
      <c r="E77" s="1" t="s">
        <v>62</v>
      </c>
      <c r="F77" s="1">
        <v>7</v>
      </c>
      <c r="G77" s="1" t="s">
        <v>20</v>
      </c>
      <c r="H77" s="1">
        <f t="shared" si="48"/>
        <v>4</v>
      </c>
      <c r="I77" s="1" t="str">
        <f>IF(COUNTIF(RMS_spelling[number],scales[[#This Row],[RMS]])&gt;0,"b","")</f>
        <v>b</v>
      </c>
      <c r="J77" s="1">
        <f t="shared" si="49"/>
        <v>3</v>
      </c>
      <c r="K77" s="1">
        <f t="shared" si="50"/>
        <v>4</v>
      </c>
      <c r="L77" s="1">
        <f t="shared" si="51"/>
        <v>6</v>
      </c>
      <c r="M77" s="1">
        <f t="shared" si="52"/>
        <v>8</v>
      </c>
      <c r="N77" s="1">
        <f t="shared" si="53"/>
        <v>9</v>
      </c>
      <c r="O77" s="1">
        <f t="shared" si="54"/>
        <v>11</v>
      </c>
      <c r="P77" s="1">
        <f t="shared" si="55"/>
        <v>1</v>
      </c>
      <c r="R77" s="1" t="str">
        <f>IFERROR(IF($I77="b",INDEX(flat_spelling[],MATCH(scales[[#This Row],[n1]],flat_spelling[number],0),2),INDEX(sharp_spelling[],MATCH(scales[[#This Row],[n1]],sharp_spelling[number],0),2)),"")</f>
        <v>D</v>
      </c>
      <c r="S77" s="1" t="str">
        <f>IFERROR(IF($I77="b",INDEX(flat_spelling[],MATCH(scales[[#This Row],[n2]],flat_spelling[number],0),2),INDEX(sharp_spelling[],MATCH(scales[[#This Row],[n2]],sharp_spelling[number],0),2)),"")</f>
        <v>Eb</v>
      </c>
      <c r="T77" s="1" t="str">
        <f>IFERROR(IF($I77="b",INDEX(flat_spelling[],MATCH(scales[[#This Row],[n3]],flat_spelling[number],0),2),INDEX(sharp_spelling[],MATCH(scales[[#This Row],[n3]],sharp_spelling[number],0),2)),"")</f>
        <v>F</v>
      </c>
      <c r="U77" s="1" t="str">
        <f>IFERROR(IF($I77="b",INDEX(flat_spelling[],MATCH(scales[[#This Row],[n4]],flat_spelling[number],0),2),INDEX(sharp_spelling[],MATCH(scales[[#This Row],[n4]],sharp_spelling[number],0),2)),"")</f>
        <v>G</v>
      </c>
      <c r="V77" s="1" t="str">
        <f>IFERROR(IF($I77="b",INDEX(flat_spelling[],MATCH(scales[[#This Row],[n5]],flat_spelling[number],0),2),INDEX(sharp_spelling[],MATCH(scales[[#This Row],[n5]],sharp_spelling[number],0),2)),"")</f>
        <v>Ab</v>
      </c>
      <c r="W77" s="1" t="str">
        <f>IFERROR(IF($I77="b",INDEX(flat_spelling[],MATCH(scales[[#This Row],[n6]],flat_spelling[number],0),2),INDEX(sharp_spelling[],MATCH(scales[[#This Row],[n6]],sharp_spelling[number],0),2)),"")</f>
        <v>Bb</v>
      </c>
      <c r="X77" s="1" t="str">
        <f>IFERROR(IF($I77="b",INDEX(flat_spelling[],MATCH(scales[[#This Row],[n7]],flat_spelling[number],0),2),INDEX(sharp_spelling[],MATCH(scales[[#This Row],[n7]],sharp_spelling[number],0),2)),"")</f>
        <v>C</v>
      </c>
      <c r="Y77" s="1" t="str">
        <f>IFERROR(IF($I77="b",INDEX(flat_spelling[],MATCH(scales[[#This Row],[n8]],flat_spelling[number],0),2),INDEX(sharp_spelling[],MATCH(scales[[#This Row],[n8]],sharp_spelling[number],0),2)),"")</f>
        <v/>
      </c>
      <c r="Z77" s="1" t="s">
        <v>79</v>
      </c>
      <c r="AA77" s="1" t="s">
        <v>77</v>
      </c>
      <c r="AB77" s="1" t="s">
        <v>78</v>
      </c>
      <c r="AC77" s="1" t="s">
        <v>78</v>
      </c>
      <c r="AD77" s="1" t="s">
        <v>77</v>
      </c>
      <c r="AE77" s="1" t="s">
        <v>77</v>
      </c>
      <c r="AF77" s="1" t="s">
        <v>78</v>
      </c>
    </row>
    <row r="78" spans="2:32" x14ac:dyDescent="0.4">
      <c r="B78" s="1">
        <v>76</v>
      </c>
      <c r="C78" s="1">
        <v>4</v>
      </c>
      <c r="D78" s="1" t="str">
        <f>scales[[#This Row],[nn1]]</f>
        <v>D#</v>
      </c>
      <c r="E78" s="1" t="s">
        <v>62</v>
      </c>
      <c r="F78" s="1">
        <v>7</v>
      </c>
      <c r="G78" s="1" t="s">
        <v>20</v>
      </c>
      <c r="H78" s="1">
        <f t="shared" si="48"/>
        <v>5</v>
      </c>
      <c r="I78" s="1" t="str">
        <f>IF(COUNTIF(RMS_spelling[number],scales[[#This Row],[RMS]])&gt;0,"b","")</f>
        <v/>
      </c>
      <c r="J78" s="1">
        <f t="shared" si="49"/>
        <v>4</v>
      </c>
      <c r="K78" s="1">
        <f t="shared" si="50"/>
        <v>5</v>
      </c>
      <c r="L78" s="1">
        <f t="shared" si="51"/>
        <v>7</v>
      </c>
      <c r="M78" s="1">
        <f t="shared" si="52"/>
        <v>9</v>
      </c>
      <c r="N78" s="1">
        <f t="shared" si="53"/>
        <v>10</v>
      </c>
      <c r="O78" s="1">
        <f t="shared" si="54"/>
        <v>12</v>
      </c>
      <c r="P78" s="1">
        <f t="shared" si="55"/>
        <v>2</v>
      </c>
      <c r="R78" s="1" t="str">
        <f>IFERROR(IF($I78="b",INDEX(flat_spelling[],MATCH(scales[[#This Row],[n1]],flat_spelling[number],0),2),INDEX(sharp_spelling[],MATCH(scales[[#This Row],[n1]],sharp_spelling[number],0),2)),"")</f>
        <v>D#</v>
      </c>
      <c r="S78" s="1" t="str">
        <f>IFERROR(IF($I78="b",INDEX(flat_spelling[],MATCH(scales[[#This Row],[n2]],flat_spelling[number],0),2),INDEX(sharp_spelling[],MATCH(scales[[#This Row],[n2]],sharp_spelling[number],0),2)),"")</f>
        <v>E</v>
      </c>
      <c r="T78" s="1" t="str">
        <f>IFERROR(IF($I78="b",INDEX(flat_spelling[],MATCH(scales[[#This Row],[n3]],flat_spelling[number],0),2),INDEX(sharp_spelling[],MATCH(scales[[#This Row],[n3]],sharp_spelling[number],0),2)),"")</f>
        <v>F#</v>
      </c>
      <c r="U78" s="1" t="str">
        <f>IFERROR(IF($I78="b",INDEX(flat_spelling[],MATCH(scales[[#This Row],[n4]],flat_spelling[number],0),2),INDEX(sharp_spelling[],MATCH(scales[[#This Row],[n4]],sharp_spelling[number],0),2)),"")</f>
        <v>G#</v>
      </c>
      <c r="V78" s="1" t="str">
        <f>IFERROR(IF($I78="b",INDEX(flat_spelling[],MATCH(scales[[#This Row],[n5]],flat_spelling[number],0),2),INDEX(sharp_spelling[],MATCH(scales[[#This Row],[n5]],sharp_spelling[number],0),2)),"")</f>
        <v>A</v>
      </c>
      <c r="W78" s="1" t="str">
        <f>IFERROR(IF($I78="b",INDEX(flat_spelling[],MATCH(scales[[#This Row],[n6]],flat_spelling[number],0),2),INDEX(sharp_spelling[],MATCH(scales[[#This Row],[n6]],sharp_spelling[number],0),2)),"")</f>
        <v>B</v>
      </c>
      <c r="X78" s="1" t="str">
        <f>IFERROR(IF($I78="b",INDEX(flat_spelling[],MATCH(scales[[#This Row],[n7]],flat_spelling[number],0),2),INDEX(sharp_spelling[],MATCH(scales[[#This Row],[n7]],sharp_spelling[number],0),2)),"")</f>
        <v>C#</v>
      </c>
      <c r="Y78" s="1" t="str">
        <f>IFERROR(IF($I78="b",INDEX(flat_spelling[],MATCH(scales[[#This Row],[n8]],flat_spelling[number],0),2),INDEX(sharp_spelling[],MATCH(scales[[#This Row],[n8]],sharp_spelling[number],0),2)),"")</f>
        <v/>
      </c>
      <c r="Z78" s="1" t="s">
        <v>79</v>
      </c>
      <c r="AA78" s="1" t="s">
        <v>77</v>
      </c>
      <c r="AB78" s="1" t="s">
        <v>78</v>
      </c>
      <c r="AC78" s="1" t="s">
        <v>78</v>
      </c>
      <c r="AD78" s="1" t="s">
        <v>77</v>
      </c>
      <c r="AE78" s="1" t="s">
        <v>77</v>
      </c>
      <c r="AF78" s="1" t="s">
        <v>78</v>
      </c>
    </row>
    <row r="79" spans="2:32" x14ac:dyDescent="0.4">
      <c r="B79" s="1">
        <v>77</v>
      </c>
      <c r="C79" s="1">
        <v>5</v>
      </c>
      <c r="D79" s="1" t="str">
        <f>scales[[#This Row],[nn1]]</f>
        <v>E</v>
      </c>
      <c r="E79" s="1" t="s">
        <v>62</v>
      </c>
      <c r="F79" s="1">
        <v>7</v>
      </c>
      <c r="G79" s="1" t="s">
        <v>20</v>
      </c>
      <c r="H79" s="1">
        <f t="shared" si="48"/>
        <v>6</v>
      </c>
      <c r="I79" s="1" t="str">
        <f>IF(COUNTIF(RMS_spelling[number],scales[[#This Row],[RMS]])&gt;0,"b","")</f>
        <v>b</v>
      </c>
      <c r="J79" s="1">
        <f t="shared" si="49"/>
        <v>5</v>
      </c>
      <c r="K79" s="1">
        <f t="shared" si="50"/>
        <v>6</v>
      </c>
      <c r="L79" s="1">
        <f t="shared" si="51"/>
        <v>8</v>
      </c>
      <c r="M79" s="1">
        <f t="shared" si="52"/>
        <v>10</v>
      </c>
      <c r="N79" s="1">
        <f t="shared" si="53"/>
        <v>11</v>
      </c>
      <c r="O79" s="1">
        <f t="shared" si="54"/>
        <v>1</v>
      </c>
      <c r="P79" s="1">
        <f t="shared" si="55"/>
        <v>3</v>
      </c>
      <c r="R79" s="1" t="str">
        <f>IFERROR(IF($I79="b",INDEX(flat_spelling[],MATCH(scales[[#This Row],[n1]],flat_spelling[number],0),2),INDEX(sharp_spelling[],MATCH(scales[[#This Row],[n1]],sharp_spelling[number],0),2)),"")</f>
        <v>E</v>
      </c>
      <c r="S79" s="1" t="str">
        <f>IFERROR(IF($I79="b",INDEX(flat_spelling[],MATCH(scales[[#This Row],[n2]],flat_spelling[number],0),2),INDEX(sharp_spelling[],MATCH(scales[[#This Row],[n2]],sharp_spelling[number],0),2)),"")</f>
        <v>F</v>
      </c>
      <c r="T79" s="1" t="str">
        <f>IFERROR(IF($I79="b",INDEX(flat_spelling[],MATCH(scales[[#This Row],[n3]],flat_spelling[number],0),2),INDEX(sharp_spelling[],MATCH(scales[[#This Row],[n3]],sharp_spelling[number],0),2)),"")</f>
        <v>G</v>
      </c>
      <c r="U79" s="1" t="str">
        <f>IFERROR(IF($I79="b",INDEX(flat_spelling[],MATCH(scales[[#This Row],[n4]],flat_spelling[number],0),2),INDEX(sharp_spelling[],MATCH(scales[[#This Row],[n4]],sharp_spelling[number],0),2)),"")</f>
        <v>A</v>
      </c>
      <c r="V79" s="1" t="str">
        <f>IFERROR(IF($I79="b",INDEX(flat_spelling[],MATCH(scales[[#This Row],[n5]],flat_spelling[number],0),2),INDEX(sharp_spelling[],MATCH(scales[[#This Row],[n5]],sharp_spelling[number],0),2)),"")</f>
        <v>Bb</v>
      </c>
      <c r="W79" s="1" t="str">
        <f>IFERROR(IF($I79="b",INDEX(flat_spelling[],MATCH(scales[[#This Row],[n6]],flat_spelling[number],0),2),INDEX(sharp_spelling[],MATCH(scales[[#This Row],[n6]],sharp_spelling[number],0),2)),"")</f>
        <v>C</v>
      </c>
      <c r="X79" s="1" t="str">
        <f>IFERROR(IF($I79="b",INDEX(flat_spelling[],MATCH(scales[[#This Row],[n7]],flat_spelling[number],0),2),INDEX(sharp_spelling[],MATCH(scales[[#This Row],[n7]],sharp_spelling[number],0),2)),"")</f>
        <v>D</v>
      </c>
      <c r="Y79" s="1" t="str">
        <f>IFERROR(IF($I79="b",INDEX(flat_spelling[],MATCH(scales[[#This Row],[n8]],flat_spelling[number],0),2),INDEX(sharp_spelling[],MATCH(scales[[#This Row],[n8]],sharp_spelling[number],0),2)),"")</f>
        <v/>
      </c>
      <c r="Z79" s="1" t="s">
        <v>79</v>
      </c>
      <c r="AA79" s="1" t="s">
        <v>77</v>
      </c>
      <c r="AB79" s="1" t="s">
        <v>78</v>
      </c>
      <c r="AC79" s="1" t="s">
        <v>78</v>
      </c>
      <c r="AD79" s="1" t="s">
        <v>77</v>
      </c>
      <c r="AE79" s="1" t="s">
        <v>77</v>
      </c>
      <c r="AF79" s="1" t="s">
        <v>78</v>
      </c>
    </row>
    <row r="80" spans="2:32" x14ac:dyDescent="0.4">
      <c r="B80" s="1">
        <v>78</v>
      </c>
      <c r="C80" s="1">
        <v>6</v>
      </c>
      <c r="D80" s="1" t="str">
        <f>scales[[#This Row],[nn1]]</f>
        <v>F</v>
      </c>
      <c r="E80" s="1" t="s">
        <v>62</v>
      </c>
      <c r="F80" s="1">
        <v>7</v>
      </c>
      <c r="G80" s="1" t="s">
        <v>20</v>
      </c>
      <c r="H80" s="1">
        <f t="shared" si="48"/>
        <v>7</v>
      </c>
      <c r="I80" s="1" t="str">
        <f>IF(COUNTIF(RMS_spelling[number],scales[[#This Row],[RMS]])&gt;0,"b","")</f>
        <v/>
      </c>
      <c r="J80" s="1">
        <f t="shared" si="49"/>
        <v>6</v>
      </c>
      <c r="K80" s="1">
        <f t="shared" si="50"/>
        <v>7</v>
      </c>
      <c r="L80" s="1">
        <f t="shared" si="51"/>
        <v>9</v>
      </c>
      <c r="M80" s="1">
        <f t="shared" si="52"/>
        <v>11</v>
      </c>
      <c r="N80" s="1">
        <f t="shared" si="53"/>
        <v>12</v>
      </c>
      <c r="O80" s="1">
        <f t="shared" si="54"/>
        <v>2</v>
      </c>
      <c r="P80" s="1">
        <f t="shared" si="55"/>
        <v>4</v>
      </c>
      <c r="R80" s="1" t="str">
        <f>IFERROR(IF($I80="b",INDEX(flat_spelling[],MATCH(scales[[#This Row],[n1]],flat_spelling[number],0),2),INDEX(sharp_spelling[],MATCH(scales[[#This Row],[n1]],sharp_spelling[number],0),2)),"")</f>
        <v>F</v>
      </c>
      <c r="S80" s="1" t="str">
        <f>IFERROR(IF($I80="b",INDEX(flat_spelling[],MATCH(scales[[#This Row],[n2]],flat_spelling[number],0),2),INDEX(sharp_spelling[],MATCH(scales[[#This Row],[n2]],sharp_spelling[number],0),2)),"")</f>
        <v>F#</v>
      </c>
      <c r="T80" s="1" t="str">
        <f>IFERROR(IF($I80="b",INDEX(flat_spelling[],MATCH(scales[[#This Row],[n3]],flat_spelling[number],0),2),INDEX(sharp_spelling[],MATCH(scales[[#This Row],[n3]],sharp_spelling[number],0),2)),"")</f>
        <v>G#</v>
      </c>
      <c r="U80" s="1" t="str">
        <f>IFERROR(IF($I80="b",INDEX(flat_spelling[],MATCH(scales[[#This Row],[n4]],flat_spelling[number],0),2),INDEX(sharp_spelling[],MATCH(scales[[#This Row],[n4]],sharp_spelling[number],0),2)),"")</f>
        <v>A#</v>
      </c>
      <c r="V80" s="1" t="str">
        <f>IFERROR(IF($I80="b",INDEX(flat_spelling[],MATCH(scales[[#This Row],[n5]],flat_spelling[number],0),2),INDEX(sharp_spelling[],MATCH(scales[[#This Row],[n5]],sharp_spelling[number],0),2)),"")</f>
        <v>B</v>
      </c>
      <c r="W80" s="1" t="str">
        <f>IFERROR(IF($I80="b",INDEX(flat_spelling[],MATCH(scales[[#This Row],[n6]],flat_spelling[number],0),2),INDEX(sharp_spelling[],MATCH(scales[[#This Row],[n6]],sharp_spelling[number],0),2)),"")</f>
        <v>C#</v>
      </c>
      <c r="X80" s="1" t="str">
        <f>IFERROR(IF($I80="b",INDEX(flat_spelling[],MATCH(scales[[#This Row],[n7]],flat_spelling[number],0),2),INDEX(sharp_spelling[],MATCH(scales[[#This Row],[n7]],sharp_spelling[number],0),2)),"")</f>
        <v>D#</v>
      </c>
      <c r="Y80" s="1" t="str">
        <f>IFERROR(IF($I80="b",INDEX(flat_spelling[],MATCH(scales[[#This Row],[n8]],flat_spelling[number],0),2),INDEX(sharp_spelling[],MATCH(scales[[#This Row],[n8]],sharp_spelling[number],0),2)),"")</f>
        <v/>
      </c>
      <c r="Z80" s="1" t="s">
        <v>79</v>
      </c>
      <c r="AA80" s="1" t="s">
        <v>77</v>
      </c>
      <c r="AB80" s="1" t="s">
        <v>78</v>
      </c>
      <c r="AC80" s="1" t="s">
        <v>78</v>
      </c>
      <c r="AD80" s="1" t="s">
        <v>77</v>
      </c>
      <c r="AE80" s="1" t="s">
        <v>77</v>
      </c>
      <c r="AF80" s="1" t="s">
        <v>78</v>
      </c>
    </row>
    <row r="81" spans="2:32" x14ac:dyDescent="0.4">
      <c r="B81" s="1">
        <v>79</v>
      </c>
      <c r="C81" s="1">
        <v>7</v>
      </c>
      <c r="D81" s="1" t="str">
        <f>scales[[#This Row],[nn1]]</f>
        <v>F#</v>
      </c>
      <c r="E81" s="1" t="s">
        <v>62</v>
      </c>
      <c r="F81" s="1">
        <v>7</v>
      </c>
      <c r="G81" s="1" t="s">
        <v>20</v>
      </c>
      <c r="H81" s="1">
        <f t="shared" si="48"/>
        <v>8</v>
      </c>
      <c r="I81" s="1" t="str">
        <f>IF(COUNTIF(RMS_spelling[number],scales[[#This Row],[RMS]])&gt;0,"b","")</f>
        <v/>
      </c>
      <c r="J81" s="1">
        <f t="shared" si="49"/>
        <v>7</v>
      </c>
      <c r="K81" s="1">
        <f t="shared" si="50"/>
        <v>8</v>
      </c>
      <c r="L81" s="1">
        <f t="shared" si="51"/>
        <v>10</v>
      </c>
      <c r="M81" s="1">
        <f t="shared" si="52"/>
        <v>12</v>
      </c>
      <c r="N81" s="1">
        <f t="shared" si="53"/>
        <v>1</v>
      </c>
      <c r="O81" s="1">
        <f t="shared" si="54"/>
        <v>3</v>
      </c>
      <c r="P81" s="1">
        <f t="shared" si="55"/>
        <v>5</v>
      </c>
      <c r="R81" s="1" t="str">
        <f>IFERROR(IF($I81="b",INDEX(flat_spelling[],MATCH(scales[[#This Row],[n1]],flat_spelling[number],0),2),INDEX(sharp_spelling[],MATCH(scales[[#This Row],[n1]],sharp_spelling[number],0),2)),"")</f>
        <v>F#</v>
      </c>
      <c r="S81" s="1" t="str">
        <f>IFERROR(IF($I81="b",INDEX(flat_spelling[],MATCH(scales[[#This Row],[n2]],flat_spelling[number],0),2),INDEX(sharp_spelling[],MATCH(scales[[#This Row],[n2]],sharp_spelling[number],0),2)),"")</f>
        <v>G</v>
      </c>
      <c r="T81" s="1" t="str">
        <f>IFERROR(IF($I81="b",INDEX(flat_spelling[],MATCH(scales[[#This Row],[n3]],flat_spelling[number],0),2),INDEX(sharp_spelling[],MATCH(scales[[#This Row],[n3]],sharp_spelling[number],0),2)),"")</f>
        <v>A</v>
      </c>
      <c r="U81" s="1" t="str">
        <f>IFERROR(IF($I81="b",INDEX(flat_spelling[],MATCH(scales[[#This Row],[n4]],flat_spelling[number],0),2),INDEX(sharp_spelling[],MATCH(scales[[#This Row],[n4]],sharp_spelling[number],0),2)),"")</f>
        <v>B</v>
      </c>
      <c r="V81" s="1" t="str">
        <f>IFERROR(IF($I81="b",INDEX(flat_spelling[],MATCH(scales[[#This Row],[n5]],flat_spelling[number],0),2),INDEX(sharp_spelling[],MATCH(scales[[#This Row],[n5]],sharp_spelling[number],0),2)),"")</f>
        <v>C</v>
      </c>
      <c r="W81" s="1" t="str">
        <f>IFERROR(IF($I81="b",INDEX(flat_spelling[],MATCH(scales[[#This Row],[n6]],flat_spelling[number],0),2),INDEX(sharp_spelling[],MATCH(scales[[#This Row],[n6]],sharp_spelling[number],0),2)),"")</f>
        <v>D</v>
      </c>
      <c r="X81" s="1" t="str">
        <f>IFERROR(IF($I81="b",INDEX(flat_spelling[],MATCH(scales[[#This Row],[n7]],flat_spelling[number],0),2),INDEX(sharp_spelling[],MATCH(scales[[#This Row],[n7]],sharp_spelling[number],0),2)),"")</f>
        <v>E</v>
      </c>
      <c r="Y81" s="1" t="str">
        <f>IFERROR(IF($I81="b",INDEX(flat_spelling[],MATCH(scales[[#This Row],[n8]],flat_spelling[number],0),2),INDEX(sharp_spelling[],MATCH(scales[[#This Row],[n8]],sharp_spelling[number],0),2)),"")</f>
        <v/>
      </c>
      <c r="Z81" s="1" t="s">
        <v>79</v>
      </c>
      <c r="AA81" s="1" t="s">
        <v>77</v>
      </c>
      <c r="AB81" s="1" t="s">
        <v>78</v>
      </c>
      <c r="AC81" s="1" t="s">
        <v>78</v>
      </c>
      <c r="AD81" s="1" t="s">
        <v>77</v>
      </c>
      <c r="AE81" s="1" t="s">
        <v>77</v>
      </c>
      <c r="AF81" s="1" t="s">
        <v>78</v>
      </c>
    </row>
    <row r="82" spans="2:32" x14ac:dyDescent="0.4">
      <c r="B82" s="1">
        <v>80</v>
      </c>
      <c r="C82" s="1">
        <v>8</v>
      </c>
      <c r="D82" s="1" t="str">
        <f>scales[[#This Row],[nn1]]</f>
        <v>G</v>
      </c>
      <c r="E82" s="1" t="s">
        <v>62</v>
      </c>
      <c r="F82" s="1">
        <v>7</v>
      </c>
      <c r="G82" s="1" t="s">
        <v>20</v>
      </c>
      <c r="H82" s="1">
        <f t="shared" si="48"/>
        <v>9</v>
      </c>
      <c r="I82" s="1" t="str">
        <f>IF(COUNTIF(RMS_spelling[number],scales[[#This Row],[RMS]])&gt;0,"b","")</f>
        <v>b</v>
      </c>
      <c r="J82" s="1">
        <f t="shared" si="49"/>
        <v>8</v>
      </c>
      <c r="K82" s="1">
        <f t="shared" si="50"/>
        <v>9</v>
      </c>
      <c r="L82" s="1">
        <f t="shared" si="51"/>
        <v>11</v>
      </c>
      <c r="M82" s="1">
        <f t="shared" si="52"/>
        <v>1</v>
      </c>
      <c r="N82" s="1">
        <f t="shared" si="53"/>
        <v>2</v>
      </c>
      <c r="O82" s="1">
        <f t="shared" si="54"/>
        <v>4</v>
      </c>
      <c r="P82" s="1">
        <f t="shared" si="55"/>
        <v>6</v>
      </c>
      <c r="R82" s="1" t="str">
        <f>IFERROR(IF($I82="b",INDEX(flat_spelling[],MATCH(scales[[#This Row],[n1]],flat_spelling[number],0),2),INDEX(sharp_spelling[],MATCH(scales[[#This Row],[n1]],sharp_spelling[number],0),2)),"")</f>
        <v>G</v>
      </c>
      <c r="S82" s="1" t="str">
        <f>IFERROR(IF($I82="b",INDEX(flat_spelling[],MATCH(scales[[#This Row],[n2]],flat_spelling[number],0),2),INDEX(sharp_spelling[],MATCH(scales[[#This Row],[n2]],sharp_spelling[number],0),2)),"")</f>
        <v>Ab</v>
      </c>
      <c r="T82" s="1" t="str">
        <f>IFERROR(IF($I82="b",INDEX(flat_spelling[],MATCH(scales[[#This Row],[n3]],flat_spelling[number],0),2),INDEX(sharp_spelling[],MATCH(scales[[#This Row],[n3]],sharp_spelling[number],0),2)),"")</f>
        <v>Bb</v>
      </c>
      <c r="U82" s="1" t="str">
        <f>IFERROR(IF($I82="b",INDEX(flat_spelling[],MATCH(scales[[#This Row],[n4]],flat_spelling[number],0),2),INDEX(sharp_spelling[],MATCH(scales[[#This Row],[n4]],sharp_spelling[number],0),2)),"")</f>
        <v>C</v>
      </c>
      <c r="V82" s="1" t="str">
        <f>IFERROR(IF($I82="b",INDEX(flat_spelling[],MATCH(scales[[#This Row],[n5]],flat_spelling[number],0),2),INDEX(sharp_spelling[],MATCH(scales[[#This Row],[n5]],sharp_spelling[number],0),2)),"")</f>
        <v>Db</v>
      </c>
      <c r="W82" s="1" t="str">
        <f>IFERROR(IF($I82="b",INDEX(flat_spelling[],MATCH(scales[[#This Row],[n6]],flat_spelling[number],0),2),INDEX(sharp_spelling[],MATCH(scales[[#This Row],[n6]],sharp_spelling[number],0),2)),"")</f>
        <v>Eb</v>
      </c>
      <c r="X82" s="1" t="str">
        <f>IFERROR(IF($I82="b",INDEX(flat_spelling[],MATCH(scales[[#This Row],[n7]],flat_spelling[number],0),2),INDEX(sharp_spelling[],MATCH(scales[[#This Row],[n7]],sharp_spelling[number],0),2)),"")</f>
        <v>F</v>
      </c>
      <c r="Y82" s="1" t="str">
        <f>IFERROR(IF($I82="b",INDEX(flat_spelling[],MATCH(scales[[#This Row],[n8]],flat_spelling[number],0),2),INDEX(sharp_spelling[],MATCH(scales[[#This Row],[n8]],sharp_spelling[number],0),2)),"")</f>
        <v/>
      </c>
      <c r="Z82" s="1" t="s">
        <v>79</v>
      </c>
      <c r="AA82" s="1" t="s">
        <v>77</v>
      </c>
      <c r="AB82" s="1" t="s">
        <v>78</v>
      </c>
      <c r="AC82" s="1" t="s">
        <v>78</v>
      </c>
      <c r="AD82" s="1" t="s">
        <v>77</v>
      </c>
      <c r="AE82" s="1" t="s">
        <v>77</v>
      </c>
      <c r="AF82" s="1" t="s">
        <v>78</v>
      </c>
    </row>
    <row r="83" spans="2:32" x14ac:dyDescent="0.4">
      <c r="B83" s="1">
        <v>81</v>
      </c>
      <c r="C83" s="1">
        <v>9</v>
      </c>
      <c r="D83" s="1" t="str">
        <f>scales[[#This Row],[nn1]]</f>
        <v>G#</v>
      </c>
      <c r="E83" s="1" t="s">
        <v>62</v>
      </c>
      <c r="F83" s="1">
        <v>7</v>
      </c>
      <c r="G83" s="1" t="s">
        <v>20</v>
      </c>
      <c r="H83" s="1">
        <f t="shared" si="48"/>
        <v>10</v>
      </c>
      <c r="I83" s="1" t="str">
        <f>IF(COUNTIF(RMS_spelling[number],scales[[#This Row],[RMS]])&gt;0,"b","")</f>
        <v/>
      </c>
      <c r="J83" s="1">
        <f t="shared" si="49"/>
        <v>9</v>
      </c>
      <c r="K83" s="1">
        <f t="shared" si="50"/>
        <v>10</v>
      </c>
      <c r="L83" s="1">
        <f t="shared" si="51"/>
        <v>12</v>
      </c>
      <c r="M83" s="1">
        <f t="shared" si="52"/>
        <v>2</v>
      </c>
      <c r="N83" s="1">
        <f t="shared" si="53"/>
        <v>3</v>
      </c>
      <c r="O83" s="1">
        <f t="shared" si="54"/>
        <v>5</v>
      </c>
      <c r="P83" s="1">
        <f t="shared" si="55"/>
        <v>7</v>
      </c>
      <c r="R83" s="1" t="str">
        <f>IFERROR(IF($I83="b",INDEX(flat_spelling[],MATCH(scales[[#This Row],[n1]],flat_spelling[number],0),2),INDEX(sharp_spelling[],MATCH(scales[[#This Row],[n1]],sharp_spelling[number],0),2)),"")</f>
        <v>G#</v>
      </c>
      <c r="S83" s="1" t="str">
        <f>IFERROR(IF($I83="b",INDEX(flat_spelling[],MATCH(scales[[#This Row],[n2]],flat_spelling[number],0),2),INDEX(sharp_spelling[],MATCH(scales[[#This Row],[n2]],sharp_spelling[number],0),2)),"")</f>
        <v>A</v>
      </c>
      <c r="T83" s="1" t="str">
        <f>IFERROR(IF($I83="b",INDEX(flat_spelling[],MATCH(scales[[#This Row],[n3]],flat_spelling[number],0),2),INDEX(sharp_spelling[],MATCH(scales[[#This Row],[n3]],sharp_spelling[number],0),2)),"")</f>
        <v>B</v>
      </c>
      <c r="U83" s="1" t="str">
        <f>IFERROR(IF($I83="b",INDEX(flat_spelling[],MATCH(scales[[#This Row],[n4]],flat_spelling[number],0),2),INDEX(sharp_spelling[],MATCH(scales[[#This Row],[n4]],sharp_spelling[number],0),2)),"")</f>
        <v>C#</v>
      </c>
      <c r="V83" s="1" t="str">
        <f>IFERROR(IF($I83="b",INDEX(flat_spelling[],MATCH(scales[[#This Row],[n5]],flat_spelling[number],0),2),INDEX(sharp_spelling[],MATCH(scales[[#This Row],[n5]],sharp_spelling[number],0),2)),"")</f>
        <v>D</v>
      </c>
      <c r="W83" s="1" t="str">
        <f>IFERROR(IF($I83="b",INDEX(flat_spelling[],MATCH(scales[[#This Row],[n6]],flat_spelling[number],0),2),INDEX(sharp_spelling[],MATCH(scales[[#This Row],[n6]],sharp_spelling[number],0),2)),"")</f>
        <v>E</v>
      </c>
      <c r="X83" s="1" t="str">
        <f>IFERROR(IF($I83="b",INDEX(flat_spelling[],MATCH(scales[[#This Row],[n7]],flat_spelling[number],0),2),INDEX(sharp_spelling[],MATCH(scales[[#This Row],[n7]],sharp_spelling[number],0),2)),"")</f>
        <v>F#</v>
      </c>
      <c r="Y83" s="1" t="str">
        <f>IFERROR(IF($I83="b",INDEX(flat_spelling[],MATCH(scales[[#This Row],[n8]],flat_spelling[number],0),2),INDEX(sharp_spelling[],MATCH(scales[[#This Row],[n8]],sharp_spelling[number],0),2)),"")</f>
        <v/>
      </c>
      <c r="Z83" s="1" t="s">
        <v>79</v>
      </c>
      <c r="AA83" s="1" t="s">
        <v>77</v>
      </c>
      <c r="AB83" s="1" t="s">
        <v>78</v>
      </c>
      <c r="AC83" s="1" t="s">
        <v>78</v>
      </c>
      <c r="AD83" s="1" t="s">
        <v>77</v>
      </c>
      <c r="AE83" s="1" t="s">
        <v>77</v>
      </c>
      <c r="AF83" s="1" t="s">
        <v>78</v>
      </c>
    </row>
    <row r="84" spans="2:32" x14ac:dyDescent="0.4">
      <c r="B84" s="1">
        <v>82</v>
      </c>
      <c r="C84" s="1">
        <v>10</v>
      </c>
      <c r="D84" s="1" t="str">
        <f>scales[[#This Row],[nn1]]</f>
        <v>A</v>
      </c>
      <c r="E84" s="1" t="s">
        <v>62</v>
      </c>
      <c r="F84" s="1">
        <v>7</v>
      </c>
      <c r="G84" s="1" t="s">
        <v>20</v>
      </c>
      <c r="H84" s="1">
        <f t="shared" si="48"/>
        <v>11</v>
      </c>
      <c r="I84" s="1" t="str">
        <f>IF(COUNTIF(RMS_spelling[number],scales[[#This Row],[RMS]])&gt;0,"b","")</f>
        <v>b</v>
      </c>
      <c r="J84" s="1">
        <f t="shared" si="49"/>
        <v>10</v>
      </c>
      <c r="K84" s="1">
        <f t="shared" si="50"/>
        <v>11</v>
      </c>
      <c r="L84" s="1">
        <f t="shared" si="51"/>
        <v>1</v>
      </c>
      <c r="M84" s="1">
        <f t="shared" si="52"/>
        <v>3</v>
      </c>
      <c r="N84" s="1">
        <f t="shared" si="53"/>
        <v>4</v>
      </c>
      <c r="O84" s="1">
        <f t="shared" si="54"/>
        <v>6</v>
      </c>
      <c r="P84" s="1">
        <f t="shared" si="55"/>
        <v>8</v>
      </c>
      <c r="R84" s="1" t="str">
        <f>IFERROR(IF($I84="b",INDEX(flat_spelling[],MATCH(scales[[#This Row],[n1]],flat_spelling[number],0),2),INDEX(sharp_spelling[],MATCH(scales[[#This Row],[n1]],sharp_spelling[number],0),2)),"")</f>
        <v>A</v>
      </c>
      <c r="S84" s="1" t="str">
        <f>IFERROR(IF($I84="b",INDEX(flat_spelling[],MATCH(scales[[#This Row],[n2]],flat_spelling[number],0),2),INDEX(sharp_spelling[],MATCH(scales[[#This Row],[n2]],sharp_spelling[number],0),2)),"")</f>
        <v>Bb</v>
      </c>
      <c r="T84" s="1" t="str">
        <f>IFERROR(IF($I84="b",INDEX(flat_spelling[],MATCH(scales[[#This Row],[n3]],flat_spelling[number],0),2),INDEX(sharp_spelling[],MATCH(scales[[#This Row],[n3]],sharp_spelling[number],0),2)),"")</f>
        <v>C</v>
      </c>
      <c r="U84" s="1" t="str">
        <f>IFERROR(IF($I84="b",INDEX(flat_spelling[],MATCH(scales[[#This Row],[n4]],flat_spelling[number],0),2),INDEX(sharp_spelling[],MATCH(scales[[#This Row],[n4]],sharp_spelling[number],0),2)),"")</f>
        <v>D</v>
      </c>
      <c r="V84" s="1" t="str">
        <f>IFERROR(IF($I84="b",INDEX(flat_spelling[],MATCH(scales[[#This Row],[n5]],flat_spelling[number],0),2),INDEX(sharp_spelling[],MATCH(scales[[#This Row],[n5]],sharp_spelling[number],0),2)),"")</f>
        <v>Eb</v>
      </c>
      <c r="W84" s="1" t="str">
        <f>IFERROR(IF($I84="b",INDEX(flat_spelling[],MATCH(scales[[#This Row],[n6]],flat_spelling[number],0),2),INDEX(sharp_spelling[],MATCH(scales[[#This Row],[n6]],sharp_spelling[number],0),2)),"")</f>
        <v>F</v>
      </c>
      <c r="X84" s="1" t="str">
        <f>IFERROR(IF($I84="b",INDEX(flat_spelling[],MATCH(scales[[#This Row],[n7]],flat_spelling[number],0),2),INDEX(sharp_spelling[],MATCH(scales[[#This Row],[n7]],sharp_spelling[number],0),2)),"")</f>
        <v>G</v>
      </c>
      <c r="Y84" s="1" t="str">
        <f>IFERROR(IF($I84="b",INDEX(flat_spelling[],MATCH(scales[[#This Row],[n8]],flat_spelling[number],0),2),INDEX(sharp_spelling[],MATCH(scales[[#This Row],[n8]],sharp_spelling[number],0),2)),"")</f>
        <v/>
      </c>
      <c r="Z84" s="1" t="s">
        <v>79</v>
      </c>
      <c r="AA84" s="1" t="s">
        <v>77</v>
      </c>
      <c r="AB84" s="1" t="s">
        <v>78</v>
      </c>
      <c r="AC84" s="1" t="s">
        <v>78</v>
      </c>
      <c r="AD84" s="1" t="s">
        <v>77</v>
      </c>
      <c r="AE84" s="1" t="s">
        <v>77</v>
      </c>
      <c r="AF84" s="1" t="s">
        <v>78</v>
      </c>
    </row>
    <row r="85" spans="2:32" x14ac:dyDescent="0.4">
      <c r="B85" s="1">
        <v>83</v>
      </c>
      <c r="C85" s="1">
        <v>11</v>
      </c>
      <c r="D85" s="1" t="str">
        <f>scales[[#This Row],[nn1]]</f>
        <v>A#</v>
      </c>
      <c r="E85" s="1" t="s">
        <v>62</v>
      </c>
      <c r="F85" s="1">
        <v>7</v>
      </c>
      <c r="G85" s="1" t="s">
        <v>20</v>
      </c>
      <c r="H85" s="1">
        <f t="shared" si="48"/>
        <v>12</v>
      </c>
      <c r="I85" s="1" t="str">
        <f>IF(COUNTIF(RMS_spelling[number],scales[[#This Row],[RMS]])&gt;0,"b","")</f>
        <v/>
      </c>
      <c r="J85" s="1">
        <f t="shared" si="49"/>
        <v>11</v>
      </c>
      <c r="K85" s="1">
        <f t="shared" si="50"/>
        <v>12</v>
      </c>
      <c r="L85" s="1">
        <f t="shared" si="51"/>
        <v>2</v>
      </c>
      <c r="M85" s="1">
        <f t="shared" si="52"/>
        <v>4</v>
      </c>
      <c r="N85" s="1">
        <f t="shared" si="53"/>
        <v>5</v>
      </c>
      <c r="O85" s="1">
        <f t="shared" si="54"/>
        <v>7</v>
      </c>
      <c r="P85" s="1">
        <f t="shared" si="55"/>
        <v>9</v>
      </c>
      <c r="R85" s="1" t="str">
        <f>IFERROR(IF($I85="b",INDEX(flat_spelling[],MATCH(scales[[#This Row],[n1]],flat_spelling[number],0),2),INDEX(sharp_spelling[],MATCH(scales[[#This Row],[n1]],sharp_spelling[number],0),2)),"")</f>
        <v>A#</v>
      </c>
      <c r="S85" s="1" t="str">
        <f>IFERROR(IF($I85="b",INDEX(flat_spelling[],MATCH(scales[[#This Row],[n2]],flat_spelling[number],0),2),INDEX(sharp_spelling[],MATCH(scales[[#This Row],[n2]],sharp_spelling[number],0),2)),"")</f>
        <v>B</v>
      </c>
      <c r="T85" s="1" t="str">
        <f>IFERROR(IF($I85="b",INDEX(flat_spelling[],MATCH(scales[[#This Row],[n3]],flat_spelling[number],0),2),INDEX(sharp_spelling[],MATCH(scales[[#This Row],[n3]],sharp_spelling[number],0),2)),"")</f>
        <v>C#</v>
      </c>
      <c r="U85" s="1" t="str">
        <f>IFERROR(IF($I85="b",INDEX(flat_spelling[],MATCH(scales[[#This Row],[n4]],flat_spelling[number],0),2),INDEX(sharp_spelling[],MATCH(scales[[#This Row],[n4]],sharp_spelling[number],0),2)),"")</f>
        <v>D#</v>
      </c>
      <c r="V85" s="1" t="str">
        <f>IFERROR(IF($I85="b",INDEX(flat_spelling[],MATCH(scales[[#This Row],[n5]],flat_spelling[number],0),2),INDEX(sharp_spelling[],MATCH(scales[[#This Row],[n5]],sharp_spelling[number],0),2)),"")</f>
        <v>E</v>
      </c>
      <c r="W85" s="1" t="str">
        <f>IFERROR(IF($I85="b",INDEX(flat_spelling[],MATCH(scales[[#This Row],[n6]],flat_spelling[number],0),2),INDEX(sharp_spelling[],MATCH(scales[[#This Row],[n6]],sharp_spelling[number],0),2)),"")</f>
        <v>F#</v>
      </c>
      <c r="X85" s="1" t="str">
        <f>IFERROR(IF($I85="b",INDEX(flat_spelling[],MATCH(scales[[#This Row],[n7]],flat_spelling[number],0),2),INDEX(sharp_spelling[],MATCH(scales[[#This Row],[n7]],sharp_spelling[number],0),2)),"")</f>
        <v>G#</v>
      </c>
      <c r="Y85" s="1" t="str">
        <f>IFERROR(IF($I85="b",INDEX(flat_spelling[],MATCH(scales[[#This Row],[n8]],flat_spelling[number],0),2),INDEX(sharp_spelling[],MATCH(scales[[#This Row],[n8]],sharp_spelling[number],0),2)),"")</f>
        <v/>
      </c>
      <c r="Z85" s="1" t="s">
        <v>79</v>
      </c>
      <c r="AA85" s="1" t="s">
        <v>77</v>
      </c>
      <c r="AB85" s="1" t="s">
        <v>78</v>
      </c>
      <c r="AC85" s="1" t="s">
        <v>78</v>
      </c>
      <c r="AD85" s="1" t="s">
        <v>77</v>
      </c>
      <c r="AE85" s="1" t="s">
        <v>77</v>
      </c>
      <c r="AF85" s="1" t="s">
        <v>78</v>
      </c>
    </row>
    <row r="86" spans="2:32" x14ac:dyDescent="0.4">
      <c r="B86" s="1">
        <v>84</v>
      </c>
      <c r="C86" s="1">
        <v>12</v>
      </c>
      <c r="D86" s="1" t="str">
        <f>scales[[#This Row],[nn1]]</f>
        <v>B</v>
      </c>
      <c r="E86" s="1" t="s">
        <v>62</v>
      </c>
      <c r="F86" s="1">
        <v>7</v>
      </c>
      <c r="G86" s="1" t="s">
        <v>20</v>
      </c>
      <c r="H86" s="1">
        <f t="shared" si="48"/>
        <v>1</v>
      </c>
      <c r="I86" s="1" t="str">
        <f>IF(COUNTIF(RMS_spelling[number],scales[[#This Row],[RMS]])&gt;0,"b","")</f>
        <v>b</v>
      </c>
      <c r="J86" s="1">
        <f t="shared" si="49"/>
        <v>12</v>
      </c>
      <c r="K86" s="1">
        <f t="shared" si="50"/>
        <v>1</v>
      </c>
      <c r="L86" s="1">
        <f t="shared" si="51"/>
        <v>3</v>
      </c>
      <c r="M86" s="1">
        <f t="shared" si="52"/>
        <v>5</v>
      </c>
      <c r="N86" s="1">
        <f t="shared" si="53"/>
        <v>6</v>
      </c>
      <c r="O86" s="1">
        <f t="shared" si="54"/>
        <v>8</v>
      </c>
      <c r="P86" s="1">
        <f t="shared" si="55"/>
        <v>10</v>
      </c>
      <c r="R86" s="1" t="str">
        <f>IFERROR(IF($I86="b",INDEX(flat_spelling[],MATCH(scales[[#This Row],[n1]],flat_spelling[number],0),2),INDEX(sharp_spelling[],MATCH(scales[[#This Row],[n1]],sharp_spelling[number],0),2)),"")</f>
        <v>B</v>
      </c>
      <c r="S86" s="1" t="str">
        <f>IFERROR(IF($I86="b",INDEX(flat_spelling[],MATCH(scales[[#This Row],[n2]],flat_spelling[number],0),2),INDEX(sharp_spelling[],MATCH(scales[[#This Row],[n2]],sharp_spelling[number],0),2)),"")</f>
        <v>C</v>
      </c>
      <c r="T86" s="1" t="str">
        <f>IFERROR(IF($I86="b",INDEX(flat_spelling[],MATCH(scales[[#This Row],[n3]],flat_spelling[number],0),2),INDEX(sharp_spelling[],MATCH(scales[[#This Row],[n3]],sharp_spelling[number],0),2)),"")</f>
        <v>D</v>
      </c>
      <c r="U86" s="1" t="str">
        <f>IFERROR(IF($I86="b",INDEX(flat_spelling[],MATCH(scales[[#This Row],[n4]],flat_spelling[number],0),2),INDEX(sharp_spelling[],MATCH(scales[[#This Row],[n4]],sharp_spelling[number],0),2)),"")</f>
        <v>E</v>
      </c>
      <c r="V86" s="1" t="str">
        <f>IFERROR(IF($I86="b",INDEX(flat_spelling[],MATCH(scales[[#This Row],[n5]],flat_spelling[number],0),2),INDEX(sharp_spelling[],MATCH(scales[[#This Row],[n5]],sharp_spelling[number],0),2)),"")</f>
        <v>F</v>
      </c>
      <c r="W86" s="1" t="str">
        <f>IFERROR(IF($I86="b",INDEX(flat_spelling[],MATCH(scales[[#This Row],[n6]],flat_spelling[number],0),2),INDEX(sharp_spelling[],MATCH(scales[[#This Row],[n6]],sharp_spelling[number],0),2)),"")</f>
        <v>G</v>
      </c>
      <c r="X86" s="1" t="str">
        <f>IFERROR(IF($I86="b",INDEX(flat_spelling[],MATCH(scales[[#This Row],[n7]],flat_spelling[number],0),2),INDEX(sharp_spelling[],MATCH(scales[[#This Row],[n7]],sharp_spelling[number],0),2)),"")</f>
        <v>A</v>
      </c>
      <c r="Y86" s="1" t="str">
        <f>IFERROR(IF($I86="b",INDEX(flat_spelling[],MATCH(scales[[#This Row],[n8]],flat_spelling[number],0),2),INDEX(sharp_spelling[],MATCH(scales[[#This Row],[n8]],sharp_spelling[number],0),2)),"")</f>
        <v/>
      </c>
      <c r="Z86" s="1" t="s">
        <v>79</v>
      </c>
      <c r="AA86" s="1" t="s">
        <v>77</v>
      </c>
      <c r="AB86" s="1" t="s">
        <v>78</v>
      </c>
      <c r="AC86" s="1" t="s">
        <v>78</v>
      </c>
      <c r="AD86" s="1" t="s">
        <v>77</v>
      </c>
      <c r="AE86" s="1" t="s">
        <v>77</v>
      </c>
      <c r="AF86" s="1" t="s">
        <v>78</v>
      </c>
    </row>
    <row r="87" spans="2:32" x14ac:dyDescent="0.4">
      <c r="B87" s="1">
        <v>85</v>
      </c>
      <c r="C87" s="1">
        <v>1</v>
      </c>
      <c r="D87" s="1" t="str">
        <f>scales[[#This Row],[nn1]]</f>
        <v>C</v>
      </c>
      <c r="E87" s="1" t="s">
        <v>63</v>
      </c>
      <c r="F87" s="1">
        <v>1</v>
      </c>
      <c r="G87" s="1" t="s">
        <v>21</v>
      </c>
      <c r="H87" s="1">
        <f>MOD(1+2,12)+1</f>
        <v>4</v>
      </c>
      <c r="I87" s="1" t="str">
        <f>IF(COUNTIF(RMS_spelling[number],scales[[#This Row],[RMS]])&gt;0,"b","")</f>
        <v>b</v>
      </c>
      <c r="J87" s="1">
        <v>1</v>
      </c>
      <c r="K87" s="1">
        <v>3</v>
      </c>
      <c r="L87" s="1">
        <v>4</v>
      </c>
      <c r="M87" s="1">
        <v>6</v>
      </c>
      <c r="N87" s="1">
        <v>8</v>
      </c>
      <c r="O87" s="1">
        <v>9</v>
      </c>
      <c r="P87" s="1">
        <v>12</v>
      </c>
      <c r="R87" s="1" t="str">
        <f>IFERROR(IF($I87="b",INDEX(flat_spelling[],MATCH(scales[[#This Row],[n1]],flat_spelling[number],0),2),INDEX(sharp_spelling[],MATCH(scales[[#This Row],[n1]],sharp_spelling[number],0),2)),"")</f>
        <v>C</v>
      </c>
      <c r="S87" s="1" t="str">
        <f>IFERROR(IF($I87="b",INDEX(flat_spelling[],MATCH(scales[[#This Row],[n2]],flat_spelling[number],0),2),INDEX(sharp_spelling[],MATCH(scales[[#This Row],[n2]],sharp_spelling[number],0),2)),"")</f>
        <v>D</v>
      </c>
      <c r="T87" s="1" t="str">
        <f>IFERROR(IF($I87="b",INDEX(flat_spelling[],MATCH(scales[[#This Row],[n3]],flat_spelling[number],0),2),INDEX(sharp_spelling[],MATCH(scales[[#This Row],[n3]],sharp_spelling[number],0),2)),"")</f>
        <v>Eb</v>
      </c>
      <c r="U87" s="1" t="str">
        <f>IFERROR(IF($I87="b",INDEX(flat_spelling[],MATCH(scales[[#This Row],[n4]],flat_spelling[number],0),2),INDEX(sharp_spelling[],MATCH(scales[[#This Row],[n4]],sharp_spelling[number],0),2)),"")</f>
        <v>F</v>
      </c>
      <c r="V87" s="1" t="str">
        <f>IFERROR(IF($I87="b",INDEX(flat_spelling[],MATCH(scales[[#This Row],[n5]],flat_spelling[number],0),2),INDEX(sharp_spelling[],MATCH(scales[[#This Row],[n5]],sharp_spelling[number],0),2)),"")</f>
        <v>G</v>
      </c>
      <c r="W87" s="1" t="str">
        <f>IFERROR(IF($I87="b",INDEX(flat_spelling[],MATCH(scales[[#This Row],[n6]],flat_spelling[number],0),2),INDEX(sharp_spelling[],MATCH(scales[[#This Row],[n6]],sharp_spelling[number],0),2)),"")</f>
        <v>Ab</v>
      </c>
      <c r="X87" s="1" t="str">
        <f>IFERROR(IF($I87="b",INDEX(flat_spelling[],MATCH(scales[[#This Row],[n7]],flat_spelling[number],0),2),INDEX(sharp_spelling[],MATCH(scales[[#This Row],[n7]],sharp_spelling[number],0),2)),"")</f>
        <v>B</v>
      </c>
      <c r="Y87" s="1" t="str">
        <f>IFERROR(IF($I87="b",INDEX(flat_spelling[],MATCH(scales[[#This Row],[n8]],flat_spelling[number],0),2),INDEX(sharp_spelling[],MATCH(scales[[#This Row],[n8]],sharp_spelling[number],0),2)),"")</f>
        <v/>
      </c>
      <c r="Z87" s="1" t="s">
        <v>78</v>
      </c>
      <c r="AA87" s="1" t="s">
        <v>79</v>
      </c>
      <c r="AB87" s="1" t="s">
        <v>80</v>
      </c>
      <c r="AC87" s="1" t="s">
        <v>78</v>
      </c>
      <c r="AD87" s="1" t="s">
        <v>77</v>
      </c>
      <c r="AE87" s="1" t="s">
        <v>77</v>
      </c>
      <c r="AF87" s="1" t="s">
        <v>79</v>
      </c>
    </row>
    <row r="88" spans="2:32" x14ac:dyDescent="0.4">
      <c r="B88" s="1">
        <v>86</v>
      </c>
      <c r="C88" s="1">
        <v>2</v>
      </c>
      <c r="D88" s="1" t="str">
        <f>scales[[#This Row],[nn1]]</f>
        <v>C#</v>
      </c>
      <c r="E88" s="1" t="s">
        <v>63</v>
      </c>
      <c r="F88" s="1">
        <v>1</v>
      </c>
      <c r="G88" s="1" t="s">
        <v>21</v>
      </c>
      <c r="H88" s="1">
        <f t="shared" ref="H88:H98" si="56">MOD(H87,12)+1</f>
        <v>5</v>
      </c>
      <c r="I88" s="1" t="str">
        <f>IF(COUNTIF(RMS_spelling[number],scales[[#This Row],[RMS]])&gt;0,"b","")</f>
        <v/>
      </c>
      <c r="J88" s="1">
        <f t="shared" ref="J88:J98" si="57">MOD(J87,12)+1</f>
        <v>2</v>
      </c>
      <c r="K88" s="1">
        <f t="shared" ref="K88:K98" si="58">MOD(K87,12)+1</f>
        <v>4</v>
      </c>
      <c r="L88" s="1">
        <f t="shared" ref="L88:L98" si="59">MOD(L87,12)+1</f>
        <v>5</v>
      </c>
      <c r="M88" s="1">
        <f t="shared" ref="M88:M98" si="60">MOD(M87,12)+1</f>
        <v>7</v>
      </c>
      <c r="N88" s="1">
        <f t="shared" ref="N88:N98" si="61">MOD(N87,12)+1</f>
        <v>9</v>
      </c>
      <c r="O88" s="1">
        <f t="shared" ref="O88:O98" si="62">MOD(O87,12)+1</f>
        <v>10</v>
      </c>
      <c r="P88" s="1">
        <f t="shared" ref="P88:P98" si="63">MOD(P87,12)+1</f>
        <v>1</v>
      </c>
      <c r="R88" s="1" t="str">
        <f>IFERROR(IF($I88="b",INDEX(flat_spelling[],MATCH(scales[[#This Row],[n1]],flat_spelling[number],0),2),INDEX(sharp_spelling[],MATCH(scales[[#This Row],[n1]],sharp_spelling[number],0),2)),"")</f>
        <v>C#</v>
      </c>
      <c r="S88" s="1" t="str">
        <f>IFERROR(IF($I88="b",INDEX(flat_spelling[],MATCH(scales[[#This Row],[n2]],flat_spelling[number],0),2),INDEX(sharp_spelling[],MATCH(scales[[#This Row],[n2]],sharp_spelling[number],0),2)),"")</f>
        <v>D#</v>
      </c>
      <c r="T88" s="1" t="str">
        <f>IFERROR(IF($I88="b",INDEX(flat_spelling[],MATCH(scales[[#This Row],[n3]],flat_spelling[number],0),2),INDEX(sharp_spelling[],MATCH(scales[[#This Row],[n3]],sharp_spelling[number],0),2)),"")</f>
        <v>E</v>
      </c>
      <c r="U88" s="1" t="str">
        <f>IFERROR(IF($I88="b",INDEX(flat_spelling[],MATCH(scales[[#This Row],[n4]],flat_spelling[number],0),2),INDEX(sharp_spelling[],MATCH(scales[[#This Row],[n4]],sharp_spelling[number],0),2)),"")</f>
        <v>F#</v>
      </c>
      <c r="V88" s="1" t="str">
        <f>IFERROR(IF($I88="b",INDEX(flat_spelling[],MATCH(scales[[#This Row],[n5]],flat_spelling[number],0),2),INDEX(sharp_spelling[],MATCH(scales[[#This Row],[n5]],sharp_spelling[number],0),2)),"")</f>
        <v>G#</v>
      </c>
      <c r="W88" s="1" t="str">
        <f>IFERROR(IF($I88="b",INDEX(flat_spelling[],MATCH(scales[[#This Row],[n6]],flat_spelling[number],0),2),INDEX(sharp_spelling[],MATCH(scales[[#This Row],[n6]],sharp_spelling[number],0),2)),"")</f>
        <v>A</v>
      </c>
      <c r="X88" s="1" t="str">
        <f>IFERROR(IF($I88="b",INDEX(flat_spelling[],MATCH(scales[[#This Row],[n7]],flat_spelling[number],0),2),INDEX(sharp_spelling[],MATCH(scales[[#This Row],[n7]],sharp_spelling[number],0),2)),"")</f>
        <v>C</v>
      </c>
      <c r="Y88" s="1" t="str">
        <f>IFERROR(IF($I88="b",INDEX(flat_spelling[],MATCH(scales[[#This Row],[n8]],flat_spelling[number],0),2),INDEX(sharp_spelling[],MATCH(scales[[#This Row],[n8]],sharp_spelling[number],0),2)),"")</f>
        <v/>
      </c>
      <c r="Z88" s="1" t="s">
        <v>78</v>
      </c>
      <c r="AA88" s="1" t="s">
        <v>79</v>
      </c>
      <c r="AB88" s="1" t="s">
        <v>80</v>
      </c>
      <c r="AC88" s="1" t="s">
        <v>78</v>
      </c>
      <c r="AD88" s="1" t="s">
        <v>77</v>
      </c>
      <c r="AE88" s="1" t="s">
        <v>77</v>
      </c>
      <c r="AF88" s="1" t="s">
        <v>79</v>
      </c>
    </row>
    <row r="89" spans="2:32" x14ac:dyDescent="0.4">
      <c r="B89" s="1">
        <v>87</v>
      </c>
      <c r="C89" s="1">
        <v>3</v>
      </c>
      <c r="D89" s="1" t="str">
        <f>scales[[#This Row],[nn1]]</f>
        <v>D</v>
      </c>
      <c r="E89" s="1" t="s">
        <v>63</v>
      </c>
      <c r="F89" s="1">
        <v>1</v>
      </c>
      <c r="G89" s="1" t="s">
        <v>21</v>
      </c>
      <c r="H89" s="1">
        <f t="shared" si="56"/>
        <v>6</v>
      </c>
      <c r="I89" s="1" t="str">
        <f>IF(COUNTIF(RMS_spelling[number],scales[[#This Row],[RMS]])&gt;0,"b","")</f>
        <v>b</v>
      </c>
      <c r="J89" s="1">
        <f t="shared" si="57"/>
        <v>3</v>
      </c>
      <c r="K89" s="1">
        <f t="shared" si="58"/>
        <v>5</v>
      </c>
      <c r="L89" s="1">
        <f t="shared" si="59"/>
        <v>6</v>
      </c>
      <c r="M89" s="1">
        <f t="shared" si="60"/>
        <v>8</v>
      </c>
      <c r="N89" s="1">
        <f t="shared" si="61"/>
        <v>10</v>
      </c>
      <c r="O89" s="1">
        <f t="shared" si="62"/>
        <v>11</v>
      </c>
      <c r="P89" s="1">
        <f t="shared" si="63"/>
        <v>2</v>
      </c>
      <c r="R89" s="1" t="str">
        <f>IFERROR(IF($I89="b",INDEX(flat_spelling[],MATCH(scales[[#This Row],[n1]],flat_spelling[number],0),2),INDEX(sharp_spelling[],MATCH(scales[[#This Row],[n1]],sharp_spelling[number],0),2)),"")</f>
        <v>D</v>
      </c>
      <c r="S89" s="1" t="str">
        <f>IFERROR(IF($I89="b",INDEX(flat_spelling[],MATCH(scales[[#This Row],[n2]],flat_spelling[number],0),2),INDEX(sharp_spelling[],MATCH(scales[[#This Row],[n2]],sharp_spelling[number],0),2)),"")</f>
        <v>E</v>
      </c>
      <c r="T89" s="1" t="str">
        <f>IFERROR(IF($I89="b",INDEX(flat_spelling[],MATCH(scales[[#This Row],[n3]],flat_spelling[number],0),2),INDEX(sharp_spelling[],MATCH(scales[[#This Row],[n3]],sharp_spelling[number],0),2)),"")</f>
        <v>F</v>
      </c>
      <c r="U89" s="1" t="str">
        <f>IFERROR(IF($I89="b",INDEX(flat_spelling[],MATCH(scales[[#This Row],[n4]],flat_spelling[number],0),2),INDEX(sharp_spelling[],MATCH(scales[[#This Row],[n4]],sharp_spelling[number],0),2)),"")</f>
        <v>G</v>
      </c>
      <c r="V89" s="1" t="str">
        <f>IFERROR(IF($I89="b",INDEX(flat_spelling[],MATCH(scales[[#This Row],[n5]],flat_spelling[number],0),2),INDEX(sharp_spelling[],MATCH(scales[[#This Row],[n5]],sharp_spelling[number],0),2)),"")</f>
        <v>A</v>
      </c>
      <c r="W89" s="1" t="str">
        <f>IFERROR(IF($I89="b",INDEX(flat_spelling[],MATCH(scales[[#This Row],[n6]],flat_spelling[number],0),2),INDEX(sharp_spelling[],MATCH(scales[[#This Row],[n6]],sharp_spelling[number],0),2)),"")</f>
        <v>Bb</v>
      </c>
      <c r="X89" s="1" t="str">
        <f>IFERROR(IF($I89="b",INDEX(flat_spelling[],MATCH(scales[[#This Row],[n7]],flat_spelling[number],0),2),INDEX(sharp_spelling[],MATCH(scales[[#This Row],[n7]],sharp_spelling[number],0),2)),"")</f>
        <v>Db</v>
      </c>
      <c r="Y89" s="1" t="str">
        <f>IFERROR(IF($I89="b",INDEX(flat_spelling[],MATCH(scales[[#This Row],[n8]],flat_spelling[number],0),2),INDEX(sharp_spelling[],MATCH(scales[[#This Row],[n8]],sharp_spelling[number],0),2)),"")</f>
        <v/>
      </c>
      <c r="Z89" s="1" t="s">
        <v>78</v>
      </c>
      <c r="AA89" s="1" t="s">
        <v>79</v>
      </c>
      <c r="AB89" s="1" t="s">
        <v>80</v>
      </c>
      <c r="AC89" s="1" t="s">
        <v>78</v>
      </c>
      <c r="AD89" s="1" t="s">
        <v>77</v>
      </c>
      <c r="AE89" s="1" t="s">
        <v>77</v>
      </c>
      <c r="AF89" s="1" t="s">
        <v>79</v>
      </c>
    </row>
    <row r="90" spans="2:32" x14ac:dyDescent="0.4">
      <c r="B90" s="1">
        <v>88</v>
      </c>
      <c r="C90" s="1">
        <v>4</v>
      </c>
      <c r="D90" s="1" t="str">
        <f>scales[[#This Row],[nn1]]</f>
        <v>D#</v>
      </c>
      <c r="E90" s="1" t="s">
        <v>63</v>
      </c>
      <c r="F90" s="1">
        <v>1</v>
      </c>
      <c r="G90" s="1" t="s">
        <v>21</v>
      </c>
      <c r="H90" s="1">
        <f t="shared" si="56"/>
        <v>7</v>
      </c>
      <c r="I90" s="1" t="str">
        <f>IF(COUNTIF(RMS_spelling[number],scales[[#This Row],[RMS]])&gt;0,"b","")</f>
        <v/>
      </c>
      <c r="J90" s="1">
        <f t="shared" si="57"/>
        <v>4</v>
      </c>
      <c r="K90" s="1">
        <f t="shared" si="58"/>
        <v>6</v>
      </c>
      <c r="L90" s="1">
        <f t="shared" si="59"/>
        <v>7</v>
      </c>
      <c r="M90" s="1">
        <f t="shared" si="60"/>
        <v>9</v>
      </c>
      <c r="N90" s="1">
        <f t="shared" si="61"/>
        <v>11</v>
      </c>
      <c r="O90" s="1">
        <f t="shared" si="62"/>
        <v>12</v>
      </c>
      <c r="P90" s="1">
        <f t="shared" si="63"/>
        <v>3</v>
      </c>
      <c r="R90" s="1" t="str">
        <f>IFERROR(IF($I90="b",INDEX(flat_spelling[],MATCH(scales[[#This Row],[n1]],flat_spelling[number],0),2),INDEX(sharp_spelling[],MATCH(scales[[#This Row],[n1]],sharp_spelling[number],0),2)),"")</f>
        <v>D#</v>
      </c>
      <c r="S90" s="1" t="str">
        <f>IFERROR(IF($I90="b",INDEX(flat_spelling[],MATCH(scales[[#This Row],[n2]],flat_spelling[number],0),2),INDEX(sharp_spelling[],MATCH(scales[[#This Row],[n2]],sharp_spelling[number],0),2)),"")</f>
        <v>F</v>
      </c>
      <c r="T90" s="1" t="str">
        <f>IFERROR(IF($I90="b",INDEX(flat_spelling[],MATCH(scales[[#This Row],[n3]],flat_spelling[number],0),2),INDEX(sharp_spelling[],MATCH(scales[[#This Row],[n3]],sharp_spelling[number],0),2)),"")</f>
        <v>F#</v>
      </c>
      <c r="U90" s="1" t="str">
        <f>IFERROR(IF($I90="b",INDEX(flat_spelling[],MATCH(scales[[#This Row],[n4]],flat_spelling[number],0),2),INDEX(sharp_spelling[],MATCH(scales[[#This Row],[n4]],sharp_spelling[number],0),2)),"")</f>
        <v>G#</v>
      </c>
      <c r="V90" s="1" t="str">
        <f>IFERROR(IF($I90="b",INDEX(flat_spelling[],MATCH(scales[[#This Row],[n5]],flat_spelling[number],0),2),INDEX(sharp_spelling[],MATCH(scales[[#This Row],[n5]],sharp_spelling[number],0),2)),"")</f>
        <v>A#</v>
      </c>
      <c r="W90" s="1" t="str">
        <f>IFERROR(IF($I90="b",INDEX(flat_spelling[],MATCH(scales[[#This Row],[n6]],flat_spelling[number],0),2),INDEX(sharp_spelling[],MATCH(scales[[#This Row],[n6]],sharp_spelling[number],0),2)),"")</f>
        <v>B</v>
      </c>
      <c r="X90" s="1" t="str">
        <f>IFERROR(IF($I90="b",INDEX(flat_spelling[],MATCH(scales[[#This Row],[n7]],flat_spelling[number],0),2),INDEX(sharp_spelling[],MATCH(scales[[#This Row],[n7]],sharp_spelling[number],0),2)),"")</f>
        <v>D</v>
      </c>
      <c r="Y90" s="1" t="str">
        <f>IFERROR(IF($I90="b",INDEX(flat_spelling[],MATCH(scales[[#This Row],[n8]],flat_spelling[number],0),2),INDEX(sharp_spelling[],MATCH(scales[[#This Row],[n8]],sharp_spelling[number],0),2)),"")</f>
        <v/>
      </c>
      <c r="Z90" s="1" t="s">
        <v>78</v>
      </c>
      <c r="AA90" s="1" t="s">
        <v>79</v>
      </c>
      <c r="AB90" s="1" t="s">
        <v>80</v>
      </c>
      <c r="AC90" s="1" t="s">
        <v>78</v>
      </c>
      <c r="AD90" s="1" t="s">
        <v>77</v>
      </c>
      <c r="AE90" s="1" t="s">
        <v>77</v>
      </c>
      <c r="AF90" s="1" t="s">
        <v>79</v>
      </c>
    </row>
    <row r="91" spans="2:32" x14ac:dyDescent="0.4">
      <c r="B91" s="1">
        <v>89</v>
      </c>
      <c r="C91" s="1">
        <v>5</v>
      </c>
      <c r="D91" s="1" t="str">
        <f>scales[[#This Row],[nn1]]</f>
        <v>E</v>
      </c>
      <c r="E91" s="1" t="s">
        <v>63</v>
      </c>
      <c r="F91" s="1">
        <v>1</v>
      </c>
      <c r="G91" s="1" t="s">
        <v>21</v>
      </c>
      <c r="H91" s="1">
        <f t="shared" si="56"/>
        <v>8</v>
      </c>
      <c r="I91" s="1" t="str">
        <f>IF(COUNTIF(RMS_spelling[number],scales[[#This Row],[RMS]])&gt;0,"b","")</f>
        <v/>
      </c>
      <c r="J91" s="1">
        <f t="shared" si="57"/>
        <v>5</v>
      </c>
      <c r="K91" s="1">
        <f t="shared" si="58"/>
        <v>7</v>
      </c>
      <c r="L91" s="1">
        <f t="shared" si="59"/>
        <v>8</v>
      </c>
      <c r="M91" s="1">
        <f t="shared" si="60"/>
        <v>10</v>
      </c>
      <c r="N91" s="1">
        <f t="shared" si="61"/>
        <v>12</v>
      </c>
      <c r="O91" s="1">
        <f t="shared" si="62"/>
        <v>1</v>
      </c>
      <c r="P91" s="1">
        <f t="shared" si="63"/>
        <v>4</v>
      </c>
      <c r="R91" s="1" t="str">
        <f>IFERROR(IF($I91="b",INDEX(flat_spelling[],MATCH(scales[[#This Row],[n1]],flat_spelling[number],0),2),INDEX(sharp_spelling[],MATCH(scales[[#This Row],[n1]],sharp_spelling[number],0),2)),"")</f>
        <v>E</v>
      </c>
      <c r="S91" s="1" t="str">
        <f>IFERROR(IF($I91="b",INDEX(flat_spelling[],MATCH(scales[[#This Row],[n2]],flat_spelling[number],0),2),INDEX(sharp_spelling[],MATCH(scales[[#This Row],[n2]],sharp_spelling[number],0),2)),"")</f>
        <v>F#</v>
      </c>
      <c r="T91" s="1" t="str">
        <f>IFERROR(IF($I91="b",INDEX(flat_spelling[],MATCH(scales[[#This Row],[n3]],flat_spelling[number],0),2),INDEX(sharp_spelling[],MATCH(scales[[#This Row],[n3]],sharp_spelling[number],0),2)),"")</f>
        <v>G</v>
      </c>
      <c r="U91" s="1" t="str">
        <f>IFERROR(IF($I91="b",INDEX(flat_spelling[],MATCH(scales[[#This Row],[n4]],flat_spelling[number],0),2),INDEX(sharp_spelling[],MATCH(scales[[#This Row],[n4]],sharp_spelling[number],0),2)),"")</f>
        <v>A</v>
      </c>
      <c r="V91" s="1" t="str">
        <f>IFERROR(IF($I91="b",INDEX(flat_spelling[],MATCH(scales[[#This Row],[n5]],flat_spelling[number],0),2),INDEX(sharp_spelling[],MATCH(scales[[#This Row],[n5]],sharp_spelling[number],0),2)),"")</f>
        <v>B</v>
      </c>
      <c r="W91" s="1" t="str">
        <f>IFERROR(IF($I91="b",INDEX(flat_spelling[],MATCH(scales[[#This Row],[n6]],flat_spelling[number],0),2),INDEX(sharp_spelling[],MATCH(scales[[#This Row],[n6]],sharp_spelling[number],0),2)),"")</f>
        <v>C</v>
      </c>
      <c r="X91" s="1" t="str">
        <f>IFERROR(IF($I91="b",INDEX(flat_spelling[],MATCH(scales[[#This Row],[n7]],flat_spelling[number],0),2),INDEX(sharp_spelling[],MATCH(scales[[#This Row],[n7]],sharp_spelling[number],0),2)),"")</f>
        <v>D#</v>
      </c>
      <c r="Y91" s="1" t="str">
        <f>IFERROR(IF($I91="b",INDEX(flat_spelling[],MATCH(scales[[#This Row],[n8]],flat_spelling[number],0),2),INDEX(sharp_spelling[],MATCH(scales[[#This Row],[n8]],sharp_spelling[number],0),2)),"")</f>
        <v/>
      </c>
      <c r="Z91" s="1" t="s">
        <v>78</v>
      </c>
      <c r="AA91" s="1" t="s">
        <v>79</v>
      </c>
      <c r="AB91" s="1" t="s">
        <v>80</v>
      </c>
      <c r="AC91" s="1" t="s">
        <v>78</v>
      </c>
      <c r="AD91" s="1" t="s">
        <v>77</v>
      </c>
      <c r="AE91" s="1" t="s">
        <v>77</v>
      </c>
      <c r="AF91" s="1" t="s">
        <v>79</v>
      </c>
    </row>
    <row r="92" spans="2:32" x14ac:dyDescent="0.4">
      <c r="B92" s="1">
        <v>90</v>
      </c>
      <c r="C92" s="1">
        <v>6</v>
      </c>
      <c r="D92" s="1" t="str">
        <f>scales[[#This Row],[nn1]]</f>
        <v>F</v>
      </c>
      <c r="E92" s="1" t="s">
        <v>63</v>
      </c>
      <c r="F92" s="1">
        <v>1</v>
      </c>
      <c r="G92" s="1" t="s">
        <v>21</v>
      </c>
      <c r="H92" s="1">
        <f t="shared" si="56"/>
        <v>9</v>
      </c>
      <c r="I92" s="1" t="str">
        <f>IF(COUNTIF(RMS_spelling[number],scales[[#This Row],[RMS]])&gt;0,"b","")</f>
        <v>b</v>
      </c>
      <c r="J92" s="1">
        <f t="shared" si="57"/>
        <v>6</v>
      </c>
      <c r="K92" s="1">
        <f t="shared" si="58"/>
        <v>8</v>
      </c>
      <c r="L92" s="1">
        <f t="shared" si="59"/>
        <v>9</v>
      </c>
      <c r="M92" s="1">
        <f t="shared" si="60"/>
        <v>11</v>
      </c>
      <c r="N92" s="1">
        <f t="shared" si="61"/>
        <v>1</v>
      </c>
      <c r="O92" s="1">
        <f t="shared" si="62"/>
        <v>2</v>
      </c>
      <c r="P92" s="1">
        <f t="shared" si="63"/>
        <v>5</v>
      </c>
      <c r="R92" s="1" t="str">
        <f>IFERROR(IF($I92="b",INDEX(flat_spelling[],MATCH(scales[[#This Row],[n1]],flat_spelling[number],0),2),INDEX(sharp_spelling[],MATCH(scales[[#This Row],[n1]],sharp_spelling[number],0),2)),"")</f>
        <v>F</v>
      </c>
      <c r="S92" s="1" t="str">
        <f>IFERROR(IF($I92="b",INDEX(flat_spelling[],MATCH(scales[[#This Row],[n2]],flat_spelling[number],0),2),INDEX(sharp_spelling[],MATCH(scales[[#This Row],[n2]],sharp_spelling[number],0),2)),"")</f>
        <v>G</v>
      </c>
      <c r="T92" s="1" t="str">
        <f>IFERROR(IF($I92="b",INDEX(flat_spelling[],MATCH(scales[[#This Row],[n3]],flat_spelling[number],0),2),INDEX(sharp_spelling[],MATCH(scales[[#This Row],[n3]],sharp_spelling[number],0),2)),"")</f>
        <v>Ab</v>
      </c>
      <c r="U92" s="1" t="str">
        <f>IFERROR(IF($I92="b",INDEX(flat_spelling[],MATCH(scales[[#This Row],[n4]],flat_spelling[number],0),2),INDEX(sharp_spelling[],MATCH(scales[[#This Row],[n4]],sharp_spelling[number],0),2)),"")</f>
        <v>Bb</v>
      </c>
      <c r="V92" s="1" t="str">
        <f>IFERROR(IF($I92="b",INDEX(flat_spelling[],MATCH(scales[[#This Row],[n5]],flat_spelling[number],0),2),INDEX(sharp_spelling[],MATCH(scales[[#This Row],[n5]],sharp_spelling[number],0),2)),"")</f>
        <v>C</v>
      </c>
      <c r="W92" s="1" t="str">
        <f>IFERROR(IF($I92="b",INDEX(flat_spelling[],MATCH(scales[[#This Row],[n6]],flat_spelling[number],0),2),INDEX(sharp_spelling[],MATCH(scales[[#This Row],[n6]],sharp_spelling[number],0),2)),"")</f>
        <v>Db</v>
      </c>
      <c r="X92" s="1" t="str">
        <f>IFERROR(IF($I92="b",INDEX(flat_spelling[],MATCH(scales[[#This Row],[n7]],flat_spelling[number],0),2),INDEX(sharp_spelling[],MATCH(scales[[#This Row],[n7]],sharp_spelling[number],0),2)),"")</f>
        <v>E</v>
      </c>
      <c r="Y92" s="1" t="str">
        <f>IFERROR(IF($I92="b",INDEX(flat_spelling[],MATCH(scales[[#This Row],[n8]],flat_spelling[number],0),2),INDEX(sharp_spelling[],MATCH(scales[[#This Row],[n8]],sharp_spelling[number],0),2)),"")</f>
        <v/>
      </c>
      <c r="Z92" s="1" t="s">
        <v>78</v>
      </c>
      <c r="AA92" s="1" t="s">
        <v>79</v>
      </c>
      <c r="AB92" s="1" t="s">
        <v>80</v>
      </c>
      <c r="AC92" s="1" t="s">
        <v>78</v>
      </c>
      <c r="AD92" s="1" t="s">
        <v>77</v>
      </c>
      <c r="AE92" s="1" t="s">
        <v>77</v>
      </c>
      <c r="AF92" s="1" t="s">
        <v>79</v>
      </c>
    </row>
    <row r="93" spans="2:32" x14ac:dyDescent="0.4">
      <c r="B93" s="1">
        <v>91</v>
      </c>
      <c r="C93" s="1">
        <v>7</v>
      </c>
      <c r="D93" s="1" t="str">
        <f>scales[[#This Row],[nn1]]</f>
        <v>F#</v>
      </c>
      <c r="E93" s="1" t="s">
        <v>63</v>
      </c>
      <c r="F93" s="1">
        <v>1</v>
      </c>
      <c r="G93" s="1" t="s">
        <v>21</v>
      </c>
      <c r="H93" s="1">
        <f t="shared" si="56"/>
        <v>10</v>
      </c>
      <c r="I93" s="1" t="str">
        <f>IF(COUNTIF(RMS_spelling[number],scales[[#This Row],[RMS]])&gt;0,"b","")</f>
        <v/>
      </c>
      <c r="J93" s="1">
        <f t="shared" si="57"/>
        <v>7</v>
      </c>
      <c r="K93" s="1">
        <f t="shared" si="58"/>
        <v>9</v>
      </c>
      <c r="L93" s="1">
        <f t="shared" si="59"/>
        <v>10</v>
      </c>
      <c r="M93" s="1">
        <f t="shared" si="60"/>
        <v>12</v>
      </c>
      <c r="N93" s="1">
        <f t="shared" si="61"/>
        <v>2</v>
      </c>
      <c r="O93" s="1">
        <f t="shared" si="62"/>
        <v>3</v>
      </c>
      <c r="P93" s="1">
        <f t="shared" si="63"/>
        <v>6</v>
      </c>
      <c r="R93" s="1" t="str">
        <f>IFERROR(IF($I93="b",INDEX(flat_spelling[],MATCH(scales[[#This Row],[n1]],flat_spelling[number],0),2),INDEX(sharp_spelling[],MATCH(scales[[#This Row],[n1]],sharp_spelling[number],0),2)),"")</f>
        <v>F#</v>
      </c>
      <c r="S93" s="1" t="str">
        <f>IFERROR(IF($I93="b",INDEX(flat_spelling[],MATCH(scales[[#This Row],[n2]],flat_spelling[number],0),2),INDEX(sharp_spelling[],MATCH(scales[[#This Row],[n2]],sharp_spelling[number],0),2)),"")</f>
        <v>G#</v>
      </c>
      <c r="T93" s="1" t="str">
        <f>IFERROR(IF($I93="b",INDEX(flat_spelling[],MATCH(scales[[#This Row],[n3]],flat_spelling[number],0),2),INDEX(sharp_spelling[],MATCH(scales[[#This Row],[n3]],sharp_spelling[number],0),2)),"")</f>
        <v>A</v>
      </c>
      <c r="U93" s="1" t="str">
        <f>IFERROR(IF($I93="b",INDEX(flat_spelling[],MATCH(scales[[#This Row],[n4]],flat_spelling[number],0),2),INDEX(sharp_spelling[],MATCH(scales[[#This Row],[n4]],sharp_spelling[number],0),2)),"")</f>
        <v>B</v>
      </c>
      <c r="V93" s="1" t="str">
        <f>IFERROR(IF($I93="b",INDEX(flat_spelling[],MATCH(scales[[#This Row],[n5]],flat_spelling[number],0),2),INDEX(sharp_spelling[],MATCH(scales[[#This Row],[n5]],sharp_spelling[number],0),2)),"")</f>
        <v>C#</v>
      </c>
      <c r="W93" s="1" t="str">
        <f>IFERROR(IF($I93="b",INDEX(flat_spelling[],MATCH(scales[[#This Row],[n6]],flat_spelling[number],0),2),INDEX(sharp_spelling[],MATCH(scales[[#This Row],[n6]],sharp_spelling[number],0),2)),"")</f>
        <v>D</v>
      </c>
      <c r="X93" s="1" t="str">
        <f>IFERROR(IF($I93="b",INDEX(flat_spelling[],MATCH(scales[[#This Row],[n7]],flat_spelling[number],0),2),INDEX(sharp_spelling[],MATCH(scales[[#This Row],[n7]],sharp_spelling[number],0),2)),"")</f>
        <v>F</v>
      </c>
      <c r="Y93" s="1" t="str">
        <f>IFERROR(IF($I93="b",INDEX(flat_spelling[],MATCH(scales[[#This Row],[n8]],flat_spelling[number],0),2),INDEX(sharp_spelling[],MATCH(scales[[#This Row],[n8]],sharp_spelling[number],0),2)),"")</f>
        <v/>
      </c>
      <c r="Z93" s="1" t="s">
        <v>78</v>
      </c>
      <c r="AA93" s="1" t="s">
        <v>79</v>
      </c>
      <c r="AB93" s="1" t="s">
        <v>80</v>
      </c>
      <c r="AC93" s="1" t="s">
        <v>78</v>
      </c>
      <c r="AD93" s="1" t="s">
        <v>77</v>
      </c>
      <c r="AE93" s="1" t="s">
        <v>77</v>
      </c>
      <c r="AF93" s="1" t="s">
        <v>79</v>
      </c>
    </row>
    <row r="94" spans="2:32" x14ac:dyDescent="0.4">
      <c r="B94" s="1">
        <v>92</v>
      </c>
      <c r="C94" s="1">
        <v>8</v>
      </c>
      <c r="D94" s="1" t="str">
        <f>scales[[#This Row],[nn1]]</f>
        <v>G</v>
      </c>
      <c r="E94" s="1" t="s">
        <v>63</v>
      </c>
      <c r="F94" s="1">
        <v>1</v>
      </c>
      <c r="G94" s="1" t="s">
        <v>21</v>
      </c>
      <c r="H94" s="1">
        <f t="shared" si="56"/>
        <v>11</v>
      </c>
      <c r="I94" s="1" t="str">
        <f>IF(COUNTIF(RMS_spelling[number],scales[[#This Row],[RMS]])&gt;0,"b","")</f>
        <v>b</v>
      </c>
      <c r="J94" s="1">
        <f t="shared" si="57"/>
        <v>8</v>
      </c>
      <c r="K94" s="1">
        <f t="shared" si="58"/>
        <v>10</v>
      </c>
      <c r="L94" s="1">
        <f t="shared" si="59"/>
        <v>11</v>
      </c>
      <c r="M94" s="1">
        <f t="shared" si="60"/>
        <v>1</v>
      </c>
      <c r="N94" s="1">
        <f t="shared" si="61"/>
        <v>3</v>
      </c>
      <c r="O94" s="1">
        <f t="shared" si="62"/>
        <v>4</v>
      </c>
      <c r="P94" s="1">
        <f t="shared" si="63"/>
        <v>7</v>
      </c>
      <c r="R94" s="1" t="str">
        <f>IFERROR(IF($I94="b",INDEX(flat_spelling[],MATCH(scales[[#This Row],[n1]],flat_spelling[number],0),2),INDEX(sharp_spelling[],MATCH(scales[[#This Row],[n1]],sharp_spelling[number],0),2)),"")</f>
        <v>G</v>
      </c>
      <c r="S94" s="1" t="str">
        <f>IFERROR(IF($I94="b",INDEX(flat_spelling[],MATCH(scales[[#This Row],[n2]],flat_spelling[number],0),2),INDEX(sharp_spelling[],MATCH(scales[[#This Row],[n2]],sharp_spelling[number],0),2)),"")</f>
        <v>A</v>
      </c>
      <c r="T94" s="1" t="str">
        <f>IFERROR(IF($I94="b",INDEX(flat_spelling[],MATCH(scales[[#This Row],[n3]],flat_spelling[number],0),2),INDEX(sharp_spelling[],MATCH(scales[[#This Row],[n3]],sharp_spelling[number],0),2)),"")</f>
        <v>Bb</v>
      </c>
      <c r="U94" s="1" t="str">
        <f>IFERROR(IF($I94="b",INDEX(flat_spelling[],MATCH(scales[[#This Row],[n4]],flat_spelling[number],0),2),INDEX(sharp_spelling[],MATCH(scales[[#This Row],[n4]],sharp_spelling[number],0),2)),"")</f>
        <v>C</v>
      </c>
      <c r="V94" s="1" t="str">
        <f>IFERROR(IF($I94="b",INDEX(flat_spelling[],MATCH(scales[[#This Row],[n5]],flat_spelling[number],0),2),INDEX(sharp_spelling[],MATCH(scales[[#This Row],[n5]],sharp_spelling[number],0),2)),"")</f>
        <v>D</v>
      </c>
      <c r="W94" s="1" t="str">
        <f>IFERROR(IF($I94="b",INDEX(flat_spelling[],MATCH(scales[[#This Row],[n6]],flat_spelling[number],0),2),INDEX(sharp_spelling[],MATCH(scales[[#This Row],[n6]],sharp_spelling[number],0),2)),"")</f>
        <v>Eb</v>
      </c>
      <c r="X94" s="1" t="str">
        <f>IFERROR(IF($I94="b",INDEX(flat_spelling[],MATCH(scales[[#This Row],[n7]],flat_spelling[number],0),2),INDEX(sharp_spelling[],MATCH(scales[[#This Row],[n7]],sharp_spelling[number],0),2)),"")</f>
        <v>Gb</v>
      </c>
      <c r="Y94" s="1" t="str">
        <f>IFERROR(IF($I94="b",INDEX(flat_spelling[],MATCH(scales[[#This Row],[n8]],flat_spelling[number],0),2),INDEX(sharp_spelling[],MATCH(scales[[#This Row],[n8]],sharp_spelling[number],0),2)),"")</f>
        <v/>
      </c>
      <c r="Z94" s="1" t="s">
        <v>78</v>
      </c>
      <c r="AA94" s="1" t="s">
        <v>79</v>
      </c>
      <c r="AB94" s="1" t="s">
        <v>80</v>
      </c>
      <c r="AC94" s="1" t="s">
        <v>78</v>
      </c>
      <c r="AD94" s="1" t="s">
        <v>77</v>
      </c>
      <c r="AE94" s="1" t="s">
        <v>77</v>
      </c>
      <c r="AF94" s="1" t="s">
        <v>79</v>
      </c>
    </row>
    <row r="95" spans="2:32" x14ac:dyDescent="0.4">
      <c r="B95" s="1">
        <v>93</v>
      </c>
      <c r="C95" s="1">
        <v>9</v>
      </c>
      <c r="D95" s="1" t="str">
        <f>scales[[#This Row],[nn1]]</f>
        <v>G#</v>
      </c>
      <c r="E95" s="1" t="s">
        <v>63</v>
      </c>
      <c r="F95" s="1">
        <v>1</v>
      </c>
      <c r="G95" s="1" t="s">
        <v>21</v>
      </c>
      <c r="H95" s="1">
        <f t="shared" si="56"/>
        <v>12</v>
      </c>
      <c r="I95" s="1" t="str">
        <f>IF(COUNTIF(RMS_spelling[number],scales[[#This Row],[RMS]])&gt;0,"b","")</f>
        <v/>
      </c>
      <c r="J95" s="1">
        <f t="shared" si="57"/>
        <v>9</v>
      </c>
      <c r="K95" s="1">
        <f t="shared" si="58"/>
        <v>11</v>
      </c>
      <c r="L95" s="1">
        <f t="shared" si="59"/>
        <v>12</v>
      </c>
      <c r="M95" s="1">
        <f t="shared" si="60"/>
        <v>2</v>
      </c>
      <c r="N95" s="1">
        <f t="shared" si="61"/>
        <v>4</v>
      </c>
      <c r="O95" s="1">
        <f t="shared" si="62"/>
        <v>5</v>
      </c>
      <c r="P95" s="1">
        <f t="shared" si="63"/>
        <v>8</v>
      </c>
      <c r="R95" s="1" t="str">
        <f>IFERROR(IF($I95="b",INDEX(flat_spelling[],MATCH(scales[[#This Row],[n1]],flat_spelling[number],0),2),INDEX(sharp_spelling[],MATCH(scales[[#This Row],[n1]],sharp_spelling[number],0),2)),"")</f>
        <v>G#</v>
      </c>
      <c r="S95" s="1" t="str">
        <f>IFERROR(IF($I95="b",INDEX(flat_spelling[],MATCH(scales[[#This Row],[n2]],flat_spelling[number],0),2),INDEX(sharp_spelling[],MATCH(scales[[#This Row],[n2]],sharp_spelling[number],0),2)),"")</f>
        <v>A#</v>
      </c>
      <c r="T95" s="1" t="str">
        <f>IFERROR(IF($I95="b",INDEX(flat_spelling[],MATCH(scales[[#This Row],[n3]],flat_spelling[number],0),2),INDEX(sharp_spelling[],MATCH(scales[[#This Row],[n3]],sharp_spelling[number],0),2)),"")</f>
        <v>B</v>
      </c>
      <c r="U95" s="1" t="str">
        <f>IFERROR(IF($I95="b",INDEX(flat_spelling[],MATCH(scales[[#This Row],[n4]],flat_spelling[number],0),2),INDEX(sharp_spelling[],MATCH(scales[[#This Row],[n4]],sharp_spelling[number],0),2)),"")</f>
        <v>C#</v>
      </c>
      <c r="V95" s="1" t="str">
        <f>IFERROR(IF($I95="b",INDEX(flat_spelling[],MATCH(scales[[#This Row],[n5]],flat_spelling[number],0),2),INDEX(sharp_spelling[],MATCH(scales[[#This Row],[n5]],sharp_spelling[number],0),2)),"")</f>
        <v>D#</v>
      </c>
      <c r="W95" s="1" t="str">
        <f>IFERROR(IF($I95="b",INDEX(flat_spelling[],MATCH(scales[[#This Row],[n6]],flat_spelling[number],0),2),INDEX(sharp_spelling[],MATCH(scales[[#This Row],[n6]],sharp_spelling[number],0),2)),"")</f>
        <v>E</v>
      </c>
      <c r="X95" s="1" t="str">
        <f>IFERROR(IF($I95="b",INDEX(flat_spelling[],MATCH(scales[[#This Row],[n7]],flat_spelling[number],0),2),INDEX(sharp_spelling[],MATCH(scales[[#This Row],[n7]],sharp_spelling[number],0),2)),"")</f>
        <v>G</v>
      </c>
      <c r="Y95" s="1" t="str">
        <f>IFERROR(IF($I95="b",INDEX(flat_spelling[],MATCH(scales[[#This Row],[n8]],flat_spelling[number],0),2),INDEX(sharp_spelling[],MATCH(scales[[#This Row],[n8]],sharp_spelling[number],0),2)),"")</f>
        <v/>
      </c>
      <c r="Z95" s="1" t="s">
        <v>78</v>
      </c>
      <c r="AA95" s="1" t="s">
        <v>79</v>
      </c>
      <c r="AB95" s="1" t="s">
        <v>80</v>
      </c>
      <c r="AC95" s="1" t="s">
        <v>78</v>
      </c>
      <c r="AD95" s="1" t="s">
        <v>77</v>
      </c>
      <c r="AE95" s="1" t="s">
        <v>77</v>
      </c>
      <c r="AF95" s="1" t="s">
        <v>79</v>
      </c>
    </row>
    <row r="96" spans="2:32" x14ac:dyDescent="0.4">
      <c r="B96" s="1">
        <v>94</v>
      </c>
      <c r="C96" s="1">
        <v>10</v>
      </c>
      <c r="D96" s="1" t="str">
        <f>scales[[#This Row],[nn1]]</f>
        <v>A</v>
      </c>
      <c r="E96" s="1" t="s">
        <v>63</v>
      </c>
      <c r="F96" s="1">
        <v>1</v>
      </c>
      <c r="G96" s="1" t="s">
        <v>21</v>
      </c>
      <c r="H96" s="1">
        <f t="shared" si="56"/>
        <v>1</v>
      </c>
      <c r="I96" s="1" t="str">
        <f>IF(COUNTIF(RMS_spelling[number],scales[[#This Row],[RMS]])&gt;0,"b","")</f>
        <v>b</v>
      </c>
      <c r="J96" s="1">
        <f t="shared" si="57"/>
        <v>10</v>
      </c>
      <c r="K96" s="1">
        <f t="shared" si="58"/>
        <v>12</v>
      </c>
      <c r="L96" s="1">
        <f t="shared" si="59"/>
        <v>1</v>
      </c>
      <c r="M96" s="1">
        <f t="shared" si="60"/>
        <v>3</v>
      </c>
      <c r="N96" s="1">
        <f t="shared" si="61"/>
        <v>5</v>
      </c>
      <c r="O96" s="1">
        <f t="shared" si="62"/>
        <v>6</v>
      </c>
      <c r="P96" s="1">
        <f t="shared" si="63"/>
        <v>9</v>
      </c>
      <c r="R96" s="1" t="str">
        <f>IFERROR(IF($I96="b",INDEX(flat_spelling[],MATCH(scales[[#This Row],[n1]],flat_spelling[number],0),2),INDEX(sharp_spelling[],MATCH(scales[[#This Row],[n1]],sharp_spelling[number],0),2)),"")</f>
        <v>A</v>
      </c>
      <c r="S96" s="1" t="str">
        <f>IFERROR(IF($I96="b",INDEX(flat_spelling[],MATCH(scales[[#This Row],[n2]],flat_spelling[number],0),2),INDEX(sharp_spelling[],MATCH(scales[[#This Row],[n2]],sharp_spelling[number],0),2)),"")</f>
        <v>B</v>
      </c>
      <c r="T96" s="1" t="str">
        <f>IFERROR(IF($I96="b",INDEX(flat_spelling[],MATCH(scales[[#This Row],[n3]],flat_spelling[number],0),2),INDEX(sharp_spelling[],MATCH(scales[[#This Row],[n3]],sharp_spelling[number],0),2)),"")</f>
        <v>C</v>
      </c>
      <c r="U96" s="1" t="str">
        <f>IFERROR(IF($I96="b",INDEX(flat_spelling[],MATCH(scales[[#This Row],[n4]],flat_spelling[number],0),2),INDEX(sharp_spelling[],MATCH(scales[[#This Row],[n4]],sharp_spelling[number],0),2)),"")</f>
        <v>D</v>
      </c>
      <c r="V96" s="1" t="str">
        <f>IFERROR(IF($I96="b",INDEX(flat_spelling[],MATCH(scales[[#This Row],[n5]],flat_spelling[number],0),2),INDEX(sharp_spelling[],MATCH(scales[[#This Row],[n5]],sharp_spelling[number],0),2)),"")</f>
        <v>E</v>
      </c>
      <c r="W96" s="1" t="str">
        <f>IFERROR(IF($I96="b",INDEX(flat_spelling[],MATCH(scales[[#This Row],[n6]],flat_spelling[number],0),2),INDEX(sharp_spelling[],MATCH(scales[[#This Row],[n6]],sharp_spelling[number],0),2)),"")</f>
        <v>F</v>
      </c>
      <c r="X96" s="1" t="str">
        <f>IFERROR(IF($I96="b",INDEX(flat_spelling[],MATCH(scales[[#This Row],[n7]],flat_spelling[number],0),2),INDEX(sharp_spelling[],MATCH(scales[[#This Row],[n7]],sharp_spelling[number],0),2)),"")</f>
        <v>Ab</v>
      </c>
      <c r="Y96" s="1" t="str">
        <f>IFERROR(IF($I96="b",INDEX(flat_spelling[],MATCH(scales[[#This Row],[n8]],flat_spelling[number],0),2),INDEX(sharp_spelling[],MATCH(scales[[#This Row],[n8]],sharp_spelling[number],0),2)),"")</f>
        <v/>
      </c>
      <c r="Z96" s="1" t="s">
        <v>78</v>
      </c>
      <c r="AA96" s="1" t="s">
        <v>79</v>
      </c>
      <c r="AB96" s="1" t="s">
        <v>80</v>
      </c>
      <c r="AC96" s="1" t="s">
        <v>78</v>
      </c>
      <c r="AD96" s="1" t="s">
        <v>77</v>
      </c>
      <c r="AE96" s="1" t="s">
        <v>77</v>
      </c>
      <c r="AF96" s="1" t="s">
        <v>79</v>
      </c>
    </row>
    <row r="97" spans="2:32" x14ac:dyDescent="0.4">
      <c r="B97" s="1">
        <v>95</v>
      </c>
      <c r="C97" s="1">
        <v>11</v>
      </c>
      <c r="D97" s="1" t="str">
        <f>scales[[#This Row],[nn1]]</f>
        <v>Bb</v>
      </c>
      <c r="E97" s="1" t="s">
        <v>63</v>
      </c>
      <c r="F97" s="1">
        <v>1</v>
      </c>
      <c r="G97" s="1" t="s">
        <v>21</v>
      </c>
      <c r="H97" s="1">
        <f t="shared" si="56"/>
        <v>2</v>
      </c>
      <c r="I97" s="1" t="str">
        <f>IF(COUNTIF(RMS_spelling[number],scales[[#This Row],[RMS]])&gt;0,"b","")</f>
        <v>b</v>
      </c>
      <c r="J97" s="1">
        <f t="shared" si="57"/>
        <v>11</v>
      </c>
      <c r="K97" s="1">
        <f t="shared" si="58"/>
        <v>1</v>
      </c>
      <c r="L97" s="1">
        <f t="shared" si="59"/>
        <v>2</v>
      </c>
      <c r="M97" s="1">
        <f t="shared" si="60"/>
        <v>4</v>
      </c>
      <c r="N97" s="1">
        <f t="shared" si="61"/>
        <v>6</v>
      </c>
      <c r="O97" s="1">
        <f t="shared" si="62"/>
        <v>7</v>
      </c>
      <c r="P97" s="1">
        <f t="shared" si="63"/>
        <v>10</v>
      </c>
      <c r="R97" s="1" t="str">
        <f>IFERROR(IF($I97="b",INDEX(flat_spelling[],MATCH(scales[[#This Row],[n1]],flat_spelling[number],0),2),INDEX(sharp_spelling[],MATCH(scales[[#This Row],[n1]],sharp_spelling[number],0),2)),"")</f>
        <v>Bb</v>
      </c>
      <c r="S97" s="1" t="str">
        <f>IFERROR(IF($I97="b",INDEX(flat_spelling[],MATCH(scales[[#This Row],[n2]],flat_spelling[number],0),2),INDEX(sharp_spelling[],MATCH(scales[[#This Row],[n2]],sharp_spelling[number],0),2)),"")</f>
        <v>C</v>
      </c>
      <c r="T97" s="1" t="str">
        <f>IFERROR(IF($I97="b",INDEX(flat_spelling[],MATCH(scales[[#This Row],[n3]],flat_spelling[number],0),2),INDEX(sharp_spelling[],MATCH(scales[[#This Row],[n3]],sharp_spelling[number],0),2)),"")</f>
        <v>Db</v>
      </c>
      <c r="U97" s="1" t="str">
        <f>IFERROR(IF($I97="b",INDEX(flat_spelling[],MATCH(scales[[#This Row],[n4]],flat_spelling[number],0),2),INDEX(sharp_spelling[],MATCH(scales[[#This Row],[n4]],sharp_spelling[number],0),2)),"")</f>
        <v>Eb</v>
      </c>
      <c r="V97" s="1" t="str">
        <f>IFERROR(IF($I97="b",INDEX(flat_spelling[],MATCH(scales[[#This Row],[n5]],flat_spelling[number],0),2),INDEX(sharp_spelling[],MATCH(scales[[#This Row],[n5]],sharp_spelling[number],0),2)),"")</f>
        <v>F</v>
      </c>
      <c r="W97" s="1" t="str">
        <f>IFERROR(IF($I97="b",INDEX(flat_spelling[],MATCH(scales[[#This Row],[n6]],flat_spelling[number],0),2),INDEX(sharp_spelling[],MATCH(scales[[#This Row],[n6]],sharp_spelling[number],0),2)),"")</f>
        <v>Gb</v>
      </c>
      <c r="X97" s="1" t="str">
        <f>IFERROR(IF($I97="b",INDEX(flat_spelling[],MATCH(scales[[#This Row],[n7]],flat_spelling[number],0),2),INDEX(sharp_spelling[],MATCH(scales[[#This Row],[n7]],sharp_spelling[number],0),2)),"")</f>
        <v>A</v>
      </c>
      <c r="Y97" s="1" t="str">
        <f>IFERROR(IF($I97="b",INDEX(flat_spelling[],MATCH(scales[[#This Row],[n8]],flat_spelling[number],0),2),INDEX(sharp_spelling[],MATCH(scales[[#This Row],[n8]],sharp_spelling[number],0),2)),"")</f>
        <v/>
      </c>
      <c r="Z97" s="1" t="s">
        <v>78</v>
      </c>
      <c r="AA97" s="1" t="s">
        <v>79</v>
      </c>
      <c r="AB97" s="1" t="s">
        <v>80</v>
      </c>
      <c r="AC97" s="1" t="s">
        <v>78</v>
      </c>
      <c r="AD97" s="1" t="s">
        <v>77</v>
      </c>
      <c r="AE97" s="1" t="s">
        <v>77</v>
      </c>
      <c r="AF97" s="1" t="s">
        <v>79</v>
      </c>
    </row>
    <row r="98" spans="2:32" x14ac:dyDescent="0.4">
      <c r="B98" s="1">
        <v>96</v>
      </c>
      <c r="C98" s="1">
        <v>12</v>
      </c>
      <c r="D98" s="1" t="str">
        <f>scales[[#This Row],[nn1]]</f>
        <v>B</v>
      </c>
      <c r="E98" s="1" t="s">
        <v>63</v>
      </c>
      <c r="F98" s="1">
        <v>1</v>
      </c>
      <c r="G98" s="1" t="s">
        <v>21</v>
      </c>
      <c r="H98" s="1">
        <f t="shared" si="56"/>
        <v>3</v>
      </c>
      <c r="I98" s="1" t="str">
        <f>IF(COUNTIF(RMS_spelling[number],scales[[#This Row],[RMS]])&gt;0,"b","")</f>
        <v/>
      </c>
      <c r="J98" s="1">
        <f t="shared" si="57"/>
        <v>12</v>
      </c>
      <c r="K98" s="1">
        <f t="shared" si="58"/>
        <v>2</v>
      </c>
      <c r="L98" s="1">
        <f t="shared" si="59"/>
        <v>3</v>
      </c>
      <c r="M98" s="1">
        <f t="shared" si="60"/>
        <v>5</v>
      </c>
      <c r="N98" s="1">
        <f t="shared" si="61"/>
        <v>7</v>
      </c>
      <c r="O98" s="1">
        <f t="shared" si="62"/>
        <v>8</v>
      </c>
      <c r="P98" s="1">
        <f t="shared" si="63"/>
        <v>11</v>
      </c>
      <c r="R98" s="1" t="str">
        <f>IFERROR(IF($I98="b",INDEX(flat_spelling[],MATCH(scales[[#This Row],[n1]],flat_spelling[number],0),2),INDEX(sharp_spelling[],MATCH(scales[[#This Row],[n1]],sharp_spelling[number],0),2)),"")</f>
        <v>B</v>
      </c>
      <c r="S98" s="1" t="str">
        <f>IFERROR(IF($I98="b",INDEX(flat_spelling[],MATCH(scales[[#This Row],[n2]],flat_spelling[number],0),2),INDEX(sharp_spelling[],MATCH(scales[[#This Row],[n2]],sharp_spelling[number],0),2)),"")</f>
        <v>C#</v>
      </c>
      <c r="T98" s="1" t="str">
        <f>IFERROR(IF($I98="b",INDEX(flat_spelling[],MATCH(scales[[#This Row],[n3]],flat_spelling[number],0),2),INDEX(sharp_spelling[],MATCH(scales[[#This Row],[n3]],sharp_spelling[number],0),2)),"")</f>
        <v>D</v>
      </c>
      <c r="U98" s="1" t="str">
        <f>IFERROR(IF($I98="b",INDEX(flat_spelling[],MATCH(scales[[#This Row],[n4]],flat_spelling[number],0),2),INDEX(sharp_spelling[],MATCH(scales[[#This Row],[n4]],sharp_spelling[number],0),2)),"")</f>
        <v>E</v>
      </c>
      <c r="V98" s="1" t="str">
        <f>IFERROR(IF($I98="b",INDEX(flat_spelling[],MATCH(scales[[#This Row],[n5]],flat_spelling[number],0),2),INDEX(sharp_spelling[],MATCH(scales[[#This Row],[n5]],sharp_spelling[number],0),2)),"")</f>
        <v>F#</v>
      </c>
      <c r="W98" s="1" t="str">
        <f>IFERROR(IF($I98="b",INDEX(flat_spelling[],MATCH(scales[[#This Row],[n6]],flat_spelling[number],0),2),INDEX(sharp_spelling[],MATCH(scales[[#This Row],[n6]],sharp_spelling[number],0),2)),"")</f>
        <v>G</v>
      </c>
      <c r="X98" s="1" t="str">
        <f>IFERROR(IF($I98="b",INDEX(flat_spelling[],MATCH(scales[[#This Row],[n7]],flat_spelling[number],0),2),INDEX(sharp_spelling[],MATCH(scales[[#This Row],[n7]],sharp_spelling[number],0),2)),"")</f>
        <v>A#</v>
      </c>
      <c r="Y98" s="1" t="str">
        <f>IFERROR(IF($I98="b",INDEX(flat_spelling[],MATCH(scales[[#This Row],[n8]],flat_spelling[number],0),2),INDEX(sharp_spelling[],MATCH(scales[[#This Row],[n8]],sharp_spelling[number],0),2)),"")</f>
        <v/>
      </c>
      <c r="Z98" s="1" t="s">
        <v>78</v>
      </c>
      <c r="AA98" s="1" t="s">
        <v>79</v>
      </c>
      <c r="AB98" s="1" t="s">
        <v>80</v>
      </c>
      <c r="AC98" s="1" t="s">
        <v>78</v>
      </c>
      <c r="AD98" s="1" t="s">
        <v>77</v>
      </c>
      <c r="AE98" s="1" t="s">
        <v>77</v>
      </c>
      <c r="AF98" s="1" t="s">
        <v>79</v>
      </c>
    </row>
    <row r="99" spans="2:32" x14ac:dyDescent="0.4">
      <c r="B99" s="1">
        <v>97</v>
      </c>
      <c r="C99" s="1">
        <v>1</v>
      </c>
      <c r="D99" s="1" t="str">
        <f>scales[[#This Row],[nn1]]</f>
        <v>C</v>
      </c>
      <c r="E99" s="1" t="s">
        <v>63</v>
      </c>
      <c r="F99" s="1">
        <v>2</v>
      </c>
      <c r="G99" s="1" t="s">
        <v>55</v>
      </c>
      <c r="H99" s="1">
        <f>MOD(1+12,12)+1</f>
        <v>2</v>
      </c>
      <c r="I99" s="1" t="str">
        <f>IF(COUNTIF(RMS_spelling[number],scales[[#This Row],[RMS]])&gt;0,"b","")</f>
        <v>b</v>
      </c>
      <c r="J99" s="1">
        <v>1</v>
      </c>
      <c r="K99" s="1">
        <v>2</v>
      </c>
      <c r="L99" s="1">
        <v>4</v>
      </c>
      <c r="M99" s="1">
        <v>6</v>
      </c>
      <c r="N99" s="1">
        <v>7</v>
      </c>
      <c r="O99" s="1">
        <v>10</v>
      </c>
      <c r="P99" s="1">
        <v>11</v>
      </c>
      <c r="R99" s="1" t="str">
        <f>IFERROR(IF($I99="b",INDEX(flat_spelling[],MATCH(scales[[#This Row],[n1]],flat_spelling[number],0),2),INDEX(sharp_spelling[],MATCH(scales[[#This Row],[n1]],sharp_spelling[number],0),2)),"")</f>
        <v>C</v>
      </c>
      <c r="S99" s="1" t="str">
        <f>IFERROR(IF($I99="b",INDEX(flat_spelling[],MATCH(scales[[#This Row],[n2]],flat_spelling[number],0),2),INDEX(sharp_spelling[],MATCH(scales[[#This Row],[n2]],sharp_spelling[number],0),2)),"")</f>
        <v>Db</v>
      </c>
      <c r="T99" s="1" t="str">
        <f>IFERROR(IF($I99="b",INDEX(flat_spelling[],MATCH(scales[[#This Row],[n3]],flat_spelling[number],0),2),INDEX(sharp_spelling[],MATCH(scales[[#This Row],[n3]],sharp_spelling[number],0),2)),"")</f>
        <v>Eb</v>
      </c>
      <c r="U99" s="1" t="str">
        <f>IFERROR(IF($I99="b",INDEX(flat_spelling[],MATCH(scales[[#This Row],[n4]],flat_spelling[number],0),2),INDEX(sharp_spelling[],MATCH(scales[[#This Row],[n4]],sharp_spelling[number],0),2)),"")</f>
        <v>F</v>
      </c>
      <c r="V99" s="1" t="str">
        <f>IFERROR(IF($I99="b",INDEX(flat_spelling[],MATCH(scales[[#This Row],[n5]],flat_spelling[number],0),2),INDEX(sharp_spelling[],MATCH(scales[[#This Row],[n5]],sharp_spelling[number],0),2)),"")</f>
        <v>Gb</v>
      </c>
      <c r="W99" s="1" t="str">
        <f>IFERROR(IF($I99="b",INDEX(flat_spelling[],MATCH(scales[[#This Row],[n6]],flat_spelling[number],0),2),INDEX(sharp_spelling[],MATCH(scales[[#This Row],[n6]],sharp_spelling[number],0),2)),"")</f>
        <v>A</v>
      </c>
      <c r="X99" s="1" t="str">
        <f>IFERROR(IF($I99="b",INDEX(flat_spelling[],MATCH(scales[[#This Row],[n7]],flat_spelling[number],0),2),INDEX(sharp_spelling[],MATCH(scales[[#This Row],[n7]],sharp_spelling[number],0),2)),"")</f>
        <v>Bb</v>
      </c>
      <c r="Y99" s="1" t="str">
        <f>IFERROR(IF($I99="b",INDEX(flat_spelling[],MATCH(scales[[#This Row],[n8]],flat_spelling[number],0),2),INDEX(sharp_spelling[],MATCH(scales[[#This Row],[n8]],sharp_spelling[number],0),2)),"")</f>
        <v/>
      </c>
      <c r="Z99" s="1" t="s">
        <v>79</v>
      </c>
      <c r="AA99" s="1" t="s">
        <v>80</v>
      </c>
      <c r="AB99" s="1" t="s">
        <v>78</v>
      </c>
      <c r="AC99" s="1" t="s">
        <v>77</v>
      </c>
      <c r="AD99" s="1" t="s">
        <v>77</v>
      </c>
      <c r="AE99" s="1" t="s">
        <v>79</v>
      </c>
      <c r="AF99" s="1" t="s">
        <v>78</v>
      </c>
    </row>
    <row r="100" spans="2:32" x14ac:dyDescent="0.4">
      <c r="B100" s="1">
        <v>98</v>
      </c>
      <c r="C100" s="1">
        <v>2</v>
      </c>
      <c r="D100" s="1" t="str">
        <f>scales[[#This Row],[nn1]]</f>
        <v>C#</v>
      </c>
      <c r="E100" s="1" t="s">
        <v>63</v>
      </c>
      <c r="F100" s="1">
        <v>2</v>
      </c>
      <c r="G100" s="1" t="s">
        <v>55</v>
      </c>
      <c r="H100" s="1">
        <f t="shared" ref="H100:H110" si="64">MOD(H99,12)+1</f>
        <v>3</v>
      </c>
      <c r="I100" s="1" t="str">
        <f>IF(COUNTIF(RMS_spelling[number],scales[[#This Row],[RMS]])&gt;0,"b","")</f>
        <v/>
      </c>
      <c r="J100" s="1">
        <f t="shared" ref="J100:J110" si="65">MOD(J99,12)+1</f>
        <v>2</v>
      </c>
      <c r="K100" s="1">
        <f t="shared" ref="K100:K110" si="66">MOD(K99,12)+1</f>
        <v>3</v>
      </c>
      <c r="L100" s="1">
        <f t="shared" ref="L100:L110" si="67">MOD(L99,12)+1</f>
        <v>5</v>
      </c>
      <c r="M100" s="1">
        <f t="shared" ref="M100:M110" si="68">MOD(M99,12)+1</f>
        <v>7</v>
      </c>
      <c r="N100" s="1">
        <f t="shared" ref="N100:N110" si="69">MOD(N99,12)+1</f>
        <v>8</v>
      </c>
      <c r="O100" s="1">
        <f t="shared" ref="O100:O110" si="70">MOD(O99,12)+1</f>
        <v>11</v>
      </c>
      <c r="P100" s="1">
        <f t="shared" ref="P100:P110" si="71">MOD(P99,12)+1</f>
        <v>12</v>
      </c>
      <c r="R100" s="1" t="str">
        <f>IFERROR(IF($I100="b",INDEX(flat_spelling[],MATCH(scales[[#This Row],[n1]],flat_spelling[number],0),2),INDEX(sharp_spelling[],MATCH(scales[[#This Row],[n1]],sharp_spelling[number],0),2)),"")</f>
        <v>C#</v>
      </c>
      <c r="S100" s="1" t="str">
        <f>IFERROR(IF($I100="b",INDEX(flat_spelling[],MATCH(scales[[#This Row],[n2]],flat_spelling[number],0),2),INDEX(sharp_spelling[],MATCH(scales[[#This Row],[n2]],sharp_spelling[number],0),2)),"")</f>
        <v>D</v>
      </c>
      <c r="T100" s="1" t="str">
        <f>IFERROR(IF($I100="b",INDEX(flat_spelling[],MATCH(scales[[#This Row],[n3]],flat_spelling[number],0),2),INDEX(sharp_spelling[],MATCH(scales[[#This Row],[n3]],sharp_spelling[number],0),2)),"")</f>
        <v>E</v>
      </c>
      <c r="U100" s="1" t="str">
        <f>IFERROR(IF($I100="b",INDEX(flat_spelling[],MATCH(scales[[#This Row],[n4]],flat_spelling[number],0),2),INDEX(sharp_spelling[],MATCH(scales[[#This Row],[n4]],sharp_spelling[number],0),2)),"")</f>
        <v>F#</v>
      </c>
      <c r="V100" s="1" t="str">
        <f>IFERROR(IF($I100="b",INDEX(flat_spelling[],MATCH(scales[[#This Row],[n5]],flat_spelling[number],0),2),INDEX(sharp_spelling[],MATCH(scales[[#This Row],[n5]],sharp_spelling[number],0),2)),"")</f>
        <v>G</v>
      </c>
      <c r="W100" s="1" t="str">
        <f>IFERROR(IF($I100="b",INDEX(flat_spelling[],MATCH(scales[[#This Row],[n6]],flat_spelling[number],0),2),INDEX(sharp_spelling[],MATCH(scales[[#This Row],[n6]],sharp_spelling[number],0),2)),"")</f>
        <v>A#</v>
      </c>
      <c r="X100" s="1" t="str">
        <f>IFERROR(IF($I100="b",INDEX(flat_spelling[],MATCH(scales[[#This Row],[n7]],flat_spelling[number],0),2),INDEX(sharp_spelling[],MATCH(scales[[#This Row],[n7]],sharp_spelling[number],0),2)),"")</f>
        <v>B</v>
      </c>
      <c r="Y100" s="1" t="str">
        <f>IFERROR(IF($I100="b",INDEX(flat_spelling[],MATCH(scales[[#This Row],[n8]],flat_spelling[number],0),2),INDEX(sharp_spelling[],MATCH(scales[[#This Row],[n8]],sharp_spelling[number],0),2)),"")</f>
        <v/>
      </c>
      <c r="Z100" s="1" t="s">
        <v>79</v>
      </c>
      <c r="AA100" s="1" t="s">
        <v>80</v>
      </c>
      <c r="AB100" s="1" t="s">
        <v>78</v>
      </c>
      <c r="AC100" s="1" t="s">
        <v>77</v>
      </c>
      <c r="AD100" s="1" t="s">
        <v>77</v>
      </c>
      <c r="AE100" s="1" t="s">
        <v>79</v>
      </c>
      <c r="AF100" s="1" t="s">
        <v>78</v>
      </c>
    </row>
    <row r="101" spans="2:32" x14ac:dyDescent="0.4">
      <c r="B101" s="1">
        <v>99</v>
      </c>
      <c r="C101" s="1">
        <v>3</v>
      </c>
      <c r="D101" s="1" t="str">
        <f>scales[[#This Row],[nn1]]</f>
        <v>D</v>
      </c>
      <c r="E101" s="1" t="s">
        <v>63</v>
      </c>
      <c r="F101" s="1">
        <v>2</v>
      </c>
      <c r="G101" s="1" t="s">
        <v>55</v>
      </c>
      <c r="H101" s="1">
        <f t="shared" si="64"/>
        <v>4</v>
      </c>
      <c r="I101" s="1" t="str">
        <f>IF(COUNTIF(RMS_spelling[number],scales[[#This Row],[RMS]])&gt;0,"b","")</f>
        <v>b</v>
      </c>
      <c r="J101" s="1">
        <f t="shared" si="65"/>
        <v>3</v>
      </c>
      <c r="K101" s="1">
        <f t="shared" si="66"/>
        <v>4</v>
      </c>
      <c r="L101" s="1">
        <f t="shared" si="67"/>
        <v>6</v>
      </c>
      <c r="M101" s="1">
        <f t="shared" si="68"/>
        <v>8</v>
      </c>
      <c r="N101" s="1">
        <f t="shared" si="69"/>
        <v>9</v>
      </c>
      <c r="O101" s="1">
        <f t="shared" si="70"/>
        <v>12</v>
      </c>
      <c r="P101" s="1">
        <f t="shared" si="71"/>
        <v>1</v>
      </c>
      <c r="R101" s="1" t="str">
        <f>IFERROR(IF($I101="b",INDEX(flat_spelling[],MATCH(scales[[#This Row],[n1]],flat_spelling[number],0),2),INDEX(sharp_spelling[],MATCH(scales[[#This Row],[n1]],sharp_spelling[number],0),2)),"")</f>
        <v>D</v>
      </c>
      <c r="S101" s="1" t="str">
        <f>IFERROR(IF($I101="b",INDEX(flat_spelling[],MATCH(scales[[#This Row],[n2]],flat_spelling[number],0),2),INDEX(sharp_spelling[],MATCH(scales[[#This Row],[n2]],sharp_spelling[number],0),2)),"")</f>
        <v>Eb</v>
      </c>
      <c r="T101" s="1" t="str">
        <f>IFERROR(IF($I101="b",INDEX(flat_spelling[],MATCH(scales[[#This Row],[n3]],flat_spelling[number],0),2),INDEX(sharp_spelling[],MATCH(scales[[#This Row],[n3]],sharp_spelling[number],0),2)),"")</f>
        <v>F</v>
      </c>
      <c r="U101" s="1" t="str">
        <f>IFERROR(IF($I101="b",INDEX(flat_spelling[],MATCH(scales[[#This Row],[n4]],flat_spelling[number],0),2),INDEX(sharp_spelling[],MATCH(scales[[#This Row],[n4]],sharp_spelling[number],0),2)),"")</f>
        <v>G</v>
      </c>
      <c r="V101" s="1" t="str">
        <f>IFERROR(IF($I101="b",INDEX(flat_spelling[],MATCH(scales[[#This Row],[n5]],flat_spelling[number],0),2),INDEX(sharp_spelling[],MATCH(scales[[#This Row],[n5]],sharp_spelling[number],0),2)),"")</f>
        <v>Ab</v>
      </c>
      <c r="W101" s="1" t="str">
        <f>IFERROR(IF($I101="b",INDEX(flat_spelling[],MATCH(scales[[#This Row],[n6]],flat_spelling[number],0),2),INDEX(sharp_spelling[],MATCH(scales[[#This Row],[n6]],sharp_spelling[number],0),2)),"")</f>
        <v>B</v>
      </c>
      <c r="X101" s="1" t="str">
        <f>IFERROR(IF($I101="b",INDEX(flat_spelling[],MATCH(scales[[#This Row],[n7]],flat_spelling[number],0),2),INDEX(sharp_spelling[],MATCH(scales[[#This Row],[n7]],sharp_spelling[number],0),2)),"")</f>
        <v>C</v>
      </c>
      <c r="Y101" s="1" t="str">
        <f>IFERROR(IF($I101="b",INDEX(flat_spelling[],MATCH(scales[[#This Row],[n8]],flat_spelling[number],0),2),INDEX(sharp_spelling[],MATCH(scales[[#This Row],[n8]],sharp_spelling[number],0),2)),"")</f>
        <v/>
      </c>
      <c r="Z101" s="1" t="s">
        <v>79</v>
      </c>
      <c r="AA101" s="1" t="s">
        <v>80</v>
      </c>
      <c r="AB101" s="1" t="s">
        <v>78</v>
      </c>
      <c r="AC101" s="1" t="s">
        <v>77</v>
      </c>
      <c r="AD101" s="1" t="s">
        <v>77</v>
      </c>
      <c r="AE101" s="1" t="s">
        <v>79</v>
      </c>
      <c r="AF101" s="1" t="s">
        <v>78</v>
      </c>
    </row>
    <row r="102" spans="2:32" x14ac:dyDescent="0.4">
      <c r="B102" s="1">
        <v>100</v>
      </c>
      <c r="C102" s="1">
        <v>4</v>
      </c>
      <c r="D102" s="1" t="str">
        <f>scales[[#This Row],[nn1]]</f>
        <v>D#</v>
      </c>
      <c r="E102" s="1" t="s">
        <v>63</v>
      </c>
      <c r="F102" s="1">
        <v>2</v>
      </c>
      <c r="G102" s="1" t="s">
        <v>55</v>
      </c>
      <c r="H102" s="1">
        <f t="shared" si="64"/>
        <v>5</v>
      </c>
      <c r="I102" s="1" t="str">
        <f>IF(COUNTIF(RMS_spelling[number],scales[[#This Row],[RMS]])&gt;0,"b","")</f>
        <v/>
      </c>
      <c r="J102" s="1">
        <f t="shared" si="65"/>
        <v>4</v>
      </c>
      <c r="K102" s="1">
        <f t="shared" si="66"/>
        <v>5</v>
      </c>
      <c r="L102" s="1">
        <f t="shared" si="67"/>
        <v>7</v>
      </c>
      <c r="M102" s="1">
        <f t="shared" si="68"/>
        <v>9</v>
      </c>
      <c r="N102" s="1">
        <f t="shared" si="69"/>
        <v>10</v>
      </c>
      <c r="O102" s="1">
        <f t="shared" si="70"/>
        <v>1</v>
      </c>
      <c r="P102" s="1">
        <f t="shared" si="71"/>
        <v>2</v>
      </c>
      <c r="R102" s="1" t="str">
        <f>IFERROR(IF($I102="b",INDEX(flat_spelling[],MATCH(scales[[#This Row],[n1]],flat_spelling[number],0),2),INDEX(sharp_spelling[],MATCH(scales[[#This Row],[n1]],sharp_spelling[number],0),2)),"")</f>
        <v>D#</v>
      </c>
      <c r="S102" s="1" t="str">
        <f>IFERROR(IF($I102="b",INDEX(flat_spelling[],MATCH(scales[[#This Row],[n2]],flat_spelling[number],0),2),INDEX(sharp_spelling[],MATCH(scales[[#This Row],[n2]],sharp_spelling[number],0),2)),"")</f>
        <v>E</v>
      </c>
      <c r="T102" s="1" t="str">
        <f>IFERROR(IF($I102="b",INDEX(flat_spelling[],MATCH(scales[[#This Row],[n3]],flat_spelling[number],0),2),INDEX(sharp_spelling[],MATCH(scales[[#This Row],[n3]],sharp_spelling[number],0),2)),"")</f>
        <v>F#</v>
      </c>
      <c r="U102" s="1" t="str">
        <f>IFERROR(IF($I102="b",INDEX(flat_spelling[],MATCH(scales[[#This Row],[n4]],flat_spelling[number],0),2),INDEX(sharp_spelling[],MATCH(scales[[#This Row],[n4]],sharp_spelling[number],0),2)),"")</f>
        <v>G#</v>
      </c>
      <c r="V102" s="1" t="str">
        <f>IFERROR(IF($I102="b",INDEX(flat_spelling[],MATCH(scales[[#This Row],[n5]],flat_spelling[number],0),2),INDEX(sharp_spelling[],MATCH(scales[[#This Row],[n5]],sharp_spelling[number],0),2)),"")</f>
        <v>A</v>
      </c>
      <c r="W102" s="1" t="str">
        <f>IFERROR(IF($I102="b",INDEX(flat_spelling[],MATCH(scales[[#This Row],[n6]],flat_spelling[number],0),2),INDEX(sharp_spelling[],MATCH(scales[[#This Row],[n6]],sharp_spelling[number],0),2)),"")</f>
        <v>C</v>
      </c>
      <c r="X102" s="1" t="str">
        <f>IFERROR(IF($I102="b",INDEX(flat_spelling[],MATCH(scales[[#This Row],[n7]],flat_spelling[number],0),2),INDEX(sharp_spelling[],MATCH(scales[[#This Row],[n7]],sharp_spelling[number],0),2)),"")</f>
        <v>C#</v>
      </c>
      <c r="Y102" s="1" t="str">
        <f>IFERROR(IF($I102="b",INDEX(flat_spelling[],MATCH(scales[[#This Row],[n8]],flat_spelling[number],0),2),INDEX(sharp_spelling[],MATCH(scales[[#This Row],[n8]],sharp_spelling[number],0),2)),"")</f>
        <v/>
      </c>
      <c r="Z102" s="1" t="s">
        <v>79</v>
      </c>
      <c r="AA102" s="1" t="s">
        <v>80</v>
      </c>
      <c r="AB102" s="1" t="s">
        <v>78</v>
      </c>
      <c r="AC102" s="1" t="s">
        <v>77</v>
      </c>
      <c r="AD102" s="1" t="s">
        <v>77</v>
      </c>
      <c r="AE102" s="1" t="s">
        <v>79</v>
      </c>
      <c r="AF102" s="1" t="s">
        <v>78</v>
      </c>
    </row>
    <row r="103" spans="2:32" x14ac:dyDescent="0.4">
      <c r="B103" s="1">
        <v>101</v>
      </c>
      <c r="C103" s="1">
        <v>5</v>
      </c>
      <c r="D103" s="1" t="str">
        <f>scales[[#This Row],[nn1]]</f>
        <v>E</v>
      </c>
      <c r="E103" s="1" t="s">
        <v>63</v>
      </c>
      <c r="F103" s="1">
        <v>2</v>
      </c>
      <c r="G103" s="1" t="s">
        <v>55</v>
      </c>
      <c r="H103" s="1">
        <f t="shared" si="64"/>
        <v>6</v>
      </c>
      <c r="I103" s="1" t="str">
        <f>IF(COUNTIF(RMS_spelling[number],scales[[#This Row],[RMS]])&gt;0,"b","")</f>
        <v>b</v>
      </c>
      <c r="J103" s="1">
        <f t="shared" si="65"/>
        <v>5</v>
      </c>
      <c r="K103" s="1">
        <f t="shared" si="66"/>
        <v>6</v>
      </c>
      <c r="L103" s="1">
        <f t="shared" si="67"/>
        <v>8</v>
      </c>
      <c r="M103" s="1">
        <f t="shared" si="68"/>
        <v>10</v>
      </c>
      <c r="N103" s="1">
        <f t="shared" si="69"/>
        <v>11</v>
      </c>
      <c r="O103" s="1">
        <f t="shared" si="70"/>
        <v>2</v>
      </c>
      <c r="P103" s="1">
        <f t="shared" si="71"/>
        <v>3</v>
      </c>
      <c r="R103" s="1" t="str">
        <f>IFERROR(IF($I103="b",INDEX(flat_spelling[],MATCH(scales[[#This Row],[n1]],flat_spelling[number],0),2),INDEX(sharp_spelling[],MATCH(scales[[#This Row],[n1]],sharp_spelling[number],0),2)),"")</f>
        <v>E</v>
      </c>
      <c r="S103" s="1" t="str">
        <f>IFERROR(IF($I103="b",INDEX(flat_spelling[],MATCH(scales[[#This Row],[n2]],flat_spelling[number],0),2),INDEX(sharp_spelling[],MATCH(scales[[#This Row],[n2]],sharp_spelling[number],0),2)),"")</f>
        <v>F</v>
      </c>
      <c r="T103" s="1" t="str">
        <f>IFERROR(IF($I103="b",INDEX(flat_spelling[],MATCH(scales[[#This Row],[n3]],flat_spelling[number],0),2),INDEX(sharp_spelling[],MATCH(scales[[#This Row],[n3]],sharp_spelling[number],0),2)),"")</f>
        <v>G</v>
      </c>
      <c r="U103" s="1" t="str">
        <f>IFERROR(IF($I103="b",INDEX(flat_spelling[],MATCH(scales[[#This Row],[n4]],flat_spelling[number],0),2),INDEX(sharp_spelling[],MATCH(scales[[#This Row],[n4]],sharp_spelling[number],0),2)),"")</f>
        <v>A</v>
      </c>
      <c r="V103" s="1" t="str">
        <f>IFERROR(IF($I103="b",INDEX(flat_spelling[],MATCH(scales[[#This Row],[n5]],flat_spelling[number],0),2),INDEX(sharp_spelling[],MATCH(scales[[#This Row],[n5]],sharp_spelling[number],0),2)),"")</f>
        <v>Bb</v>
      </c>
      <c r="W103" s="1" t="str">
        <f>IFERROR(IF($I103="b",INDEX(flat_spelling[],MATCH(scales[[#This Row],[n6]],flat_spelling[number],0),2),INDEX(sharp_spelling[],MATCH(scales[[#This Row],[n6]],sharp_spelling[number],0),2)),"")</f>
        <v>Db</v>
      </c>
      <c r="X103" s="1" t="str">
        <f>IFERROR(IF($I103="b",INDEX(flat_spelling[],MATCH(scales[[#This Row],[n7]],flat_spelling[number],0),2),INDEX(sharp_spelling[],MATCH(scales[[#This Row],[n7]],sharp_spelling[number],0),2)),"")</f>
        <v>D</v>
      </c>
      <c r="Y103" s="1" t="str">
        <f>IFERROR(IF($I103="b",INDEX(flat_spelling[],MATCH(scales[[#This Row],[n8]],flat_spelling[number],0),2),INDEX(sharp_spelling[],MATCH(scales[[#This Row],[n8]],sharp_spelling[number],0),2)),"")</f>
        <v/>
      </c>
      <c r="Z103" s="1" t="s">
        <v>79</v>
      </c>
      <c r="AA103" s="1" t="s">
        <v>80</v>
      </c>
      <c r="AB103" s="1" t="s">
        <v>78</v>
      </c>
      <c r="AC103" s="1" t="s">
        <v>77</v>
      </c>
      <c r="AD103" s="1" t="s">
        <v>77</v>
      </c>
      <c r="AE103" s="1" t="s">
        <v>79</v>
      </c>
      <c r="AF103" s="1" t="s">
        <v>78</v>
      </c>
    </row>
    <row r="104" spans="2:32" x14ac:dyDescent="0.4">
      <c r="B104" s="1">
        <v>102</v>
      </c>
      <c r="C104" s="1">
        <v>6</v>
      </c>
      <c r="D104" s="1" t="str">
        <f>scales[[#This Row],[nn1]]</f>
        <v>F</v>
      </c>
      <c r="E104" s="1" t="s">
        <v>63</v>
      </c>
      <c r="F104" s="1">
        <v>2</v>
      </c>
      <c r="G104" s="1" t="s">
        <v>55</v>
      </c>
      <c r="H104" s="1">
        <f t="shared" si="64"/>
        <v>7</v>
      </c>
      <c r="I104" s="1" t="str">
        <f>IF(COUNTIF(RMS_spelling[number],scales[[#This Row],[RMS]])&gt;0,"b","")</f>
        <v/>
      </c>
      <c r="J104" s="1">
        <f t="shared" si="65"/>
        <v>6</v>
      </c>
      <c r="K104" s="1">
        <f t="shared" si="66"/>
        <v>7</v>
      </c>
      <c r="L104" s="1">
        <f t="shared" si="67"/>
        <v>9</v>
      </c>
      <c r="M104" s="1">
        <f t="shared" si="68"/>
        <v>11</v>
      </c>
      <c r="N104" s="1">
        <f t="shared" si="69"/>
        <v>12</v>
      </c>
      <c r="O104" s="1">
        <f t="shared" si="70"/>
        <v>3</v>
      </c>
      <c r="P104" s="1">
        <f t="shared" si="71"/>
        <v>4</v>
      </c>
      <c r="R104" s="1" t="str">
        <f>IFERROR(IF($I104="b",INDEX(flat_spelling[],MATCH(scales[[#This Row],[n1]],flat_spelling[number],0),2),INDEX(sharp_spelling[],MATCH(scales[[#This Row],[n1]],sharp_spelling[number],0),2)),"")</f>
        <v>F</v>
      </c>
      <c r="S104" s="1" t="str">
        <f>IFERROR(IF($I104="b",INDEX(flat_spelling[],MATCH(scales[[#This Row],[n2]],flat_spelling[number],0),2),INDEX(sharp_spelling[],MATCH(scales[[#This Row],[n2]],sharp_spelling[number],0),2)),"")</f>
        <v>F#</v>
      </c>
      <c r="T104" s="1" t="str">
        <f>IFERROR(IF($I104="b",INDEX(flat_spelling[],MATCH(scales[[#This Row],[n3]],flat_spelling[number],0),2),INDEX(sharp_spelling[],MATCH(scales[[#This Row],[n3]],sharp_spelling[number],0),2)),"")</f>
        <v>G#</v>
      </c>
      <c r="U104" s="1" t="str">
        <f>IFERROR(IF($I104="b",INDEX(flat_spelling[],MATCH(scales[[#This Row],[n4]],flat_spelling[number],0),2),INDEX(sharp_spelling[],MATCH(scales[[#This Row],[n4]],sharp_spelling[number],0),2)),"")</f>
        <v>A#</v>
      </c>
      <c r="V104" s="1" t="str">
        <f>IFERROR(IF($I104="b",INDEX(flat_spelling[],MATCH(scales[[#This Row],[n5]],flat_spelling[number],0),2),INDEX(sharp_spelling[],MATCH(scales[[#This Row],[n5]],sharp_spelling[number],0),2)),"")</f>
        <v>B</v>
      </c>
      <c r="W104" s="1" t="str">
        <f>IFERROR(IF($I104="b",INDEX(flat_spelling[],MATCH(scales[[#This Row],[n6]],flat_spelling[number],0),2),INDEX(sharp_spelling[],MATCH(scales[[#This Row],[n6]],sharp_spelling[number],0),2)),"")</f>
        <v>D</v>
      </c>
      <c r="X104" s="1" t="str">
        <f>IFERROR(IF($I104="b",INDEX(flat_spelling[],MATCH(scales[[#This Row],[n7]],flat_spelling[number],0),2),INDEX(sharp_spelling[],MATCH(scales[[#This Row],[n7]],sharp_spelling[number],0),2)),"")</f>
        <v>D#</v>
      </c>
      <c r="Y104" s="1" t="str">
        <f>IFERROR(IF($I104="b",INDEX(flat_spelling[],MATCH(scales[[#This Row],[n8]],flat_spelling[number],0),2),INDEX(sharp_spelling[],MATCH(scales[[#This Row],[n8]],sharp_spelling[number],0),2)),"")</f>
        <v/>
      </c>
      <c r="Z104" s="1" t="s">
        <v>79</v>
      </c>
      <c r="AA104" s="1" t="s">
        <v>80</v>
      </c>
      <c r="AB104" s="1" t="s">
        <v>78</v>
      </c>
      <c r="AC104" s="1" t="s">
        <v>77</v>
      </c>
      <c r="AD104" s="1" t="s">
        <v>77</v>
      </c>
      <c r="AE104" s="1" t="s">
        <v>79</v>
      </c>
      <c r="AF104" s="1" t="s">
        <v>78</v>
      </c>
    </row>
    <row r="105" spans="2:32" x14ac:dyDescent="0.4">
      <c r="B105" s="1">
        <v>103</v>
      </c>
      <c r="C105" s="1">
        <v>7</v>
      </c>
      <c r="D105" s="1" t="str">
        <f>scales[[#This Row],[nn1]]</f>
        <v>F#</v>
      </c>
      <c r="E105" s="1" t="s">
        <v>63</v>
      </c>
      <c r="F105" s="1">
        <v>2</v>
      </c>
      <c r="G105" s="1" t="s">
        <v>55</v>
      </c>
      <c r="H105" s="1">
        <f t="shared" si="64"/>
        <v>8</v>
      </c>
      <c r="I105" s="1" t="str">
        <f>IF(COUNTIF(RMS_spelling[number],scales[[#This Row],[RMS]])&gt;0,"b","")</f>
        <v/>
      </c>
      <c r="J105" s="1">
        <f t="shared" si="65"/>
        <v>7</v>
      </c>
      <c r="K105" s="1">
        <f t="shared" si="66"/>
        <v>8</v>
      </c>
      <c r="L105" s="1">
        <f t="shared" si="67"/>
        <v>10</v>
      </c>
      <c r="M105" s="1">
        <f t="shared" si="68"/>
        <v>12</v>
      </c>
      <c r="N105" s="1">
        <f t="shared" si="69"/>
        <v>1</v>
      </c>
      <c r="O105" s="1">
        <f t="shared" si="70"/>
        <v>4</v>
      </c>
      <c r="P105" s="1">
        <f t="shared" si="71"/>
        <v>5</v>
      </c>
      <c r="R105" s="1" t="str">
        <f>IFERROR(IF($I105="b",INDEX(flat_spelling[],MATCH(scales[[#This Row],[n1]],flat_spelling[number],0),2),INDEX(sharp_spelling[],MATCH(scales[[#This Row],[n1]],sharp_spelling[number],0),2)),"")</f>
        <v>F#</v>
      </c>
      <c r="S105" s="1" t="str">
        <f>IFERROR(IF($I105="b",INDEX(flat_spelling[],MATCH(scales[[#This Row],[n2]],flat_spelling[number],0),2),INDEX(sharp_spelling[],MATCH(scales[[#This Row],[n2]],sharp_spelling[number],0),2)),"")</f>
        <v>G</v>
      </c>
      <c r="T105" s="1" t="str">
        <f>IFERROR(IF($I105="b",INDEX(flat_spelling[],MATCH(scales[[#This Row],[n3]],flat_spelling[number],0),2),INDEX(sharp_spelling[],MATCH(scales[[#This Row],[n3]],sharp_spelling[number],0),2)),"")</f>
        <v>A</v>
      </c>
      <c r="U105" s="1" t="str">
        <f>IFERROR(IF($I105="b",INDEX(flat_spelling[],MATCH(scales[[#This Row],[n4]],flat_spelling[number],0),2),INDEX(sharp_spelling[],MATCH(scales[[#This Row],[n4]],sharp_spelling[number],0),2)),"")</f>
        <v>B</v>
      </c>
      <c r="V105" s="1" t="str">
        <f>IFERROR(IF($I105="b",INDEX(flat_spelling[],MATCH(scales[[#This Row],[n5]],flat_spelling[number],0),2),INDEX(sharp_spelling[],MATCH(scales[[#This Row],[n5]],sharp_spelling[number],0),2)),"")</f>
        <v>C</v>
      </c>
      <c r="W105" s="1" t="str">
        <f>IFERROR(IF($I105="b",INDEX(flat_spelling[],MATCH(scales[[#This Row],[n6]],flat_spelling[number],0),2),INDEX(sharp_spelling[],MATCH(scales[[#This Row],[n6]],sharp_spelling[number],0),2)),"")</f>
        <v>D#</v>
      </c>
      <c r="X105" s="1" t="str">
        <f>IFERROR(IF($I105="b",INDEX(flat_spelling[],MATCH(scales[[#This Row],[n7]],flat_spelling[number],0),2),INDEX(sharp_spelling[],MATCH(scales[[#This Row],[n7]],sharp_spelling[number],0),2)),"")</f>
        <v>E</v>
      </c>
      <c r="Y105" s="1" t="str">
        <f>IFERROR(IF($I105="b",INDEX(flat_spelling[],MATCH(scales[[#This Row],[n8]],flat_spelling[number],0),2),INDEX(sharp_spelling[],MATCH(scales[[#This Row],[n8]],sharp_spelling[number],0),2)),"")</f>
        <v/>
      </c>
      <c r="Z105" s="1" t="s">
        <v>79</v>
      </c>
      <c r="AA105" s="1" t="s">
        <v>80</v>
      </c>
      <c r="AB105" s="1" t="s">
        <v>78</v>
      </c>
      <c r="AC105" s="1" t="s">
        <v>77</v>
      </c>
      <c r="AD105" s="1" t="s">
        <v>77</v>
      </c>
      <c r="AE105" s="1" t="s">
        <v>79</v>
      </c>
      <c r="AF105" s="1" t="s">
        <v>78</v>
      </c>
    </row>
    <row r="106" spans="2:32" x14ac:dyDescent="0.4">
      <c r="B106" s="1">
        <v>104</v>
      </c>
      <c r="C106" s="1">
        <v>8</v>
      </c>
      <c r="D106" s="1" t="str">
        <f>scales[[#This Row],[nn1]]</f>
        <v>G</v>
      </c>
      <c r="E106" s="1" t="s">
        <v>63</v>
      </c>
      <c r="F106" s="1">
        <v>2</v>
      </c>
      <c r="G106" s="1" t="s">
        <v>55</v>
      </c>
      <c r="H106" s="1">
        <f t="shared" si="64"/>
        <v>9</v>
      </c>
      <c r="I106" s="1" t="str">
        <f>IF(COUNTIF(RMS_spelling[number],scales[[#This Row],[RMS]])&gt;0,"b","")</f>
        <v>b</v>
      </c>
      <c r="J106" s="1">
        <f t="shared" si="65"/>
        <v>8</v>
      </c>
      <c r="K106" s="1">
        <f t="shared" si="66"/>
        <v>9</v>
      </c>
      <c r="L106" s="1">
        <f t="shared" si="67"/>
        <v>11</v>
      </c>
      <c r="M106" s="1">
        <f t="shared" si="68"/>
        <v>1</v>
      </c>
      <c r="N106" s="1">
        <f t="shared" si="69"/>
        <v>2</v>
      </c>
      <c r="O106" s="1">
        <f t="shared" si="70"/>
        <v>5</v>
      </c>
      <c r="P106" s="1">
        <f t="shared" si="71"/>
        <v>6</v>
      </c>
      <c r="R106" s="1" t="str">
        <f>IFERROR(IF($I106="b",INDEX(flat_spelling[],MATCH(scales[[#This Row],[n1]],flat_spelling[number],0),2),INDEX(sharp_spelling[],MATCH(scales[[#This Row],[n1]],sharp_spelling[number],0),2)),"")</f>
        <v>G</v>
      </c>
      <c r="S106" s="1" t="str">
        <f>IFERROR(IF($I106="b",INDEX(flat_spelling[],MATCH(scales[[#This Row],[n2]],flat_spelling[number],0),2),INDEX(sharp_spelling[],MATCH(scales[[#This Row],[n2]],sharp_spelling[number],0),2)),"")</f>
        <v>Ab</v>
      </c>
      <c r="T106" s="1" t="str">
        <f>IFERROR(IF($I106="b",INDEX(flat_spelling[],MATCH(scales[[#This Row],[n3]],flat_spelling[number],0),2),INDEX(sharp_spelling[],MATCH(scales[[#This Row],[n3]],sharp_spelling[number],0),2)),"")</f>
        <v>Bb</v>
      </c>
      <c r="U106" s="1" t="str">
        <f>IFERROR(IF($I106="b",INDEX(flat_spelling[],MATCH(scales[[#This Row],[n4]],flat_spelling[number],0),2),INDEX(sharp_spelling[],MATCH(scales[[#This Row],[n4]],sharp_spelling[number],0),2)),"")</f>
        <v>C</v>
      </c>
      <c r="V106" s="1" t="str">
        <f>IFERROR(IF($I106="b",INDEX(flat_spelling[],MATCH(scales[[#This Row],[n5]],flat_spelling[number],0),2),INDEX(sharp_spelling[],MATCH(scales[[#This Row],[n5]],sharp_spelling[number],0),2)),"")</f>
        <v>Db</v>
      </c>
      <c r="W106" s="1" t="str">
        <f>IFERROR(IF($I106="b",INDEX(flat_spelling[],MATCH(scales[[#This Row],[n6]],flat_spelling[number],0),2),INDEX(sharp_spelling[],MATCH(scales[[#This Row],[n6]],sharp_spelling[number],0),2)),"")</f>
        <v>E</v>
      </c>
      <c r="X106" s="1" t="str">
        <f>IFERROR(IF($I106="b",INDEX(flat_spelling[],MATCH(scales[[#This Row],[n7]],flat_spelling[number],0),2),INDEX(sharp_spelling[],MATCH(scales[[#This Row],[n7]],sharp_spelling[number],0),2)),"")</f>
        <v>F</v>
      </c>
      <c r="Y106" s="1" t="str">
        <f>IFERROR(IF($I106="b",INDEX(flat_spelling[],MATCH(scales[[#This Row],[n8]],flat_spelling[number],0),2),INDEX(sharp_spelling[],MATCH(scales[[#This Row],[n8]],sharp_spelling[number],0),2)),"")</f>
        <v/>
      </c>
      <c r="Z106" s="1" t="s">
        <v>79</v>
      </c>
      <c r="AA106" s="1" t="s">
        <v>80</v>
      </c>
      <c r="AB106" s="1" t="s">
        <v>78</v>
      </c>
      <c r="AC106" s="1" t="s">
        <v>77</v>
      </c>
      <c r="AD106" s="1" t="s">
        <v>77</v>
      </c>
      <c r="AE106" s="1" t="s">
        <v>79</v>
      </c>
      <c r="AF106" s="1" t="s">
        <v>78</v>
      </c>
    </row>
    <row r="107" spans="2:32" x14ac:dyDescent="0.4">
      <c r="B107" s="1">
        <v>105</v>
      </c>
      <c r="C107" s="1">
        <v>9</v>
      </c>
      <c r="D107" s="1" t="str">
        <f>scales[[#This Row],[nn1]]</f>
        <v>G#</v>
      </c>
      <c r="E107" s="1" t="s">
        <v>63</v>
      </c>
      <c r="F107" s="1">
        <v>2</v>
      </c>
      <c r="G107" s="1" t="s">
        <v>55</v>
      </c>
      <c r="H107" s="1">
        <f t="shared" si="64"/>
        <v>10</v>
      </c>
      <c r="I107" s="1" t="str">
        <f>IF(COUNTIF(RMS_spelling[number],scales[[#This Row],[RMS]])&gt;0,"b","")</f>
        <v/>
      </c>
      <c r="J107" s="1">
        <f t="shared" si="65"/>
        <v>9</v>
      </c>
      <c r="K107" s="1">
        <f t="shared" si="66"/>
        <v>10</v>
      </c>
      <c r="L107" s="1">
        <f t="shared" si="67"/>
        <v>12</v>
      </c>
      <c r="M107" s="1">
        <f t="shared" si="68"/>
        <v>2</v>
      </c>
      <c r="N107" s="1">
        <f t="shared" si="69"/>
        <v>3</v>
      </c>
      <c r="O107" s="1">
        <f t="shared" si="70"/>
        <v>6</v>
      </c>
      <c r="P107" s="1">
        <f t="shared" si="71"/>
        <v>7</v>
      </c>
      <c r="R107" s="1" t="str">
        <f>IFERROR(IF($I107="b",INDEX(flat_spelling[],MATCH(scales[[#This Row],[n1]],flat_spelling[number],0),2),INDEX(sharp_spelling[],MATCH(scales[[#This Row],[n1]],sharp_spelling[number],0),2)),"")</f>
        <v>G#</v>
      </c>
      <c r="S107" s="1" t="str">
        <f>IFERROR(IF($I107="b",INDEX(flat_spelling[],MATCH(scales[[#This Row],[n2]],flat_spelling[number],0),2),INDEX(sharp_spelling[],MATCH(scales[[#This Row],[n2]],sharp_spelling[number],0),2)),"")</f>
        <v>A</v>
      </c>
      <c r="T107" s="1" t="str">
        <f>IFERROR(IF($I107="b",INDEX(flat_spelling[],MATCH(scales[[#This Row],[n3]],flat_spelling[number],0),2),INDEX(sharp_spelling[],MATCH(scales[[#This Row],[n3]],sharp_spelling[number],0),2)),"")</f>
        <v>B</v>
      </c>
      <c r="U107" s="1" t="str">
        <f>IFERROR(IF($I107="b",INDEX(flat_spelling[],MATCH(scales[[#This Row],[n4]],flat_spelling[number],0),2),INDEX(sharp_spelling[],MATCH(scales[[#This Row],[n4]],sharp_spelling[number],0),2)),"")</f>
        <v>C#</v>
      </c>
      <c r="V107" s="1" t="str">
        <f>IFERROR(IF($I107="b",INDEX(flat_spelling[],MATCH(scales[[#This Row],[n5]],flat_spelling[number],0),2),INDEX(sharp_spelling[],MATCH(scales[[#This Row],[n5]],sharp_spelling[number],0),2)),"")</f>
        <v>D</v>
      </c>
      <c r="W107" s="1" t="str">
        <f>IFERROR(IF($I107="b",INDEX(flat_spelling[],MATCH(scales[[#This Row],[n6]],flat_spelling[number],0),2),INDEX(sharp_spelling[],MATCH(scales[[#This Row],[n6]],sharp_spelling[number],0),2)),"")</f>
        <v>F</v>
      </c>
      <c r="X107" s="1" t="str">
        <f>IFERROR(IF($I107="b",INDEX(flat_spelling[],MATCH(scales[[#This Row],[n7]],flat_spelling[number],0),2),INDEX(sharp_spelling[],MATCH(scales[[#This Row],[n7]],sharp_spelling[number],0),2)),"")</f>
        <v>F#</v>
      </c>
      <c r="Y107" s="1" t="str">
        <f>IFERROR(IF($I107="b",INDEX(flat_spelling[],MATCH(scales[[#This Row],[n8]],flat_spelling[number],0),2),INDEX(sharp_spelling[],MATCH(scales[[#This Row],[n8]],sharp_spelling[number],0),2)),"")</f>
        <v/>
      </c>
      <c r="Z107" s="1" t="s">
        <v>79</v>
      </c>
      <c r="AA107" s="1" t="s">
        <v>80</v>
      </c>
      <c r="AB107" s="1" t="s">
        <v>78</v>
      </c>
      <c r="AC107" s="1" t="s">
        <v>77</v>
      </c>
      <c r="AD107" s="1" t="s">
        <v>77</v>
      </c>
      <c r="AE107" s="1" t="s">
        <v>79</v>
      </c>
      <c r="AF107" s="1" t="s">
        <v>78</v>
      </c>
    </row>
    <row r="108" spans="2:32" x14ac:dyDescent="0.4">
      <c r="B108" s="1">
        <v>106</v>
      </c>
      <c r="C108" s="1">
        <v>10</v>
      </c>
      <c r="D108" s="1" t="str">
        <f>scales[[#This Row],[nn1]]</f>
        <v>A</v>
      </c>
      <c r="E108" s="1" t="s">
        <v>63</v>
      </c>
      <c r="F108" s="1">
        <v>2</v>
      </c>
      <c r="G108" s="1" t="s">
        <v>55</v>
      </c>
      <c r="H108" s="1">
        <f t="shared" si="64"/>
        <v>11</v>
      </c>
      <c r="I108" s="1" t="str">
        <f>IF(COUNTIF(RMS_spelling[number],scales[[#This Row],[RMS]])&gt;0,"b","")</f>
        <v>b</v>
      </c>
      <c r="J108" s="1">
        <f t="shared" si="65"/>
        <v>10</v>
      </c>
      <c r="K108" s="1">
        <f t="shared" si="66"/>
        <v>11</v>
      </c>
      <c r="L108" s="1">
        <f t="shared" si="67"/>
        <v>1</v>
      </c>
      <c r="M108" s="1">
        <f t="shared" si="68"/>
        <v>3</v>
      </c>
      <c r="N108" s="1">
        <f t="shared" si="69"/>
        <v>4</v>
      </c>
      <c r="O108" s="1">
        <f t="shared" si="70"/>
        <v>7</v>
      </c>
      <c r="P108" s="1">
        <f t="shared" si="71"/>
        <v>8</v>
      </c>
      <c r="R108" s="1" t="str">
        <f>IFERROR(IF($I108="b",INDEX(flat_spelling[],MATCH(scales[[#This Row],[n1]],flat_spelling[number],0),2),INDEX(sharp_spelling[],MATCH(scales[[#This Row],[n1]],sharp_spelling[number],0),2)),"")</f>
        <v>A</v>
      </c>
      <c r="S108" s="1" t="str">
        <f>IFERROR(IF($I108="b",INDEX(flat_spelling[],MATCH(scales[[#This Row],[n2]],flat_spelling[number],0),2),INDEX(sharp_spelling[],MATCH(scales[[#This Row],[n2]],sharp_spelling[number],0),2)),"")</f>
        <v>Bb</v>
      </c>
      <c r="T108" s="1" t="str">
        <f>IFERROR(IF($I108="b",INDEX(flat_spelling[],MATCH(scales[[#This Row],[n3]],flat_spelling[number],0),2),INDEX(sharp_spelling[],MATCH(scales[[#This Row],[n3]],sharp_spelling[number],0),2)),"")</f>
        <v>C</v>
      </c>
      <c r="U108" s="1" t="str">
        <f>IFERROR(IF($I108="b",INDEX(flat_spelling[],MATCH(scales[[#This Row],[n4]],flat_spelling[number],0),2),INDEX(sharp_spelling[],MATCH(scales[[#This Row],[n4]],sharp_spelling[number],0),2)),"")</f>
        <v>D</v>
      </c>
      <c r="V108" s="1" t="str">
        <f>IFERROR(IF($I108="b",INDEX(flat_spelling[],MATCH(scales[[#This Row],[n5]],flat_spelling[number],0),2),INDEX(sharp_spelling[],MATCH(scales[[#This Row],[n5]],sharp_spelling[number],0),2)),"")</f>
        <v>Eb</v>
      </c>
      <c r="W108" s="1" t="str">
        <f>IFERROR(IF($I108="b",INDEX(flat_spelling[],MATCH(scales[[#This Row],[n6]],flat_spelling[number],0),2),INDEX(sharp_spelling[],MATCH(scales[[#This Row],[n6]],sharp_spelling[number],0),2)),"")</f>
        <v>Gb</v>
      </c>
      <c r="X108" s="1" t="str">
        <f>IFERROR(IF($I108="b",INDEX(flat_spelling[],MATCH(scales[[#This Row],[n7]],flat_spelling[number],0),2),INDEX(sharp_spelling[],MATCH(scales[[#This Row],[n7]],sharp_spelling[number],0),2)),"")</f>
        <v>G</v>
      </c>
      <c r="Y108" s="1" t="str">
        <f>IFERROR(IF($I108="b",INDEX(flat_spelling[],MATCH(scales[[#This Row],[n8]],flat_spelling[number],0),2),INDEX(sharp_spelling[],MATCH(scales[[#This Row],[n8]],sharp_spelling[number],0),2)),"")</f>
        <v/>
      </c>
      <c r="Z108" s="1" t="s">
        <v>79</v>
      </c>
      <c r="AA108" s="1" t="s">
        <v>80</v>
      </c>
      <c r="AB108" s="1" t="s">
        <v>78</v>
      </c>
      <c r="AC108" s="1" t="s">
        <v>77</v>
      </c>
      <c r="AD108" s="1" t="s">
        <v>77</v>
      </c>
      <c r="AE108" s="1" t="s">
        <v>79</v>
      </c>
      <c r="AF108" s="1" t="s">
        <v>78</v>
      </c>
    </row>
    <row r="109" spans="2:32" x14ac:dyDescent="0.4">
      <c r="B109" s="1">
        <v>107</v>
      </c>
      <c r="C109" s="1">
        <v>11</v>
      </c>
      <c r="D109" s="1" t="str">
        <f>scales[[#This Row],[nn1]]</f>
        <v>A#</v>
      </c>
      <c r="E109" s="1" t="s">
        <v>63</v>
      </c>
      <c r="F109" s="1">
        <v>2</v>
      </c>
      <c r="G109" s="1" t="s">
        <v>55</v>
      </c>
      <c r="H109" s="1">
        <f t="shared" si="64"/>
        <v>12</v>
      </c>
      <c r="I109" s="1" t="str">
        <f>IF(COUNTIF(RMS_spelling[number],scales[[#This Row],[RMS]])&gt;0,"b","")</f>
        <v/>
      </c>
      <c r="J109" s="1">
        <f t="shared" si="65"/>
        <v>11</v>
      </c>
      <c r="K109" s="1">
        <f t="shared" si="66"/>
        <v>12</v>
      </c>
      <c r="L109" s="1">
        <f t="shared" si="67"/>
        <v>2</v>
      </c>
      <c r="M109" s="1">
        <f t="shared" si="68"/>
        <v>4</v>
      </c>
      <c r="N109" s="1">
        <f t="shared" si="69"/>
        <v>5</v>
      </c>
      <c r="O109" s="1">
        <f t="shared" si="70"/>
        <v>8</v>
      </c>
      <c r="P109" s="1">
        <f t="shared" si="71"/>
        <v>9</v>
      </c>
      <c r="R109" s="1" t="str">
        <f>IFERROR(IF($I109="b",INDEX(flat_spelling[],MATCH(scales[[#This Row],[n1]],flat_spelling[number],0),2),INDEX(sharp_spelling[],MATCH(scales[[#This Row],[n1]],sharp_spelling[number],0),2)),"")</f>
        <v>A#</v>
      </c>
      <c r="S109" s="1" t="str">
        <f>IFERROR(IF($I109="b",INDEX(flat_spelling[],MATCH(scales[[#This Row],[n2]],flat_spelling[number],0),2),INDEX(sharp_spelling[],MATCH(scales[[#This Row],[n2]],sharp_spelling[number],0),2)),"")</f>
        <v>B</v>
      </c>
      <c r="T109" s="1" t="str">
        <f>IFERROR(IF($I109="b",INDEX(flat_spelling[],MATCH(scales[[#This Row],[n3]],flat_spelling[number],0),2),INDEX(sharp_spelling[],MATCH(scales[[#This Row],[n3]],sharp_spelling[number],0),2)),"")</f>
        <v>C#</v>
      </c>
      <c r="U109" s="1" t="str">
        <f>IFERROR(IF($I109="b",INDEX(flat_spelling[],MATCH(scales[[#This Row],[n4]],flat_spelling[number],0),2),INDEX(sharp_spelling[],MATCH(scales[[#This Row],[n4]],sharp_spelling[number],0),2)),"")</f>
        <v>D#</v>
      </c>
      <c r="V109" s="1" t="str">
        <f>IFERROR(IF($I109="b",INDEX(flat_spelling[],MATCH(scales[[#This Row],[n5]],flat_spelling[number],0),2),INDEX(sharp_spelling[],MATCH(scales[[#This Row],[n5]],sharp_spelling[number],0),2)),"")</f>
        <v>E</v>
      </c>
      <c r="W109" s="1" t="str">
        <f>IFERROR(IF($I109="b",INDEX(flat_spelling[],MATCH(scales[[#This Row],[n6]],flat_spelling[number],0),2),INDEX(sharp_spelling[],MATCH(scales[[#This Row],[n6]],sharp_spelling[number],0),2)),"")</f>
        <v>G</v>
      </c>
      <c r="X109" s="1" t="str">
        <f>IFERROR(IF($I109="b",INDEX(flat_spelling[],MATCH(scales[[#This Row],[n7]],flat_spelling[number],0),2),INDEX(sharp_spelling[],MATCH(scales[[#This Row],[n7]],sharp_spelling[number],0),2)),"")</f>
        <v>G#</v>
      </c>
      <c r="Y109" s="1" t="str">
        <f>IFERROR(IF($I109="b",INDEX(flat_spelling[],MATCH(scales[[#This Row],[n8]],flat_spelling[number],0),2),INDEX(sharp_spelling[],MATCH(scales[[#This Row],[n8]],sharp_spelling[number],0),2)),"")</f>
        <v/>
      </c>
      <c r="Z109" s="1" t="s">
        <v>79</v>
      </c>
      <c r="AA109" s="1" t="s">
        <v>80</v>
      </c>
      <c r="AB109" s="1" t="s">
        <v>78</v>
      </c>
      <c r="AC109" s="1" t="s">
        <v>77</v>
      </c>
      <c r="AD109" s="1" t="s">
        <v>77</v>
      </c>
      <c r="AE109" s="1" t="s">
        <v>79</v>
      </c>
      <c r="AF109" s="1" t="s">
        <v>78</v>
      </c>
    </row>
    <row r="110" spans="2:32" x14ac:dyDescent="0.4">
      <c r="B110" s="1">
        <v>108</v>
      </c>
      <c r="C110" s="1">
        <v>12</v>
      </c>
      <c r="D110" s="1" t="str">
        <f>scales[[#This Row],[nn1]]</f>
        <v>B</v>
      </c>
      <c r="E110" s="1" t="s">
        <v>63</v>
      </c>
      <c r="F110" s="1">
        <v>2</v>
      </c>
      <c r="G110" s="1" t="s">
        <v>55</v>
      </c>
      <c r="H110" s="1">
        <f t="shared" si="64"/>
        <v>1</v>
      </c>
      <c r="I110" s="1" t="str">
        <f>IF(COUNTIF(RMS_spelling[number],scales[[#This Row],[RMS]])&gt;0,"b","")</f>
        <v>b</v>
      </c>
      <c r="J110" s="1">
        <f t="shared" si="65"/>
        <v>12</v>
      </c>
      <c r="K110" s="1">
        <f t="shared" si="66"/>
        <v>1</v>
      </c>
      <c r="L110" s="1">
        <f t="shared" si="67"/>
        <v>3</v>
      </c>
      <c r="M110" s="1">
        <f t="shared" si="68"/>
        <v>5</v>
      </c>
      <c r="N110" s="1">
        <f t="shared" si="69"/>
        <v>6</v>
      </c>
      <c r="O110" s="1">
        <f t="shared" si="70"/>
        <v>9</v>
      </c>
      <c r="P110" s="1">
        <f t="shared" si="71"/>
        <v>10</v>
      </c>
      <c r="R110" s="1" t="str">
        <f>IFERROR(IF($I110="b",INDEX(flat_spelling[],MATCH(scales[[#This Row],[n1]],flat_spelling[number],0),2),INDEX(sharp_spelling[],MATCH(scales[[#This Row],[n1]],sharp_spelling[number],0),2)),"")</f>
        <v>B</v>
      </c>
      <c r="S110" s="1" t="str">
        <f>IFERROR(IF($I110="b",INDEX(flat_spelling[],MATCH(scales[[#This Row],[n2]],flat_spelling[number],0),2),INDEX(sharp_spelling[],MATCH(scales[[#This Row],[n2]],sharp_spelling[number],0),2)),"")</f>
        <v>C</v>
      </c>
      <c r="T110" s="1" t="str">
        <f>IFERROR(IF($I110="b",INDEX(flat_spelling[],MATCH(scales[[#This Row],[n3]],flat_spelling[number],0),2),INDEX(sharp_spelling[],MATCH(scales[[#This Row],[n3]],sharp_spelling[number],0),2)),"")</f>
        <v>D</v>
      </c>
      <c r="U110" s="1" t="str">
        <f>IFERROR(IF($I110="b",INDEX(flat_spelling[],MATCH(scales[[#This Row],[n4]],flat_spelling[number],0),2),INDEX(sharp_spelling[],MATCH(scales[[#This Row],[n4]],sharp_spelling[number],0),2)),"")</f>
        <v>E</v>
      </c>
      <c r="V110" s="1" t="str">
        <f>IFERROR(IF($I110="b",INDEX(flat_spelling[],MATCH(scales[[#This Row],[n5]],flat_spelling[number],0),2),INDEX(sharp_spelling[],MATCH(scales[[#This Row],[n5]],sharp_spelling[number],0),2)),"")</f>
        <v>F</v>
      </c>
      <c r="W110" s="1" t="str">
        <f>IFERROR(IF($I110="b",INDEX(flat_spelling[],MATCH(scales[[#This Row],[n6]],flat_spelling[number],0),2),INDEX(sharp_spelling[],MATCH(scales[[#This Row],[n6]],sharp_spelling[number],0),2)),"")</f>
        <v>Ab</v>
      </c>
      <c r="X110" s="1" t="str">
        <f>IFERROR(IF($I110="b",INDEX(flat_spelling[],MATCH(scales[[#This Row],[n7]],flat_spelling[number],0),2),INDEX(sharp_spelling[],MATCH(scales[[#This Row],[n7]],sharp_spelling[number],0),2)),"")</f>
        <v>A</v>
      </c>
      <c r="Y110" s="1" t="str">
        <f>IFERROR(IF($I110="b",INDEX(flat_spelling[],MATCH(scales[[#This Row],[n8]],flat_spelling[number],0),2),INDEX(sharp_spelling[],MATCH(scales[[#This Row],[n8]],sharp_spelling[number],0),2)),"")</f>
        <v/>
      </c>
      <c r="Z110" s="1" t="s">
        <v>79</v>
      </c>
      <c r="AA110" s="1" t="s">
        <v>80</v>
      </c>
      <c r="AB110" s="1" t="s">
        <v>78</v>
      </c>
      <c r="AC110" s="1" t="s">
        <v>77</v>
      </c>
      <c r="AD110" s="1" t="s">
        <v>77</v>
      </c>
      <c r="AE110" s="1" t="s">
        <v>79</v>
      </c>
      <c r="AF110" s="1" t="s">
        <v>78</v>
      </c>
    </row>
    <row r="111" spans="2:32" x14ac:dyDescent="0.4">
      <c r="B111" s="1">
        <v>109</v>
      </c>
      <c r="C111" s="1">
        <v>1</v>
      </c>
      <c r="D111" s="1" t="str">
        <f>scales[[#This Row],[nn1]]</f>
        <v>C</v>
      </c>
      <c r="E111" s="1" t="s">
        <v>63</v>
      </c>
      <c r="F111" s="1">
        <v>3</v>
      </c>
      <c r="G111" s="1" t="s">
        <v>57</v>
      </c>
      <c r="H111" s="1">
        <f>MOD(1+11,12)+1</f>
        <v>1</v>
      </c>
      <c r="I111" s="1" t="str">
        <f>IF(COUNTIF(RMS_spelling[number],scales[[#This Row],[RMS]])&gt;0,"b","")</f>
        <v>b</v>
      </c>
      <c r="J111" s="1">
        <v>1</v>
      </c>
      <c r="K111" s="1">
        <v>3</v>
      </c>
      <c r="L111" s="1">
        <v>5</v>
      </c>
      <c r="M111" s="1">
        <v>6</v>
      </c>
      <c r="N111" s="1">
        <v>9</v>
      </c>
      <c r="O111" s="1">
        <v>10</v>
      </c>
      <c r="P111" s="1">
        <v>12</v>
      </c>
      <c r="R111" s="1" t="str">
        <f>IFERROR(IF($I111="b",INDEX(flat_spelling[],MATCH(scales[[#This Row],[n1]],flat_spelling[number],0),2),INDEX(sharp_spelling[],MATCH(scales[[#This Row],[n1]],sharp_spelling[number],0),2)),"")</f>
        <v>C</v>
      </c>
      <c r="S111" s="1" t="str">
        <f>IFERROR(IF($I111="b",INDEX(flat_spelling[],MATCH(scales[[#This Row],[n2]],flat_spelling[number],0),2),INDEX(sharp_spelling[],MATCH(scales[[#This Row],[n2]],sharp_spelling[number],0),2)),"")</f>
        <v>D</v>
      </c>
      <c r="T111" s="1" t="str">
        <f>IFERROR(IF($I111="b",INDEX(flat_spelling[],MATCH(scales[[#This Row],[n3]],flat_spelling[number],0),2),INDEX(sharp_spelling[],MATCH(scales[[#This Row],[n3]],sharp_spelling[number],0),2)),"")</f>
        <v>E</v>
      </c>
      <c r="U111" s="1" t="str">
        <f>IFERROR(IF($I111="b",INDEX(flat_spelling[],MATCH(scales[[#This Row],[n4]],flat_spelling[number],0),2),INDEX(sharp_spelling[],MATCH(scales[[#This Row],[n4]],sharp_spelling[number],0),2)),"")</f>
        <v>F</v>
      </c>
      <c r="V111" s="1" t="str">
        <f>IFERROR(IF($I111="b",INDEX(flat_spelling[],MATCH(scales[[#This Row],[n5]],flat_spelling[number],0),2),INDEX(sharp_spelling[],MATCH(scales[[#This Row],[n5]],sharp_spelling[number],0),2)),"")</f>
        <v>Ab</v>
      </c>
      <c r="W111" s="1" t="str">
        <f>IFERROR(IF($I111="b",INDEX(flat_spelling[],MATCH(scales[[#This Row],[n6]],flat_spelling[number],0),2),INDEX(sharp_spelling[],MATCH(scales[[#This Row],[n6]],sharp_spelling[number],0),2)),"")</f>
        <v>A</v>
      </c>
      <c r="X111" s="1" t="str">
        <f>IFERROR(IF($I111="b",INDEX(flat_spelling[],MATCH(scales[[#This Row],[n7]],flat_spelling[number],0),2),INDEX(sharp_spelling[],MATCH(scales[[#This Row],[n7]],sharp_spelling[number],0),2)),"")</f>
        <v>B</v>
      </c>
      <c r="Y111" s="1" t="str">
        <f>IFERROR(IF($I111="b",INDEX(flat_spelling[],MATCH(scales[[#This Row],[n8]],flat_spelling[number],0),2),INDEX(sharp_spelling[],MATCH(scales[[#This Row],[n8]],sharp_spelling[number],0),2)),"")</f>
        <v/>
      </c>
      <c r="Z111" s="1" t="s">
        <v>80</v>
      </c>
      <c r="AA111" s="1" t="s">
        <v>78</v>
      </c>
      <c r="AB111" s="1" t="s">
        <v>77</v>
      </c>
      <c r="AC111" s="1" t="s">
        <v>77</v>
      </c>
      <c r="AD111" s="1" t="s">
        <v>79</v>
      </c>
      <c r="AE111" s="1" t="s">
        <v>78</v>
      </c>
      <c r="AF111" s="1" t="s">
        <v>79</v>
      </c>
    </row>
    <row r="112" spans="2:32" x14ac:dyDescent="0.4">
      <c r="B112" s="1">
        <v>110</v>
      </c>
      <c r="C112" s="1">
        <v>2</v>
      </c>
      <c r="D112" s="1" t="str">
        <f>scales[[#This Row],[nn1]]</f>
        <v>Db</v>
      </c>
      <c r="E112" s="1" t="s">
        <v>63</v>
      </c>
      <c r="F112" s="1">
        <v>3</v>
      </c>
      <c r="G112" s="1" t="s">
        <v>57</v>
      </c>
      <c r="H112" s="1">
        <f t="shared" ref="H112:H122" si="72">MOD(H111,12)+1</f>
        <v>2</v>
      </c>
      <c r="I112" s="1" t="str">
        <f>IF(COUNTIF(RMS_spelling[number],scales[[#This Row],[RMS]])&gt;0,"b","")</f>
        <v>b</v>
      </c>
      <c r="J112" s="1">
        <f t="shared" ref="J112:J122" si="73">MOD(J111,12)+1</f>
        <v>2</v>
      </c>
      <c r="K112" s="1">
        <f t="shared" ref="K112:K122" si="74">MOD(K111,12)+1</f>
        <v>4</v>
      </c>
      <c r="L112" s="1">
        <f t="shared" ref="L112:L122" si="75">MOD(L111,12)+1</f>
        <v>6</v>
      </c>
      <c r="M112" s="1">
        <f t="shared" ref="M112:M122" si="76">MOD(M111,12)+1</f>
        <v>7</v>
      </c>
      <c r="N112" s="1">
        <f t="shared" ref="N112:N122" si="77">MOD(N111,12)+1</f>
        <v>10</v>
      </c>
      <c r="O112" s="1">
        <f t="shared" ref="O112:O122" si="78">MOD(O111,12)+1</f>
        <v>11</v>
      </c>
      <c r="P112" s="1">
        <f t="shared" ref="P112:P122" si="79">MOD(P111,12)+1</f>
        <v>1</v>
      </c>
      <c r="R112" s="1" t="str">
        <f>IFERROR(IF($I112="b",INDEX(flat_spelling[],MATCH(scales[[#This Row],[n1]],flat_spelling[number],0),2),INDEX(sharp_spelling[],MATCH(scales[[#This Row],[n1]],sharp_spelling[number],0),2)),"")</f>
        <v>Db</v>
      </c>
      <c r="S112" s="1" t="str">
        <f>IFERROR(IF($I112="b",INDEX(flat_spelling[],MATCH(scales[[#This Row],[n2]],flat_spelling[number],0),2),INDEX(sharp_spelling[],MATCH(scales[[#This Row],[n2]],sharp_spelling[number],0),2)),"")</f>
        <v>Eb</v>
      </c>
      <c r="T112" s="1" t="str">
        <f>IFERROR(IF($I112="b",INDEX(flat_spelling[],MATCH(scales[[#This Row],[n3]],flat_spelling[number],0),2),INDEX(sharp_spelling[],MATCH(scales[[#This Row],[n3]],sharp_spelling[number],0),2)),"")</f>
        <v>F</v>
      </c>
      <c r="U112" s="1" t="str">
        <f>IFERROR(IF($I112="b",INDEX(flat_spelling[],MATCH(scales[[#This Row],[n4]],flat_spelling[number],0),2),INDEX(sharp_spelling[],MATCH(scales[[#This Row],[n4]],sharp_spelling[number],0),2)),"")</f>
        <v>Gb</v>
      </c>
      <c r="V112" s="1" t="str">
        <f>IFERROR(IF($I112="b",INDEX(flat_spelling[],MATCH(scales[[#This Row],[n5]],flat_spelling[number],0),2),INDEX(sharp_spelling[],MATCH(scales[[#This Row],[n5]],sharp_spelling[number],0),2)),"")</f>
        <v>A</v>
      </c>
      <c r="W112" s="1" t="str">
        <f>IFERROR(IF($I112="b",INDEX(flat_spelling[],MATCH(scales[[#This Row],[n6]],flat_spelling[number],0),2),INDEX(sharp_spelling[],MATCH(scales[[#This Row],[n6]],sharp_spelling[number],0),2)),"")</f>
        <v>Bb</v>
      </c>
      <c r="X112" s="1" t="str">
        <f>IFERROR(IF($I112="b",INDEX(flat_spelling[],MATCH(scales[[#This Row],[n7]],flat_spelling[number],0),2),INDEX(sharp_spelling[],MATCH(scales[[#This Row],[n7]],sharp_spelling[number],0),2)),"")</f>
        <v>C</v>
      </c>
      <c r="Y112" s="1" t="str">
        <f>IFERROR(IF($I112="b",INDEX(flat_spelling[],MATCH(scales[[#This Row],[n8]],flat_spelling[number],0),2),INDEX(sharp_spelling[],MATCH(scales[[#This Row],[n8]],sharp_spelling[number],0),2)),"")</f>
        <v/>
      </c>
      <c r="Z112" s="1" t="s">
        <v>80</v>
      </c>
      <c r="AA112" s="1" t="s">
        <v>78</v>
      </c>
      <c r="AB112" s="1" t="s">
        <v>77</v>
      </c>
      <c r="AC112" s="1" t="s">
        <v>77</v>
      </c>
      <c r="AD112" s="1" t="s">
        <v>79</v>
      </c>
      <c r="AE112" s="1" t="s">
        <v>78</v>
      </c>
      <c r="AF112" s="1" t="s">
        <v>79</v>
      </c>
    </row>
    <row r="113" spans="2:32" x14ac:dyDescent="0.4">
      <c r="B113" s="1">
        <v>111</v>
      </c>
      <c r="C113" s="1">
        <v>3</v>
      </c>
      <c r="D113" s="1" t="str">
        <f>scales[[#This Row],[nn1]]</f>
        <v>D</v>
      </c>
      <c r="E113" s="1" t="s">
        <v>63</v>
      </c>
      <c r="F113" s="1">
        <v>3</v>
      </c>
      <c r="G113" s="1" t="s">
        <v>57</v>
      </c>
      <c r="H113" s="1">
        <f t="shared" si="72"/>
        <v>3</v>
      </c>
      <c r="I113" s="1" t="str">
        <f>IF(COUNTIF(RMS_spelling[number],scales[[#This Row],[RMS]])&gt;0,"b","")</f>
        <v/>
      </c>
      <c r="J113" s="1">
        <f t="shared" si="73"/>
        <v>3</v>
      </c>
      <c r="K113" s="1">
        <f t="shared" si="74"/>
        <v>5</v>
      </c>
      <c r="L113" s="1">
        <f t="shared" si="75"/>
        <v>7</v>
      </c>
      <c r="M113" s="1">
        <f t="shared" si="76"/>
        <v>8</v>
      </c>
      <c r="N113" s="1">
        <f t="shared" si="77"/>
        <v>11</v>
      </c>
      <c r="O113" s="1">
        <f t="shared" si="78"/>
        <v>12</v>
      </c>
      <c r="P113" s="1">
        <f t="shared" si="79"/>
        <v>2</v>
      </c>
      <c r="R113" s="1" t="str">
        <f>IFERROR(IF($I113="b",INDEX(flat_spelling[],MATCH(scales[[#This Row],[n1]],flat_spelling[number],0),2),INDEX(sharp_spelling[],MATCH(scales[[#This Row],[n1]],sharp_spelling[number],0),2)),"")</f>
        <v>D</v>
      </c>
      <c r="S113" s="1" t="str">
        <f>IFERROR(IF($I113="b",INDEX(flat_spelling[],MATCH(scales[[#This Row],[n2]],flat_spelling[number],0),2),INDEX(sharp_spelling[],MATCH(scales[[#This Row],[n2]],sharp_spelling[number],0),2)),"")</f>
        <v>E</v>
      </c>
      <c r="T113" s="1" t="str">
        <f>IFERROR(IF($I113="b",INDEX(flat_spelling[],MATCH(scales[[#This Row],[n3]],flat_spelling[number],0),2),INDEX(sharp_spelling[],MATCH(scales[[#This Row],[n3]],sharp_spelling[number],0),2)),"")</f>
        <v>F#</v>
      </c>
      <c r="U113" s="1" t="str">
        <f>IFERROR(IF($I113="b",INDEX(flat_spelling[],MATCH(scales[[#This Row],[n4]],flat_spelling[number],0),2),INDEX(sharp_spelling[],MATCH(scales[[#This Row],[n4]],sharp_spelling[number],0),2)),"")</f>
        <v>G</v>
      </c>
      <c r="V113" s="1" t="str">
        <f>IFERROR(IF($I113="b",INDEX(flat_spelling[],MATCH(scales[[#This Row],[n5]],flat_spelling[number],0),2),INDEX(sharp_spelling[],MATCH(scales[[#This Row],[n5]],sharp_spelling[number],0),2)),"")</f>
        <v>A#</v>
      </c>
      <c r="W113" s="1" t="str">
        <f>IFERROR(IF($I113="b",INDEX(flat_spelling[],MATCH(scales[[#This Row],[n6]],flat_spelling[number],0),2),INDEX(sharp_spelling[],MATCH(scales[[#This Row],[n6]],sharp_spelling[number],0),2)),"")</f>
        <v>B</v>
      </c>
      <c r="X113" s="1" t="str">
        <f>IFERROR(IF($I113="b",INDEX(flat_spelling[],MATCH(scales[[#This Row],[n7]],flat_spelling[number],0),2),INDEX(sharp_spelling[],MATCH(scales[[#This Row],[n7]],sharp_spelling[number],0),2)),"")</f>
        <v>C#</v>
      </c>
      <c r="Y113" s="1" t="str">
        <f>IFERROR(IF($I113="b",INDEX(flat_spelling[],MATCH(scales[[#This Row],[n8]],flat_spelling[number],0),2),INDEX(sharp_spelling[],MATCH(scales[[#This Row],[n8]],sharp_spelling[number],0),2)),"")</f>
        <v/>
      </c>
      <c r="Z113" s="1" t="s">
        <v>80</v>
      </c>
      <c r="AA113" s="1" t="s">
        <v>78</v>
      </c>
      <c r="AB113" s="1" t="s">
        <v>77</v>
      </c>
      <c r="AC113" s="1" t="s">
        <v>77</v>
      </c>
      <c r="AD113" s="1" t="s">
        <v>79</v>
      </c>
      <c r="AE113" s="1" t="s">
        <v>78</v>
      </c>
      <c r="AF113" s="1" t="s">
        <v>79</v>
      </c>
    </row>
    <row r="114" spans="2:32" x14ac:dyDescent="0.4">
      <c r="B114" s="1">
        <v>112</v>
      </c>
      <c r="C114" s="1">
        <v>4</v>
      </c>
      <c r="D114" s="1" t="str">
        <f>scales[[#This Row],[nn1]]</f>
        <v>Eb</v>
      </c>
      <c r="E114" s="1" t="s">
        <v>63</v>
      </c>
      <c r="F114" s="1">
        <v>3</v>
      </c>
      <c r="G114" s="1" t="s">
        <v>57</v>
      </c>
      <c r="H114" s="1">
        <f t="shared" si="72"/>
        <v>4</v>
      </c>
      <c r="I114" s="1" t="str">
        <f>IF(COUNTIF(RMS_spelling[number],scales[[#This Row],[RMS]])&gt;0,"b","")</f>
        <v>b</v>
      </c>
      <c r="J114" s="1">
        <f t="shared" si="73"/>
        <v>4</v>
      </c>
      <c r="K114" s="1">
        <f t="shared" si="74"/>
        <v>6</v>
      </c>
      <c r="L114" s="1">
        <f t="shared" si="75"/>
        <v>8</v>
      </c>
      <c r="M114" s="1">
        <f t="shared" si="76"/>
        <v>9</v>
      </c>
      <c r="N114" s="1">
        <f t="shared" si="77"/>
        <v>12</v>
      </c>
      <c r="O114" s="1">
        <f t="shared" si="78"/>
        <v>1</v>
      </c>
      <c r="P114" s="1">
        <f t="shared" si="79"/>
        <v>3</v>
      </c>
      <c r="R114" s="1" t="str">
        <f>IFERROR(IF($I114="b",INDEX(flat_spelling[],MATCH(scales[[#This Row],[n1]],flat_spelling[number],0),2),INDEX(sharp_spelling[],MATCH(scales[[#This Row],[n1]],sharp_spelling[number],0),2)),"")</f>
        <v>Eb</v>
      </c>
      <c r="S114" s="1" t="str">
        <f>IFERROR(IF($I114="b",INDEX(flat_spelling[],MATCH(scales[[#This Row],[n2]],flat_spelling[number],0),2),INDEX(sharp_spelling[],MATCH(scales[[#This Row],[n2]],sharp_spelling[number],0),2)),"")</f>
        <v>F</v>
      </c>
      <c r="T114" s="1" t="str">
        <f>IFERROR(IF($I114="b",INDEX(flat_spelling[],MATCH(scales[[#This Row],[n3]],flat_spelling[number],0),2),INDEX(sharp_spelling[],MATCH(scales[[#This Row],[n3]],sharp_spelling[number],0),2)),"")</f>
        <v>G</v>
      </c>
      <c r="U114" s="1" t="str">
        <f>IFERROR(IF($I114="b",INDEX(flat_spelling[],MATCH(scales[[#This Row],[n4]],flat_spelling[number],0),2),INDEX(sharp_spelling[],MATCH(scales[[#This Row],[n4]],sharp_spelling[number],0),2)),"")</f>
        <v>Ab</v>
      </c>
      <c r="V114" s="1" t="str">
        <f>IFERROR(IF($I114="b",INDEX(flat_spelling[],MATCH(scales[[#This Row],[n5]],flat_spelling[number],0),2),INDEX(sharp_spelling[],MATCH(scales[[#This Row],[n5]],sharp_spelling[number],0),2)),"")</f>
        <v>B</v>
      </c>
      <c r="W114" s="1" t="str">
        <f>IFERROR(IF($I114="b",INDEX(flat_spelling[],MATCH(scales[[#This Row],[n6]],flat_spelling[number],0),2),INDEX(sharp_spelling[],MATCH(scales[[#This Row],[n6]],sharp_spelling[number],0),2)),"")</f>
        <v>C</v>
      </c>
      <c r="X114" s="1" t="str">
        <f>IFERROR(IF($I114="b",INDEX(flat_spelling[],MATCH(scales[[#This Row],[n7]],flat_spelling[number],0),2),INDEX(sharp_spelling[],MATCH(scales[[#This Row],[n7]],sharp_spelling[number],0),2)),"")</f>
        <v>D</v>
      </c>
      <c r="Y114" s="1" t="str">
        <f>IFERROR(IF($I114="b",INDEX(flat_spelling[],MATCH(scales[[#This Row],[n8]],flat_spelling[number],0),2),INDEX(sharp_spelling[],MATCH(scales[[#This Row],[n8]],sharp_spelling[number],0),2)),"")</f>
        <v/>
      </c>
      <c r="Z114" s="1" t="s">
        <v>80</v>
      </c>
      <c r="AA114" s="1" t="s">
        <v>78</v>
      </c>
      <c r="AB114" s="1" t="s">
        <v>77</v>
      </c>
      <c r="AC114" s="1" t="s">
        <v>77</v>
      </c>
      <c r="AD114" s="1" t="s">
        <v>79</v>
      </c>
      <c r="AE114" s="1" t="s">
        <v>78</v>
      </c>
      <c r="AF114" s="1" t="s">
        <v>79</v>
      </c>
    </row>
    <row r="115" spans="2:32" x14ac:dyDescent="0.4">
      <c r="B115" s="1">
        <v>113</v>
      </c>
      <c r="C115" s="1">
        <v>5</v>
      </c>
      <c r="D115" s="1" t="str">
        <f>scales[[#This Row],[nn1]]</f>
        <v>E</v>
      </c>
      <c r="E115" s="1" t="s">
        <v>63</v>
      </c>
      <c r="F115" s="1">
        <v>3</v>
      </c>
      <c r="G115" s="1" t="s">
        <v>57</v>
      </c>
      <c r="H115" s="1">
        <f t="shared" si="72"/>
        <v>5</v>
      </c>
      <c r="I115" s="1" t="str">
        <f>IF(COUNTIF(RMS_spelling[number],scales[[#This Row],[RMS]])&gt;0,"b","")</f>
        <v/>
      </c>
      <c r="J115" s="1">
        <f t="shared" si="73"/>
        <v>5</v>
      </c>
      <c r="K115" s="1">
        <f t="shared" si="74"/>
        <v>7</v>
      </c>
      <c r="L115" s="1">
        <f t="shared" si="75"/>
        <v>9</v>
      </c>
      <c r="M115" s="1">
        <f t="shared" si="76"/>
        <v>10</v>
      </c>
      <c r="N115" s="1">
        <f t="shared" si="77"/>
        <v>1</v>
      </c>
      <c r="O115" s="1">
        <f t="shared" si="78"/>
        <v>2</v>
      </c>
      <c r="P115" s="1">
        <f t="shared" si="79"/>
        <v>4</v>
      </c>
      <c r="R115" s="1" t="str">
        <f>IFERROR(IF($I115="b",INDEX(flat_spelling[],MATCH(scales[[#This Row],[n1]],flat_spelling[number],0),2),INDEX(sharp_spelling[],MATCH(scales[[#This Row],[n1]],sharp_spelling[number],0),2)),"")</f>
        <v>E</v>
      </c>
      <c r="S115" s="1" t="str">
        <f>IFERROR(IF($I115="b",INDEX(flat_spelling[],MATCH(scales[[#This Row],[n2]],flat_spelling[number],0),2),INDEX(sharp_spelling[],MATCH(scales[[#This Row],[n2]],sharp_spelling[number],0),2)),"")</f>
        <v>F#</v>
      </c>
      <c r="T115" s="1" t="str">
        <f>IFERROR(IF($I115="b",INDEX(flat_spelling[],MATCH(scales[[#This Row],[n3]],flat_spelling[number],0),2),INDEX(sharp_spelling[],MATCH(scales[[#This Row],[n3]],sharp_spelling[number],0),2)),"")</f>
        <v>G#</v>
      </c>
      <c r="U115" s="1" t="str">
        <f>IFERROR(IF($I115="b",INDEX(flat_spelling[],MATCH(scales[[#This Row],[n4]],flat_spelling[number],0),2),INDEX(sharp_spelling[],MATCH(scales[[#This Row],[n4]],sharp_spelling[number],0),2)),"")</f>
        <v>A</v>
      </c>
      <c r="V115" s="1" t="str">
        <f>IFERROR(IF($I115="b",INDEX(flat_spelling[],MATCH(scales[[#This Row],[n5]],flat_spelling[number],0),2),INDEX(sharp_spelling[],MATCH(scales[[#This Row],[n5]],sharp_spelling[number],0),2)),"")</f>
        <v>C</v>
      </c>
      <c r="W115" s="1" t="str">
        <f>IFERROR(IF($I115="b",INDEX(flat_spelling[],MATCH(scales[[#This Row],[n6]],flat_spelling[number],0),2),INDEX(sharp_spelling[],MATCH(scales[[#This Row],[n6]],sharp_spelling[number],0),2)),"")</f>
        <v>C#</v>
      </c>
      <c r="X115" s="1" t="str">
        <f>IFERROR(IF($I115="b",INDEX(flat_spelling[],MATCH(scales[[#This Row],[n7]],flat_spelling[number],0),2),INDEX(sharp_spelling[],MATCH(scales[[#This Row],[n7]],sharp_spelling[number],0),2)),"")</f>
        <v>D#</v>
      </c>
      <c r="Y115" s="1" t="str">
        <f>IFERROR(IF($I115="b",INDEX(flat_spelling[],MATCH(scales[[#This Row],[n8]],flat_spelling[number],0),2),INDEX(sharp_spelling[],MATCH(scales[[#This Row],[n8]],sharp_spelling[number],0),2)),"")</f>
        <v/>
      </c>
      <c r="Z115" s="1" t="s">
        <v>80</v>
      </c>
      <c r="AA115" s="1" t="s">
        <v>78</v>
      </c>
      <c r="AB115" s="1" t="s">
        <v>77</v>
      </c>
      <c r="AC115" s="1" t="s">
        <v>77</v>
      </c>
      <c r="AD115" s="1" t="s">
        <v>79</v>
      </c>
      <c r="AE115" s="1" t="s">
        <v>78</v>
      </c>
      <c r="AF115" s="1" t="s">
        <v>79</v>
      </c>
    </row>
    <row r="116" spans="2:32" x14ac:dyDescent="0.4">
      <c r="B116" s="1">
        <v>114</v>
      </c>
      <c r="C116" s="1">
        <v>6</v>
      </c>
      <c r="D116" s="1" t="str">
        <f>scales[[#This Row],[nn1]]</f>
        <v>F</v>
      </c>
      <c r="E116" s="1" t="s">
        <v>63</v>
      </c>
      <c r="F116" s="1">
        <v>3</v>
      </c>
      <c r="G116" s="1" t="s">
        <v>57</v>
      </c>
      <c r="H116" s="1">
        <f t="shared" si="72"/>
        <v>6</v>
      </c>
      <c r="I116" s="1" t="str">
        <f>IF(COUNTIF(RMS_spelling[number],scales[[#This Row],[RMS]])&gt;0,"b","")</f>
        <v>b</v>
      </c>
      <c r="J116" s="1">
        <f t="shared" si="73"/>
        <v>6</v>
      </c>
      <c r="K116" s="1">
        <f t="shared" si="74"/>
        <v>8</v>
      </c>
      <c r="L116" s="1">
        <f t="shared" si="75"/>
        <v>10</v>
      </c>
      <c r="M116" s="1">
        <f t="shared" si="76"/>
        <v>11</v>
      </c>
      <c r="N116" s="1">
        <f t="shared" si="77"/>
        <v>2</v>
      </c>
      <c r="O116" s="1">
        <f t="shared" si="78"/>
        <v>3</v>
      </c>
      <c r="P116" s="1">
        <f t="shared" si="79"/>
        <v>5</v>
      </c>
      <c r="R116" s="1" t="str">
        <f>IFERROR(IF($I116="b",INDEX(flat_spelling[],MATCH(scales[[#This Row],[n1]],flat_spelling[number],0),2),INDEX(sharp_spelling[],MATCH(scales[[#This Row],[n1]],sharp_spelling[number],0),2)),"")</f>
        <v>F</v>
      </c>
      <c r="S116" s="1" t="str">
        <f>IFERROR(IF($I116="b",INDEX(flat_spelling[],MATCH(scales[[#This Row],[n2]],flat_spelling[number],0),2),INDEX(sharp_spelling[],MATCH(scales[[#This Row],[n2]],sharp_spelling[number],0),2)),"")</f>
        <v>G</v>
      </c>
      <c r="T116" s="1" t="str">
        <f>IFERROR(IF($I116="b",INDEX(flat_spelling[],MATCH(scales[[#This Row],[n3]],flat_spelling[number],0),2),INDEX(sharp_spelling[],MATCH(scales[[#This Row],[n3]],sharp_spelling[number],0),2)),"")</f>
        <v>A</v>
      </c>
      <c r="U116" s="1" t="str">
        <f>IFERROR(IF($I116="b",INDEX(flat_spelling[],MATCH(scales[[#This Row],[n4]],flat_spelling[number],0),2),INDEX(sharp_spelling[],MATCH(scales[[#This Row],[n4]],sharp_spelling[number],0),2)),"")</f>
        <v>Bb</v>
      </c>
      <c r="V116" s="1" t="str">
        <f>IFERROR(IF($I116="b",INDEX(flat_spelling[],MATCH(scales[[#This Row],[n5]],flat_spelling[number],0),2),INDEX(sharp_spelling[],MATCH(scales[[#This Row],[n5]],sharp_spelling[number],0),2)),"")</f>
        <v>Db</v>
      </c>
      <c r="W116" s="1" t="str">
        <f>IFERROR(IF($I116="b",INDEX(flat_spelling[],MATCH(scales[[#This Row],[n6]],flat_spelling[number],0),2),INDEX(sharp_spelling[],MATCH(scales[[#This Row],[n6]],sharp_spelling[number],0),2)),"")</f>
        <v>D</v>
      </c>
      <c r="X116" s="1" t="str">
        <f>IFERROR(IF($I116="b",INDEX(flat_spelling[],MATCH(scales[[#This Row],[n7]],flat_spelling[number],0),2),INDEX(sharp_spelling[],MATCH(scales[[#This Row],[n7]],sharp_spelling[number],0),2)),"")</f>
        <v>E</v>
      </c>
      <c r="Y116" s="1" t="str">
        <f>IFERROR(IF($I116="b",INDEX(flat_spelling[],MATCH(scales[[#This Row],[n8]],flat_spelling[number],0),2),INDEX(sharp_spelling[],MATCH(scales[[#This Row],[n8]],sharp_spelling[number],0),2)),"")</f>
        <v/>
      </c>
      <c r="Z116" s="1" t="s">
        <v>80</v>
      </c>
      <c r="AA116" s="1" t="s">
        <v>78</v>
      </c>
      <c r="AB116" s="1" t="s">
        <v>77</v>
      </c>
      <c r="AC116" s="1" t="s">
        <v>77</v>
      </c>
      <c r="AD116" s="1" t="s">
        <v>79</v>
      </c>
      <c r="AE116" s="1" t="s">
        <v>78</v>
      </c>
      <c r="AF116" s="1" t="s">
        <v>79</v>
      </c>
    </row>
    <row r="117" spans="2:32" x14ac:dyDescent="0.4">
      <c r="B117" s="1">
        <v>115</v>
      </c>
      <c r="C117" s="1">
        <v>7</v>
      </c>
      <c r="D117" s="1" t="str">
        <f>scales[[#This Row],[nn1]]</f>
        <v>F#</v>
      </c>
      <c r="E117" s="1" t="s">
        <v>63</v>
      </c>
      <c r="F117" s="1">
        <v>3</v>
      </c>
      <c r="G117" s="1" t="s">
        <v>57</v>
      </c>
      <c r="H117" s="1">
        <f t="shared" si="72"/>
        <v>7</v>
      </c>
      <c r="I117" s="1" t="str">
        <f>IF(COUNTIF(RMS_spelling[number],scales[[#This Row],[RMS]])&gt;0,"b","")</f>
        <v/>
      </c>
      <c r="J117" s="1">
        <f t="shared" si="73"/>
        <v>7</v>
      </c>
      <c r="K117" s="1">
        <f t="shared" si="74"/>
        <v>9</v>
      </c>
      <c r="L117" s="1">
        <f t="shared" si="75"/>
        <v>11</v>
      </c>
      <c r="M117" s="1">
        <f t="shared" si="76"/>
        <v>12</v>
      </c>
      <c r="N117" s="1">
        <f t="shared" si="77"/>
        <v>3</v>
      </c>
      <c r="O117" s="1">
        <f t="shared" si="78"/>
        <v>4</v>
      </c>
      <c r="P117" s="1">
        <f t="shared" si="79"/>
        <v>6</v>
      </c>
      <c r="R117" s="1" t="str">
        <f>IFERROR(IF($I117="b",INDEX(flat_spelling[],MATCH(scales[[#This Row],[n1]],flat_spelling[number],0),2),INDEX(sharp_spelling[],MATCH(scales[[#This Row],[n1]],sharp_spelling[number],0),2)),"")</f>
        <v>F#</v>
      </c>
      <c r="S117" s="1" t="str">
        <f>IFERROR(IF($I117="b",INDEX(flat_spelling[],MATCH(scales[[#This Row],[n2]],flat_spelling[number],0),2),INDEX(sharp_spelling[],MATCH(scales[[#This Row],[n2]],sharp_spelling[number],0),2)),"")</f>
        <v>G#</v>
      </c>
      <c r="T117" s="1" t="str">
        <f>IFERROR(IF($I117="b",INDEX(flat_spelling[],MATCH(scales[[#This Row],[n3]],flat_spelling[number],0),2),INDEX(sharp_spelling[],MATCH(scales[[#This Row],[n3]],sharp_spelling[number],0),2)),"")</f>
        <v>A#</v>
      </c>
      <c r="U117" s="1" t="str">
        <f>IFERROR(IF($I117="b",INDEX(flat_spelling[],MATCH(scales[[#This Row],[n4]],flat_spelling[number],0),2),INDEX(sharp_spelling[],MATCH(scales[[#This Row],[n4]],sharp_spelling[number],0),2)),"")</f>
        <v>B</v>
      </c>
      <c r="V117" s="1" t="str">
        <f>IFERROR(IF($I117="b",INDEX(flat_spelling[],MATCH(scales[[#This Row],[n5]],flat_spelling[number],0),2),INDEX(sharp_spelling[],MATCH(scales[[#This Row],[n5]],sharp_spelling[number],0),2)),"")</f>
        <v>D</v>
      </c>
      <c r="W117" s="1" t="str">
        <f>IFERROR(IF($I117="b",INDEX(flat_spelling[],MATCH(scales[[#This Row],[n6]],flat_spelling[number],0),2),INDEX(sharp_spelling[],MATCH(scales[[#This Row],[n6]],sharp_spelling[number],0),2)),"")</f>
        <v>D#</v>
      </c>
      <c r="X117" s="1" t="str">
        <f>IFERROR(IF($I117="b",INDEX(flat_spelling[],MATCH(scales[[#This Row],[n7]],flat_spelling[number],0),2),INDEX(sharp_spelling[],MATCH(scales[[#This Row],[n7]],sharp_spelling[number],0),2)),"")</f>
        <v>F</v>
      </c>
      <c r="Y117" s="1" t="str">
        <f>IFERROR(IF($I117="b",INDEX(flat_spelling[],MATCH(scales[[#This Row],[n8]],flat_spelling[number],0),2),INDEX(sharp_spelling[],MATCH(scales[[#This Row],[n8]],sharp_spelling[number],0),2)),"")</f>
        <v/>
      </c>
      <c r="Z117" s="1" t="s">
        <v>80</v>
      </c>
      <c r="AA117" s="1" t="s">
        <v>78</v>
      </c>
      <c r="AB117" s="1" t="s">
        <v>77</v>
      </c>
      <c r="AC117" s="1" t="s">
        <v>77</v>
      </c>
      <c r="AD117" s="1" t="s">
        <v>79</v>
      </c>
      <c r="AE117" s="1" t="s">
        <v>78</v>
      </c>
      <c r="AF117" s="1" t="s">
        <v>79</v>
      </c>
    </row>
    <row r="118" spans="2:32" x14ac:dyDescent="0.4">
      <c r="B118" s="1">
        <v>116</v>
      </c>
      <c r="C118" s="1">
        <v>8</v>
      </c>
      <c r="D118" s="1" t="str">
        <f>scales[[#This Row],[nn1]]</f>
        <v>G</v>
      </c>
      <c r="E118" s="1" t="s">
        <v>63</v>
      </c>
      <c r="F118" s="1">
        <v>3</v>
      </c>
      <c r="G118" s="1" t="s">
        <v>57</v>
      </c>
      <c r="H118" s="1">
        <f t="shared" si="72"/>
        <v>8</v>
      </c>
      <c r="I118" s="1" t="str">
        <f>IF(COUNTIF(RMS_spelling[number],scales[[#This Row],[RMS]])&gt;0,"b","")</f>
        <v/>
      </c>
      <c r="J118" s="1">
        <f t="shared" si="73"/>
        <v>8</v>
      </c>
      <c r="K118" s="1">
        <f t="shared" si="74"/>
        <v>10</v>
      </c>
      <c r="L118" s="1">
        <f t="shared" si="75"/>
        <v>12</v>
      </c>
      <c r="M118" s="1">
        <f t="shared" si="76"/>
        <v>1</v>
      </c>
      <c r="N118" s="1">
        <f t="shared" si="77"/>
        <v>4</v>
      </c>
      <c r="O118" s="1">
        <f t="shared" si="78"/>
        <v>5</v>
      </c>
      <c r="P118" s="1">
        <f t="shared" si="79"/>
        <v>7</v>
      </c>
      <c r="R118" s="1" t="str">
        <f>IFERROR(IF($I118="b",INDEX(flat_spelling[],MATCH(scales[[#This Row],[n1]],flat_spelling[number],0),2),INDEX(sharp_spelling[],MATCH(scales[[#This Row],[n1]],sharp_spelling[number],0),2)),"")</f>
        <v>G</v>
      </c>
      <c r="S118" s="1" t="str">
        <f>IFERROR(IF($I118="b",INDEX(flat_spelling[],MATCH(scales[[#This Row],[n2]],flat_spelling[number],0),2),INDEX(sharp_spelling[],MATCH(scales[[#This Row],[n2]],sharp_spelling[number],0),2)),"")</f>
        <v>A</v>
      </c>
      <c r="T118" s="1" t="str">
        <f>IFERROR(IF($I118="b",INDEX(flat_spelling[],MATCH(scales[[#This Row],[n3]],flat_spelling[number],0),2),INDEX(sharp_spelling[],MATCH(scales[[#This Row],[n3]],sharp_spelling[number],0),2)),"")</f>
        <v>B</v>
      </c>
      <c r="U118" s="1" t="str">
        <f>IFERROR(IF($I118="b",INDEX(flat_spelling[],MATCH(scales[[#This Row],[n4]],flat_spelling[number],0),2),INDEX(sharp_spelling[],MATCH(scales[[#This Row],[n4]],sharp_spelling[number],0),2)),"")</f>
        <v>C</v>
      </c>
      <c r="V118" s="1" t="str">
        <f>IFERROR(IF($I118="b",INDEX(flat_spelling[],MATCH(scales[[#This Row],[n5]],flat_spelling[number],0),2),INDEX(sharp_spelling[],MATCH(scales[[#This Row],[n5]],sharp_spelling[number],0),2)),"")</f>
        <v>D#</v>
      </c>
      <c r="W118" s="1" t="str">
        <f>IFERROR(IF($I118="b",INDEX(flat_spelling[],MATCH(scales[[#This Row],[n6]],flat_spelling[number],0),2),INDEX(sharp_spelling[],MATCH(scales[[#This Row],[n6]],sharp_spelling[number],0),2)),"")</f>
        <v>E</v>
      </c>
      <c r="X118" s="1" t="str">
        <f>IFERROR(IF($I118="b",INDEX(flat_spelling[],MATCH(scales[[#This Row],[n7]],flat_spelling[number],0),2),INDEX(sharp_spelling[],MATCH(scales[[#This Row],[n7]],sharp_spelling[number],0),2)),"")</f>
        <v>F#</v>
      </c>
      <c r="Y118" s="1" t="str">
        <f>IFERROR(IF($I118="b",INDEX(flat_spelling[],MATCH(scales[[#This Row],[n8]],flat_spelling[number],0),2),INDEX(sharp_spelling[],MATCH(scales[[#This Row],[n8]],sharp_spelling[number],0),2)),"")</f>
        <v/>
      </c>
      <c r="Z118" s="1" t="s">
        <v>80</v>
      </c>
      <c r="AA118" s="1" t="s">
        <v>78</v>
      </c>
      <c r="AB118" s="1" t="s">
        <v>77</v>
      </c>
      <c r="AC118" s="1" t="s">
        <v>77</v>
      </c>
      <c r="AD118" s="1" t="s">
        <v>79</v>
      </c>
      <c r="AE118" s="1" t="s">
        <v>78</v>
      </c>
      <c r="AF118" s="1" t="s">
        <v>79</v>
      </c>
    </row>
    <row r="119" spans="2:32" x14ac:dyDescent="0.4">
      <c r="B119" s="1">
        <v>117</v>
      </c>
      <c r="C119" s="1">
        <v>9</v>
      </c>
      <c r="D119" s="1" t="str">
        <f>scales[[#This Row],[nn1]]</f>
        <v>Ab</v>
      </c>
      <c r="E119" s="1" t="s">
        <v>63</v>
      </c>
      <c r="F119" s="1">
        <v>3</v>
      </c>
      <c r="G119" s="1" t="s">
        <v>57</v>
      </c>
      <c r="H119" s="1">
        <f t="shared" si="72"/>
        <v>9</v>
      </c>
      <c r="I119" s="1" t="str">
        <f>IF(COUNTIF(RMS_spelling[number],scales[[#This Row],[RMS]])&gt;0,"b","")</f>
        <v>b</v>
      </c>
      <c r="J119" s="1">
        <f t="shared" si="73"/>
        <v>9</v>
      </c>
      <c r="K119" s="1">
        <f t="shared" si="74"/>
        <v>11</v>
      </c>
      <c r="L119" s="1">
        <f t="shared" si="75"/>
        <v>1</v>
      </c>
      <c r="M119" s="1">
        <f t="shared" si="76"/>
        <v>2</v>
      </c>
      <c r="N119" s="1">
        <f t="shared" si="77"/>
        <v>5</v>
      </c>
      <c r="O119" s="1">
        <f t="shared" si="78"/>
        <v>6</v>
      </c>
      <c r="P119" s="1">
        <f t="shared" si="79"/>
        <v>8</v>
      </c>
      <c r="R119" s="1" t="str">
        <f>IFERROR(IF($I119="b",INDEX(flat_spelling[],MATCH(scales[[#This Row],[n1]],flat_spelling[number],0),2),INDEX(sharp_spelling[],MATCH(scales[[#This Row],[n1]],sharp_spelling[number],0),2)),"")</f>
        <v>Ab</v>
      </c>
      <c r="S119" s="1" t="str">
        <f>IFERROR(IF($I119="b",INDEX(flat_spelling[],MATCH(scales[[#This Row],[n2]],flat_spelling[number],0),2),INDEX(sharp_spelling[],MATCH(scales[[#This Row],[n2]],sharp_spelling[number],0),2)),"")</f>
        <v>Bb</v>
      </c>
      <c r="T119" s="1" t="str">
        <f>IFERROR(IF($I119="b",INDEX(flat_spelling[],MATCH(scales[[#This Row],[n3]],flat_spelling[number],0),2),INDEX(sharp_spelling[],MATCH(scales[[#This Row],[n3]],sharp_spelling[number],0),2)),"")</f>
        <v>C</v>
      </c>
      <c r="U119" s="1" t="str">
        <f>IFERROR(IF($I119="b",INDEX(flat_spelling[],MATCH(scales[[#This Row],[n4]],flat_spelling[number],0),2),INDEX(sharp_spelling[],MATCH(scales[[#This Row],[n4]],sharp_spelling[number],0),2)),"")</f>
        <v>Db</v>
      </c>
      <c r="V119" s="1" t="str">
        <f>IFERROR(IF($I119="b",INDEX(flat_spelling[],MATCH(scales[[#This Row],[n5]],flat_spelling[number],0),2),INDEX(sharp_spelling[],MATCH(scales[[#This Row],[n5]],sharp_spelling[number],0),2)),"")</f>
        <v>E</v>
      </c>
      <c r="W119" s="1" t="str">
        <f>IFERROR(IF($I119="b",INDEX(flat_spelling[],MATCH(scales[[#This Row],[n6]],flat_spelling[number],0),2),INDEX(sharp_spelling[],MATCH(scales[[#This Row],[n6]],sharp_spelling[number],0),2)),"")</f>
        <v>F</v>
      </c>
      <c r="X119" s="1" t="str">
        <f>IFERROR(IF($I119="b",INDEX(flat_spelling[],MATCH(scales[[#This Row],[n7]],flat_spelling[number],0),2),INDEX(sharp_spelling[],MATCH(scales[[#This Row],[n7]],sharp_spelling[number],0),2)),"")</f>
        <v>G</v>
      </c>
      <c r="Y119" s="1" t="str">
        <f>IFERROR(IF($I119="b",INDEX(flat_spelling[],MATCH(scales[[#This Row],[n8]],flat_spelling[number],0),2),INDEX(sharp_spelling[],MATCH(scales[[#This Row],[n8]],sharp_spelling[number],0),2)),"")</f>
        <v/>
      </c>
      <c r="Z119" s="1" t="s">
        <v>80</v>
      </c>
      <c r="AA119" s="1" t="s">
        <v>78</v>
      </c>
      <c r="AB119" s="1" t="s">
        <v>77</v>
      </c>
      <c r="AC119" s="1" t="s">
        <v>77</v>
      </c>
      <c r="AD119" s="1" t="s">
        <v>79</v>
      </c>
      <c r="AE119" s="1" t="s">
        <v>78</v>
      </c>
      <c r="AF119" s="1" t="s">
        <v>79</v>
      </c>
    </row>
    <row r="120" spans="2:32" x14ac:dyDescent="0.4">
      <c r="B120" s="1">
        <v>118</v>
      </c>
      <c r="C120" s="1">
        <v>10</v>
      </c>
      <c r="D120" s="1" t="str">
        <f>scales[[#This Row],[nn1]]</f>
        <v>A</v>
      </c>
      <c r="E120" s="1" t="s">
        <v>63</v>
      </c>
      <c r="F120" s="1">
        <v>3</v>
      </c>
      <c r="G120" s="1" t="s">
        <v>57</v>
      </c>
      <c r="H120" s="1">
        <f t="shared" si="72"/>
        <v>10</v>
      </c>
      <c r="I120" s="1" t="str">
        <f>IF(COUNTIF(RMS_spelling[number],scales[[#This Row],[RMS]])&gt;0,"b","")</f>
        <v/>
      </c>
      <c r="J120" s="1">
        <f t="shared" si="73"/>
        <v>10</v>
      </c>
      <c r="K120" s="1">
        <f t="shared" si="74"/>
        <v>12</v>
      </c>
      <c r="L120" s="1">
        <f t="shared" si="75"/>
        <v>2</v>
      </c>
      <c r="M120" s="1">
        <f t="shared" si="76"/>
        <v>3</v>
      </c>
      <c r="N120" s="1">
        <f t="shared" si="77"/>
        <v>6</v>
      </c>
      <c r="O120" s="1">
        <f t="shared" si="78"/>
        <v>7</v>
      </c>
      <c r="P120" s="1">
        <f t="shared" si="79"/>
        <v>9</v>
      </c>
      <c r="R120" s="1" t="str">
        <f>IFERROR(IF($I120="b",INDEX(flat_spelling[],MATCH(scales[[#This Row],[n1]],flat_spelling[number],0),2),INDEX(sharp_spelling[],MATCH(scales[[#This Row],[n1]],sharp_spelling[number],0),2)),"")</f>
        <v>A</v>
      </c>
      <c r="S120" s="1" t="str">
        <f>IFERROR(IF($I120="b",INDEX(flat_spelling[],MATCH(scales[[#This Row],[n2]],flat_spelling[number],0),2),INDEX(sharp_spelling[],MATCH(scales[[#This Row],[n2]],sharp_spelling[number],0),2)),"")</f>
        <v>B</v>
      </c>
      <c r="T120" s="1" t="str">
        <f>IFERROR(IF($I120="b",INDEX(flat_spelling[],MATCH(scales[[#This Row],[n3]],flat_spelling[number],0),2),INDEX(sharp_spelling[],MATCH(scales[[#This Row],[n3]],sharp_spelling[number],0),2)),"")</f>
        <v>C#</v>
      </c>
      <c r="U120" s="1" t="str">
        <f>IFERROR(IF($I120="b",INDEX(flat_spelling[],MATCH(scales[[#This Row],[n4]],flat_spelling[number],0),2),INDEX(sharp_spelling[],MATCH(scales[[#This Row],[n4]],sharp_spelling[number],0),2)),"")</f>
        <v>D</v>
      </c>
      <c r="V120" s="1" t="str">
        <f>IFERROR(IF($I120="b",INDEX(flat_spelling[],MATCH(scales[[#This Row],[n5]],flat_spelling[number],0),2),INDEX(sharp_spelling[],MATCH(scales[[#This Row],[n5]],sharp_spelling[number],0),2)),"")</f>
        <v>F</v>
      </c>
      <c r="W120" s="1" t="str">
        <f>IFERROR(IF($I120="b",INDEX(flat_spelling[],MATCH(scales[[#This Row],[n6]],flat_spelling[number],0),2),INDEX(sharp_spelling[],MATCH(scales[[#This Row],[n6]],sharp_spelling[number],0),2)),"")</f>
        <v>F#</v>
      </c>
      <c r="X120" s="1" t="str">
        <f>IFERROR(IF($I120="b",INDEX(flat_spelling[],MATCH(scales[[#This Row],[n7]],flat_spelling[number],0),2),INDEX(sharp_spelling[],MATCH(scales[[#This Row],[n7]],sharp_spelling[number],0),2)),"")</f>
        <v>G#</v>
      </c>
      <c r="Y120" s="1" t="str">
        <f>IFERROR(IF($I120="b",INDEX(flat_spelling[],MATCH(scales[[#This Row],[n8]],flat_spelling[number],0),2),INDEX(sharp_spelling[],MATCH(scales[[#This Row],[n8]],sharp_spelling[number],0),2)),"")</f>
        <v/>
      </c>
      <c r="Z120" s="1" t="s">
        <v>80</v>
      </c>
      <c r="AA120" s="1" t="s">
        <v>78</v>
      </c>
      <c r="AB120" s="1" t="s">
        <v>77</v>
      </c>
      <c r="AC120" s="1" t="s">
        <v>77</v>
      </c>
      <c r="AD120" s="1" t="s">
        <v>79</v>
      </c>
      <c r="AE120" s="1" t="s">
        <v>78</v>
      </c>
      <c r="AF120" s="1" t="s">
        <v>79</v>
      </c>
    </row>
    <row r="121" spans="2:32" x14ac:dyDescent="0.4">
      <c r="B121" s="1">
        <v>119</v>
      </c>
      <c r="C121" s="1">
        <v>11</v>
      </c>
      <c r="D121" s="1" t="str">
        <f>scales[[#This Row],[nn1]]</f>
        <v>Bb</v>
      </c>
      <c r="E121" s="1" t="s">
        <v>63</v>
      </c>
      <c r="F121" s="1">
        <v>3</v>
      </c>
      <c r="G121" s="1" t="s">
        <v>57</v>
      </c>
      <c r="H121" s="1">
        <f t="shared" si="72"/>
        <v>11</v>
      </c>
      <c r="I121" s="1" t="str">
        <f>IF(COUNTIF(RMS_spelling[number],scales[[#This Row],[RMS]])&gt;0,"b","")</f>
        <v>b</v>
      </c>
      <c r="J121" s="1">
        <f t="shared" si="73"/>
        <v>11</v>
      </c>
      <c r="K121" s="1">
        <f t="shared" si="74"/>
        <v>1</v>
      </c>
      <c r="L121" s="1">
        <f t="shared" si="75"/>
        <v>3</v>
      </c>
      <c r="M121" s="1">
        <f t="shared" si="76"/>
        <v>4</v>
      </c>
      <c r="N121" s="1">
        <f t="shared" si="77"/>
        <v>7</v>
      </c>
      <c r="O121" s="1">
        <f t="shared" si="78"/>
        <v>8</v>
      </c>
      <c r="P121" s="1">
        <f t="shared" si="79"/>
        <v>10</v>
      </c>
      <c r="R121" s="1" t="str">
        <f>IFERROR(IF($I121="b",INDEX(flat_spelling[],MATCH(scales[[#This Row],[n1]],flat_spelling[number],0),2),INDEX(sharp_spelling[],MATCH(scales[[#This Row],[n1]],sharp_spelling[number],0),2)),"")</f>
        <v>Bb</v>
      </c>
      <c r="S121" s="1" t="str">
        <f>IFERROR(IF($I121="b",INDEX(flat_spelling[],MATCH(scales[[#This Row],[n2]],flat_spelling[number],0),2),INDEX(sharp_spelling[],MATCH(scales[[#This Row],[n2]],sharp_spelling[number],0),2)),"")</f>
        <v>C</v>
      </c>
      <c r="T121" s="1" t="str">
        <f>IFERROR(IF($I121="b",INDEX(flat_spelling[],MATCH(scales[[#This Row],[n3]],flat_spelling[number],0),2),INDEX(sharp_spelling[],MATCH(scales[[#This Row],[n3]],sharp_spelling[number],0),2)),"")</f>
        <v>D</v>
      </c>
      <c r="U121" s="1" t="str">
        <f>IFERROR(IF($I121="b",INDEX(flat_spelling[],MATCH(scales[[#This Row],[n4]],flat_spelling[number],0),2),INDEX(sharp_spelling[],MATCH(scales[[#This Row],[n4]],sharp_spelling[number],0),2)),"")</f>
        <v>Eb</v>
      </c>
      <c r="V121" s="1" t="str">
        <f>IFERROR(IF($I121="b",INDEX(flat_spelling[],MATCH(scales[[#This Row],[n5]],flat_spelling[number],0),2),INDEX(sharp_spelling[],MATCH(scales[[#This Row],[n5]],sharp_spelling[number],0),2)),"")</f>
        <v>Gb</v>
      </c>
      <c r="W121" s="1" t="str">
        <f>IFERROR(IF($I121="b",INDEX(flat_spelling[],MATCH(scales[[#This Row],[n6]],flat_spelling[number],0),2),INDEX(sharp_spelling[],MATCH(scales[[#This Row],[n6]],sharp_spelling[number],0),2)),"")</f>
        <v>G</v>
      </c>
      <c r="X121" s="1" t="str">
        <f>IFERROR(IF($I121="b",INDEX(flat_spelling[],MATCH(scales[[#This Row],[n7]],flat_spelling[number],0),2),INDEX(sharp_spelling[],MATCH(scales[[#This Row],[n7]],sharp_spelling[number],0),2)),"")</f>
        <v>A</v>
      </c>
      <c r="Y121" s="1" t="str">
        <f>IFERROR(IF($I121="b",INDEX(flat_spelling[],MATCH(scales[[#This Row],[n8]],flat_spelling[number],0),2),INDEX(sharp_spelling[],MATCH(scales[[#This Row],[n8]],sharp_spelling[number],0),2)),"")</f>
        <v/>
      </c>
      <c r="Z121" s="1" t="s">
        <v>80</v>
      </c>
      <c r="AA121" s="1" t="s">
        <v>78</v>
      </c>
      <c r="AB121" s="1" t="s">
        <v>77</v>
      </c>
      <c r="AC121" s="1" t="s">
        <v>77</v>
      </c>
      <c r="AD121" s="1" t="s">
        <v>79</v>
      </c>
      <c r="AE121" s="1" t="s">
        <v>78</v>
      </c>
      <c r="AF121" s="1" t="s">
        <v>79</v>
      </c>
    </row>
    <row r="122" spans="2:32" x14ac:dyDescent="0.4">
      <c r="B122" s="1">
        <v>120</v>
      </c>
      <c r="C122" s="1">
        <v>12</v>
      </c>
      <c r="D122" s="1" t="str">
        <f>scales[[#This Row],[nn1]]</f>
        <v>B</v>
      </c>
      <c r="E122" s="1" t="s">
        <v>63</v>
      </c>
      <c r="F122" s="1">
        <v>3</v>
      </c>
      <c r="G122" s="1" t="s">
        <v>57</v>
      </c>
      <c r="H122" s="1">
        <f t="shared" si="72"/>
        <v>12</v>
      </c>
      <c r="I122" s="1" t="str">
        <f>IF(COUNTIF(RMS_spelling[number],scales[[#This Row],[RMS]])&gt;0,"b","")</f>
        <v/>
      </c>
      <c r="J122" s="1">
        <f t="shared" si="73"/>
        <v>12</v>
      </c>
      <c r="K122" s="1">
        <f t="shared" si="74"/>
        <v>2</v>
      </c>
      <c r="L122" s="1">
        <f t="shared" si="75"/>
        <v>4</v>
      </c>
      <c r="M122" s="1">
        <f t="shared" si="76"/>
        <v>5</v>
      </c>
      <c r="N122" s="1">
        <f t="shared" si="77"/>
        <v>8</v>
      </c>
      <c r="O122" s="1">
        <f t="shared" si="78"/>
        <v>9</v>
      </c>
      <c r="P122" s="1">
        <f t="shared" si="79"/>
        <v>11</v>
      </c>
      <c r="R122" s="1" t="str">
        <f>IFERROR(IF($I122="b",INDEX(flat_spelling[],MATCH(scales[[#This Row],[n1]],flat_spelling[number],0),2),INDEX(sharp_spelling[],MATCH(scales[[#This Row],[n1]],sharp_spelling[number],0),2)),"")</f>
        <v>B</v>
      </c>
      <c r="S122" s="1" t="str">
        <f>IFERROR(IF($I122="b",INDEX(flat_spelling[],MATCH(scales[[#This Row],[n2]],flat_spelling[number],0),2),INDEX(sharp_spelling[],MATCH(scales[[#This Row],[n2]],sharp_spelling[number],0),2)),"")</f>
        <v>C#</v>
      </c>
      <c r="T122" s="1" t="str">
        <f>IFERROR(IF($I122="b",INDEX(flat_spelling[],MATCH(scales[[#This Row],[n3]],flat_spelling[number],0),2),INDEX(sharp_spelling[],MATCH(scales[[#This Row],[n3]],sharp_spelling[number],0),2)),"")</f>
        <v>D#</v>
      </c>
      <c r="U122" s="1" t="str">
        <f>IFERROR(IF($I122="b",INDEX(flat_spelling[],MATCH(scales[[#This Row],[n4]],flat_spelling[number],0),2),INDEX(sharp_spelling[],MATCH(scales[[#This Row],[n4]],sharp_spelling[number],0),2)),"")</f>
        <v>E</v>
      </c>
      <c r="V122" s="1" t="str">
        <f>IFERROR(IF($I122="b",INDEX(flat_spelling[],MATCH(scales[[#This Row],[n5]],flat_spelling[number],0),2),INDEX(sharp_spelling[],MATCH(scales[[#This Row],[n5]],sharp_spelling[number],0),2)),"")</f>
        <v>G</v>
      </c>
      <c r="W122" s="1" t="str">
        <f>IFERROR(IF($I122="b",INDEX(flat_spelling[],MATCH(scales[[#This Row],[n6]],flat_spelling[number],0),2),INDEX(sharp_spelling[],MATCH(scales[[#This Row],[n6]],sharp_spelling[number],0),2)),"")</f>
        <v>G#</v>
      </c>
      <c r="X122" s="1" t="str">
        <f>IFERROR(IF($I122="b",INDEX(flat_spelling[],MATCH(scales[[#This Row],[n7]],flat_spelling[number],0),2),INDEX(sharp_spelling[],MATCH(scales[[#This Row],[n7]],sharp_spelling[number],0),2)),"")</f>
        <v>A#</v>
      </c>
      <c r="Y122" s="1" t="str">
        <f>IFERROR(IF($I122="b",INDEX(flat_spelling[],MATCH(scales[[#This Row],[n8]],flat_spelling[number],0),2),INDEX(sharp_spelling[],MATCH(scales[[#This Row],[n8]],sharp_spelling[number],0),2)),"")</f>
        <v/>
      </c>
      <c r="Z122" s="1" t="s">
        <v>80</v>
      </c>
      <c r="AA122" s="1" t="s">
        <v>78</v>
      </c>
      <c r="AB122" s="1" t="s">
        <v>77</v>
      </c>
      <c r="AC122" s="1" t="s">
        <v>77</v>
      </c>
      <c r="AD122" s="1" t="s">
        <v>79</v>
      </c>
      <c r="AE122" s="1" t="s">
        <v>78</v>
      </c>
      <c r="AF122" s="1" t="s">
        <v>79</v>
      </c>
    </row>
    <row r="123" spans="2:32" x14ac:dyDescent="0.4">
      <c r="B123" s="1">
        <v>121</v>
      </c>
      <c r="C123" s="1">
        <v>1</v>
      </c>
      <c r="D123" s="1" t="str">
        <f>scales[[#This Row],[nn1]]</f>
        <v>C</v>
      </c>
      <c r="E123" s="1" t="s">
        <v>63</v>
      </c>
      <c r="F123" s="1">
        <v>4</v>
      </c>
      <c r="G123" s="1" t="s">
        <v>58</v>
      </c>
      <c r="H123" s="1">
        <f>MOD(1+9,12)+1</f>
        <v>11</v>
      </c>
      <c r="I123" s="1" t="str">
        <f>IF(COUNTIF(RMS_spelling[number],scales[[#This Row],[RMS]])&gt;0,"b","")</f>
        <v>b</v>
      </c>
      <c r="J123" s="1">
        <v>1</v>
      </c>
      <c r="K123" s="1">
        <v>3</v>
      </c>
      <c r="L123" s="1">
        <v>4</v>
      </c>
      <c r="M123" s="1">
        <v>7</v>
      </c>
      <c r="N123" s="1">
        <v>8</v>
      </c>
      <c r="O123" s="1">
        <v>10</v>
      </c>
      <c r="P123" s="1">
        <v>11</v>
      </c>
      <c r="R123" s="1" t="str">
        <f>IFERROR(IF($I123="b",INDEX(flat_spelling[],MATCH(scales[[#This Row],[n1]],flat_spelling[number],0),2),INDEX(sharp_spelling[],MATCH(scales[[#This Row],[n1]],sharp_spelling[number],0),2)),"")</f>
        <v>C</v>
      </c>
      <c r="S123" s="1" t="str">
        <f>IFERROR(IF($I123="b",INDEX(flat_spelling[],MATCH(scales[[#This Row],[n2]],flat_spelling[number],0),2),INDEX(sharp_spelling[],MATCH(scales[[#This Row],[n2]],sharp_spelling[number],0),2)),"")</f>
        <v>D</v>
      </c>
      <c r="T123" s="1" t="str">
        <f>IFERROR(IF($I123="b",INDEX(flat_spelling[],MATCH(scales[[#This Row],[n3]],flat_spelling[number],0),2),INDEX(sharp_spelling[],MATCH(scales[[#This Row],[n3]],sharp_spelling[number],0),2)),"")</f>
        <v>Eb</v>
      </c>
      <c r="U123" s="1" t="str">
        <f>IFERROR(IF($I123="b",INDEX(flat_spelling[],MATCH(scales[[#This Row],[n4]],flat_spelling[number],0),2),INDEX(sharp_spelling[],MATCH(scales[[#This Row],[n4]],sharp_spelling[number],0),2)),"")</f>
        <v>Gb</v>
      </c>
      <c r="V123" s="1" t="str">
        <f>IFERROR(IF($I123="b",INDEX(flat_spelling[],MATCH(scales[[#This Row],[n5]],flat_spelling[number],0),2),INDEX(sharp_spelling[],MATCH(scales[[#This Row],[n5]],sharp_spelling[number],0),2)),"")</f>
        <v>G</v>
      </c>
      <c r="W123" s="1" t="str">
        <f>IFERROR(IF($I123="b",INDEX(flat_spelling[],MATCH(scales[[#This Row],[n6]],flat_spelling[number],0),2),INDEX(sharp_spelling[],MATCH(scales[[#This Row],[n6]],sharp_spelling[number],0),2)),"")</f>
        <v>A</v>
      </c>
      <c r="X123" s="1" t="str">
        <f>IFERROR(IF($I123="b",INDEX(flat_spelling[],MATCH(scales[[#This Row],[n7]],flat_spelling[number],0),2),INDEX(sharp_spelling[],MATCH(scales[[#This Row],[n7]],sharp_spelling[number],0),2)),"")</f>
        <v>Bb</v>
      </c>
      <c r="Y123" s="1" t="str">
        <f>IFERROR(IF($I123="b",INDEX(flat_spelling[],MATCH(scales[[#This Row],[n8]],flat_spelling[number],0),2),INDEX(sharp_spelling[],MATCH(scales[[#This Row],[n8]],sharp_spelling[number],0),2)),"")</f>
        <v/>
      </c>
      <c r="Z123" s="1" t="s">
        <v>78</v>
      </c>
      <c r="AA123" s="1" t="s">
        <v>77</v>
      </c>
      <c r="AB123" s="1" t="s">
        <v>77</v>
      </c>
      <c r="AC123" s="1" t="s">
        <v>79</v>
      </c>
      <c r="AD123" s="1" t="s">
        <v>78</v>
      </c>
      <c r="AE123" s="1" t="s">
        <v>79</v>
      </c>
      <c r="AF123" s="1" t="s">
        <v>80</v>
      </c>
    </row>
    <row r="124" spans="2:32" x14ac:dyDescent="0.4">
      <c r="B124" s="1">
        <v>122</v>
      </c>
      <c r="C124" s="1">
        <v>2</v>
      </c>
      <c r="D124" s="1" t="str">
        <f>scales[[#This Row],[nn1]]</f>
        <v>C#</v>
      </c>
      <c r="E124" s="1" t="s">
        <v>63</v>
      </c>
      <c r="F124" s="1">
        <v>4</v>
      </c>
      <c r="G124" s="1" t="s">
        <v>58</v>
      </c>
      <c r="H124" s="1">
        <f t="shared" ref="H124:H134" si="80">MOD(H123,12)+1</f>
        <v>12</v>
      </c>
      <c r="I124" s="1" t="str">
        <f>IF(COUNTIF(RMS_spelling[number],scales[[#This Row],[RMS]])&gt;0,"b","")</f>
        <v/>
      </c>
      <c r="J124" s="1">
        <f t="shared" ref="J124:J134" si="81">MOD(J123,12)+1</f>
        <v>2</v>
      </c>
      <c r="K124" s="1">
        <f t="shared" ref="K124:K134" si="82">MOD(K123,12)+1</f>
        <v>4</v>
      </c>
      <c r="L124" s="1">
        <f t="shared" ref="L124:L134" si="83">MOD(L123,12)+1</f>
        <v>5</v>
      </c>
      <c r="M124" s="1">
        <f t="shared" ref="M124:M134" si="84">MOD(M123,12)+1</f>
        <v>8</v>
      </c>
      <c r="N124" s="1">
        <f t="shared" ref="N124:N134" si="85">MOD(N123,12)+1</f>
        <v>9</v>
      </c>
      <c r="O124" s="1">
        <f t="shared" ref="O124:O134" si="86">MOD(O123,12)+1</f>
        <v>11</v>
      </c>
      <c r="P124" s="1">
        <f t="shared" ref="P124:P134" si="87">MOD(P123,12)+1</f>
        <v>12</v>
      </c>
      <c r="R124" s="1" t="str">
        <f>IFERROR(IF($I124="b",INDEX(flat_spelling[],MATCH(scales[[#This Row],[n1]],flat_spelling[number],0),2),INDEX(sharp_spelling[],MATCH(scales[[#This Row],[n1]],sharp_spelling[number],0),2)),"")</f>
        <v>C#</v>
      </c>
      <c r="S124" s="1" t="str">
        <f>IFERROR(IF($I124="b",INDEX(flat_spelling[],MATCH(scales[[#This Row],[n2]],flat_spelling[number],0),2),INDEX(sharp_spelling[],MATCH(scales[[#This Row],[n2]],sharp_spelling[number],0),2)),"")</f>
        <v>D#</v>
      </c>
      <c r="T124" s="1" t="str">
        <f>IFERROR(IF($I124="b",INDEX(flat_spelling[],MATCH(scales[[#This Row],[n3]],flat_spelling[number],0),2),INDEX(sharp_spelling[],MATCH(scales[[#This Row],[n3]],sharp_spelling[number],0),2)),"")</f>
        <v>E</v>
      </c>
      <c r="U124" s="1" t="str">
        <f>IFERROR(IF($I124="b",INDEX(flat_spelling[],MATCH(scales[[#This Row],[n4]],flat_spelling[number],0),2),INDEX(sharp_spelling[],MATCH(scales[[#This Row],[n4]],sharp_spelling[number],0),2)),"")</f>
        <v>G</v>
      </c>
      <c r="V124" s="1" t="str">
        <f>IFERROR(IF($I124="b",INDEX(flat_spelling[],MATCH(scales[[#This Row],[n5]],flat_spelling[number],0),2),INDEX(sharp_spelling[],MATCH(scales[[#This Row],[n5]],sharp_spelling[number],0),2)),"")</f>
        <v>G#</v>
      </c>
      <c r="W124" s="1" t="str">
        <f>IFERROR(IF($I124="b",INDEX(flat_spelling[],MATCH(scales[[#This Row],[n6]],flat_spelling[number],0),2),INDEX(sharp_spelling[],MATCH(scales[[#This Row],[n6]],sharp_spelling[number],0),2)),"")</f>
        <v>A#</v>
      </c>
      <c r="X124" s="1" t="str">
        <f>IFERROR(IF($I124="b",INDEX(flat_spelling[],MATCH(scales[[#This Row],[n7]],flat_spelling[number],0),2),INDEX(sharp_spelling[],MATCH(scales[[#This Row],[n7]],sharp_spelling[number],0),2)),"")</f>
        <v>B</v>
      </c>
      <c r="Y124" s="1" t="str">
        <f>IFERROR(IF($I124="b",INDEX(flat_spelling[],MATCH(scales[[#This Row],[n8]],flat_spelling[number],0),2),INDEX(sharp_spelling[],MATCH(scales[[#This Row],[n8]],sharp_spelling[number],0),2)),"")</f>
        <v/>
      </c>
      <c r="Z124" s="1" t="s">
        <v>78</v>
      </c>
      <c r="AA124" s="1" t="s">
        <v>77</v>
      </c>
      <c r="AB124" s="1" t="s">
        <v>77</v>
      </c>
      <c r="AC124" s="1" t="s">
        <v>79</v>
      </c>
      <c r="AD124" s="1" t="s">
        <v>78</v>
      </c>
      <c r="AE124" s="1" t="s">
        <v>79</v>
      </c>
      <c r="AF124" s="1" t="s">
        <v>80</v>
      </c>
    </row>
    <row r="125" spans="2:32" x14ac:dyDescent="0.4">
      <c r="B125" s="1">
        <v>123</v>
      </c>
      <c r="C125" s="1">
        <v>3</v>
      </c>
      <c r="D125" s="1" t="str">
        <f>scales[[#This Row],[nn1]]</f>
        <v>D</v>
      </c>
      <c r="E125" s="1" t="s">
        <v>63</v>
      </c>
      <c r="F125" s="1">
        <v>4</v>
      </c>
      <c r="G125" s="1" t="s">
        <v>58</v>
      </c>
      <c r="H125" s="1">
        <f t="shared" si="80"/>
        <v>1</v>
      </c>
      <c r="I125" s="1" t="str">
        <f>IF(COUNTIF(RMS_spelling[number],scales[[#This Row],[RMS]])&gt;0,"b","")</f>
        <v>b</v>
      </c>
      <c r="J125" s="1">
        <f t="shared" si="81"/>
        <v>3</v>
      </c>
      <c r="K125" s="1">
        <f t="shared" si="82"/>
        <v>5</v>
      </c>
      <c r="L125" s="1">
        <f t="shared" si="83"/>
        <v>6</v>
      </c>
      <c r="M125" s="1">
        <f t="shared" si="84"/>
        <v>9</v>
      </c>
      <c r="N125" s="1">
        <f t="shared" si="85"/>
        <v>10</v>
      </c>
      <c r="O125" s="1">
        <f t="shared" si="86"/>
        <v>12</v>
      </c>
      <c r="P125" s="1">
        <f t="shared" si="87"/>
        <v>1</v>
      </c>
      <c r="R125" s="1" t="str">
        <f>IFERROR(IF($I125="b",INDEX(flat_spelling[],MATCH(scales[[#This Row],[n1]],flat_spelling[number],0),2),INDEX(sharp_spelling[],MATCH(scales[[#This Row],[n1]],sharp_spelling[number],0),2)),"")</f>
        <v>D</v>
      </c>
      <c r="S125" s="1" t="str">
        <f>IFERROR(IF($I125="b",INDEX(flat_spelling[],MATCH(scales[[#This Row],[n2]],flat_spelling[number],0),2),INDEX(sharp_spelling[],MATCH(scales[[#This Row],[n2]],sharp_spelling[number],0),2)),"")</f>
        <v>E</v>
      </c>
      <c r="T125" s="1" t="str">
        <f>IFERROR(IF($I125="b",INDEX(flat_spelling[],MATCH(scales[[#This Row],[n3]],flat_spelling[number],0),2),INDEX(sharp_spelling[],MATCH(scales[[#This Row],[n3]],sharp_spelling[number],0),2)),"")</f>
        <v>F</v>
      </c>
      <c r="U125" s="1" t="str">
        <f>IFERROR(IF($I125="b",INDEX(flat_spelling[],MATCH(scales[[#This Row],[n4]],flat_spelling[number],0),2),INDEX(sharp_spelling[],MATCH(scales[[#This Row],[n4]],sharp_spelling[number],0),2)),"")</f>
        <v>Ab</v>
      </c>
      <c r="V125" s="1" t="str">
        <f>IFERROR(IF($I125="b",INDEX(flat_spelling[],MATCH(scales[[#This Row],[n5]],flat_spelling[number],0),2),INDEX(sharp_spelling[],MATCH(scales[[#This Row],[n5]],sharp_spelling[number],0),2)),"")</f>
        <v>A</v>
      </c>
      <c r="W125" s="1" t="str">
        <f>IFERROR(IF($I125="b",INDEX(flat_spelling[],MATCH(scales[[#This Row],[n6]],flat_spelling[number],0),2),INDEX(sharp_spelling[],MATCH(scales[[#This Row],[n6]],sharp_spelling[number],0),2)),"")</f>
        <v>B</v>
      </c>
      <c r="X125" s="1" t="str">
        <f>IFERROR(IF($I125="b",INDEX(flat_spelling[],MATCH(scales[[#This Row],[n7]],flat_spelling[number],0),2),INDEX(sharp_spelling[],MATCH(scales[[#This Row],[n7]],sharp_spelling[number],0),2)),"")</f>
        <v>C</v>
      </c>
      <c r="Y125" s="1" t="str">
        <f>IFERROR(IF($I125="b",INDEX(flat_spelling[],MATCH(scales[[#This Row],[n8]],flat_spelling[number],0),2),INDEX(sharp_spelling[],MATCH(scales[[#This Row],[n8]],sharp_spelling[number],0),2)),"")</f>
        <v/>
      </c>
      <c r="Z125" s="1" t="s">
        <v>78</v>
      </c>
      <c r="AA125" s="1" t="s">
        <v>77</v>
      </c>
      <c r="AB125" s="1" t="s">
        <v>77</v>
      </c>
      <c r="AC125" s="1" t="s">
        <v>79</v>
      </c>
      <c r="AD125" s="1" t="s">
        <v>78</v>
      </c>
      <c r="AE125" s="1" t="s">
        <v>79</v>
      </c>
      <c r="AF125" s="1" t="s">
        <v>80</v>
      </c>
    </row>
    <row r="126" spans="2:32" x14ac:dyDescent="0.4">
      <c r="B126" s="1">
        <v>124</v>
      </c>
      <c r="C126" s="1">
        <v>4</v>
      </c>
      <c r="D126" s="1" t="str">
        <f>scales[[#This Row],[nn1]]</f>
        <v>Eb</v>
      </c>
      <c r="E126" s="1" t="s">
        <v>63</v>
      </c>
      <c r="F126" s="1">
        <v>4</v>
      </c>
      <c r="G126" s="1" t="s">
        <v>58</v>
      </c>
      <c r="H126" s="1">
        <f t="shared" si="80"/>
        <v>2</v>
      </c>
      <c r="I126" s="1" t="str">
        <f>IF(COUNTIF(RMS_spelling[number],scales[[#This Row],[RMS]])&gt;0,"b","")</f>
        <v>b</v>
      </c>
      <c r="J126" s="1">
        <f t="shared" si="81"/>
        <v>4</v>
      </c>
      <c r="K126" s="1">
        <f t="shared" si="82"/>
        <v>6</v>
      </c>
      <c r="L126" s="1">
        <f t="shared" si="83"/>
        <v>7</v>
      </c>
      <c r="M126" s="1">
        <f t="shared" si="84"/>
        <v>10</v>
      </c>
      <c r="N126" s="1">
        <f t="shared" si="85"/>
        <v>11</v>
      </c>
      <c r="O126" s="1">
        <f t="shared" si="86"/>
        <v>1</v>
      </c>
      <c r="P126" s="1">
        <f t="shared" si="87"/>
        <v>2</v>
      </c>
      <c r="R126" s="1" t="str">
        <f>IFERROR(IF($I126="b",INDEX(flat_spelling[],MATCH(scales[[#This Row],[n1]],flat_spelling[number],0),2),INDEX(sharp_spelling[],MATCH(scales[[#This Row],[n1]],sharp_spelling[number],0),2)),"")</f>
        <v>Eb</v>
      </c>
      <c r="S126" s="1" t="str">
        <f>IFERROR(IF($I126="b",INDEX(flat_spelling[],MATCH(scales[[#This Row],[n2]],flat_spelling[number],0),2),INDEX(sharp_spelling[],MATCH(scales[[#This Row],[n2]],sharp_spelling[number],0),2)),"")</f>
        <v>F</v>
      </c>
      <c r="T126" s="1" t="str">
        <f>IFERROR(IF($I126="b",INDEX(flat_spelling[],MATCH(scales[[#This Row],[n3]],flat_spelling[number],0),2),INDEX(sharp_spelling[],MATCH(scales[[#This Row],[n3]],sharp_spelling[number],0),2)),"")</f>
        <v>Gb</v>
      </c>
      <c r="U126" s="1" t="str">
        <f>IFERROR(IF($I126="b",INDEX(flat_spelling[],MATCH(scales[[#This Row],[n4]],flat_spelling[number],0),2),INDEX(sharp_spelling[],MATCH(scales[[#This Row],[n4]],sharp_spelling[number],0),2)),"")</f>
        <v>A</v>
      </c>
      <c r="V126" s="1" t="str">
        <f>IFERROR(IF($I126="b",INDEX(flat_spelling[],MATCH(scales[[#This Row],[n5]],flat_spelling[number],0),2),INDEX(sharp_spelling[],MATCH(scales[[#This Row],[n5]],sharp_spelling[number],0),2)),"")</f>
        <v>Bb</v>
      </c>
      <c r="W126" s="1" t="str">
        <f>IFERROR(IF($I126="b",INDEX(flat_spelling[],MATCH(scales[[#This Row],[n6]],flat_spelling[number],0),2),INDEX(sharp_spelling[],MATCH(scales[[#This Row],[n6]],sharp_spelling[number],0),2)),"")</f>
        <v>C</v>
      </c>
      <c r="X126" s="1" t="str">
        <f>IFERROR(IF($I126="b",INDEX(flat_spelling[],MATCH(scales[[#This Row],[n7]],flat_spelling[number],0),2),INDEX(sharp_spelling[],MATCH(scales[[#This Row],[n7]],sharp_spelling[number],0),2)),"")</f>
        <v>Db</v>
      </c>
      <c r="Y126" s="1" t="str">
        <f>IFERROR(IF($I126="b",INDEX(flat_spelling[],MATCH(scales[[#This Row],[n8]],flat_spelling[number],0),2),INDEX(sharp_spelling[],MATCH(scales[[#This Row],[n8]],sharp_spelling[number],0),2)),"")</f>
        <v/>
      </c>
      <c r="Z126" s="1" t="s">
        <v>78</v>
      </c>
      <c r="AA126" s="1" t="s">
        <v>77</v>
      </c>
      <c r="AB126" s="1" t="s">
        <v>77</v>
      </c>
      <c r="AC126" s="1" t="s">
        <v>79</v>
      </c>
      <c r="AD126" s="1" t="s">
        <v>78</v>
      </c>
      <c r="AE126" s="1" t="s">
        <v>79</v>
      </c>
      <c r="AF126" s="1" t="s">
        <v>80</v>
      </c>
    </row>
    <row r="127" spans="2:32" x14ac:dyDescent="0.4">
      <c r="B127" s="1">
        <v>125</v>
      </c>
      <c r="C127" s="1">
        <v>5</v>
      </c>
      <c r="D127" s="1" t="str">
        <f>scales[[#This Row],[nn1]]</f>
        <v>E</v>
      </c>
      <c r="E127" s="1" t="s">
        <v>63</v>
      </c>
      <c r="F127" s="1">
        <v>4</v>
      </c>
      <c r="G127" s="1" t="s">
        <v>58</v>
      </c>
      <c r="H127" s="1">
        <f t="shared" si="80"/>
        <v>3</v>
      </c>
      <c r="I127" s="1" t="str">
        <f>IF(COUNTIF(RMS_spelling[number],scales[[#This Row],[RMS]])&gt;0,"b","")</f>
        <v/>
      </c>
      <c r="J127" s="1">
        <f t="shared" si="81"/>
        <v>5</v>
      </c>
      <c r="K127" s="1">
        <f t="shared" si="82"/>
        <v>7</v>
      </c>
      <c r="L127" s="1">
        <f t="shared" si="83"/>
        <v>8</v>
      </c>
      <c r="M127" s="1">
        <f t="shared" si="84"/>
        <v>11</v>
      </c>
      <c r="N127" s="1">
        <f t="shared" si="85"/>
        <v>12</v>
      </c>
      <c r="O127" s="1">
        <f t="shared" si="86"/>
        <v>2</v>
      </c>
      <c r="P127" s="1">
        <f t="shared" si="87"/>
        <v>3</v>
      </c>
      <c r="R127" s="1" t="str">
        <f>IFERROR(IF($I127="b",INDEX(flat_spelling[],MATCH(scales[[#This Row],[n1]],flat_spelling[number],0),2),INDEX(sharp_spelling[],MATCH(scales[[#This Row],[n1]],sharp_spelling[number],0),2)),"")</f>
        <v>E</v>
      </c>
      <c r="S127" s="1" t="str">
        <f>IFERROR(IF($I127="b",INDEX(flat_spelling[],MATCH(scales[[#This Row],[n2]],flat_spelling[number],0),2),INDEX(sharp_spelling[],MATCH(scales[[#This Row],[n2]],sharp_spelling[number],0),2)),"")</f>
        <v>F#</v>
      </c>
      <c r="T127" s="1" t="str">
        <f>IFERROR(IF($I127="b",INDEX(flat_spelling[],MATCH(scales[[#This Row],[n3]],flat_spelling[number],0),2),INDEX(sharp_spelling[],MATCH(scales[[#This Row],[n3]],sharp_spelling[number],0),2)),"")</f>
        <v>G</v>
      </c>
      <c r="U127" s="1" t="str">
        <f>IFERROR(IF($I127="b",INDEX(flat_spelling[],MATCH(scales[[#This Row],[n4]],flat_spelling[number],0),2),INDEX(sharp_spelling[],MATCH(scales[[#This Row],[n4]],sharp_spelling[number],0),2)),"")</f>
        <v>A#</v>
      </c>
      <c r="V127" s="1" t="str">
        <f>IFERROR(IF($I127="b",INDEX(flat_spelling[],MATCH(scales[[#This Row],[n5]],flat_spelling[number],0),2),INDEX(sharp_spelling[],MATCH(scales[[#This Row],[n5]],sharp_spelling[number],0),2)),"")</f>
        <v>B</v>
      </c>
      <c r="W127" s="1" t="str">
        <f>IFERROR(IF($I127="b",INDEX(flat_spelling[],MATCH(scales[[#This Row],[n6]],flat_spelling[number],0),2),INDEX(sharp_spelling[],MATCH(scales[[#This Row],[n6]],sharp_spelling[number],0),2)),"")</f>
        <v>C#</v>
      </c>
      <c r="X127" s="1" t="str">
        <f>IFERROR(IF($I127="b",INDEX(flat_spelling[],MATCH(scales[[#This Row],[n7]],flat_spelling[number],0),2),INDEX(sharp_spelling[],MATCH(scales[[#This Row],[n7]],sharp_spelling[number],0),2)),"")</f>
        <v>D</v>
      </c>
      <c r="Y127" s="1" t="str">
        <f>IFERROR(IF($I127="b",INDEX(flat_spelling[],MATCH(scales[[#This Row],[n8]],flat_spelling[number],0),2),INDEX(sharp_spelling[],MATCH(scales[[#This Row],[n8]],sharp_spelling[number],0),2)),"")</f>
        <v/>
      </c>
      <c r="Z127" s="1" t="s">
        <v>78</v>
      </c>
      <c r="AA127" s="1" t="s">
        <v>77</v>
      </c>
      <c r="AB127" s="1" t="s">
        <v>77</v>
      </c>
      <c r="AC127" s="1" t="s">
        <v>79</v>
      </c>
      <c r="AD127" s="1" t="s">
        <v>78</v>
      </c>
      <c r="AE127" s="1" t="s">
        <v>79</v>
      </c>
      <c r="AF127" s="1" t="s">
        <v>80</v>
      </c>
    </row>
    <row r="128" spans="2:32" x14ac:dyDescent="0.4">
      <c r="B128" s="1">
        <v>126</v>
      </c>
      <c r="C128" s="1">
        <v>6</v>
      </c>
      <c r="D128" s="1" t="str">
        <f>scales[[#This Row],[nn1]]</f>
        <v>F</v>
      </c>
      <c r="E128" s="1" t="s">
        <v>63</v>
      </c>
      <c r="F128" s="1">
        <v>4</v>
      </c>
      <c r="G128" s="1" t="s">
        <v>58</v>
      </c>
      <c r="H128" s="1">
        <f t="shared" si="80"/>
        <v>4</v>
      </c>
      <c r="I128" s="1" t="str">
        <f>IF(COUNTIF(RMS_spelling[number],scales[[#This Row],[RMS]])&gt;0,"b","")</f>
        <v>b</v>
      </c>
      <c r="J128" s="1">
        <f t="shared" si="81"/>
        <v>6</v>
      </c>
      <c r="K128" s="1">
        <f t="shared" si="82"/>
        <v>8</v>
      </c>
      <c r="L128" s="1">
        <f t="shared" si="83"/>
        <v>9</v>
      </c>
      <c r="M128" s="1">
        <f t="shared" si="84"/>
        <v>12</v>
      </c>
      <c r="N128" s="1">
        <f t="shared" si="85"/>
        <v>1</v>
      </c>
      <c r="O128" s="1">
        <f t="shared" si="86"/>
        <v>3</v>
      </c>
      <c r="P128" s="1">
        <f t="shared" si="87"/>
        <v>4</v>
      </c>
      <c r="R128" s="1" t="str">
        <f>IFERROR(IF($I128="b",INDEX(flat_spelling[],MATCH(scales[[#This Row],[n1]],flat_spelling[number],0),2),INDEX(sharp_spelling[],MATCH(scales[[#This Row],[n1]],sharp_spelling[number],0),2)),"")</f>
        <v>F</v>
      </c>
      <c r="S128" s="1" t="str">
        <f>IFERROR(IF($I128="b",INDEX(flat_spelling[],MATCH(scales[[#This Row],[n2]],flat_spelling[number],0),2),INDEX(sharp_spelling[],MATCH(scales[[#This Row],[n2]],sharp_spelling[number],0),2)),"")</f>
        <v>G</v>
      </c>
      <c r="T128" s="1" t="str">
        <f>IFERROR(IF($I128="b",INDEX(flat_spelling[],MATCH(scales[[#This Row],[n3]],flat_spelling[number],0),2),INDEX(sharp_spelling[],MATCH(scales[[#This Row],[n3]],sharp_spelling[number],0),2)),"")</f>
        <v>Ab</v>
      </c>
      <c r="U128" s="1" t="str">
        <f>IFERROR(IF($I128="b",INDEX(flat_spelling[],MATCH(scales[[#This Row],[n4]],flat_spelling[number],0),2),INDEX(sharp_spelling[],MATCH(scales[[#This Row],[n4]],sharp_spelling[number],0),2)),"")</f>
        <v>B</v>
      </c>
      <c r="V128" s="1" t="str">
        <f>IFERROR(IF($I128="b",INDEX(flat_spelling[],MATCH(scales[[#This Row],[n5]],flat_spelling[number],0),2),INDEX(sharp_spelling[],MATCH(scales[[#This Row],[n5]],sharp_spelling[number],0),2)),"")</f>
        <v>C</v>
      </c>
      <c r="W128" s="1" t="str">
        <f>IFERROR(IF($I128="b",INDEX(flat_spelling[],MATCH(scales[[#This Row],[n6]],flat_spelling[number],0),2),INDEX(sharp_spelling[],MATCH(scales[[#This Row],[n6]],sharp_spelling[number],0),2)),"")</f>
        <v>D</v>
      </c>
      <c r="X128" s="1" t="str">
        <f>IFERROR(IF($I128="b",INDEX(flat_spelling[],MATCH(scales[[#This Row],[n7]],flat_spelling[number],0),2),INDEX(sharp_spelling[],MATCH(scales[[#This Row],[n7]],sharp_spelling[number],0),2)),"")</f>
        <v>Eb</v>
      </c>
      <c r="Y128" s="1" t="str">
        <f>IFERROR(IF($I128="b",INDEX(flat_spelling[],MATCH(scales[[#This Row],[n8]],flat_spelling[number],0),2),INDEX(sharp_spelling[],MATCH(scales[[#This Row],[n8]],sharp_spelling[number],0),2)),"")</f>
        <v/>
      </c>
      <c r="Z128" s="1" t="s">
        <v>78</v>
      </c>
      <c r="AA128" s="1" t="s">
        <v>77</v>
      </c>
      <c r="AB128" s="1" t="s">
        <v>77</v>
      </c>
      <c r="AC128" s="1" t="s">
        <v>79</v>
      </c>
      <c r="AD128" s="1" t="s">
        <v>78</v>
      </c>
      <c r="AE128" s="1" t="s">
        <v>79</v>
      </c>
      <c r="AF128" s="1" t="s">
        <v>80</v>
      </c>
    </row>
    <row r="129" spans="2:32" x14ac:dyDescent="0.4">
      <c r="B129" s="1">
        <v>127</v>
      </c>
      <c r="C129" s="1">
        <v>7</v>
      </c>
      <c r="D129" s="1" t="str">
        <f>scales[[#This Row],[nn1]]</f>
        <v>F#</v>
      </c>
      <c r="E129" s="1" t="s">
        <v>63</v>
      </c>
      <c r="F129" s="1">
        <v>4</v>
      </c>
      <c r="G129" s="1" t="s">
        <v>58</v>
      </c>
      <c r="H129" s="1">
        <f t="shared" si="80"/>
        <v>5</v>
      </c>
      <c r="I129" s="1" t="str">
        <f>IF(COUNTIF(RMS_spelling[number],scales[[#This Row],[RMS]])&gt;0,"b","")</f>
        <v/>
      </c>
      <c r="J129" s="1">
        <f t="shared" si="81"/>
        <v>7</v>
      </c>
      <c r="K129" s="1">
        <f t="shared" si="82"/>
        <v>9</v>
      </c>
      <c r="L129" s="1">
        <f t="shared" si="83"/>
        <v>10</v>
      </c>
      <c r="M129" s="1">
        <f t="shared" si="84"/>
        <v>1</v>
      </c>
      <c r="N129" s="1">
        <f t="shared" si="85"/>
        <v>2</v>
      </c>
      <c r="O129" s="1">
        <f t="shared" si="86"/>
        <v>4</v>
      </c>
      <c r="P129" s="1">
        <f t="shared" si="87"/>
        <v>5</v>
      </c>
      <c r="R129" s="1" t="str">
        <f>IFERROR(IF($I129="b",INDEX(flat_spelling[],MATCH(scales[[#This Row],[n1]],flat_spelling[number],0),2),INDEX(sharp_spelling[],MATCH(scales[[#This Row],[n1]],sharp_spelling[number],0),2)),"")</f>
        <v>F#</v>
      </c>
      <c r="S129" s="1" t="str">
        <f>IFERROR(IF($I129="b",INDEX(flat_spelling[],MATCH(scales[[#This Row],[n2]],flat_spelling[number],0),2),INDEX(sharp_spelling[],MATCH(scales[[#This Row],[n2]],sharp_spelling[number],0),2)),"")</f>
        <v>G#</v>
      </c>
      <c r="T129" s="1" t="str">
        <f>IFERROR(IF($I129="b",INDEX(flat_spelling[],MATCH(scales[[#This Row],[n3]],flat_spelling[number],0),2),INDEX(sharp_spelling[],MATCH(scales[[#This Row],[n3]],sharp_spelling[number],0),2)),"")</f>
        <v>A</v>
      </c>
      <c r="U129" s="1" t="str">
        <f>IFERROR(IF($I129="b",INDEX(flat_spelling[],MATCH(scales[[#This Row],[n4]],flat_spelling[number],0),2),INDEX(sharp_spelling[],MATCH(scales[[#This Row],[n4]],sharp_spelling[number],0),2)),"")</f>
        <v>C</v>
      </c>
      <c r="V129" s="1" t="str">
        <f>IFERROR(IF($I129="b",INDEX(flat_spelling[],MATCH(scales[[#This Row],[n5]],flat_spelling[number],0),2),INDEX(sharp_spelling[],MATCH(scales[[#This Row],[n5]],sharp_spelling[number],0),2)),"")</f>
        <v>C#</v>
      </c>
      <c r="W129" s="1" t="str">
        <f>IFERROR(IF($I129="b",INDEX(flat_spelling[],MATCH(scales[[#This Row],[n6]],flat_spelling[number],0),2),INDEX(sharp_spelling[],MATCH(scales[[#This Row],[n6]],sharp_spelling[number],0),2)),"")</f>
        <v>D#</v>
      </c>
      <c r="X129" s="1" t="str">
        <f>IFERROR(IF($I129="b",INDEX(flat_spelling[],MATCH(scales[[#This Row],[n7]],flat_spelling[number],0),2),INDEX(sharp_spelling[],MATCH(scales[[#This Row],[n7]],sharp_spelling[number],0),2)),"")</f>
        <v>E</v>
      </c>
      <c r="Y129" s="1" t="str">
        <f>IFERROR(IF($I129="b",INDEX(flat_spelling[],MATCH(scales[[#This Row],[n8]],flat_spelling[number],0),2),INDEX(sharp_spelling[],MATCH(scales[[#This Row],[n8]],sharp_spelling[number],0),2)),"")</f>
        <v/>
      </c>
      <c r="Z129" s="1" t="s">
        <v>78</v>
      </c>
      <c r="AA129" s="1" t="s">
        <v>77</v>
      </c>
      <c r="AB129" s="1" t="s">
        <v>77</v>
      </c>
      <c r="AC129" s="1" t="s">
        <v>79</v>
      </c>
      <c r="AD129" s="1" t="s">
        <v>78</v>
      </c>
      <c r="AE129" s="1" t="s">
        <v>79</v>
      </c>
      <c r="AF129" s="1" t="s">
        <v>80</v>
      </c>
    </row>
    <row r="130" spans="2:32" x14ac:dyDescent="0.4">
      <c r="B130" s="1">
        <v>128</v>
      </c>
      <c r="C130" s="1">
        <v>8</v>
      </c>
      <c r="D130" s="1" t="str">
        <f>scales[[#This Row],[nn1]]</f>
        <v>G</v>
      </c>
      <c r="E130" s="1" t="s">
        <v>63</v>
      </c>
      <c r="F130" s="1">
        <v>4</v>
      </c>
      <c r="G130" s="1" t="s">
        <v>58</v>
      </c>
      <c r="H130" s="1">
        <f t="shared" si="80"/>
        <v>6</v>
      </c>
      <c r="I130" s="1" t="str">
        <f>IF(COUNTIF(RMS_spelling[number],scales[[#This Row],[RMS]])&gt;0,"b","")</f>
        <v>b</v>
      </c>
      <c r="J130" s="1">
        <f t="shared" si="81"/>
        <v>8</v>
      </c>
      <c r="K130" s="1">
        <f t="shared" si="82"/>
        <v>10</v>
      </c>
      <c r="L130" s="1">
        <f t="shared" si="83"/>
        <v>11</v>
      </c>
      <c r="M130" s="1">
        <f t="shared" si="84"/>
        <v>2</v>
      </c>
      <c r="N130" s="1">
        <f t="shared" si="85"/>
        <v>3</v>
      </c>
      <c r="O130" s="1">
        <f t="shared" si="86"/>
        <v>5</v>
      </c>
      <c r="P130" s="1">
        <f t="shared" si="87"/>
        <v>6</v>
      </c>
      <c r="R130" s="1" t="str">
        <f>IFERROR(IF($I130="b",INDEX(flat_spelling[],MATCH(scales[[#This Row],[n1]],flat_spelling[number],0),2),INDEX(sharp_spelling[],MATCH(scales[[#This Row],[n1]],sharp_spelling[number],0),2)),"")</f>
        <v>G</v>
      </c>
      <c r="S130" s="1" t="str">
        <f>IFERROR(IF($I130="b",INDEX(flat_spelling[],MATCH(scales[[#This Row],[n2]],flat_spelling[number],0),2),INDEX(sharp_spelling[],MATCH(scales[[#This Row],[n2]],sharp_spelling[number],0),2)),"")</f>
        <v>A</v>
      </c>
      <c r="T130" s="1" t="str">
        <f>IFERROR(IF($I130="b",INDEX(flat_spelling[],MATCH(scales[[#This Row],[n3]],flat_spelling[number],0),2),INDEX(sharp_spelling[],MATCH(scales[[#This Row],[n3]],sharp_spelling[number],0),2)),"")</f>
        <v>Bb</v>
      </c>
      <c r="U130" s="1" t="str">
        <f>IFERROR(IF($I130="b",INDEX(flat_spelling[],MATCH(scales[[#This Row],[n4]],flat_spelling[number],0),2),INDEX(sharp_spelling[],MATCH(scales[[#This Row],[n4]],sharp_spelling[number],0),2)),"")</f>
        <v>Db</v>
      </c>
      <c r="V130" s="1" t="str">
        <f>IFERROR(IF($I130="b",INDEX(flat_spelling[],MATCH(scales[[#This Row],[n5]],flat_spelling[number],0),2),INDEX(sharp_spelling[],MATCH(scales[[#This Row],[n5]],sharp_spelling[number],0),2)),"")</f>
        <v>D</v>
      </c>
      <c r="W130" s="1" t="str">
        <f>IFERROR(IF($I130="b",INDEX(flat_spelling[],MATCH(scales[[#This Row],[n6]],flat_spelling[number],0),2),INDEX(sharp_spelling[],MATCH(scales[[#This Row],[n6]],sharp_spelling[number],0),2)),"")</f>
        <v>E</v>
      </c>
      <c r="X130" s="1" t="str">
        <f>IFERROR(IF($I130="b",INDEX(flat_spelling[],MATCH(scales[[#This Row],[n7]],flat_spelling[number],0),2),INDEX(sharp_spelling[],MATCH(scales[[#This Row],[n7]],sharp_spelling[number],0),2)),"")</f>
        <v>F</v>
      </c>
      <c r="Y130" s="1" t="str">
        <f>IFERROR(IF($I130="b",INDEX(flat_spelling[],MATCH(scales[[#This Row],[n8]],flat_spelling[number],0),2),INDEX(sharp_spelling[],MATCH(scales[[#This Row],[n8]],sharp_spelling[number],0),2)),"")</f>
        <v/>
      </c>
      <c r="Z130" s="1" t="s">
        <v>78</v>
      </c>
      <c r="AA130" s="1" t="s">
        <v>77</v>
      </c>
      <c r="AB130" s="1" t="s">
        <v>77</v>
      </c>
      <c r="AC130" s="1" t="s">
        <v>79</v>
      </c>
      <c r="AD130" s="1" t="s">
        <v>78</v>
      </c>
      <c r="AE130" s="1" t="s">
        <v>79</v>
      </c>
      <c r="AF130" s="1" t="s">
        <v>80</v>
      </c>
    </row>
    <row r="131" spans="2:32" x14ac:dyDescent="0.4">
      <c r="B131" s="1">
        <v>129</v>
      </c>
      <c r="C131" s="1">
        <v>9</v>
      </c>
      <c r="D131" s="1" t="str">
        <f>scales[[#This Row],[nn1]]</f>
        <v>G#</v>
      </c>
      <c r="E131" s="1" t="s">
        <v>63</v>
      </c>
      <c r="F131" s="1">
        <v>4</v>
      </c>
      <c r="G131" s="1" t="s">
        <v>58</v>
      </c>
      <c r="H131" s="1">
        <f t="shared" si="80"/>
        <v>7</v>
      </c>
      <c r="I131" s="1" t="str">
        <f>IF(COUNTIF(RMS_spelling[number],scales[[#This Row],[RMS]])&gt;0,"b","")</f>
        <v/>
      </c>
      <c r="J131" s="1">
        <f t="shared" si="81"/>
        <v>9</v>
      </c>
      <c r="K131" s="1">
        <f t="shared" si="82"/>
        <v>11</v>
      </c>
      <c r="L131" s="1">
        <f t="shared" si="83"/>
        <v>12</v>
      </c>
      <c r="M131" s="1">
        <f t="shared" si="84"/>
        <v>3</v>
      </c>
      <c r="N131" s="1">
        <f t="shared" si="85"/>
        <v>4</v>
      </c>
      <c r="O131" s="1">
        <f t="shared" si="86"/>
        <v>6</v>
      </c>
      <c r="P131" s="1">
        <f t="shared" si="87"/>
        <v>7</v>
      </c>
      <c r="R131" s="1" t="str">
        <f>IFERROR(IF($I131="b",INDEX(flat_spelling[],MATCH(scales[[#This Row],[n1]],flat_spelling[number],0),2),INDEX(sharp_spelling[],MATCH(scales[[#This Row],[n1]],sharp_spelling[number],0),2)),"")</f>
        <v>G#</v>
      </c>
      <c r="S131" s="1" t="str">
        <f>IFERROR(IF($I131="b",INDEX(flat_spelling[],MATCH(scales[[#This Row],[n2]],flat_spelling[number],0),2),INDEX(sharp_spelling[],MATCH(scales[[#This Row],[n2]],sharp_spelling[number],0),2)),"")</f>
        <v>A#</v>
      </c>
      <c r="T131" s="1" t="str">
        <f>IFERROR(IF($I131="b",INDEX(flat_spelling[],MATCH(scales[[#This Row],[n3]],flat_spelling[number],0),2),INDEX(sharp_spelling[],MATCH(scales[[#This Row],[n3]],sharp_spelling[number],0),2)),"")</f>
        <v>B</v>
      </c>
      <c r="U131" s="1" t="str">
        <f>IFERROR(IF($I131="b",INDEX(flat_spelling[],MATCH(scales[[#This Row],[n4]],flat_spelling[number],0),2),INDEX(sharp_spelling[],MATCH(scales[[#This Row],[n4]],sharp_spelling[number],0),2)),"")</f>
        <v>D</v>
      </c>
      <c r="V131" s="1" t="str">
        <f>IFERROR(IF($I131="b",INDEX(flat_spelling[],MATCH(scales[[#This Row],[n5]],flat_spelling[number],0),2),INDEX(sharp_spelling[],MATCH(scales[[#This Row],[n5]],sharp_spelling[number],0),2)),"")</f>
        <v>D#</v>
      </c>
      <c r="W131" s="1" t="str">
        <f>IFERROR(IF($I131="b",INDEX(flat_spelling[],MATCH(scales[[#This Row],[n6]],flat_spelling[number],0),2),INDEX(sharp_spelling[],MATCH(scales[[#This Row],[n6]],sharp_spelling[number],0),2)),"")</f>
        <v>F</v>
      </c>
      <c r="X131" s="1" t="str">
        <f>IFERROR(IF($I131="b",INDEX(flat_spelling[],MATCH(scales[[#This Row],[n7]],flat_spelling[number],0),2),INDEX(sharp_spelling[],MATCH(scales[[#This Row],[n7]],sharp_spelling[number],0),2)),"")</f>
        <v>F#</v>
      </c>
      <c r="Y131" s="1" t="str">
        <f>IFERROR(IF($I131="b",INDEX(flat_spelling[],MATCH(scales[[#This Row],[n8]],flat_spelling[number],0),2),INDEX(sharp_spelling[],MATCH(scales[[#This Row],[n8]],sharp_spelling[number],0),2)),"")</f>
        <v/>
      </c>
      <c r="Z131" s="1" t="s">
        <v>78</v>
      </c>
      <c r="AA131" s="1" t="s">
        <v>77</v>
      </c>
      <c r="AB131" s="1" t="s">
        <v>77</v>
      </c>
      <c r="AC131" s="1" t="s">
        <v>79</v>
      </c>
      <c r="AD131" s="1" t="s">
        <v>78</v>
      </c>
      <c r="AE131" s="1" t="s">
        <v>79</v>
      </c>
      <c r="AF131" s="1" t="s">
        <v>80</v>
      </c>
    </row>
    <row r="132" spans="2:32" x14ac:dyDescent="0.4">
      <c r="B132" s="1">
        <v>130</v>
      </c>
      <c r="C132" s="1">
        <v>10</v>
      </c>
      <c r="D132" s="1" t="str">
        <f>scales[[#This Row],[nn1]]</f>
        <v>A</v>
      </c>
      <c r="E132" s="1" t="s">
        <v>63</v>
      </c>
      <c r="F132" s="1">
        <v>4</v>
      </c>
      <c r="G132" s="1" t="s">
        <v>58</v>
      </c>
      <c r="H132" s="1">
        <f t="shared" si="80"/>
        <v>8</v>
      </c>
      <c r="I132" s="1" t="str">
        <f>IF(COUNTIF(RMS_spelling[number],scales[[#This Row],[RMS]])&gt;0,"b","")</f>
        <v/>
      </c>
      <c r="J132" s="1">
        <f t="shared" si="81"/>
        <v>10</v>
      </c>
      <c r="K132" s="1">
        <f t="shared" si="82"/>
        <v>12</v>
      </c>
      <c r="L132" s="1">
        <f t="shared" si="83"/>
        <v>1</v>
      </c>
      <c r="M132" s="1">
        <f t="shared" si="84"/>
        <v>4</v>
      </c>
      <c r="N132" s="1">
        <f t="shared" si="85"/>
        <v>5</v>
      </c>
      <c r="O132" s="1">
        <f t="shared" si="86"/>
        <v>7</v>
      </c>
      <c r="P132" s="1">
        <f t="shared" si="87"/>
        <v>8</v>
      </c>
      <c r="R132" s="1" t="str">
        <f>IFERROR(IF($I132="b",INDEX(flat_spelling[],MATCH(scales[[#This Row],[n1]],flat_spelling[number],0),2),INDEX(sharp_spelling[],MATCH(scales[[#This Row],[n1]],sharp_spelling[number],0),2)),"")</f>
        <v>A</v>
      </c>
      <c r="S132" s="1" t="str">
        <f>IFERROR(IF($I132="b",INDEX(flat_spelling[],MATCH(scales[[#This Row],[n2]],flat_spelling[number],0),2),INDEX(sharp_spelling[],MATCH(scales[[#This Row],[n2]],sharp_spelling[number],0),2)),"")</f>
        <v>B</v>
      </c>
      <c r="T132" s="1" t="str">
        <f>IFERROR(IF($I132="b",INDEX(flat_spelling[],MATCH(scales[[#This Row],[n3]],flat_spelling[number],0),2),INDEX(sharp_spelling[],MATCH(scales[[#This Row],[n3]],sharp_spelling[number],0),2)),"")</f>
        <v>C</v>
      </c>
      <c r="U132" s="1" t="str">
        <f>IFERROR(IF($I132="b",INDEX(flat_spelling[],MATCH(scales[[#This Row],[n4]],flat_spelling[number],0),2),INDEX(sharp_spelling[],MATCH(scales[[#This Row],[n4]],sharp_spelling[number],0),2)),"")</f>
        <v>D#</v>
      </c>
      <c r="V132" s="1" t="str">
        <f>IFERROR(IF($I132="b",INDEX(flat_spelling[],MATCH(scales[[#This Row],[n5]],flat_spelling[number],0),2),INDEX(sharp_spelling[],MATCH(scales[[#This Row],[n5]],sharp_spelling[number],0),2)),"")</f>
        <v>E</v>
      </c>
      <c r="W132" s="1" t="str">
        <f>IFERROR(IF($I132="b",INDEX(flat_spelling[],MATCH(scales[[#This Row],[n6]],flat_spelling[number],0),2),INDEX(sharp_spelling[],MATCH(scales[[#This Row],[n6]],sharp_spelling[number],0),2)),"")</f>
        <v>F#</v>
      </c>
      <c r="X132" s="1" t="str">
        <f>IFERROR(IF($I132="b",INDEX(flat_spelling[],MATCH(scales[[#This Row],[n7]],flat_spelling[number],0),2),INDEX(sharp_spelling[],MATCH(scales[[#This Row],[n7]],sharp_spelling[number],0),2)),"")</f>
        <v>G</v>
      </c>
      <c r="Y132" s="1" t="str">
        <f>IFERROR(IF($I132="b",INDEX(flat_spelling[],MATCH(scales[[#This Row],[n8]],flat_spelling[number],0),2),INDEX(sharp_spelling[],MATCH(scales[[#This Row],[n8]],sharp_spelling[number],0),2)),"")</f>
        <v/>
      </c>
      <c r="Z132" s="1" t="s">
        <v>78</v>
      </c>
      <c r="AA132" s="1" t="s">
        <v>77</v>
      </c>
      <c r="AB132" s="1" t="s">
        <v>77</v>
      </c>
      <c r="AC132" s="1" t="s">
        <v>79</v>
      </c>
      <c r="AD132" s="1" t="s">
        <v>78</v>
      </c>
      <c r="AE132" s="1" t="s">
        <v>79</v>
      </c>
      <c r="AF132" s="1" t="s">
        <v>80</v>
      </c>
    </row>
    <row r="133" spans="2:32" x14ac:dyDescent="0.4">
      <c r="B133" s="1">
        <v>131</v>
      </c>
      <c r="C133" s="1">
        <v>11</v>
      </c>
      <c r="D133" s="1" t="str">
        <f>scales[[#This Row],[nn1]]</f>
        <v>Bb</v>
      </c>
      <c r="E133" s="1" t="s">
        <v>63</v>
      </c>
      <c r="F133" s="1">
        <v>4</v>
      </c>
      <c r="G133" s="1" t="s">
        <v>58</v>
      </c>
      <c r="H133" s="1">
        <f t="shared" si="80"/>
        <v>9</v>
      </c>
      <c r="I133" s="1" t="str">
        <f>IF(COUNTIF(RMS_spelling[number],scales[[#This Row],[RMS]])&gt;0,"b","")</f>
        <v>b</v>
      </c>
      <c r="J133" s="1">
        <f t="shared" si="81"/>
        <v>11</v>
      </c>
      <c r="K133" s="1">
        <f t="shared" si="82"/>
        <v>1</v>
      </c>
      <c r="L133" s="1">
        <f t="shared" si="83"/>
        <v>2</v>
      </c>
      <c r="M133" s="1">
        <f t="shared" si="84"/>
        <v>5</v>
      </c>
      <c r="N133" s="1">
        <f t="shared" si="85"/>
        <v>6</v>
      </c>
      <c r="O133" s="1">
        <f t="shared" si="86"/>
        <v>8</v>
      </c>
      <c r="P133" s="1">
        <f t="shared" si="87"/>
        <v>9</v>
      </c>
      <c r="R133" s="1" t="str">
        <f>IFERROR(IF($I133="b",INDEX(flat_spelling[],MATCH(scales[[#This Row],[n1]],flat_spelling[number],0),2),INDEX(sharp_spelling[],MATCH(scales[[#This Row],[n1]],sharp_spelling[number],0),2)),"")</f>
        <v>Bb</v>
      </c>
      <c r="S133" s="1" t="str">
        <f>IFERROR(IF($I133="b",INDEX(flat_spelling[],MATCH(scales[[#This Row],[n2]],flat_spelling[number],0),2),INDEX(sharp_spelling[],MATCH(scales[[#This Row],[n2]],sharp_spelling[number],0),2)),"")</f>
        <v>C</v>
      </c>
      <c r="T133" s="1" t="str">
        <f>IFERROR(IF($I133="b",INDEX(flat_spelling[],MATCH(scales[[#This Row],[n3]],flat_spelling[number],0),2),INDEX(sharp_spelling[],MATCH(scales[[#This Row],[n3]],sharp_spelling[number],0),2)),"")</f>
        <v>Db</v>
      </c>
      <c r="U133" s="1" t="str">
        <f>IFERROR(IF($I133="b",INDEX(flat_spelling[],MATCH(scales[[#This Row],[n4]],flat_spelling[number],0),2),INDEX(sharp_spelling[],MATCH(scales[[#This Row],[n4]],sharp_spelling[number],0),2)),"")</f>
        <v>E</v>
      </c>
      <c r="V133" s="1" t="str">
        <f>IFERROR(IF($I133="b",INDEX(flat_spelling[],MATCH(scales[[#This Row],[n5]],flat_spelling[number],0),2),INDEX(sharp_spelling[],MATCH(scales[[#This Row],[n5]],sharp_spelling[number],0),2)),"")</f>
        <v>F</v>
      </c>
      <c r="W133" s="1" t="str">
        <f>IFERROR(IF($I133="b",INDEX(flat_spelling[],MATCH(scales[[#This Row],[n6]],flat_spelling[number],0),2),INDEX(sharp_spelling[],MATCH(scales[[#This Row],[n6]],sharp_spelling[number],0),2)),"")</f>
        <v>G</v>
      </c>
      <c r="X133" s="1" t="str">
        <f>IFERROR(IF($I133="b",INDEX(flat_spelling[],MATCH(scales[[#This Row],[n7]],flat_spelling[number],0),2),INDEX(sharp_spelling[],MATCH(scales[[#This Row],[n7]],sharp_spelling[number],0),2)),"")</f>
        <v>Ab</v>
      </c>
      <c r="Y133" s="1" t="str">
        <f>IFERROR(IF($I133="b",INDEX(flat_spelling[],MATCH(scales[[#This Row],[n8]],flat_spelling[number],0),2),INDEX(sharp_spelling[],MATCH(scales[[#This Row],[n8]],sharp_spelling[number],0),2)),"")</f>
        <v/>
      </c>
      <c r="Z133" s="1" t="s">
        <v>78</v>
      </c>
      <c r="AA133" s="1" t="s">
        <v>77</v>
      </c>
      <c r="AB133" s="1" t="s">
        <v>77</v>
      </c>
      <c r="AC133" s="1" t="s">
        <v>79</v>
      </c>
      <c r="AD133" s="1" t="s">
        <v>78</v>
      </c>
      <c r="AE133" s="1" t="s">
        <v>79</v>
      </c>
      <c r="AF133" s="1" t="s">
        <v>80</v>
      </c>
    </row>
    <row r="134" spans="2:32" x14ac:dyDescent="0.4">
      <c r="B134" s="1">
        <v>132</v>
      </c>
      <c r="C134" s="1">
        <v>12</v>
      </c>
      <c r="D134" s="1" t="str">
        <f>scales[[#This Row],[nn1]]</f>
        <v>B</v>
      </c>
      <c r="E134" s="1" t="s">
        <v>63</v>
      </c>
      <c r="F134" s="1">
        <v>4</v>
      </c>
      <c r="G134" s="1" t="s">
        <v>58</v>
      </c>
      <c r="H134" s="1">
        <f t="shared" si="80"/>
        <v>10</v>
      </c>
      <c r="I134" s="1" t="str">
        <f>IF(COUNTIF(RMS_spelling[number],scales[[#This Row],[RMS]])&gt;0,"b","")</f>
        <v/>
      </c>
      <c r="J134" s="1">
        <f t="shared" si="81"/>
        <v>12</v>
      </c>
      <c r="K134" s="1">
        <f t="shared" si="82"/>
        <v>2</v>
      </c>
      <c r="L134" s="1">
        <f t="shared" si="83"/>
        <v>3</v>
      </c>
      <c r="M134" s="1">
        <f t="shared" si="84"/>
        <v>6</v>
      </c>
      <c r="N134" s="1">
        <f t="shared" si="85"/>
        <v>7</v>
      </c>
      <c r="O134" s="1">
        <f t="shared" si="86"/>
        <v>9</v>
      </c>
      <c r="P134" s="1">
        <f t="shared" si="87"/>
        <v>10</v>
      </c>
      <c r="R134" s="1" t="str">
        <f>IFERROR(IF($I134="b",INDEX(flat_spelling[],MATCH(scales[[#This Row],[n1]],flat_spelling[number],0),2),INDEX(sharp_spelling[],MATCH(scales[[#This Row],[n1]],sharp_spelling[number],0),2)),"")</f>
        <v>B</v>
      </c>
      <c r="S134" s="1" t="str">
        <f>IFERROR(IF($I134="b",INDEX(flat_spelling[],MATCH(scales[[#This Row],[n2]],flat_spelling[number],0),2),INDEX(sharp_spelling[],MATCH(scales[[#This Row],[n2]],sharp_spelling[number],0),2)),"")</f>
        <v>C#</v>
      </c>
      <c r="T134" s="1" t="str">
        <f>IFERROR(IF($I134="b",INDEX(flat_spelling[],MATCH(scales[[#This Row],[n3]],flat_spelling[number],0),2),INDEX(sharp_spelling[],MATCH(scales[[#This Row],[n3]],sharp_spelling[number],0),2)),"")</f>
        <v>D</v>
      </c>
      <c r="U134" s="1" t="str">
        <f>IFERROR(IF($I134="b",INDEX(flat_spelling[],MATCH(scales[[#This Row],[n4]],flat_spelling[number],0),2),INDEX(sharp_spelling[],MATCH(scales[[#This Row],[n4]],sharp_spelling[number],0),2)),"")</f>
        <v>F</v>
      </c>
      <c r="V134" s="1" t="str">
        <f>IFERROR(IF($I134="b",INDEX(flat_spelling[],MATCH(scales[[#This Row],[n5]],flat_spelling[number],0),2),INDEX(sharp_spelling[],MATCH(scales[[#This Row],[n5]],sharp_spelling[number],0),2)),"")</f>
        <v>F#</v>
      </c>
      <c r="W134" s="1" t="str">
        <f>IFERROR(IF($I134="b",INDEX(flat_spelling[],MATCH(scales[[#This Row],[n6]],flat_spelling[number],0),2),INDEX(sharp_spelling[],MATCH(scales[[#This Row],[n6]],sharp_spelling[number],0),2)),"")</f>
        <v>G#</v>
      </c>
      <c r="X134" s="1" t="str">
        <f>IFERROR(IF($I134="b",INDEX(flat_spelling[],MATCH(scales[[#This Row],[n7]],flat_spelling[number],0),2),INDEX(sharp_spelling[],MATCH(scales[[#This Row],[n7]],sharp_spelling[number],0),2)),"")</f>
        <v>A</v>
      </c>
      <c r="Y134" s="1" t="str">
        <f>IFERROR(IF($I134="b",INDEX(flat_spelling[],MATCH(scales[[#This Row],[n8]],flat_spelling[number],0),2),INDEX(sharp_spelling[],MATCH(scales[[#This Row],[n8]],sharp_spelling[number],0),2)),"")</f>
        <v/>
      </c>
      <c r="Z134" s="1" t="s">
        <v>78</v>
      </c>
      <c r="AA134" s="1" t="s">
        <v>77</v>
      </c>
      <c r="AB134" s="1" t="s">
        <v>77</v>
      </c>
      <c r="AC134" s="1" t="s">
        <v>79</v>
      </c>
      <c r="AD134" s="1" t="s">
        <v>78</v>
      </c>
      <c r="AE134" s="1" t="s">
        <v>79</v>
      </c>
      <c r="AF134" s="1" t="s">
        <v>80</v>
      </c>
    </row>
    <row r="135" spans="2:32" x14ac:dyDescent="0.4">
      <c r="B135" s="1">
        <v>133</v>
      </c>
      <c r="C135" s="1">
        <v>1</v>
      </c>
      <c r="D135" s="1" t="str">
        <f>scales[[#This Row],[nn1]]</f>
        <v>C</v>
      </c>
      <c r="E135" s="1" t="s">
        <v>63</v>
      </c>
      <c r="F135" s="1">
        <v>5</v>
      </c>
      <c r="G135" s="1" t="s">
        <v>68</v>
      </c>
      <c r="H135" s="1">
        <f>MOD(1+7,12)+1</f>
        <v>9</v>
      </c>
      <c r="I135" s="1" t="str">
        <f>IF(COUNTIF(RMS_spelling[number],scales[[#This Row],[RMS]])&gt;0,"b","")</f>
        <v>b</v>
      </c>
      <c r="J135" s="1">
        <v>1</v>
      </c>
      <c r="K135" s="1">
        <v>2</v>
      </c>
      <c r="L135" s="1">
        <v>5</v>
      </c>
      <c r="M135" s="1">
        <v>6</v>
      </c>
      <c r="N135" s="1">
        <v>8</v>
      </c>
      <c r="O135" s="1">
        <v>9</v>
      </c>
      <c r="P135" s="1">
        <v>11</v>
      </c>
      <c r="R135" s="1" t="str">
        <f>IFERROR(IF($I135="b",INDEX(flat_spelling[],MATCH(scales[[#This Row],[n1]],flat_spelling[number],0),2),INDEX(sharp_spelling[],MATCH(scales[[#This Row],[n1]],sharp_spelling[number],0),2)),"")</f>
        <v>C</v>
      </c>
      <c r="S135" s="1" t="str">
        <f>IFERROR(IF($I135="b",INDEX(flat_spelling[],MATCH(scales[[#This Row],[n2]],flat_spelling[number],0),2),INDEX(sharp_spelling[],MATCH(scales[[#This Row],[n2]],sharp_spelling[number],0),2)),"")</f>
        <v>Db</v>
      </c>
      <c r="T135" s="1" t="str">
        <f>IFERROR(IF($I135="b",INDEX(flat_spelling[],MATCH(scales[[#This Row],[n3]],flat_spelling[number],0),2),INDEX(sharp_spelling[],MATCH(scales[[#This Row],[n3]],sharp_spelling[number],0),2)),"")</f>
        <v>E</v>
      </c>
      <c r="U135" s="1" t="str">
        <f>IFERROR(IF($I135="b",INDEX(flat_spelling[],MATCH(scales[[#This Row],[n4]],flat_spelling[number],0),2),INDEX(sharp_spelling[],MATCH(scales[[#This Row],[n4]],sharp_spelling[number],0),2)),"")</f>
        <v>F</v>
      </c>
      <c r="V135" s="1" t="str">
        <f>IFERROR(IF($I135="b",INDEX(flat_spelling[],MATCH(scales[[#This Row],[n5]],flat_spelling[number],0),2),INDEX(sharp_spelling[],MATCH(scales[[#This Row],[n5]],sharp_spelling[number],0),2)),"")</f>
        <v>G</v>
      </c>
      <c r="W135" s="1" t="str">
        <f>IFERROR(IF($I135="b",INDEX(flat_spelling[],MATCH(scales[[#This Row],[n6]],flat_spelling[number],0),2),INDEX(sharp_spelling[],MATCH(scales[[#This Row],[n6]],sharp_spelling[number],0),2)),"")</f>
        <v>Ab</v>
      </c>
      <c r="X135" s="1" t="str">
        <f>IFERROR(IF($I135="b",INDEX(flat_spelling[],MATCH(scales[[#This Row],[n7]],flat_spelling[number],0),2),INDEX(sharp_spelling[],MATCH(scales[[#This Row],[n7]],sharp_spelling[number],0),2)),"")</f>
        <v>Bb</v>
      </c>
      <c r="Y135" s="1" t="str">
        <f>IFERROR(IF($I135="b",INDEX(flat_spelling[],MATCH(scales[[#This Row],[n8]],flat_spelling[number],0),2),INDEX(sharp_spelling[],MATCH(scales[[#This Row],[n8]],sharp_spelling[number],0),2)),"")</f>
        <v/>
      </c>
      <c r="Z135" s="1" t="s">
        <v>77</v>
      </c>
      <c r="AA135" s="1" t="s">
        <v>77</v>
      </c>
      <c r="AB135" s="1" t="s">
        <v>79</v>
      </c>
      <c r="AC135" s="1" t="s">
        <v>78</v>
      </c>
      <c r="AD135" s="1" t="s">
        <v>79</v>
      </c>
      <c r="AE135" s="1" t="s">
        <v>80</v>
      </c>
      <c r="AF135" s="1" t="s">
        <v>78</v>
      </c>
    </row>
    <row r="136" spans="2:32" x14ac:dyDescent="0.4">
      <c r="B136" s="1">
        <v>134</v>
      </c>
      <c r="C136" s="1">
        <v>2</v>
      </c>
      <c r="D136" s="1" t="str">
        <f>scales[[#This Row],[nn1]]</f>
        <v>C#</v>
      </c>
      <c r="E136" s="1" t="s">
        <v>63</v>
      </c>
      <c r="F136" s="1">
        <v>5</v>
      </c>
      <c r="G136" s="1" t="s">
        <v>68</v>
      </c>
      <c r="H136" s="1">
        <f t="shared" ref="H136:H146" si="88">MOD(H135,12)+1</f>
        <v>10</v>
      </c>
      <c r="I136" s="1" t="str">
        <f>IF(COUNTIF(RMS_spelling[number],scales[[#This Row],[RMS]])&gt;0,"b","")</f>
        <v/>
      </c>
      <c r="J136" s="1">
        <f t="shared" ref="J136:J146" si="89">MOD(J135,12)+1</f>
        <v>2</v>
      </c>
      <c r="K136" s="1">
        <f t="shared" ref="K136:K146" si="90">MOD(K135,12)+1</f>
        <v>3</v>
      </c>
      <c r="L136" s="1">
        <f t="shared" ref="L136:L146" si="91">MOD(L135,12)+1</f>
        <v>6</v>
      </c>
      <c r="M136" s="1">
        <f t="shared" ref="M136:M146" si="92">MOD(M135,12)+1</f>
        <v>7</v>
      </c>
      <c r="N136" s="1">
        <f t="shared" ref="N136:N146" si="93">MOD(N135,12)+1</f>
        <v>9</v>
      </c>
      <c r="O136" s="1">
        <f t="shared" ref="O136:O146" si="94">MOD(O135,12)+1</f>
        <v>10</v>
      </c>
      <c r="P136" s="1">
        <f t="shared" ref="P136:P146" si="95">MOD(P135,12)+1</f>
        <v>12</v>
      </c>
      <c r="R136" s="1" t="str">
        <f>IFERROR(IF($I136="b",INDEX(flat_spelling[],MATCH(scales[[#This Row],[n1]],flat_spelling[number],0),2),INDEX(sharp_spelling[],MATCH(scales[[#This Row],[n1]],sharp_spelling[number],0),2)),"")</f>
        <v>C#</v>
      </c>
      <c r="S136" s="1" t="str">
        <f>IFERROR(IF($I136="b",INDEX(flat_spelling[],MATCH(scales[[#This Row],[n2]],flat_spelling[number],0),2),INDEX(sharp_spelling[],MATCH(scales[[#This Row],[n2]],sharp_spelling[number],0),2)),"")</f>
        <v>D</v>
      </c>
      <c r="T136" s="1" t="str">
        <f>IFERROR(IF($I136="b",INDEX(flat_spelling[],MATCH(scales[[#This Row],[n3]],flat_spelling[number],0),2),INDEX(sharp_spelling[],MATCH(scales[[#This Row],[n3]],sharp_spelling[number],0),2)),"")</f>
        <v>F</v>
      </c>
      <c r="U136" s="1" t="str">
        <f>IFERROR(IF($I136="b",INDEX(flat_spelling[],MATCH(scales[[#This Row],[n4]],flat_spelling[number],0),2),INDEX(sharp_spelling[],MATCH(scales[[#This Row],[n4]],sharp_spelling[number],0),2)),"")</f>
        <v>F#</v>
      </c>
      <c r="V136" s="1" t="str">
        <f>IFERROR(IF($I136="b",INDEX(flat_spelling[],MATCH(scales[[#This Row],[n5]],flat_spelling[number],0),2),INDEX(sharp_spelling[],MATCH(scales[[#This Row],[n5]],sharp_spelling[number],0),2)),"")</f>
        <v>G#</v>
      </c>
      <c r="W136" s="1" t="str">
        <f>IFERROR(IF($I136="b",INDEX(flat_spelling[],MATCH(scales[[#This Row],[n6]],flat_spelling[number],0),2),INDEX(sharp_spelling[],MATCH(scales[[#This Row],[n6]],sharp_spelling[number],0),2)),"")</f>
        <v>A</v>
      </c>
      <c r="X136" s="1" t="str">
        <f>IFERROR(IF($I136="b",INDEX(flat_spelling[],MATCH(scales[[#This Row],[n7]],flat_spelling[number],0),2),INDEX(sharp_spelling[],MATCH(scales[[#This Row],[n7]],sharp_spelling[number],0),2)),"")</f>
        <v>B</v>
      </c>
      <c r="Y136" s="1" t="str">
        <f>IFERROR(IF($I136="b",INDEX(flat_spelling[],MATCH(scales[[#This Row],[n8]],flat_spelling[number],0),2),INDEX(sharp_spelling[],MATCH(scales[[#This Row],[n8]],sharp_spelling[number],0),2)),"")</f>
        <v/>
      </c>
      <c r="Z136" s="1" t="s">
        <v>77</v>
      </c>
      <c r="AA136" s="1" t="s">
        <v>77</v>
      </c>
      <c r="AB136" s="1" t="s">
        <v>79</v>
      </c>
      <c r="AC136" s="1" t="s">
        <v>78</v>
      </c>
      <c r="AD136" s="1" t="s">
        <v>79</v>
      </c>
      <c r="AE136" s="1" t="s">
        <v>80</v>
      </c>
      <c r="AF136" s="1" t="s">
        <v>78</v>
      </c>
    </row>
    <row r="137" spans="2:32" x14ac:dyDescent="0.4">
      <c r="B137" s="1">
        <v>135</v>
      </c>
      <c r="C137" s="1">
        <v>3</v>
      </c>
      <c r="D137" s="1" t="str">
        <f>scales[[#This Row],[nn1]]</f>
        <v>D</v>
      </c>
      <c r="E137" s="1" t="s">
        <v>63</v>
      </c>
      <c r="F137" s="1">
        <v>5</v>
      </c>
      <c r="G137" s="1" t="s">
        <v>68</v>
      </c>
      <c r="H137" s="1">
        <f t="shared" si="88"/>
        <v>11</v>
      </c>
      <c r="I137" s="1" t="str">
        <f>IF(COUNTIF(RMS_spelling[number],scales[[#This Row],[RMS]])&gt;0,"b","")</f>
        <v>b</v>
      </c>
      <c r="J137" s="1">
        <f t="shared" si="89"/>
        <v>3</v>
      </c>
      <c r="K137" s="1">
        <f t="shared" si="90"/>
        <v>4</v>
      </c>
      <c r="L137" s="1">
        <f t="shared" si="91"/>
        <v>7</v>
      </c>
      <c r="M137" s="1">
        <f t="shared" si="92"/>
        <v>8</v>
      </c>
      <c r="N137" s="1">
        <f t="shared" si="93"/>
        <v>10</v>
      </c>
      <c r="O137" s="1">
        <f t="shared" si="94"/>
        <v>11</v>
      </c>
      <c r="P137" s="1">
        <f t="shared" si="95"/>
        <v>1</v>
      </c>
      <c r="R137" s="1" t="str">
        <f>IFERROR(IF($I137="b",INDEX(flat_spelling[],MATCH(scales[[#This Row],[n1]],flat_spelling[number],0),2),INDEX(sharp_spelling[],MATCH(scales[[#This Row],[n1]],sharp_spelling[number],0),2)),"")</f>
        <v>D</v>
      </c>
      <c r="S137" s="1" t="str">
        <f>IFERROR(IF($I137="b",INDEX(flat_spelling[],MATCH(scales[[#This Row],[n2]],flat_spelling[number],0),2),INDEX(sharp_spelling[],MATCH(scales[[#This Row],[n2]],sharp_spelling[number],0),2)),"")</f>
        <v>Eb</v>
      </c>
      <c r="T137" s="1" t="str">
        <f>IFERROR(IF($I137="b",INDEX(flat_spelling[],MATCH(scales[[#This Row],[n3]],flat_spelling[number],0),2),INDEX(sharp_spelling[],MATCH(scales[[#This Row],[n3]],sharp_spelling[number],0),2)),"")</f>
        <v>Gb</v>
      </c>
      <c r="U137" s="1" t="str">
        <f>IFERROR(IF($I137="b",INDEX(flat_spelling[],MATCH(scales[[#This Row],[n4]],flat_spelling[number],0),2),INDEX(sharp_spelling[],MATCH(scales[[#This Row],[n4]],sharp_spelling[number],0),2)),"")</f>
        <v>G</v>
      </c>
      <c r="V137" s="1" t="str">
        <f>IFERROR(IF($I137="b",INDEX(flat_spelling[],MATCH(scales[[#This Row],[n5]],flat_spelling[number],0),2),INDEX(sharp_spelling[],MATCH(scales[[#This Row],[n5]],sharp_spelling[number],0),2)),"")</f>
        <v>A</v>
      </c>
      <c r="W137" s="1" t="str">
        <f>IFERROR(IF($I137="b",INDEX(flat_spelling[],MATCH(scales[[#This Row],[n6]],flat_spelling[number],0),2),INDEX(sharp_spelling[],MATCH(scales[[#This Row],[n6]],sharp_spelling[number],0),2)),"")</f>
        <v>Bb</v>
      </c>
      <c r="X137" s="1" t="str">
        <f>IFERROR(IF($I137="b",INDEX(flat_spelling[],MATCH(scales[[#This Row],[n7]],flat_spelling[number],0),2),INDEX(sharp_spelling[],MATCH(scales[[#This Row],[n7]],sharp_spelling[number],0),2)),"")</f>
        <v>C</v>
      </c>
      <c r="Y137" s="1" t="str">
        <f>IFERROR(IF($I137="b",INDEX(flat_spelling[],MATCH(scales[[#This Row],[n8]],flat_spelling[number],0),2),INDEX(sharp_spelling[],MATCH(scales[[#This Row],[n8]],sharp_spelling[number],0),2)),"")</f>
        <v/>
      </c>
      <c r="Z137" s="1" t="s">
        <v>77</v>
      </c>
      <c r="AA137" s="1" t="s">
        <v>77</v>
      </c>
      <c r="AB137" s="1" t="s">
        <v>79</v>
      </c>
      <c r="AC137" s="1" t="s">
        <v>78</v>
      </c>
      <c r="AD137" s="1" t="s">
        <v>79</v>
      </c>
      <c r="AE137" s="1" t="s">
        <v>80</v>
      </c>
      <c r="AF137" s="1" t="s">
        <v>78</v>
      </c>
    </row>
    <row r="138" spans="2:32" x14ac:dyDescent="0.4">
      <c r="B138" s="1">
        <v>136</v>
      </c>
      <c r="C138" s="1">
        <v>4</v>
      </c>
      <c r="D138" s="1" t="str">
        <f>scales[[#This Row],[nn1]]</f>
        <v>D#</v>
      </c>
      <c r="E138" s="1" t="s">
        <v>63</v>
      </c>
      <c r="F138" s="1">
        <v>5</v>
      </c>
      <c r="G138" s="1" t="s">
        <v>68</v>
      </c>
      <c r="H138" s="1">
        <f t="shared" si="88"/>
        <v>12</v>
      </c>
      <c r="I138" s="1" t="str">
        <f>IF(COUNTIF(RMS_spelling[number],scales[[#This Row],[RMS]])&gt;0,"b","")</f>
        <v/>
      </c>
      <c r="J138" s="1">
        <f t="shared" si="89"/>
        <v>4</v>
      </c>
      <c r="K138" s="1">
        <f t="shared" si="90"/>
        <v>5</v>
      </c>
      <c r="L138" s="1">
        <f t="shared" si="91"/>
        <v>8</v>
      </c>
      <c r="M138" s="1">
        <f t="shared" si="92"/>
        <v>9</v>
      </c>
      <c r="N138" s="1">
        <f t="shared" si="93"/>
        <v>11</v>
      </c>
      <c r="O138" s="1">
        <f t="shared" si="94"/>
        <v>12</v>
      </c>
      <c r="P138" s="1">
        <f t="shared" si="95"/>
        <v>2</v>
      </c>
      <c r="R138" s="1" t="str">
        <f>IFERROR(IF($I138="b",INDEX(flat_spelling[],MATCH(scales[[#This Row],[n1]],flat_spelling[number],0),2),INDEX(sharp_spelling[],MATCH(scales[[#This Row],[n1]],sharp_spelling[number],0),2)),"")</f>
        <v>D#</v>
      </c>
      <c r="S138" s="1" t="str">
        <f>IFERROR(IF($I138="b",INDEX(flat_spelling[],MATCH(scales[[#This Row],[n2]],flat_spelling[number],0),2),INDEX(sharp_spelling[],MATCH(scales[[#This Row],[n2]],sharp_spelling[number],0),2)),"")</f>
        <v>E</v>
      </c>
      <c r="T138" s="1" t="str">
        <f>IFERROR(IF($I138="b",INDEX(flat_spelling[],MATCH(scales[[#This Row],[n3]],flat_spelling[number],0),2),INDEX(sharp_spelling[],MATCH(scales[[#This Row],[n3]],sharp_spelling[number],0),2)),"")</f>
        <v>G</v>
      </c>
      <c r="U138" s="1" t="str">
        <f>IFERROR(IF($I138="b",INDEX(flat_spelling[],MATCH(scales[[#This Row],[n4]],flat_spelling[number],0),2),INDEX(sharp_spelling[],MATCH(scales[[#This Row],[n4]],sharp_spelling[number],0),2)),"")</f>
        <v>G#</v>
      </c>
      <c r="V138" s="1" t="str">
        <f>IFERROR(IF($I138="b",INDEX(flat_spelling[],MATCH(scales[[#This Row],[n5]],flat_spelling[number],0),2),INDEX(sharp_spelling[],MATCH(scales[[#This Row],[n5]],sharp_spelling[number],0),2)),"")</f>
        <v>A#</v>
      </c>
      <c r="W138" s="1" t="str">
        <f>IFERROR(IF($I138="b",INDEX(flat_spelling[],MATCH(scales[[#This Row],[n6]],flat_spelling[number],0),2),INDEX(sharp_spelling[],MATCH(scales[[#This Row],[n6]],sharp_spelling[number],0),2)),"")</f>
        <v>B</v>
      </c>
      <c r="X138" s="1" t="str">
        <f>IFERROR(IF($I138="b",INDEX(flat_spelling[],MATCH(scales[[#This Row],[n7]],flat_spelling[number],0),2),INDEX(sharp_spelling[],MATCH(scales[[#This Row],[n7]],sharp_spelling[number],0),2)),"")</f>
        <v>C#</v>
      </c>
      <c r="Y138" s="1" t="str">
        <f>IFERROR(IF($I138="b",INDEX(flat_spelling[],MATCH(scales[[#This Row],[n8]],flat_spelling[number],0),2),INDEX(sharp_spelling[],MATCH(scales[[#This Row],[n8]],sharp_spelling[number],0),2)),"")</f>
        <v/>
      </c>
      <c r="Z138" s="1" t="s">
        <v>77</v>
      </c>
      <c r="AA138" s="1" t="s">
        <v>77</v>
      </c>
      <c r="AB138" s="1" t="s">
        <v>79</v>
      </c>
      <c r="AC138" s="1" t="s">
        <v>78</v>
      </c>
      <c r="AD138" s="1" t="s">
        <v>79</v>
      </c>
      <c r="AE138" s="1" t="s">
        <v>80</v>
      </c>
      <c r="AF138" s="1" t="s">
        <v>78</v>
      </c>
    </row>
    <row r="139" spans="2:32" x14ac:dyDescent="0.4">
      <c r="B139" s="1">
        <v>137</v>
      </c>
      <c r="C139" s="1">
        <v>5</v>
      </c>
      <c r="D139" s="1" t="str">
        <f>scales[[#This Row],[nn1]]</f>
        <v>E</v>
      </c>
      <c r="E139" s="1" t="s">
        <v>63</v>
      </c>
      <c r="F139" s="1">
        <v>5</v>
      </c>
      <c r="G139" s="1" t="s">
        <v>68</v>
      </c>
      <c r="H139" s="1">
        <f t="shared" si="88"/>
        <v>1</v>
      </c>
      <c r="I139" s="1" t="str">
        <f>IF(COUNTIF(RMS_spelling[number],scales[[#This Row],[RMS]])&gt;0,"b","")</f>
        <v>b</v>
      </c>
      <c r="J139" s="1">
        <f t="shared" si="89"/>
        <v>5</v>
      </c>
      <c r="K139" s="1">
        <f t="shared" si="90"/>
        <v>6</v>
      </c>
      <c r="L139" s="1">
        <f t="shared" si="91"/>
        <v>9</v>
      </c>
      <c r="M139" s="1">
        <f t="shared" si="92"/>
        <v>10</v>
      </c>
      <c r="N139" s="1">
        <f t="shared" si="93"/>
        <v>12</v>
      </c>
      <c r="O139" s="1">
        <f t="shared" si="94"/>
        <v>1</v>
      </c>
      <c r="P139" s="1">
        <f t="shared" si="95"/>
        <v>3</v>
      </c>
      <c r="R139" s="1" t="str">
        <f>IFERROR(IF($I139="b",INDEX(flat_spelling[],MATCH(scales[[#This Row],[n1]],flat_spelling[number],0),2),INDEX(sharp_spelling[],MATCH(scales[[#This Row],[n1]],sharp_spelling[number],0),2)),"")</f>
        <v>E</v>
      </c>
      <c r="S139" s="1" t="str">
        <f>IFERROR(IF($I139="b",INDEX(flat_spelling[],MATCH(scales[[#This Row],[n2]],flat_spelling[number],0),2),INDEX(sharp_spelling[],MATCH(scales[[#This Row],[n2]],sharp_spelling[number],0),2)),"")</f>
        <v>F</v>
      </c>
      <c r="T139" s="1" t="str">
        <f>IFERROR(IF($I139="b",INDEX(flat_spelling[],MATCH(scales[[#This Row],[n3]],flat_spelling[number],0),2),INDEX(sharp_spelling[],MATCH(scales[[#This Row],[n3]],sharp_spelling[number],0),2)),"")</f>
        <v>Ab</v>
      </c>
      <c r="U139" s="1" t="str">
        <f>IFERROR(IF($I139="b",INDEX(flat_spelling[],MATCH(scales[[#This Row],[n4]],flat_spelling[number],0),2),INDEX(sharp_spelling[],MATCH(scales[[#This Row],[n4]],sharp_spelling[number],0),2)),"")</f>
        <v>A</v>
      </c>
      <c r="V139" s="1" t="str">
        <f>IFERROR(IF($I139="b",INDEX(flat_spelling[],MATCH(scales[[#This Row],[n5]],flat_spelling[number],0),2),INDEX(sharp_spelling[],MATCH(scales[[#This Row],[n5]],sharp_spelling[number],0),2)),"")</f>
        <v>B</v>
      </c>
      <c r="W139" s="1" t="str">
        <f>IFERROR(IF($I139="b",INDEX(flat_spelling[],MATCH(scales[[#This Row],[n6]],flat_spelling[number],0),2),INDEX(sharp_spelling[],MATCH(scales[[#This Row],[n6]],sharp_spelling[number],0),2)),"")</f>
        <v>C</v>
      </c>
      <c r="X139" s="1" t="str">
        <f>IFERROR(IF($I139="b",INDEX(flat_spelling[],MATCH(scales[[#This Row],[n7]],flat_spelling[number],0),2),INDEX(sharp_spelling[],MATCH(scales[[#This Row],[n7]],sharp_spelling[number],0),2)),"")</f>
        <v>D</v>
      </c>
      <c r="Y139" s="1" t="str">
        <f>IFERROR(IF($I139="b",INDEX(flat_spelling[],MATCH(scales[[#This Row],[n8]],flat_spelling[number],0),2),INDEX(sharp_spelling[],MATCH(scales[[#This Row],[n8]],sharp_spelling[number],0),2)),"")</f>
        <v/>
      </c>
      <c r="Z139" s="1" t="s">
        <v>77</v>
      </c>
      <c r="AA139" s="1" t="s">
        <v>77</v>
      </c>
      <c r="AB139" s="1" t="s">
        <v>79</v>
      </c>
      <c r="AC139" s="1" t="s">
        <v>78</v>
      </c>
      <c r="AD139" s="1" t="s">
        <v>79</v>
      </c>
      <c r="AE139" s="1" t="s">
        <v>80</v>
      </c>
      <c r="AF139" s="1" t="s">
        <v>78</v>
      </c>
    </row>
    <row r="140" spans="2:32" x14ac:dyDescent="0.4">
      <c r="B140" s="1">
        <v>138</v>
      </c>
      <c r="C140" s="1">
        <v>6</v>
      </c>
      <c r="D140" s="1" t="str">
        <f>scales[[#This Row],[nn1]]</f>
        <v>F</v>
      </c>
      <c r="E140" s="1" t="s">
        <v>63</v>
      </c>
      <c r="F140" s="1">
        <v>5</v>
      </c>
      <c r="G140" s="1" t="s">
        <v>68</v>
      </c>
      <c r="H140" s="1">
        <f t="shared" si="88"/>
        <v>2</v>
      </c>
      <c r="I140" s="1" t="str">
        <f>IF(COUNTIF(RMS_spelling[number],scales[[#This Row],[RMS]])&gt;0,"b","")</f>
        <v>b</v>
      </c>
      <c r="J140" s="1">
        <f t="shared" si="89"/>
        <v>6</v>
      </c>
      <c r="K140" s="1">
        <f t="shared" si="90"/>
        <v>7</v>
      </c>
      <c r="L140" s="1">
        <f t="shared" si="91"/>
        <v>10</v>
      </c>
      <c r="M140" s="1">
        <f t="shared" si="92"/>
        <v>11</v>
      </c>
      <c r="N140" s="1">
        <f t="shared" si="93"/>
        <v>1</v>
      </c>
      <c r="O140" s="1">
        <f t="shared" si="94"/>
        <v>2</v>
      </c>
      <c r="P140" s="1">
        <f t="shared" si="95"/>
        <v>4</v>
      </c>
      <c r="R140" s="1" t="str">
        <f>IFERROR(IF($I140="b",INDEX(flat_spelling[],MATCH(scales[[#This Row],[n1]],flat_spelling[number],0),2),INDEX(sharp_spelling[],MATCH(scales[[#This Row],[n1]],sharp_spelling[number],0),2)),"")</f>
        <v>F</v>
      </c>
      <c r="S140" s="1" t="str">
        <f>IFERROR(IF($I140="b",INDEX(flat_spelling[],MATCH(scales[[#This Row],[n2]],flat_spelling[number],0),2),INDEX(sharp_spelling[],MATCH(scales[[#This Row],[n2]],sharp_spelling[number],0),2)),"")</f>
        <v>Gb</v>
      </c>
      <c r="T140" s="1" t="str">
        <f>IFERROR(IF($I140="b",INDEX(flat_spelling[],MATCH(scales[[#This Row],[n3]],flat_spelling[number],0),2),INDEX(sharp_spelling[],MATCH(scales[[#This Row],[n3]],sharp_spelling[number],0),2)),"")</f>
        <v>A</v>
      </c>
      <c r="U140" s="1" t="str">
        <f>IFERROR(IF($I140="b",INDEX(flat_spelling[],MATCH(scales[[#This Row],[n4]],flat_spelling[number],0),2),INDEX(sharp_spelling[],MATCH(scales[[#This Row],[n4]],sharp_spelling[number],0),2)),"")</f>
        <v>Bb</v>
      </c>
      <c r="V140" s="1" t="str">
        <f>IFERROR(IF($I140="b",INDEX(flat_spelling[],MATCH(scales[[#This Row],[n5]],flat_spelling[number],0),2),INDEX(sharp_spelling[],MATCH(scales[[#This Row],[n5]],sharp_spelling[number],0),2)),"")</f>
        <v>C</v>
      </c>
      <c r="W140" s="1" t="str">
        <f>IFERROR(IF($I140="b",INDEX(flat_spelling[],MATCH(scales[[#This Row],[n6]],flat_spelling[number],0),2),INDEX(sharp_spelling[],MATCH(scales[[#This Row],[n6]],sharp_spelling[number],0),2)),"")</f>
        <v>Db</v>
      </c>
      <c r="X140" s="1" t="str">
        <f>IFERROR(IF($I140="b",INDEX(flat_spelling[],MATCH(scales[[#This Row],[n7]],flat_spelling[number],0),2),INDEX(sharp_spelling[],MATCH(scales[[#This Row],[n7]],sharp_spelling[number],0),2)),"")</f>
        <v>Eb</v>
      </c>
      <c r="Y140" s="1" t="str">
        <f>IFERROR(IF($I140="b",INDEX(flat_spelling[],MATCH(scales[[#This Row],[n8]],flat_spelling[number],0),2),INDEX(sharp_spelling[],MATCH(scales[[#This Row],[n8]],sharp_spelling[number],0),2)),"")</f>
        <v/>
      </c>
      <c r="Z140" s="1" t="s">
        <v>77</v>
      </c>
      <c r="AA140" s="1" t="s">
        <v>77</v>
      </c>
      <c r="AB140" s="1" t="s">
        <v>79</v>
      </c>
      <c r="AC140" s="1" t="s">
        <v>78</v>
      </c>
      <c r="AD140" s="1" t="s">
        <v>79</v>
      </c>
      <c r="AE140" s="1" t="s">
        <v>80</v>
      </c>
      <c r="AF140" s="1" t="s">
        <v>78</v>
      </c>
    </row>
    <row r="141" spans="2:32" x14ac:dyDescent="0.4">
      <c r="B141" s="1">
        <v>139</v>
      </c>
      <c r="C141" s="1">
        <v>7</v>
      </c>
      <c r="D141" s="1" t="str">
        <f>scales[[#This Row],[nn1]]</f>
        <v>F#</v>
      </c>
      <c r="E141" s="1" t="s">
        <v>63</v>
      </c>
      <c r="F141" s="1">
        <v>5</v>
      </c>
      <c r="G141" s="1" t="s">
        <v>68</v>
      </c>
      <c r="H141" s="1">
        <f t="shared" si="88"/>
        <v>3</v>
      </c>
      <c r="I141" s="1" t="str">
        <f>IF(COUNTIF(RMS_spelling[number],scales[[#This Row],[RMS]])&gt;0,"b","")</f>
        <v/>
      </c>
      <c r="J141" s="1">
        <f t="shared" si="89"/>
        <v>7</v>
      </c>
      <c r="K141" s="1">
        <f t="shared" si="90"/>
        <v>8</v>
      </c>
      <c r="L141" s="1">
        <f t="shared" si="91"/>
        <v>11</v>
      </c>
      <c r="M141" s="1">
        <f t="shared" si="92"/>
        <v>12</v>
      </c>
      <c r="N141" s="1">
        <f t="shared" si="93"/>
        <v>2</v>
      </c>
      <c r="O141" s="1">
        <f t="shared" si="94"/>
        <v>3</v>
      </c>
      <c r="P141" s="1">
        <f t="shared" si="95"/>
        <v>5</v>
      </c>
      <c r="R141" s="1" t="str">
        <f>IFERROR(IF($I141="b",INDEX(flat_spelling[],MATCH(scales[[#This Row],[n1]],flat_spelling[number],0),2),INDEX(sharp_spelling[],MATCH(scales[[#This Row],[n1]],sharp_spelling[number],0),2)),"")</f>
        <v>F#</v>
      </c>
      <c r="S141" s="1" t="str">
        <f>IFERROR(IF($I141="b",INDEX(flat_spelling[],MATCH(scales[[#This Row],[n2]],flat_spelling[number],0),2),INDEX(sharp_spelling[],MATCH(scales[[#This Row],[n2]],sharp_spelling[number],0),2)),"")</f>
        <v>G</v>
      </c>
      <c r="T141" s="1" t="str">
        <f>IFERROR(IF($I141="b",INDEX(flat_spelling[],MATCH(scales[[#This Row],[n3]],flat_spelling[number],0),2),INDEX(sharp_spelling[],MATCH(scales[[#This Row],[n3]],sharp_spelling[number],0),2)),"")</f>
        <v>A#</v>
      </c>
      <c r="U141" s="1" t="str">
        <f>IFERROR(IF($I141="b",INDEX(flat_spelling[],MATCH(scales[[#This Row],[n4]],flat_spelling[number],0),2),INDEX(sharp_spelling[],MATCH(scales[[#This Row],[n4]],sharp_spelling[number],0),2)),"")</f>
        <v>B</v>
      </c>
      <c r="V141" s="1" t="str">
        <f>IFERROR(IF($I141="b",INDEX(flat_spelling[],MATCH(scales[[#This Row],[n5]],flat_spelling[number],0),2),INDEX(sharp_spelling[],MATCH(scales[[#This Row],[n5]],sharp_spelling[number],0),2)),"")</f>
        <v>C#</v>
      </c>
      <c r="W141" s="1" t="str">
        <f>IFERROR(IF($I141="b",INDEX(flat_spelling[],MATCH(scales[[#This Row],[n6]],flat_spelling[number],0),2),INDEX(sharp_spelling[],MATCH(scales[[#This Row],[n6]],sharp_spelling[number],0),2)),"")</f>
        <v>D</v>
      </c>
      <c r="X141" s="1" t="str">
        <f>IFERROR(IF($I141="b",INDEX(flat_spelling[],MATCH(scales[[#This Row],[n7]],flat_spelling[number],0),2),INDEX(sharp_spelling[],MATCH(scales[[#This Row],[n7]],sharp_spelling[number],0),2)),"")</f>
        <v>E</v>
      </c>
      <c r="Y141" s="1" t="str">
        <f>IFERROR(IF($I141="b",INDEX(flat_spelling[],MATCH(scales[[#This Row],[n8]],flat_spelling[number],0),2),INDEX(sharp_spelling[],MATCH(scales[[#This Row],[n8]],sharp_spelling[number],0),2)),"")</f>
        <v/>
      </c>
      <c r="Z141" s="1" t="s">
        <v>77</v>
      </c>
      <c r="AA141" s="1" t="s">
        <v>77</v>
      </c>
      <c r="AB141" s="1" t="s">
        <v>79</v>
      </c>
      <c r="AC141" s="1" t="s">
        <v>78</v>
      </c>
      <c r="AD141" s="1" t="s">
        <v>79</v>
      </c>
      <c r="AE141" s="1" t="s">
        <v>80</v>
      </c>
      <c r="AF141" s="1" t="s">
        <v>78</v>
      </c>
    </row>
    <row r="142" spans="2:32" x14ac:dyDescent="0.4">
      <c r="B142" s="1">
        <v>140</v>
      </c>
      <c r="C142" s="1">
        <v>8</v>
      </c>
      <c r="D142" s="1" t="str">
        <f>scales[[#This Row],[nn1]]</f>
        <v>G</v>
      </c>
      <c r="E142" s="1" t="s">
        <v>63</v>
      </c>
      <c r="F142" s="1">
        <v>5</v>
      </c>
      <c r="G142" s="1" t="s">
        <v>68</v>
      </c>
      <c r="H142" s="1">
        <f t="shared" si="88"/>
        <v>4</v>
      </c>
      <c r="I142" s="1" t="str">
        <f>IF(COUNTIF(RMS_spelling[number],scales[[#This Row],[RMS]])&gt;0,"b","")</f>
        <v>b</v>
      </c>
      <c r="J142" s="1">
        <f t="shared" si="89"/>
        <v>8</v>
      </c>
      <c r="K142" s="1">
        <f t="shared" si="90"/>
        <v>9</v>
      </c>
      <c r="L142" s="1">
        <f t="shared" si="91"/>
        <v>12</v>
      </c>
      <c r="M142" s="1">
        <f t="shared" si="92"/>
        <v>1</v>
      </c>
      <c r="N142" s="1">
        <f t="shared" si="93"/>
        <v>3</v>
      </c>
      <c r="O142" s="1">
        <f t="shared" si="94"/>
        <v>4</v>
      </c>
      <c r="P142" s="1">
        <f t="shared" si="95"/>
        <v>6</v>
      </c>
      <c r="R142" s="1" t="str">
        <f>IFERROR(IF($I142="b",INDEX(flat_spelling[],MATCH(scales[[#This Row],[n1]],flat_spelling[number],0),2),INDEX(sharp_spelling[],MATCH(scales[[#This Row],[n1]],sharp_spelling[number],0),2)),"")</f>
        <v>G</v>
      </c>
      <c r="S142" s="1" t="str">
        <f>IFERROR(IF($I142="b",INDEX(flat_spelling[],MATCH(scales[[#This Row],[n2]],flat_spelling[number],0),2),INDEX(sharp_spelling[],MATCH(scales[[#This Row],[n2]],sharp_spelling[number],0),2)),"")</f>
        <v>Ab</v>
      </c>
      <c r="T142" s="1" t="str">
        <f>IFERROR(IF($I142="b",INDEX(flat_spelling[],MATCH(scales[[#This Row],[n3]],flat_spelling[number],0),2),INDEX(sharp_spelling[],MATCH(scales[[#This Row],[n3]],sharp_spelling[number],0),2)),"")</f>
        <v>B</v>
      </c>
      <c r="U142" s="1" t="str">
        <f>IFERROR(IF($I142="b",INDEX(flat_spelling[],MATCH(scales[[#This Row],[n4]],flat_spelling[number],0),2),INDEX(sharp_spelling[],MATCH(scales[[#This Row],[n4]],sharp_spelling[number],0),2)),"")</f>
        <v>C</v>
      </c>
      <c r="V142" s="1" t="str">
        <f>IFERROR(IF($I142="b",INDEX(flat_spelling[],MATCH(scales[[#This Row],[n5]],flat_spelling[number],0),2),INDEX(sharp_spelling[],MATCH(scales[[#This Row],[n5]],sharp_spelling[number],0),2)),"")</f>
        <v>D</v>
      </c>
      <c r="W142" s="1" t="str">
        <f>IFERROR(IF($I142="b",INDEX(flat_spelling[],MATCH(scales[[#This Row],[n6]],flat_spelling[number],0),2),INDEX(sharp_spelling[],MATCH(scales[[#This Row],[n6]],sharp_spelling[number],0),2)),"")</f>
        <v>Eb</v>
      </c>
      <c r="X142" s="1" t="str">
        <f>IFERROR(IF($I142="b",INDEX(flat_spelling[],MATCH(scales[[#This Row],[n7]],flat_spelling[number],0),2),INDEX(sharp_spelling[],MATCH(scales[[#This Row],[n7]],sharp_spelling[number],0),2)),"")</f>
        <v>F</v>
      </c>
      <c r="Y142" s="1" t="str">
        <f>IFERROR(IF($I142="b",INDEX(flat_spelling[],MATCH(scales[[#This Row],[n8]],flat_spelling[number],0),2),INDEX(sharp_spelling[],MATCH(scales[[#This Row],[n8]],sharp_spelling[number],0),2)),"")</f>
        <v/>
      </c>
      <c r="Z142" s="1" t="s">
        <v>77</v>
      </c>
      <c r="AA142" s="1" t="s">
        <v>77</v>
      </c>
      <c r="AB142" s="1" t="s">
        <v>79</v>
      </c>
      <c r="AC142" s="1" t="s">
        <v>78</v>
      </c>
      <c r="AD142" s="1" t="s">
        <v>79</v>
      </c>
      <c r="AE142" s="1" t="s">
        <v>80</v>
      </c>
      <c r="AF142" s="1" t="s">
        <v>78</v>
      </c>
    </row>
    <row r="143" spans="2:32" x14ac:dyDescent="0.4">
      <c r="B143" s="1">
        <v>141</v>
      </c>
      <c r="C143" s="1">
        <v>9</v>
      </c>
      <c r="D143" s="1" t="str">
        <f>scales[[#This Row],[nn1]]</f>
        <v>G#</v>
      </c>
      <c r="E143" s="1" t="s">
        <v>63</v>
      </c>
      <c r="F143" s="1">
        <v>5</v>
      </c>
      <c r="G143" s="1" t="s">
        <v>68</v>
      </c>
      <c r="H143" s="1">
        <f t="shared" si="88"/>
        <v>5</v>
      </c>
      <c r="I143" s="1" t="str">
        <f>IF(COUNTIF(RMS_spelling[number],scales[[#This Row],[RMS]])&gt;0,"b","")</f>
        <v/>
      </c>
      <c r="J143" s="1">
        <f t="shared" si="89"/>
        <v>9</v>
      </c>
      <c r="K143" s="1">
        <f t="shared" si="90"/>
        <v>10</v>
      </c>
      <c r="L143" s="1">
        <f t="shared" si="91"/>
        <v>1</v>
      </c>
      <c r="M143" s="1">
        <f t="shared" si="92"/>
        <v>2</v>
      </c>
      <c r="N143" s="1">
        <f t="shared" si="93"/>
        <v>4</v>
      </c>
      <c r="O143" s="1">
        <f t="shared" si="94"/>
        <v>5</v>
      </c>
      <c r="P143" s="1">
        <f t="shared" si="95"/>
        <v>7</v>
      </c>
      <c r="R143" s="1" t="str">
        <f>IFERROR(IF($I143="b",INDEX(flat_spelling[],MATCH(scales[[#This Row],[n1]],flat_spelling[number],0),2),INDEX(sharp_spelling[],MATCH(scales[[#This Row],[n1]],sharp_spelling[number],0),2)),"")</f>
        <v>G#</v>
      </c>
      <c r="S143" s="1" t="str">
        <f>IFERROR(IF($I143="b",INDEX(flat_spelling[],MATCH(scales[[#This Row],[n2]],flat_spelling[number],0),2),INDEX(sharp_spelling[],MATCH(scales[[#This Row],[n2]],sharp_spelling[number],0),2)),"")</f>
        <v>A</v>
      </c>
      <c r="T143" s="1" t="str">
        <f>IFERROR(IF($I143="b",INDEX(flat_spelling[],MATCH(scales[[#This Row],[n3]],flat_spelling[number],0),2),INDEX(sharp_spelling[],MATCH(scales[[#This Row],[n3]],sharp_spelling[number],0),2)),"")</f>
        <v>C</v>
      </c>
      <c r="U143" s="1" t="str">
        <f>IFERROR(IF($I143="b",INDEX(flat_spelling[],MATCH(scales[[#This Row],[n4]],flat_spelling[number],0),2),INDEX(sharp_spelling[],MATCH(scales[[#This Row],[n4]],sharp_spelling[number],0),2)),"")</f>
        <v>C#</v>
      </c>
      <c r="V143" s="1" t="str">
        <f>IFERROR(IF($I143="b",INDEX(flat_spelling[],MATCH(scales[[#This Row],[n5]],flat_spelling[number],0),2),INDEX(sharp_spelling[],MATCH(scales[[#This Row],[n5]],sharp_spelling[number],0),2)),"")</f>
        <v>D#</v>
      </c>
      <c r="W143" s="1" t="str">
        <f>IFERROR(IF($I143="b",INDEX(flat_spelling[],MATCH(scales[[#This Row],[n6]],flat_spelling[number],0),2),INDEX(sharp_spelling[],MATCH(scales[[#This Row],[n6]],sharp_spelling[number],0),2)),"")</f>
        <v>E</v>
      </c>
      <c r="X143" s="1" t="str">
        <f>IFERROR(IF($I143="b",INDEX(flat_spelling[],MATCH(scales[[#This Row],[n7]],flat_spelling[number],0),2),INDEX(sharp_spelling[],MATCH(scales[[#This Row],[n7]],sharp_spelling[number],0),2)),"")</f>
        <v>F#</v>
      </c>
      <c r="Y143" s="1" t="str">
        <f>IFERROR(IF($I143="b",INDEX(flat_spelling[],MATCH(scales[[#This Row],[n8]],flat_spelling[number],0),2),INDEX(sharp_spelling[],MATCH(scales[[#This Row],[n8]],sharp_spelling[number],0),2)),"")</f>
        <v/>
      </c>
      <c r="Z143" s="1" t="s">
        <v>77</v>
      </c>
      <c r="AA143" s="1" t="s">
        <v>77</v>
      </c>
      <c r="AB143" s="1" t="s">
        <v>79</v>
      </c>
      <c r="AC143" s="1" t="s">
        <v>78</v>
      </c>
      <c r="AD143" s="1" t="s">
        <v>79</v>
      </c>
      <c r="AE143" s="1" t="s">
        <v>80</v>
      </c>
      <c r="AF143" s="1" t="s">
        <v>78</v>
      </c>
    </row>
    <row r="144" spans="2:32" x14ac:dyDescent="0.4">
      <c r="B144" s="1">
        <v>142</v>
      </c>
      <c r="C144" s="1">
        <v>10</v>
      </c>
      <c r="D144" s="1" t="str">
        <f>scales[[#This Row],[nn1]]</f>
        <v>A</v>
      </c>
      <c r="E144" s="1" t="s">
        <v>63</v>
      </c>
      <c r="F144" s="1">
        <v>5</v>
      </c>
      <c r="G144" s="1" t="s">
        <v>68</v>
      </c>
      <c r="H144" s="1">
        <f t="shared" si="88"/>
        <v>6</v>
      </c>
      <c r="I144" s="1" t="str">
        <f>IF(COUNTIF(RMS_spelling[number],scales[[#This Row],[RMS]])&gt;0,"b","")</f>
        <v>b</v>
      </c>
      <c r="J144" s="1">
        <f t="shared" si="89"/>
        <v>10</v>
      </c>
      <c r="K144" s="1">
        <f t="shared" si="90"/>
        <v>11</v>
      </c>
      <c r="L144" s="1">
        <f t="shared" si="91"/>
        <v>2</v>
      </c>
      <c r="M144" s="1">
        <f t="shared" si="92"/>
        <v>3</v>
      </c>
      <c r="N144" s="1">
        <f t="shared" si="93"/>
        <v>5</v>
      </c>
      <c r="O144" s="1">
        <f t="shared" si="94"/>
        <v>6</v>
      </c>
      <c r="P144" s="1">
        <f t="shared" si="95"/>
        <v>8</v>
      </c>
      <c r="R144" s="1" t="str">
        <f>IFERROR(IF($I144="b",INDEX(flat_spelling[],MATCH(scales[[#This Row],[n1]],flat_spelling[number],0),2),INDEX(sharp_spelling[],MATCH(scales[[#This Row],[n1]],sharp_spelling[number],0),2)),"")</f>
        <v>A</v>
      </c>
      <c r="S144" s="1" t="str">
        <f>IFERROR(IF($I144="b",INDEX(flat_spelling[],MATCH(scales[[#This Row],[n2]],flat_spelling[number],0),2),INDEX(sharp_spelling[],MATCH(scales[[#This Row],[n2]],sharp_spelling[number],0),2)),"")</f>
        <v>Bb</v>
      </c>
      <c r="T144" s="1" t="str">
        <f>IFERROR(IF($I144="b",INDEX(flat_spelling[],MATCH(scales[[#This Row],[n3]],flat_spelling[number],0),2),INDEX(sharp_spelling[],MATCH(scales[[#This Row],[n3]],sharp_spelling[number],0),2)),"")</f>
        <v>Db</v>
      </c>
      <c r="U144" s="1" t="str">
        <f>IFERROR(IF($I144="b",INDEX(flat_spelling[],MATCH(scales[[#This Row],[n4]],flat_spelling[number],0),2),INDEX(sharp_spelling[],MATCH(scales[[#This Row],[n4]],sharp_spelling[number],0),2)),"")</f>
        <v>D</v>
      </c>
      <c r="V144" s="1" t="str">
        <f>IFERROR(IF($I144="b",INDEX(flat_spelling[],MATCH(scales[[#This Row],[n5]],flat_spelling[number],0),2),INDEX(sharp_spelling[],MATCH(scales[[#This Row],[n5]],sharp_spelling[number],0),2)),"")</f>
        <v>E</v>
      </c>
      <c r="W144" s="1" t="str">
        <f>IFERROR(IF($I144="b",INDEX(flat_spelling[],MATCH(scales[[#This Row],[n6]],flat_spelling[number],0),2),INDEX(sharp_spelling[],MATCH(scales[[#This Row],[n6]],sharp_spelling[number],0),2)),"")</f>
        <v>F</v>
      </c>
      <c r="X144" s="1" t="str">
        <f>IFERROR(IF($I144="b",INDEX(flat_spelling[],MATCH(scales[[#This Row],[n7]],flat_spelling[number],0),2),INDEX(sharp_spelling[],MATCH(scales[[#This Row],[n7]],sharp_spelling[number],0),2)),"")</f>
        <v>G</v>
      </c>
      <c r="Y144" s="1" t="str">
        <f>IFERROR(IF($I144="b",INDEX(flat_spelling[],MATCH(scales[[#This Row],[n8]],flat_spelling[number],0),2),INDEX(sharp_spelling[],MATCH(scales[[#This Row],[n8]],sharp_spelling[number],0),2)),"")</f>
        <v/>
      </c>
      <c r="Z144" s="1" t="s">
        <v>77</v>
      </c>
      <c r="AA144" s="1" t="s">
        <v>77</v>
      </c>
      <c r="AB144" s="1" t="s">
        <v>79</v>
      </c>
      <c r="AC144" s="1" t="s">
        <v>78</v>
      </c>
      <c r="AD144" s="1" t="s">
        <v>79</v>
      </c>
      <c r="AE144" s="1" t="s">
        <v>80</v>
      </c>
      <c r="AF144" s="1" t="s">
        <v>78</v>
      </c>
    </row>
    <row r="145" spans="2:32" x14ac:dyDescent="0.4">
      <c r="B145" s="1">
        <v>143</v>
      </c>
      <c r="C145" s="1">
        <v>11</v>
      </c>
      <c r="D145" s="1" t="str">
        <f>scales[[#This Row],[nn1]]</f>
        <v>A#</v>
      </c>
      <c r="E145" s="1" t="s">
        <v>63</v>
      </c>
      <c r="F145" s="1">
        <v>5</v>
      </c>
      <c r="G145" s="1" t="s">
        <v>68</v>
      </c>
      <c r="H145" s="1">
        <f t="shared" si="88"/>
        <v>7</v>
      </c>
      <c r="I145" s="1" t="str">
        <f>IF(COUNTIF(RMS_spelling[number],scales[[#This Row],[RMS]])&gt;0,"b","")</f>
        <v/>
      </c>
      <c r="J145" s="1">
        <f t="shared" si="89"/>
        <v>11</v>
      </c>
      <c r="K145" s="1">
        <f t="shared" si="90"/>
        <v>12</v>
      </c>
      <c r="L145" s="1">
        <f t="shared" si="91"/>
        <v>3</v>
      </c>
      <c r="M145" s="1">
        <f t="shared" si="92"/>
        <v>4</v>
      </c>
      <c r="N145" s="1">
        <f t="shared" si="93"/>
        <v>6</v>
      </c>
      <c r="O145" s="1">
        <f t="shared" si="94"/>
        <v>7</v>
      </c>
      <c r="P145" s="1">
        <f t="shared" si="95"/>
        <v>9</v>
      </c>
      <c r="R145" s="1" t="str">
        <f>IFERROR(IF($I145="b",INDEX(flat_spelling[],MATCH(scales[[#This Row],[n1]],flat_spelling[number],0),2),INDEX(sharp_spelling[],MATCH(scales[[#This Row],[n1]],sharp_spelling[number],0),2)),"")</f>
        <v>A#</v>
      </c>
      <c r="S145" s="1" t="str">
        <f>IFERROR(IF($I145="b",INDEX(flat_spelling[],MATCH(scales[[#This Row],[n2]],flat_spelling[number],0),2),INDEX(sharp_spelling[],MATCH(scales[[#This Row],[n2]],sharp_spelling[number],0),2)),"")</f>
        <v>B</v>
      </c>
      <c r="T145" s="1" t="str">
        <f>IFERROR(IF($I145="b",INDEX(flat_spelling[],MATCH(scales[[#This Row],[n3]],flat_spelling[number],0),2),INDEX(sharp_spelling[],MATCH(scales[[#This Row],[n3]],sharp_spelling[number],0),2)),"")</f>
        <v>D</v>
      </c>
      <c r="U145" s="1" t="str">
        <f>IFERROR(IF($I145="b",INDEX(flat_spelling[],MATCH(scales[[#This Row],[n4]],flat_spelling[number],0),2),INDEX(sharp_spelling[],MATCH(scales[[#This Row],[n4]],sharp_spelling[number],0),2)),"")</f>
        <v>D#</v>
      </c>
      <c r="V145" s="1" t="str">
        <f>IFERROR(IF($I145="b",INDEX(flat_spelling[],MATCH(scales[[#This Row],[n5]],flat_spelling[number],0),2),INDEX(sharp_spelling[],MATCH(scales[[#This Row],[n5]],sharp_spelling[number],0),2)),"")</f>
        <v>F</v>
      </c>
      <c r="W145" s="1" t="str">
        <f>IFERROR(IF($I145="b",INDEX(flat_spelling[],MATCH(scales[[#This Row],[n6]],flat_spelling[number],0),2),INDEX(sharp_spelling[],MATCH(scales[[#This Row],[n6]],sharp_spelling[number],0),2)),"")</f>
        <v>F#</v>
      </c>
      <c r="X145" s="1" t="str">
        <f>IFERROR(IF($I145="b",INDEX(flat_spelling[],MATCH(scales[[#This Row],[n7]],flat_spelling[number],0),2),INDEX(sharp_spelling[],MATCH(scales[[#This Row],[n7]],sharp_spelling[number],0),2)),"")</f>
        <v>G#</v>
      </c>
      <c r="Y145" s="1" t="str">
        <f>IFERROR(IF($I145="b",INDEX(flat_spelling[],MATCH(scales[[#This Row],[n8]],flat_spelling[number],0),2),INDEX(sharp_spelling[],MATCH(scales[[#This Row],[n8]],sharp_spelling[number],0),2)),"")</f>
        <v/>
      </c>
      <c r="Z145" s="1" t="s">
        <v>77</v>
      </c>
      <c r="AA145" s="1" t="s">
        <v>77</v>
      </c>
      <c r="AB145" s="1" t="s">
        <v>79</v>
      </c>
      <c r="AC145" s="1" t="s">
        <v>78</v>
      </c>
      <c r="AD145" s="1" t="s">
        <v>79</v>
      </c>
      <c r="AE145" s="1" t="s">
        <v>80</v>
      </c>
      <c r="AF145" s="1" t="s">
        <v>78</v>
      </c>
    </row>
    <row r="146" spans="2:32" x14ac:dyDescent="0.4">
      <c r="B146" s="1">
        <v>144</v>
      </c>
      <c r="C146" s="1">
        <v>12</v>
      </c>
      <c r="D146" s="1" t="str">
        <f>scales[[#This Row],[nn1]]</f>
        <v>B</v>
      </c>
      <c r="E146" s="1" t="s">
        <v>63</v>
      </c>
      <c r="F146" s="1">
        <v>5</v>
      </c>
      <c r="G146" s="1" t="s">
        <v>68</v>
      </c>
      <c r="H146" s="1">
        <f t="shared" si="88"/>
        <v>8</v>
      </c>
      <c r="I146" s="1" t="str">
        <f>IF(COUNTIF(RMS_spelling[number],scales[[#This Row],[RMS]])&gt;0,"b","")</f>
        <v/>
      </c>
      <c r="J146" s="1">
        <f t="shared" si="89"/>
        <v>12</v>
      </c>
      <c r="K146" s="1">
        <f t="shared" si="90"/>
        <v>1</v>
      </c>
      <c r="L146" s="1">
        <f t="shared" si="91"/>
        <v>4</v>
      </c>
      <c r="M146" s="1">
        <f t="shared" si="92"/>
        <v>5</v>
      </c>
      <c r="N146" s="1">
        <f t="shared" si="93"/>
        <v>7</v>
      </c>
      <c r="O146" s="1">
        <f t="shared" si="94"/>
        <v>8</v>
      </c>
      <c r="P146" s="1">
        <f t="shared" si="95"/>
        <v>10</v>
      </c>
      <c r="R146" s="1" t="str">
        <f>IFERROR(IF($I146="b",INDEX(flat_spelling[],MATCH(scales[[#This Row],[n1]],flat_spelling[number],0),2),INDEX(sharp_spelling[],MATCH(scales[[#This Row],[n1]],sharp_spelling[number],0),2)),"")</f>
        <v>B</v>
      </c>
      <c r="S146" s="1" t="str">
        <f>IFERROR(IF($I146="b",INDEX(flat_spelling[],MATCH(scales[[#This Row],[n2]],flat_spelling[number],0),2),INDEX(sharp_spelling[],MATCH(scales[[#This Row],[n2]],sharp_spelling[number],0),2)),"")</f>
        <v>C</v>
      </c>
      <c r="T146" s="1" t="str">
        <f>IFERROR(IF($I146="b",INDEX(flat_spelling[],MATCH(scales[[#This Row],[n3]],flat_spelling[number],0),2),INDEX(sharp_spelling[],MATCH(scales[[#This Row],[n3]],sharp_spelling[number],0),2)),"")</f>
        <v>D#</v>
      </c>
      <c r="U146" s="1" t="str">
        <f>IFERROR(IF($I146="b",INDEX(flat_spelling[],MATCH(scales[[#This Row],[n4]],flat_spelling[number],0),2),INDEX(sharp_spelling[],MATCH(scales[[#This Row],[n4]],sharp_spelling[number],0),2)),"")</f>
        <v>E</v>
      </c>
      <c r="V146" s="1" t="str">
        <f>IFERROR(IF($I146="b",INDEX(flat_spelling[],MATCH(scales[[#This Row],[n5]],flat_spelling[number],0),2),INDEX(sharp_spelling[],MATCH(scales[[#This Row],[n5]],sharp_spelling[number],0),2)),"")</f>
        <v>F#</v>
      </c>
      <c r="W146" s="1" t="str">
        <f>IFERROR(IF($I146="b",INDEX(flat_spelling[],MATCH(scales[[#This Row],[n6]],flat_spelling[number],0),2),INDEX(sharp_spelling[],MATCH(scales[[#This Row],[n6]],sharp_spelling[number],0),2)),"")</f>
        <v>G</v>
      </c>
      <c r="X146" s="1" t="str">
        <f>IFERROR(IF($I146="b",INDEX(flat_spelling[],MATCH(scales[[#This Row],[n7]],flat_spelling[number],0),2),INDEX(sharp_spelling[],MATCH(scales[[#This Row],[n7]],sharp_spelling[number],0),2)),"")</f>
        <v>A</v>
      </c>
      <c r="Y146" s="1" t="str">
        <f>IFERROR(IF($I146="b",INDEX(flat_spelling[],MATCH(scales[[#This Row],[n8]],flat_spelling[number],0),2),INDEX(sharp_spelling[],MATCH(scales[[#This Row],[n8]],sharp_spelling[number],0),2)),"")</f>
        <v/>
      </c>
      <c r="Z146" s="1" t="s">
        <v>77</v>
      </c>
      <c r="AA146" s="1" t="s">
        <v>77</v>
      </c>
      <c r="AB146" s="1" t="s">
        <v>79</v>
      </c>
      <c r="AC146" s="1" t="s">
        <v>78</v>
      </c>
      <c r="AD146" s="1" t="s">
        <v>79</v>
      </c>
      <c r="AE146" s="1" t="s">
        <v>80</v>
      </c>
      <c r="AF146" s="1" t="s">
        <v>78</v>
      </c>
    </row>
    <row r="147" spans="2:32" x14ac:dyDescent="0.4">
      <c r="B147" s="1">
        <v>145</v>
      </c>
      <c r="C147" s="1">
        <v>1</v>
      </c>
      <c r="D147" s="1" t="str">
        <f>scales[[#This Row],[nn1]]</f>
        <v>C</v>
      </c>
      <c r="E147" s="1" t="s">
        <v>63</v>
      </c>
      <c r="F147" s="1">
        <v>6</v>
      </c>
      <c r="G147" s="1" t="s">
        <v>59</v>
      </c>
      <c r="H147" s="1">
        <f>MOD(1+6,12)+1</f>
        <v>8</v>
      </c>
      <c r="I147" s="1" t="str">
        <f>IF(COUNTIF(RMS_spelling[number],scales[[#This Row],[RMS]])&gt;0,"b","")</f>
        <v/>
      </c>
      <c r="J147" s="1">
        <v>1</v>
      </c>
      <c r="K147" s="1">
        <v>4</v>
      </c>
      <c r="L147" s="1">
        <v>5</v>
      </c>
      <c r="M147" s="1">
        <v>7</v>
      </c>
      <c r="N147" s="1">
        <v>8</v>
      </c>
      <c r="O147" s="1">
        <v>10</v>
      </c>
      <c r="P147" s="1">
        <v>12</v>
      </c>
      <c r="R147" s="1" t="str">
        <f>IFERROR(IF($I147="b",INDEX(flat_spelling[],MATCH(scales[[#This Row],[n1]],flat_spelling[number],0),2),INDEX(sharp_spelling[],MATCH(scales[[#This Row],[n1]],sharp_spelling[number],0),2)),"")</f>
        <v>C</v>
      </c>
      <c r="S147" s="1" t="str">
        <f>IFERROR(IF($I147="b",INDEX(flat_spelling[],MATCH(scales[[#This Row],[n2]],flat_spelling[number],0),2),INDEX(sharp_spelling[],MATCH(scales[[#This Row],[n2]],sharp_spelling[number],0),2)),"")</f>
        <v>D#</v>
      </c>
      <c r="T147" s="1" t="str">
        <f>IFERROR(IF($I147="b",INDEX(flat_spelling[],MATCH(scales[[#This Row],[n3]],flat_spelling[number],0),2),INDEX(sharp_spelling[],MATCH(scales[[#This Row],[n3]],sharp_spelling[number],0),2)),"")</f>
        <v>E</v>
      </c>
      <c r="U147" s="1" t="str">
        <f>IFERROR(IF($I147="b",INDEX(flat_spelling[],MATCH(scales[[#This Row],[n4]],flat_spelling[number],0),2),INDEX(sharp_spelling[],MATCH(scales[[#This Row],[n4]],sharp_spelling[number],0),2)),"")</f>
        <v>F#</v>
      </c>
      <c r="V147" s="1" t="str">
        <f>IFERROR(IF($I147="b",INDEX(flat_spelling[],MATCH(scales[[#This Row],[n5]],flat_spelling[number],0),2),INDEX(sharp_spelling[],MATCH(scales[[#This Row],[n5]],sharp_spelling[number],0),2)),"")</f>
        <v>G</v>
      </c>
      <c r="W147" s="1" t="str">
        <f>IFERROR(IF($I147="b",INDEX(flat_spelling[],MATCH(scales[[#This Row],[n6]],flat_spelling[number],0),2),INDEX(sharp_spelling[],MATCH(scales[[#This Row],[n6]],sharp_spelling[number],0),2)),"")</f>
        <v>A</v>
      </c>
      <c r="X147" s="1" t="str">
        <f>IFERROR(IF($I147="b",INDEX(flat_spelling[],MATCH(scales[[#This Row],[n7]],flat_spelling[number],0),2),INDEX(sharp_spelling[],MATCH(scales[[#This Row],[n7]],sharp_spelling[number],0),2)),"")</f>
        <v>B</v>
      </c>
      <c r="Y147" s="1" t="str">
        <f>IFERROR(IF($I147="b",INDEX(flat_spelling[],MATCH(scales[[#This Row],[n8]],flat_spelling[number],0),2),INDEX(sharp_spelling[],MATCH(scales[[#This Row],[n8]],sharp_spelling[number],0),2)),"")</f>
        <v/>
      </c>
      <c r="Z147" s="1" t="s">
        <v>77</v>
      </c>
      <c r="AA147" s="1" t="s">
        <v>79</v>
      </c>
      <c r="AB147" s="1" t="s">
        <v>78</v>
      </c>
      <c r="AC147" s="1" t="s">
        <v>79</v>
      </c>
      <c r="AD147" s="1" t="s">
        <v>80</v>
      </c>
      <c r="AE147" s="1" t="s">
        <v>78</v>
      </c>
      <c r="AF147" s="1" t="s">
        <v>77</v>
      </c>
    </row>
    <row r="148" spans="2:32" x14ac:dyDescent="0.4">
      <c r="B148" s="1">
        <v>146</v>
      </c>
      <c r="C148" s="1">
        <v>2</v>
      </c>
      <c r="D148" s="1" t="str">
        <f>scales[[#This Row],[nn1]]</f>
        <v>Db</v>
      </c>
      <c r="E148" s="1" t="s">
        <v>63</v>
      </c>
      <c r="F148" s="1">
        <v>6</v>
      </c>
      <c r="G148" s="1" t="s">
        <v>59</v>
      </c>
      <c r="H148" s="1">
        <f t="shared" ref="H148:H158" si="96">MOD(H147,12)+1</f>
        <v>9</v>
      </c>
      <c r="I148" s="1" t="str">
        <f>IF(COUNTIF(RMS_spelling[number],scales[[#This Row],[RMS]])&gt;0,"b","")</f>
        <v>b</v>
      </c>
      <c r="J148" s="1">
        <f t="shared" ref="J148:J158" si="97">MOD(J147,12)+1</f>
        <v>2</v>
      </c>
      <c r="K148" s="1">
        <f t="shared" ref="K148:K158" si="98">MOD(K147,12)+1</f>
        <v>5</v>
      </c>
      <c r="L148" s="1">
        <f t="shared" ref="L148:L158" si="99">MOD(L147,12)+1</f>
        <v>6</v>
      </c>
      <c r="M148" s="1">
        <f t="shared" ref="M148:M158" si="100">MOD(M147,12)+1</f>
        <v>8</v>
      </c>
      <c r="N148" s="1">
        <f t="shared" ref="N148:N158" si="101">MOD(N147,12)+1</f>
        <v>9</v>
      </c>
      <c r="O148" s="1">
        <f t="shared" ref="O148:O158" si="102">MOD(O147,12)+1</f>
        <v>11</v>
      </c>
      <c r="P148" s="1">
        <f t="shared" ref="P148:P158" si="103">MOD(P147,12)+1</f>
        <v>1</v>
      </c>
      <c r="R148" s="1" t="str">
        <f>IFERROR(IF($I148="b",INDEX(flat_spelling[],MATCH(scales[[#This Row],[n1]],flat_spelling[number],0),2),INDEX(sharp_spelling[],MATCH(scales[[#This Row],[n1]],sharp_spelling[number],0),2)),"")</f>
        <v>Db</v>
      </c>
      <c r="S148" s="1" t="str">
        <f>IFERROR(IF($I148="b",INDEX(flat_spelling[],MATCH(scales[[#This Row],[n2]],flat_spelling[number],0),2),INDEX(sharp_spelling[],MATCH(scales[[#This Row],[n2]],sharp_spelling[number],0),2)),"")</f>
        <v>E</v>
      </c>
      <c r="T148" s="1" t="str">
        <f>IFERROR(IF($I148="b",INDEX(flat_spelling[],MATCH(scales[[#This Row],[n3]],flat_spelling[number],0),2),INDEX(sharp_spelling[],MATCH(scales[[#This Row],[n3]],sharp_spelling[number],0),2)),"")</f>
        <v>F</v>
      </c>
      <c r="U148" s="1" t="str">
        <f>IFERROR(IF($I148="b",INDEX(flat_spelling[],MATCH(scales[[#This Row],[n4]],flat_spelling[number],0),2),INDEX(sharp_spelling[],MATCH(scales[[#This Row],[n4]],sharp_spelling[number],0),2)),"")</f>
        <v>G</v>
      </c>
      <c r="V148" s="1" t="str">
        <f>IFERROR(IF($I148="b",INDEX(flat_spelling[],MATCH(scales[[#This Row],[n5]],flat_spelling[number],0),2),INDEX(sharp_spelling[],MATCH(scales[[#This Row],[n5]],sharp_spelling[number],0),2)),"")</f>
        <v>Ab</v>
      </c>
      <c r="W148" s="1" t="str">
        <f>IFERROR(IF($I148="b",INDEX(flat_spelling[],MATCH(scales[[#This Row],[n6]],flat_spelling[number],0),2),INDEX(sharp_spelling[],MATCH(scales[[#This Row],[n6]],sharp_spelling[number],0),2)),"")</f>
        <v>Bb</v>
      </c>
      <c r="X148" s="1" t="str">
        <f>IFERROR(IF($I148="b",INDEX(flat_spelling[],MATCH(scales[[#This Row],[n7]],flat_spelling[number],0),2),INDEX(sharp_spelling[],MATCH(scales[[#This Row],[n7]],sharp_spelling[number],0),2)),"")</f>
        <v>C</v>
      </c>
      <c r="Y148" s="1" t="str">
        <f>IFERROR(IF($I148="b",INDEX(flat_spelling[],MATCH(scales[[#This Row],[n8]],flat_spelling[number],0),2),INDEX(sharp_spelling[],MATCH(scales[[#This Row],[n8]],sharp_spelling[number],0),2)),"")</f>
        <v/>
      </c>
      <c r="Z148" s="1" t="s">
        <v>77</v>
      </c>
      <c r="AA148" s="1" t="s">
        <v>79</v>
      </c>
      <c r="AB148" s="1" t="s">
        <v>78</v>
      </c>
      <c r="AC148" s="1" t="s">
        <v>79</v>
      </c>
      <c r="AD148" s="1" t="s">
        <v>80</v>
      </c>
      <c r="AE148" s="1" t="s">
        <v>78</v>
      </c>
      <c r="AF148" s="1" t="s">
        <v>77</v>
      </c>
    </row>
    <row r="149" spans="2:32" x14ac:dyDescent="0.4">
      <c r="B149" s="1">
        <v>147</v>
      </c>
      <c r="C149" s="1">
        <v>3</v>
      </c>
      <c r="D149" s="1" t="str">
        <f>scales[[#This Row],[nn1]]</f>
        <v>D</v>
      </c>
      <c r="E149" s="1" t="s">
        <v>63</v>
      </c>
      <c r="F149" s="1">
        <v>6</v>
      </c>
      <c r="G149" s="1" t="s">
        <v>59</v>
      </c>
      <c r="H149" s="1">
        <f t="shared" si="96"/>
        <v>10</v>
      </c>
      <c r="I149" s="1" t="str">
        <f>IF(COUNTIF(RMS_spelling[number],scales[[#This Row],[RMS]])&gt;0,"b","")</f>
        <v/>
      </c>
      <c r="J149" s="1">
        <f t="shared" si="97"/>
        <v>3</v>
      </c>
      <c r="K149" s="1">
        <f t="shared" si="98"/>
        <v>6</v>
      </c>
      <c r="L149" s="1">
        <f t="shared" si="99"/>
        <v>7</v>
      </c>
      <c r="M149" s="1">
        <f t="shared" si="100"/>
        <v>9</v>
      </c>
      <c r="N149" s="1">
        <f t="shared" si="101"/>
        <v>10</v>
      </c>
      <c r="O149" s="1">
        <f t="shared" si="102"/>
        <v>12</v>
      </c>
      <c r="P149" s="1">
        <f t="shared" si="103"/>
        <v>2</v>
      </c>
      <c r="R149" s="1" t="str">
        <f>IFERROR(IF($I149="b",INDEX(flat_spelling[],MATCH(scales[[#This Row],[n1]],flat_spelling[number],0),2),INDEX(sharp_spelling[],MATCH(scales[[#This Row],[n1]],sharp_spelling[number],0),2)),"")</f>
        <v>D</v>
      </c>
      <c r="S149" s="1" t="str">
        <f>IFERROR(IF($I149="b",INDEX(flat_spelling[],MATCH(scales[[#This Row],[n2]],flat_spelling[number],0),2),INDEX(sharp_spelling[],MATCH(scales[[#This Row],[n2]],sharp_spelling[number],0),2)),"")</f>
        <v>F</v>
      </c>
      <c r="T149" s="1" t="str">
        <f>IFERROR(IF($I149="b",INDEX(flat_spelling[],MATCH(scales[[#This Row],[n3]],flat_spelling[number],0),2),INDEX(sharp_spelling[],MATCH(scales[[#This Row],[n3]],sharp_spelling[number],0),2)),"")</f>
        <v>F#</v>
      </c>
      <c r="U149" s="1" t="str">
        <f>IFERROR(IF($I149="b",INDEX(flat_spelling[],MATCH(scales[[#This Row],[n4]],flat_spelling[number],0),2),INDEX(sharp_spelling[],MATCH(scales[[#This Row],[n4]],sharp_spelling[number],0),2)),"")</f>
        <v>G#</v>
      </c>
      <c r="V149" s="1" t="str">
        <f>IFERROR(IF($I149="b",INDEX(flat_spelling[],MATCH(scales[[#This Row],[n5]],flat_spelling[number],0),2),INDEX(sharp_spelling[],MATCH(scales[[#This Row],[n5]],sharp_spelling[number],0),2)),"")</f>
        <v>A</v>
      </c>
      <c r="W149" s="1" t="str">
        <f>IFERROR(IF($I149="b",INDEX(flat_spelling[],MATCH(scales[[#This Row],[n6]],flat_spelling[number],0),2),INDEX(sharp_spelling[],MATCH(scales[[#This Row],[n6]],sharp_spelling[number],0),2)),"")</f>
        <v>B</v>
      </c>
      <c r="X149" s="1" t="str">
        <f>IFERROR(IF($I149="b",INDEX(flat_spelling[],MATCH(scales[[#This Row],[n7]],flat_spelling[number],0),2),INDEX(sharp_spelling[],MATCH(scales[[#This Row],[n7]],sharp_spelling[number],0),2)),"")</f>
        <v>C#</v>
      </c>
      <c r="Y149" s="1" t="str">
        <f>IFERROR(IF($I149="b",INDEX(flat_spelling[],MATCH(scales[[#This Row],[n8]],flat_spelling[number],0),2),INDEX(sharp_spelling[],MATCH(scales[[#This Row],[n8]],sharp_spelling[number],0),2)),"")</f>
        <v/>
      </c>
      <c r="Z149" s="1" t="s">
        <v>77</v>
      </c>
      <c r="AA149" s="1" t="s">
        <v>79</v>
      </c>
      <c r="AB149" s="1" t="s">
        <v>78</v>
      </c>
      <c r="AC149" s="1" t="s">
        <v>79</v>
      </c>
      <c r="AD149" s="1" t="s">
        <v>80</v>
      </c>
      <c r="AE149" s="1" t="s">
        <v>78</v>
      </c>
      <c r="AF149" s="1" t="s">
        <v>77</v>
      </c>
    </row>
    <row r="150" spans="2:32" x14ac:dyDescent="0.4">
      <c r="B150" s="1">
        <v>148</v>
      </c>
      <c r="C150" s="1">
        <v>4</v>
      </c>
      <c r="D150" s="1" t="str">
        <f>scales[[#This Row],[nn1]]</f>
        <v>Eb</v>
      </c>
      <c r="E150" s="1" t="s">
        <v>63</v>
      </c>
      <c r="F150" s="1">
        <v>6</v>
      </c>
      <c r="G150" s="1" t="s">
        <v>59</v>
      </c>
      <c r="H150" s="1">
        <f t="shared" si="96"/>
        <v>11</v>
      </c>
      <c r="I150" s="1" t="str">
        <f>IF(COUNTIF(RMS_spelling[number],scales[[#This Row],[RMS]])&gt;0,"b","")</f>
        <v>b</v>
      </c>
      <c r="J150" s="1">
        <f t="shared" si="97"/>
        <v>4</v>
      </c>
      <c r="K150" s="1">
        <f t="shared" si="98"/>
        <v>7</v>
      </c>
      <c r="L150" s="1">
        <f t="shared" si="99"/>
        <v>8</v>
      </c>
      <c r="M150" s="1">
        <f t="shared" si="100"/>
        <v>10</v>
      </c>
      <c r="N150" s="1">
        <f t="shared" si="101"/>
        <v>11</v>
      </c>
      <c r="O150" s="1">
        <f t="shared" si="102"/>
        <v>1</v>
      </c>
      <c r="P150" s="1">
        <f t="shared" si="103"/>
        <v>3</v>
      </c>
      <c r="R150" s="1" t="str">
        <f>IFERROR(IF($I150="b",INDEX(flat_spelling[],MATCH(scales[[#This Row],[n1]],flat_spelling[number],0),2),INDEX(sharp_spelling[],MATCH(scales[[#This Row],[n1]],sharp_spelling[number],0),2)),"")</f>
        <v>Eb</v>
      </c>
      <c r="S150" s="1" t="str">
        <f>IFERROR(IF($I150="b",INDEX(flat_spelling[],MATCH(scales[[#This Row],[n2]],flat_spelling[number],0),2),INDEX(sharp_spelling[],MATCH(scales[[#This Row],[n2]],sharp_spelling[number],0),2)),"")</f>
        <v>Gb</v>
      </c>
      <c r="T150" s="1" t="str">
        <f>IFERROR(IF($I150="b",INDEX(flat_spelling[],MATCH(scales[[#This Row],[n3]],flat_spelling[number],0),2),INDEX(sharp_spelling[],MATCH(scales[[#This Row],[n3]],sharp_spelling[number],0),2)),"")</f>
        <v>G</v>
      </c>
      <c r="U150" s="1" t="str">
        <f>IFERROR(IF($I150="b",INDEX(flat_spelling[],MATCH(scales[[#This Row],[n4]],flat_spelling[number],0),2),INDEX(sharp_spelling[],MATCH(scales[[#This Row],[n4]],sharp_spelling[number],0),2)),"")</f>
        <v>A</v>
      </c>
      <c r="V150" s="1" t="str">
        <f>IFERROR(IF($I150="b",INDEX(flat_spelling[],MATCH(scales[[#This Row],[n5]],flat_spelling[number],0),2),INDEX(sharp_spelling[],MATCH(scales[[#This Row],[n5]],sharp_spelling[number],0),2)),"")</f>
        <v>Bb</v>
      </c>
      <c r="W150" s="1" t="str">
        <f>IFERROR(IF($I150="b",INDEX(flat_spelling[],MATCH(scales[[#This Row],[n6]],flat_spelling[number],0),2),INDEX(sharp_spelling[],MATCH(scales[[#This Row],[n6]],sharp_spelling[number],0),2)),"")</f>
        <v>C</v>
      </c>
      <c r="X150" s="1" t="str">
        <f>IFERROR(IF($I150="b",INDEX(flat_spelling[],MATCH(scales[[#This Row],[n7]],flat_spelling[number],0),2),INDEX(sharp_spelling[],MATCH(scales[[#This Row],[n7]],sharp_spelling[number],0),2)),"")</f>
        <v>D</v>
      </c>
      <c r="Y150" s="1" t="str">
        <f>IFERROR(IF($I150="b",INDEX(flat_spelling[],MATCH(scales[[#This Row],[n8]],flat_spelling[number],0),2),INDEX(sharp_spelling[],MATCH(scales[[#This Row],[n8]],sharp_spelling[number],0),2)),"")</f>
        <v/>
      </c>
      <c r="Z150" s="1" t="s">
        <v>77</v>
      </c>
      <c r="AA150" s="1" t="s">
        <v>79</v>
      </c>
      <c r="AB150" s="1" t="s">
        <v>78</v>
      </c>
      <c r="AC150" s="1" t="s">
        <v>79</v>
      </c>
      <c r="AD150" s="1" t="s">
        <v>80</v>
      </c>
      <c r="AE150" s="1" t="s">
        <v>78</v>
      </c>
      <c r="AF150" s="1" t="s">
        <v>77</v>
      </c>
    </row>
    <row r="151" spans="2:32" x14ac:dyDescent="0.4">
      <c r="B151" s="1">
        <v>149</v>
      </c>
      <c r="C151" s="1">
        <v>5</v>
      </c>
      <c r="D151" s="1" t="str">
        <f>scales[[#This Row],[nn1]]</f>
        <v>E</v>
      </c>
      <c r="E151" s="1" t="s">
        <v>63</v>
      </c>
      <c r="F151" s="1">
        <v>6</v>
      </c>
      <c r="G151" s="1" t="s">
        <v>59</v>
      </c>
      <c r="H151" s="1">
        <f t="shared" si="96"/>
        <v>12</v>
      </c>
      <c r="I151" s="1" t="str">
        <f>IF(COUNTIF(RMS_spelling[number],scales[[#This Row],[RMS]])&gt;0,"b","")</f>
        <v/>
      </c>
      <c r="J151" s="1">
        <f t="shared" si="97"/>
        <v>5</v>
      </c>
      <c r="K151" s="1">
        <f t="shared" si="98"/>
        <v>8</v>
      </c>
      <c r="L151" s="1">
        <f t="shared" si="99"/>
        <v>9</v>
      </c>
      <c r="M151" s="1">
        <f t="shared" si="100"/>
        <v>11</v>
      </c>
      <c r="N151" s="1">
        <f t="shared" si="101"/>
        <v>12</v>
      </c>
      <c r="O151" s="1">
        <f t="shared" si="102"/>
        <v>2</v>
      </c>
      <c r="P151" s="1">
        <f t="shared" si="103"/>
        <v>4</v>
      </c>
      <c r="R151" s="1" t="str">
        <f>IFERROR(IF($I151="b",INDEX(flat_spelling[],MATCH(scales[[#This Row],[n1]],flat_spelling[number],0),2),INDEX(sharp_spelling[],MATCH(scales[[#This Row],[n1]],sharp_spelling[number],0),2)),"")</f>
        <v>E</v>
      </c>
      <c r="S151" s="1" t="str">
        <f>IFERROR(IF($I151="b",INDEX(flat_spelling[],MATCH(scales[[#This Row],[n2]],flat_spelling[number],0),2),INDEX(sharp_spelling[],MATCH(scales[[#This Row],[n2]],sharp_spelling[number],0),2)),"")</f>
        <v>G</v>
      </c>
      <c r="T151" s="1" t="str">
        <f>IFERROR(IF($I151="b",INDEX(flat_spelling[],MATCH(scales[[#This Row],[n3]],flat_spelling[number],0),2),INDEX(sharp_spelling[],MATCH(scales[[#This Row],[n3]],sharp_spelling[number],0),2)),"")</f>
        <v>G#</v>
      </c>
      <c r="U151" s="1" t="str">
        <f>IFERROR(IF($I151="b",INDEX(flat_spelling[],MATCH(scales[[#This Row],[n4]],flat_spelling[number],0),2),INDEX(sharp_spelling[],MATCH(scales[[#This Row],[n4]],sharp_spelling[number],0),2)),"")</f>
        <v>A#</v>
      </c>
      <c r="V151" s="1" t="str">
        <f>IFERROR(IF($I151="b",INDEX(flat_spelling[],MATCH(scales[[#This Row],[n5]],flat_spelling[number],0),2),INDEX(sharp_spelling[],MATCH(scales[[#This Row],[n5]],sharp_spelling[number],0),2)),"")</f>
        <v>B</v>
      </c>
      <c r="W151" s="1" t="str">
        <f>IFERROR(IF($I151="b",INDEX(flat_spelling[],MATCH(scales[[#This Row],[n6]],flat_spelling[number],0),2),INDEX(sharp_spelling[],MATCH(scales[[#This Row],[n6]],sharp_spelling[number],0),2)),"")</f>
        <v>C#</v>
      </c>
      <c r="X151" s="1" t="str">
        <f>IFERROR(IF($I151="b",INDEX(flat_spelling[],MATCH(scales[[#This Row],[n7]],flat_spelling[number],0),2),INDEX(sharp_spelling[],MATCH(scales[[#This Row],[n7]],sharp_spelling[number],0),2)),"")</f>
        <v>D#</v>
      </c>
      <c r="Y151" s="1" t="str">
        <f>IFERROR(IF($I151="b",INDEX(flat_spelling[],MATCH(scales[[#This Row],[n8]],flat_spelling[number],0),2),INDEX(sharp_spelling[],MATCH(scales[[#This Row],[n8]],sharp_spelling[number],0),2)),"")</f>
        <v/>
      </c>
      <c r="Z151" s="1" t="s">
        <v>77</v>
      </c>
      <c r="AA151" s="1" t="s">
        <v>79</v>
      </c>
      <c r="AB151" s="1" t="s">
        <v>78</v>
      </c>
      <c r="AC151" s="1" t="s">
        <v>79</v>
      </c>
      <c r="AD151" s="1" t="s">
        <v>80</v>
      </c>
      <c r="AE151" s="1" t="s">
        <v>78</v>
      </c>
      <c r="AF151" s="1" t="s">
        <v>77</v>
      </c>
    </row>
    <row r="152" spans="2:32" x14ac:dyDescent="0.4">
      <c r="B152" s="1">
        <v>150</v>
      </c>
      <c r="C152" s="1">
        <v>6</v>
      </c>
      <c r="D152" s="1" t="str">
        <f>scales[[#This Row],[nn1]]</f>
        <v>F</v>
      </c>
      <c r="E152" s="1" t="s">
        <v>63</v>
      </c>
      <c r="F152" s="1">
        <v>6</v>
      </c>
      <c r="G152" s="1" t="s">
        <v>59</v>
      </c>
      <c r="H152" s="1">
        <f t="shared" si="96"/>
        <v>1</v>
      </c>
      <c r="I152" s="1" t="str">
        <f>IF(COUNTIF(RMS_spelling[number],scales[[#This Row],[RMS]])&gt;0,"b","")</f>
        <v>b</v>
      </c>
      <c r="J152" s="1">
        <f t="shared" si="97"/>
        <v>6</v>
      </c>
      <c r="K152" s="1">
        <f t="shared" si="98"/>
        <v>9</v>
      </c>
      <c r="L152" s="1">
        <f t="shared" si="99"/>
        <v>10</v>
      </c>
      <c r="M152" s="1">
        <f t="shared" si="100"/>
        <v>12</v>
      </c>
      <c r="N152" s="1">
        <f t="shared" si="101"/>
        <v>1</v>
      </c>
      <c r="O152" s="1">
        <f t="shared" si="102"/>
        <v>3</v>
      </c>
      <c r="P152" s="1">
        <f t="shared" si="103"/>
        <v>5</v>
      </c>
      <c r="R152" s="1" t="str">
        <f>IFERROR(IF($I152="b",INDEX(flat_spelling[],MATCH(scales[[#This Row],[n1]],flat_spelling[number],0),2),INDEX(sharp_spelling[],MATCH(scales[[#This Row],[n1]],sharp_spelling[number],0),2)),"")</f>
        <v>F</v>
      </c>
      <c r="S152" s="1" t="str">
        <f>IFERROR(IF($I152="b",INDEX(flat_spelling[],MATCH(scales[[#This Row],[n2]],flat_spelling[number],0),2),INDEX(sharp_spelling[],MATCH(scales[[#This Row],[n2]],sharp_spelling[number],0),2)),"")</f>
        <v>Ab</v>
      </c>
      <c r="T152" s="1" t="str">
        <f>IFERROR(IF($I152="b",INDEX(flat_spelling[],MATCH(scales[[#This Row],[n3]],flat_spelling[number],0),2),INDEX(sharp_spelling[],MATCH(scales[[#This Row],[n3]],sharp_spelling[number],0),2)),"")</f>
        <v>A</v>
      </c>
      <c r="U152" s="1" t="str">
        <f>IFERROR(IF($I152="b",INDEX(flat_spelling[],MATCH(scales[[#This Row],[n4]],flat_spelling[number],0),2),INDEX(sharp_spelling[],MATCH(scales[[#This Row],[n4]],sharp_spelling[number],0),2)),"")</f>
        <v>B</v>
      </c>
      <c r="V152" s="1" t="str">
        <f>IFERROR(IF($I152="b",INDEX(flat_spelling[],MATCH(scales[[#This Row],[n5]],flat_spelling[number],0),2),INDEX(sharp_spelling[],MATCH(scales[[#This Row],[n5]],sharp_spelling[number],0),2)),"")</f>
        <v>C</v>
      </c>
      <c r="W152" s="1" t="str">
        <f>IFERROR(IF($I152="b",INDEX(flat_spelling[],MATCH(scales[[#This Row],[n6]],flat_spelling[number],0),2),INDEX(sharp_spelling[],MATCH(scales[[#This Row],[n6]],sharp_spelling[number],0),2)),"")</f>
        <v>D</v>
      </c>
      <c r="X152" s="1" t="str">
        <f>IFERROR(IF($I152="b",INDEX(flat_spelling[],MATCH(scales[[#This Row],[n7]],flat_spelling[number],0),2),INDEX(sharp_spelling[],MATCH(scales[[#This Row],[n7]],sharp_spelling[number],0),2)),"")</f>
        <v>E</v>
      </c>
      <c r="Y152" s="1" t="str">
        <f>IFERROR(IF($I152="b",INDEX(flat_spelling[],MATCH(scales[[#This Row],[n8]],flat_spelling[number],0),2),INDEX(sharp_spelling[],MATCH(scales[[#This Row],[n8]],sharp_spelling[number],0),2)),"")</f>
        <v/>
      </c>
      <c r="Z152" s="1" t="s">
        <v>77</v>
      </c>
      <c r="AA152" s="1" t="s">
        <v>79</v>
      </c>
      <c r="AB152" s="1" t="s">
        <v>78</v>
      </c>
      <c r="AC152" s="1" t="s">
        <v>79</v>
      </c>
      <c r="AD152" s="1" t="s">
        <v>80</v>
      </c>
      <c r="AE152" s="1" t="s">
        <v>78</v>
      </c>
      <c r="AF152" s="1" t="s">
        <v>77</v>
      </c>
    </row>
    <row r="153" spans="2:32" x14ac:dyDescent="0.4">
      <c r="B153" s="1">
        <v>151</v>
      </c>
      <c r="C153" s="1">
        <v>7</v>
      </c>
      <c r="D153" s="1" t="str">
        <f>scales[[#This Row],[nn1]]</f>
        <v>Gb</v>
      </c>
      <c r="E153" s="1" t="s">
        <v>63</v>
      </c>
      <c r="F153" s="1">
        <v>6</v>
      </c>
      <c r="G153" s="1" t="s">
        <v>59</v>
      </c>
      <c r="H153" s="1">
        <f t="shared" si="96"/>
        <v>2</v>
      </c>
      <c r="I153" s="1" t="str">
        <f>IF(COUNTIF(RMS_spelling[number],scales[[#This Row],[RMS]])&gt;0,"b","")</f>
        <v>b</v>
      </c>
      <c r="J153" s="1">
        <f t="shared" si="97"/>
        <v>7</v>
      </c>
      <c r="K153" s="1">
        <f t="shared" si="98"/>
        <v>10</v>
      </c>
      <c r="L153" s="1">
        <f t="shared" si="99"/>
        <v>11</v>
      </c>
      <c r="M153" s="1">
        <f t="shared" si="100"/>
        <v>1</v>
      </c>
      <c r="N153" s="1">
        <f t="shared" si="101"/>
        <v>2</v>
      </c>
      <c r="O153" s="1">
        <f t="shared" si="102"/>
        <v>4</v>
      </c>
      <c r="P153" s="1">
        <f t="shared" si="103"/>
        <v>6</v>
      </c>
      <c r="R153" s="1" t="str">
        <f>IFERROR(IF($I153="b",INDEX(flat_spelling[],MATCH(scales[[#This Row],[n1]],flat_spelling[number],0),2),INDEX(sharp_spelling[],MATCH(scales[[#This Row],[n1]],sharp_spelling[number],0),2)),"")</f>
        <v>Gb</v>
      </c>
      <c r="S153" s="1" t="str">
        <f>IFERROR(IF($I153="b",INDEX(flat_spelling[],MATCH(scales[[#This Row],[n2]],flat_spelling[number],0),2),INDEX(sharp_spelling[],MATCH(scales[[#This Row],[n2]],sharp_spelling[number],0),2)),"")</f>
        <v>A</v>
      </c>
      <c r="T153" s="1" t="str">
        <f>IFERROR(IF($I153="b",INDEX(flat_spelling[],MATCH(scales[[#This Row],[n3]],flat_spelling[number],0),2),INDEX(sharp_spelling[],MATCH(scales[[#This Row],[n3]],sharp_spelling[number],0),2)),"")</f>
        <v>Bb</v>
      </c>
      <c r="U153" s="1" t="str">
        <f>IFERROR(IF($I153="b",INDEX(flat_spelling[],MATCH(scales[[#This Row],[n4]],flat_spelling[number],0),2),INDEX(sharp_spelling[],MATCH(scales[[#This Row],[n4]],sharp_spelling[number],0),2)),"")</f>
        <v>C</v>
      </c>
      <c r="V153" s="1" t="str">
        <f>IFERROR(IF($I153="b",INDEX(flat_spelling[],MATCH(scales[[#This Row],[n5]],flat_spelling[number],0),2),INDEX(sharp_spelling[],MATCH(scales[[#This Row],[n5]],sharp_spelling[number],0),2)),"")</f>
        <v>Db</v>
      </c>
      <c r="W153" s="1" t="str">
        <f>IFERROR(IF($I153="b",INDEX(flat_spelling[],MATCH(scales[[#This Row],[n6]],flat_spelling[number],0),2),INDEX(sharp_spelling[],MATCH(scales[[#This Row],[n6]],sharp_spelling[number],0),2)),"")</f>
        <v>Eb</v>
      </c>
      <c r="X153" s="1" t="str">
        <f>IFERROR(IF($I153="b",INDEX(flat_spelling[],MATCH(scales[[#This Row],[n7]],flat_spelling[number],0),2),INDEX(sharp_spelling[],MATCH(scales[[#This Row],[n7]],sharp_spelling[number],0),2)),"")</f>
        <v>F</v>
      </c>
      <c r="Y153" s="1" t="str">
        <f>IFERROR(IF($I153="b",INDEX(flat_spelling[],MATCH(scales[[#This Row],[n8]],flat_spelling[number],0),2),INDEX(sharp_spelling[],MATCH(scales[[#This Row],[n8]],sharp_spelling[number],0),2)),"")</f>
        <v/>
      </c>
      <c r="Z153" s="1" t="s">
        <v>77</v>
      </c>
      <c r="AA153" s="1" t="s">
        <v>79</v>
      </c>
      <c r="AB153" s="1" t="s">
        <v>78</v>
      </c>
      <c r="AC153" s="1" t="s">
        <v>79</v>
      </c>
      <c r="AD153" s="1" t="s">
        <v>80</v>
      </c>
      <c r="AE153" s="1" t="s">
        <v>78</v>
      </c>
      <c r="AF153" s="1" t="s">
        <v>77</v>
      </c>
    </row>
    <row r="154" spans="2:32" x14ac:dyDescent="0.4">
      <c r="B154" s="1">
        <v>152</v>
      </c>
      <c r="C154" s="1">
        <v>8</v>
      </c>
      <c r="D154" s="1" t="str">
        <f>scales[[#This Row],[nn1]]</f>
        <v>G</v>
      </c>
      <c r="E154" s="1" t="s">
        <v>63</v>
      </c>
      <c r="F154" s="1">
        <v>6</v>
      </c>
      <c r="G154" s="1" t="s">
        <v>59</v>
      </c>
      <c r="H154" s="1">
        <f t="shared" si="96"/>
        <v>3</v>
      </c>
      <c r="I154" s="1" t="str">
        <f>IF(COUNTIF(RMS_spelling[number],scales[[#This Row],[RMS]])&gt;0,"b","")</f>
        <v/>
      </c>
      <c r="J154" s="1">
        <f t="shared" si="97"/>
        <v>8</v>
      </c>
      <c r="K154" s="1">
        <f t="shared" si="98"/>
        <v>11</v>
      </c>
      <c r="L154" s="1">
        <f t="shared" si="99"/>
        <v>12</v>
      </c>
      <c r="M154" s="1">
        <f t="shared" si="100"/>
        <v>2</v>
      </c>
      <c r="N154" s="1">
        <f t="shared" si="101"/>
        <v>3</v>
      </c>
      <c r="O154" s="1">
        <f t="shared" si="102"/>
        <v>5</v>
      </c>
      <c r="P154" s="1">
        <f t="shared" si="103"/>
        <v>7</v>
      </c>
      <c r="R154" s="1" t="str">
        <f>IFERROR(IF($I154="b",INDEX(flat_spelling[],MATCH(scales[[#This Row],[n1]],flat_spelling[number],0),2),INDEX(sharp_spelling[],MATCH(scales[[#This Row],[n1]],sharp_spelling[number],0),2)),"")</f>
        <v>G</v>
      </c>
      <c r="S154" s="1" t="str">
        <f>IFERROR(IF($I154="b",INDEX(flat_spelling[],MATCH(scales[[#This Row],[n2]],flat_spelling[number],0),2),INDEX(sharp_spelling[],MATCH(scales[[#This Row],[n2]],sharp_spelling[number],0),2)),"")</f>
        <v>A#</v>
      </c>
      <c r="T154" s="1" t="str">
        <f>IFERROR(IF($I154="b",INDEX(flat_spelling[],MATCH(scales[[#This Row],[n3]],flat_spelling[number],0),2),INDEX(sharp_spelling[],MATCH(scales[[#This Row],[n3]],sharp_spelling[number],0),2)),"")</f>
        <v>B</v>
      </c>
      <c r="U154" s="1" t="str">
        <f>IFERROR(IF($I154="b",INDEX(flat_spelling[],MATCH(scales[[#This Row],[n4]],flat_spelling[number],0),2),INDEX(sharp_spelling[],MATCH(scales[[#This Row],[n4]],sharp_spelling[number],0),2)),"")</f>
        <v>C#</v>
      </c>
      <c r="V154" s="1" t="str">
        <f>IFERROR(IF($I154="b",INDEX(flat_spelling[],MATCH(scales[[#This Row],[n5]],flat_spelling[number],0),2),INDEX(sharp_spelling[],MATCH(scales[[#This Row],[n5]],sharp_spelling[number],0),2)),"")</f>
        <v>D</v>
      </c>
      <c r="W154" s="1" t="str">
        <f>IFERROR(IF($I154="b",INDEX(flat_spelling[],MATCH(scales[[#This Row],[n6]],flat_spelling[number],0),2),INDEX(sharp_spelling[],MATCH(scales[[#This Row],[n6]],sharp_spelling[number],0),2)),"")</f>
        <v>E</v>
      </c>
      <c r="X154" s="1" t="str">
        <f>IFERROR(IF($I154="b",INDEX(flat_spelling[],MATCH(scales[[#This Row],[n7]],flat_spelling[number],0),2),INDEX(sharp_spelling[],MATCH(scales[[#This Row],[n7]],sharp_spelling[number],0),2)),"")</f>
        <v>F#</v>
      </c>
      <c r="Y154" s="1" t="str">
        <f>IFERROR(IF($I154="b",INDEX(flat_spelling[],MATCH(scales[[#This Row],[n8]],flat_spelling[number],0),2),INDEX(sharp_spelling[],MATCH(scales[[#This Row],[n8]],sharp_spelling[number],0),2)),"")</f>
        <v/>
      </c>
      <c r="Z154" s="1" t="s">
        <v>77</v>
      </c>
      <c r="AA154" s="1" t="s">
        <v>79</v>
      </c>
      <c r="AB154" s="1" t="s">
        <v>78</v>
      </c>
      <c r="AC154" s="1" t="s">
        <v>79</v>
      </c>
      <c r="AD154" s="1" t="s">
        <v>80</v>
      </c>
      <c r="AE154" s="1" t="s">
        <v>78</v>
      </c>
      <c r="AF154" s="1" t="s">
        <v>77</v>
      </c>
    </row>
    <row r="155" spans="2:32" x14ac:dyDescent="0.4">
      <c r="B155" s="1">
        <v>153</v>
      </c>
      <c r="C155" s="1">
        <v>9</v>
      </c>
      <c r="D155" s="1" t="str">
        <f>scales[[#This Row],[nn1]]</f>
        <v>Ab</v>
      </c>
      <c r="E155" s="1" t="s">
        <v>63</v>
      </c>
      <c r="F155" s="1">
        <v>6</v>
      </c>
      <c r="G155" s="1" t="s">
        <v>59</v>
      </c>
      <c r="H155" s="1">
        <f t="shared" si="96"/>
        <v>4</v>
      </c>
      <c r="I155" s="1" t="str">
        <f>IF(COUNTIF(RMS_spelling[number],scales[[#This Row],[RMS]])&gt;0,"b","")</f>
        <v>b</v>
      </c>
      <c r="J155" s="1">
        <f t="shared" si="97"/>
        <v>9</v>
      </c>
      <c r="K155" s="1">
        <f t="shared" si="98"/>
        <v>12</v>
      </c>
      <c r="L155" s="1">
        <f t="shared" si="99"/>
        <v>1</v>
      </c>
      <c r="M155" s="1">
        <f t="shared" si="100"/>
        <v>3</v>
      </c>
      <c r="N155" s="1">
        <f t="shared" si="101"/>
        <v>4</v>
      </c>
      <c r="O155" s="1">
        <f t="shared" si="102"/>
        <v>6</v>
      </c>
      <c r="P155" s="1">
        <f t="shared" si="103"/>
        <v>8</v>
      </c>
      <c r="R155" s="1" t="str">
        <f>IFERROR(IF($I155="b",INDEX(flat_spelling[],MATCH(scales[[#This Row],[n1]],flat_spelling[number],0),2),INDEX(sharp_spelling[],MATCH(scales[[#This Row],[n1]],sharp_spelling[number],0),2)),"")</f>
        <v>Ab</v>
      </c>
      <c r="S155" s="1" t="str">
        <f>IFERROR(IF($I155="b",INDEX(flat_spelling[],MATCH(scales[[#This Row],[n2]],flat_spelling[number],0),2),INDEX(sharp_spelling[],MATCH(scales[[#This Row],[n2]],sharp_spelling[number],0),2)),"")</f>
        <v>B</v>
      </c>
      <c r="T155" s="1" t="str">
        <f>IFERROR(IF($I155="b",INDEX(flat_spelling[],MATCH(scales[[#This Row],[n3]],flat_spelling[number],0),2),INDEX(sharp_spelling[],MATCH(scales[[#This Row],[n3]],sharp_spelling[number],0),2)),"")</f>
        <v>C</v>
      </c>
      <c r="U155" s="1" t="str">
        <f>IFERROR(IF($I155="b",INDEX(flat_spelling[],MATCH(scales[[#This Row],[n4]],flat_spelling[number],0),2),INDEX(sharp_spelling[],MATCH(scales[[#This Row],[n4]],sharp_spelling[number],0),2)),"")</f>
        <v>D</v>
      </c>
      <c r="V155" s="1" t="str">
        <f>IFERROR(IF($I155="b",INDEX(flat_spelling[],MATCH(scales[[#This Row],[n5]],flat_spelling[number],0),2),INDEX(sharp_spelling[],MATCH(scales[[#This Row],[n5]],sharp_spelling[number],0),2)),"")</f>
        <v>Eb</v>
      </c>
      <c r="W155" s="1" t="str">
        <f>IFERROR(IF($I155="b",INDEX(flat_spelling[],MATCH(scales[[#This Row],[n6]],flat_spelling[number],0),2),INDEX(sharp_spelling[],MATCH(scales[[#This Row],[n6]],sharp_spelling[number],0),2)),"")</f>
        <v>F</v>
      </c>
      <c r="X155" s="1" t="str">
        <f>IFERROR(IF($I155="b",INDEX(flat_spelling[],MATCH(scales[[#This Row],[n7]],flat_spelling[number],0),2),INDEX(sharp_spelling[],MATCH(scales[[#This Row],[n7]],sharp_spelling[number],0),2)),"")</f>
        <v>G</v>
      </c>
      <c r="Y155" s="1" t="str">
        <f>IFERROR(IF($I155="b",INDEX(flat_spelling[],MATCH(scales[[#This Row],[n8]],flat_spelling[number],0),2),INDEX(sharp_spelling[],MATCH(scales[[#This Row],[n8]],sharp_spelling[number],0),2)),"")</f>
        <v/>
      </c>
      <c r="Z155" s="1" t="s">
        <v>77</v>
      </c>
      <c r="AA155" s="1" t="s">
        <v>79</v>
      </c>
      <c r="AB155" s="1" t="s">
        <v>78</v>
      </c>
      <c r="AC155" s="1" t="s">
        <v>79</v>
      </c>
      <c r="AD155" s="1" t="s">
        <v>80</v>
      </c>
      <c r="AE155" s="1" t="s">
        <v>78</v>
      </c>
      <c r="AF155" s="1" t="s">
        <v>77</v>
      </c>
    </row>
    <row r="156" spans="2:32" x14ac:dyDescent="0.4">
      <c r="B156" s="1">
        <v>154</v>
      </c>
      <c r="C156" s="1">
        <v>10</v>
      </c>
      <c r="D156" s="1" t="str">
        <f>scales[[#This Row],[nn1]]</f>
        <v>A</v>
      </c>
      <c r="E156" s="1" t="s">
        <v>63</v>
      </c>
      <c r="F156" s="1">
        <v>6</v>
      </c>
      <c r="G156" s="1" t="s">
        <v>59</v>
      </c>
      <c r="H156" s="1">
        <f t="shared" si="96"/>
        <v>5</v>
      </c>
      <c r="I156" s="1" t="str">
        <f>IF(COUNTIF(RMS_spelling[number],scales[[#This Row],[RMS]])&gt;0,"b","")</f>
        <v/>
      </c>
      <c r="J156" s="1">
        <f t="shared" si="97"/>
        <v>10</v>
      </c>
      <c r="K156" s="1">
        <f t="shared" si="98"/>
        <v>1</v>
      </c>
      <c r="L156" s="1">
        <f t="shared" si="99"/>
        <v>2</v>
      </c>
      <c r="M156" s="1">
        <f t="shared" si="100"/>
        <v>4</v>
      </c>
      <c r="N156" s="1">
        <f t="shared" si="101"/>
        <v>5</v>
      </c>
      <c r="O156" s="1">
        <f t="shared" si="102"/>
        <v>7</v>
      </c>
      <c r="P156" s="1">
        <f t="shared" si="103"/>
        <v>9</v>
      </c>
      <c r="R156" s="1" t="str">
        <f>IFERROR(IF($I156="b",INDEX(flat_spelling[],MATCH(scales[[#This Row],[n1]],flat_spelling[number],0),2),INDEX(sharp_spelling[],MATCH(scales[[#This Row],[n1]],sharp_spelling[number],0),2)),"")</f>
        <v>A</v>
      </c>
      <c r="S156" s="1" t="str">
        <f>IFERROR(IF($I156="b",INDEX(flat_spelling[],MATCH(scales[[#This Row],[n2]],flat_spelling[number],0),2),INDEX(sharp_spelling[],MATCH(scales[[#This Row],[n2]],sharp_spelling[number],0),2)),"")</f>
        <v>C</v>
      </c>
      <c r="T156" s="1" t="str">
        <f>IFERROR(IF($I156="b",INDEX(flat_spelling[],MATCH(scales[[#This Row],[n3]],flat_spelling[number],0),2),INDEX(sharp_spelling[],MATCH(scales[[#This Row],[n3]],sharp_spelling[number],0),2)),"")</f>
        <v>C#</v>
      </c>
      <c r="U156" s="1" t="str">
        <f>IFERROR(IF($I156="b",INDEX(flat_spelling[],MATCH(scales[[#This Row],[n4]],flat_spelling[number],0),2),INDEX(sharp_spelling[],MATCH(scales[[#This Row],[n4]],sharp_spelling[number],0),2)),"")</f>
        <v>D#</v>
      </c>
      <c r="V156" s="1" t="str">
        <f>IFERROR(IF($I156="b",INDEX(flat_spelling[],MATCH(scales[[#This Row],[n5]],flat_spelling[number],0),2),INDEX(sharp_spelling[],MATCH(scales[[#This Row],[n5]],sharp_spelling[number],0),2)),"")</f>
        <v>E</v>
      </c>
      <c r="W156" s="1" t="str">
        <f>IFERROR(IF($I156="b",INDEX(flat_spelling[],MATCH(scales[[#This Row],[n6]],flat_spelling[number],0),2),INDEX(sharp_spelling[],MATCH(scales[[#This Row],[n6]],sharp_spelling[number],0),2)),"")</f>
        <v>F#</v>
      </c>
      <c r="X156" s="1" t="str">
        <f>IFERROR(IF($I156="b",INDEX(flat_spelling[],MATCH(scales[[#This Row],[n7]],flat_spelling[number],0),2),INDEX(sharp_spelling[],MATCH(scales[[#This Row],[n7]],sharp_spelling[number],0),2)),"")</f>
        <v>G#</v>
      </c>
      <c r="Y156" s="1" t="str">
        <f>IFERROR(IF($I156="b",INDEX(flat_spelling[],MATCH(scales[[#This Row],[n8]],flat_spelling[number],0),2),INDEX(sharp_spelling[],MATCH(scales[[#This Row],[n8]],sharp_spelling[number],0),2)),"")</f>
        <v/>
      </c>
      <c r="Z156" s="1" t="s">
        <v>77</v>
      </c>
      <c r="AA156" s="1" t="s">
        <v>79</v>
      </c>
      <c r="AB156" s="1" t="s">
        <v>78</v>
      </c>
      <c r="AC156" s="1" t="s">
        <v>79</v>
      </c>
      <c r="AD156" s="1" t="s">
        <v>80</v>
      </c>
      <c r="AE156" s="1" t="s">
        <v>78</v>
      </c>
      <c r="AF156" s="1" t="s">
        <v>77</v>
      </c>
    </row>
    <row r="157" spans="2:32" x14ac:dyDescent="0.4">
      <c r="B157" s="1">
        <v>155</v>
      </c>
      <c r="C157" s="1">
        <v>11</v>
      </c>
      <c r="D157" s="1" t="str">
        <f>scales[[#This Row],[nn1]]</f>
        <v>Bb</v>
      </c>
      <c r="E157" s="1" t="s">
        <v>63</v>
      </c>
      <c r="F157" s="1">
        <v>6</v>
      </c>
      <c r="G157" s="1" t="s">
        <v>59</v>
      </c>
      <c r="H157" s="1">
        <f t="shared" si="96"/>
        <v>6</v>
      </c>
      <c r="I157" s="1" t="str">
        <f>IF(COUNTIF(RMS_spelling[number],scales[[#This Row],[RMS]])&gt;0,"b","")</f>
        <v>b</v>
      </c>
      <c r="J157" s="1">
        <f t="shared" si="97"/>
        <v>11</v>
      </c>
      <c r="K157" s="1">
        <f t="shared" si="98"/>
        <v>2</v>
      </c>
      <c r="L157" s="1">
        <f t="shared" si="99"/>
        <v>3</v>
      </c>
      <c r="M157" s="1">
        <f t="shared" si="100"/>
        <v>5</v>
      </c>
      <c r="N157" s="1">
        <f t="shared" si="101"/>
        <v>6</v>
      </c>
      <c r="O157" s="1">
        <f t="shared" si="102"/>
        <v>8</v>
      </c>
      <c r="P157" s="1">
        <f t="shared" si="103"/>
        <v>10</v>
      </c>
      <c r="R157" s="1" t="str">
        <f>IFERROR(IF($I157="b",INDEX(flat_spelling[],MATCH(scales[[#This Row],[n1]],flat_spelling[number],0),2),INDEX(sharp_spelling[],MATCH(scales[[#This Row],[n1]],sharp_spelling[number],0),2)),"")</f>
        <v>Bb</v>
      </c>
      <c r="S157" s="1" t="str">
        <f>IFERROR(IF($I157="b",INDEX(flat_spelling[],MATCH(scales[[#This Row],[n2]],flat_spelling[number],0),2),INDEX(sharp_spelling[],MATCH(scales[[#This Row],[n2]],sharp_spelling[number],0),2)),"")</f>
        <v>Db</v>
      </c>
      <c r="T157" s="1" t="str">
        <f>IFERROR(IF($I157="b",INDEX(flat_spelling[],MATCH(scales[[#This Row],[n3]],flat_spelling[number],0),2),INDEX(sharp_spelling[],MATCH(scales[[#This Row],[n3]],sharp_spelling[number],0),2)),"")</f>
        <v>D</v>
      </c>
      <c r="U157" s="1" t="str">
        <f>IFERROR(IF($I157="b",INDEX(flat_spelling[],MATCH(scales[[#This Row],[n4]],flat_spelling[number],0),2),INDEX(sharp_spelling[],MATCH(scales[[#This Row],[n4]],sharp_spelling[number],0),2)),"")</f>
        <v>E</v>
      </c>
      <c r="V157" s="1" t="str">
        <f>IFERROR(IF($I157="b",INDEX(flat_spelling[],MATCH(scales[[#This Row],[n5]],flat_spelling[number],0),2),INDEX(sharp_spelling[],MATCH(scales[[#This Row],[n5]],sharp_spelling[number],0),2)),"")</f>
        <v>F</v>
      </c>
      <c r="W157" s="1" t="str">
        <f>IFERROR(IF($I157="b",INDEX(flat_spelling[],MATCH(scales[[#This Row],[n6]],flat_spelling[number],0),2),INDEX(sharp_spelling[],MATCH(scales[[#This Row],[n6]],sharp_spelling[number],0),2)),"")</f>
        <v>G</v>
      </c>
      <c r="X157" s="1" t="str">
        <f>IFERROR(IF($I157="b",INDEX(flat_spelling[],MATCH(scales[[#This Row],[n7]],flat_spelling[number],0),2),INDEX(sharp_spelling[],MATCH(scales[[#This Row],[n7]],sharp_spelling[number],0),2)),"")</f>
        <v>A</v>
      </c>
      <c r="Y157" s="1" t="str">
        <f>IFERROR(IF($I157="b",INDEX(flat_spelling[],MATCH(scales[[#This Row],[n8]],flat_spelling[number],0),2),INDEX(sharp_spelling[],MATCH(scales[[#This Row],[n8]],sharp_spelling[number],0),2)),"")</f>
        <v/>
      </c>
      <c r="Z157" s="1" t="s">
        <v>77</v>
      </c>
      <c r="AA157" s="1" t="s">
        <v>79</v>
      </c>
      <c r="AB157" s="1" t="s">
        <v>78</v>
      </c>
      <c r="AC157" s="1" t="s">
        <v>79</v>
      </c>
      <c r="AD157" s="1" t="s">
        <v>80</v>
      </c>
      <c r="AE157" s="1" t="s">
        <v>78</v>
      </c>
      <c r="AF157" s="1" t="s">
        <v>77</v>
      </c>
    </row>
    <row r="158" spans="2:32" x14ac:dyDescent="0.4">
      <c r="B158" s="1">
        <v>156</v>
      </c>
      <c r="C158" s="1">
        <v>12</v>
      </c>
      <c r="D158" s="1" t="str">
        <f>scales[[#This Row],[nn1]]</f>
        <v>B</v>
      </c>
      <c r="E158" s="1" t="s">
        <v>63</v>
      </c>
      <c r="F158" s="1">
        <v>6</v>
      </c>
      <c r="G158" s="1" t="s">
        <v>59</v>
      </c>
      <c r="H158" s="1">
        <f t="shared" si="96"/>
        <v>7</v>
      </c>
      <c r="I158" s="1" t="str">
        <f>IF(COUNTIF(RMS_spelling[number],scales[[#This Row],[RMS]])&gt;0,"b","")</f>
        <v/>
      </c>
      <c r="J158" s="1">
        <f t="shared" si="97"/>
        <v>12</v>
      </c>
      <c r="K158" s="1">
        <f t="shared" si="98"/>
        <v>3</v>
      </c>
      <c r="L158" s="1">
        <f t="shared" si="99"/>
        <v>4</v>
      </c>
      <c r="M158" s="1">
        <f t="shared" si="100"/>
        <v>6</v>
      </c>
      <c r="N158" s="1">
        <f t="shared" si="101"/>
        <v>7</v>
      </c>
      <c r="O158" s="1">
        <f t="shared" si="102"/>
        <v>9</v>
      </c>
      <c r="P158" s="1">
        <f t="shared" si="103"/>
        <v>11</v>
      </c>
      <c r="R158" s="1" t="str">
        <f>IFERROR(IF($I158="b",INDEX(flat_spelling[],MATCH(scales[[#This Row],[n1]],flat_spelling[number],0),2),INDEX(sharp_spelling[],MATCH(scales[[#This Row],[n1]],sharp_spelling[number],0),2)),"")</f>
        <v>B</v>
      </c>
      <c r="S158" s="1" t="str">
        <f>IFERROR(IF($I158="b",INDEX(flat_spelling[],MATCH(scales[[#This Row],[n2]],flat_spelling[number],0),2),INDEX(sharp_spelling[],MATCH(scales[[#This Row],[n2]],sharp_spelling[number],0),2)),"")</f>
        <v>D</v>
      </c>
      <c r="T158" s="1" t="str">
        <f>IFERROR(IF($I158="b",INDEX(flat_spelling[],MATCH(scales[[#This Row],[n3]],flat_spelling[number],0),2),INDEX(sharp_spelling[],MATCH(scales[[#This Row],[n3]],sharp_spelling[number],0),2)),"")</f>
        <v>D#</v>
      </c>
      <c r="U158" s="1" t="str">
        <f>IFERROR(IF($I158="b",INDEX(flat_spelling[],MATCH(scales[[#This Row],[n4]],flat_spelling[number],0),2),INDEX(sharp_spelling[],MATCH(scales[[#This Row],[n4]],sharp_spelling[number],0),2)),"")</f>
        <v>F</v>
      </c>
      <c r="V158" s="1" t="str">
        <f>IFERROR(IF($I158="b",INDEX(flat_spelling[],MATCH(scales[[#This Row],[n5]],flat_spelling[number],0),2),INDEX(sharp_spelling[],MATCH(scales[[#This Row],[n5]],sharp_spelling[number],0),2)),"")</f>
        <v>F#</v>
      </c>
      <c r="W158" s="1" t="str">
        <f>IFERROR(IF($I158="b",INDEX(flat_spelling[],MATCH(scales[[#This Row],[n6]],flat_spelling[number],0),2),INDEX(sharp_spelling[],MATCH(scales[[#This Row],[n6]],sharp_spelling[number],0),2)),"")</f>
        <v>G#</v>
      </c>
      <c r="X158" s="1" t="str">
        <f>IFERROR(IF($I158="b",INDEX(flat_spelling[],MATCH(scales[[#This Row],[n7]],flat_spelling[number],0),2),INDEX(sharp_spelling[],MATCH(scales[[#This Row],[n7]],sharp_spelling[number],0),2)),"")</f>
        <v>A#</v>
      </c>
      <c r="Y158" s="1" t="str">
        <f>IFERROR(IF($I158="b",INDEX(flat_spelling[],MATCH(scales[[#This Row],[n8]],flat_spelling[number],0),2),INDEX(sharp_spelling[],MATCH(scales[[#This Row],[n8]],sharp_spelling[number],0),2)),"")</f>
        <v/>
      </c>
      <c r="Z158" s="1" t="s">
        <v>77</v>
      </c>
      <c r="AA158" s="1" t="s">
        <v>79</v>
      </c>
      <c r="AB158" s="1" t="s">
        <v>78</v>
      </c>
      <c r="AC158" s="1" t="s">
        <v>79</v>
      </c>
      <c r="AD158" s="1" t="s">
        <v>80</v>
      </c>
      <c r="AE158" s="1" t="s">
        <v>78</v>
      </c>
      <c r="AF158" s="1" t="s">
        <v>77</v>
      </c>
    </row>
    <row r="159" spans="2:32" x14ac:dyDescent="0.4">
      <c r="B159" s="1">
        <v>157</v>
      </c>
      <c r="C159" s="1">
        <v>1</v>
      </c>
      <c r="D159" s="1" t="str">
        <f>scales[[#This Row],[nn1]]</f>
        <v>C</v>
      </c>
      <c r="E159" s="1" t="s">
        <v>63</v>
      </c>
      <c r="F159" s="1">
        <v>7</v>
      </c>
      <c r="G159" s="1" t="s">
        <v>61</v>
      </c>
      <c r="H159" s="1">
        <f>MOD(1,12)+1</f>
        <v>2</v>
      </c>
      <c r="I159" s="1" t="str">
        <f>IF(COUNTIF(RMS_spelling[number],scales[[#This Row],[RMS]])&gt;0,"b","")</f>
        <v>b</v>
      </c>
      <c r="J159" s="1">
        <v>1</v>
      </c>
      <c r="K159" s="1">
        <v>2</v>
      </c>
      <c r="L159" s="1">
        <v>4</v>
      </c>
      <c r="M159" s="1">
        <v>5</v>
      </c>
      <c r="N159" s="1">
        <v>7</v>
      </c>
      <c r="O159" s="1">
        <v>9</v>
      </c>
      <c r="P159" s="1">
        <v>10</v>
      </c>
      <c r="R159" s="1" t="str">
        <f>IFERROR(IF($I159="b",INDEX(flat_spelling[],MATCH(scales[[#This Row],[n1]],flat_spelling[number],0),2),INDEX(sharp_spelling[],MATCH(scales[[#This Row],[n1]],sharp_spelling[number],0),2)),"")</f>
        <v>C</v>
      </c>
      <c r="S159" s="1" t="str">
        <f>IFERROR(IF($I159="b",INDEX(flat_spelling[],MATCH(scales[[#This Row],[n2]],flat_spelling[number],0),2),INDEX(sharp_spelling[],MATCH(scales[[#This Row],[n2]],sharp_spelling[number],0),2)),"")</f>
        <v>Db</v>
      </c>
      <c r="T159" s="1" t="str">
        <f>IFERROR(IF($I159="b",INDEX(flat_spelling[],MATCH(scales[[#This Row],[n3]],flat_spelling[number],0),2),INDEX(sharp_spelling[],MATCH(scales[[#This Row],[n3]],sharp_spelling[number],0),2)),"")</f>
        <v>Eb</v>
      </c>
      <c r="U159" s="1" t="str">
        <f>IFERROR(IF($I159="b",INDEX(flat_spelling[],MATCH(scales[[#This Row],[n4]],flat_spelling[number],0),2),INDEX(sharp_spelling[],MATCH(scales[[#This Row],[n4]],sharp_spelling[number],0),2)),"")</f>
        <v>E</v>
      </c>
      <c r="V159" s="1" t="str">
        <f>IFERROR(IF($I159="b",INDEX(flat_spelling[],MATCH(scales[[#This Row],[n5]],flat_spelling[number],0),2),INDEX(sharp_spelling[],MATCH(scales[[#This Row],[n5]],sharp_spelling[number],0),2)),"")</f>
        <v>Gb</v>
      </c>
      <c r="W159" s="1" t="str">
        <f>IFERROR(IF($I159="b",INDEX(flat_spelling[],MATCH(scales[[#This Row],[n6]],flat_spelling[number],0),2),INDEX(sharp_spelling[],MATCH(scales[[#This Row],[n6]],sharp_spelling[number],0),2)),"")</f>
        <v>Ab</v>
      </c>
      <c r="X159" s="1" t="str">
        <f>IFERROR(IF($I159="b",INDEX(flat_spelling[],MATCH(scales[[#This Row],[n7]],flat_spelling[number],0),2),INDEX(sharp_spelling[],MATCH(scales[[#This Row],[n7]],sharp_spelling[number],0),2)),"")</f>
        <v>A</v>
      </c>
      <c r="Y159" s="1" t="str">
        <f>IFERROR(IF($I159="b",INDEX(flat_spelling[],MATCH(scales[[#This Row],[n8]],flat_spelling[number],0),2),INDEX(sharp_spelling[],MATCH(scales[[#This Row],[n8]],sharp_spelling[number],0),2)),"")</f>
        <v/>
      </c>
      <c r="Z159" s="1" t="s">
        <v>79</v>
      </c>
      <c r="AA159" s="1" t="s">
        <v>78</v>
      </c>
      <c r="AB159" s="1" t="s">
        <v>79</v>
      </c>
      <c r="AC159" s="1" t="s">
        <v>80</v>
      </c>
      <c r="AD159" s="1" t="s">
        <v>78</v>
      </c>
      <c r="AE159" s="1" t="s">
        <v>77</v>
      </c>
      <c r="AF159" s="1" t="s">
        <v>77</v>
      </c>
    </row>
    <row r="160" spans="2:32" x14ac:dyDescent="0.4">
      <c r="B160" s="1">
        <v>158</v>
      </c>
      <c r="C160" s="1">
        <v>2</v>
      </c>
      <c r="D160" s="1" t="str">
        <f>scales[[#This Row],[nn1]]</f>
        <v>C#</v>
      </c>
      <c r="E160" s="1" t="s">
        <v>63</v>
      </c>
      <c r="F160" s="1">
        <v>7</v>
      </c>
      <c r="G160" s="1" t="s">
        <v>61</v>
      </c>
      <c r="H160" s="1">
        <f t="shared" ref="H160:H170" si="104">MOD(H159,12)+1</f>
        <v>3</v>
      </c>
      <c r="I160" s="1" t="str">
        <f>IF(COUNTIF(RMS_spelling[number],scales[[#This Row],[RMS]])&gt;0,"b","")</f>
        <v/>
      </c>
      <c r="J160" s="1">
        <f t="shared" ref="J160:J170" si="105">MOD(J159,12)+1</f>
        <v>2</v>
      </c>
      <c r="K160" s="1">
        <f t="shared" ref="K160:K170" si="106">MOD(K159,12)+1</f>
        <v>3</v>
      </c>
      <c r="L160" s="1">
        <f t="shared" ref="L160:L170" si="107">MOD(L159,12)+1</f>
        <v>5</v>
      </c>
      <c r="M160" s="1">
        <f t="shared" ref="M160:M170" si="108">MOD(M159,12)+1</f>
        <v>6</v>
      </c>
      <c r="N160" s="1">
        <f t="shared" ref="N160:N170" si="109">MOD(N159,12)+1</f>
        <v>8</v>
      </c>
      <c r="O160" s="1">
        <f t="shared" ref="O160:O170" si="110">MOD(O159,12)+1</f>
        <v>10</v>
      </c>
      <c r="P160" s="1">
        <f t="shared" ref="P160:P170" si="111">MOD(P159,12)+1</f>
        <v>11</v>
      </c>
      <c r="R160" s="1" t="str">
        <f>IFERROR(IF($I160="b",INDEX(flat_spelling[],MATCH(scales[[#This Row],[n1]],flat_spelling[number],0),2),INDEX(sharp_spelling[],MATCH(scales[[#This Row],[n1]],sharp_spelling[number],0),2)),"")</f>
        <v>C#</v>
      </c>
      <c r="S160" s="1" t="str">
        <f>IFERROR(IF($I160="b",INDEX(flat_spelling[],MATCH(scales[[#This Row],[n2]],flat_spelling[number],0),2),INDEX(sharp_spelling[],MATCH(scales[[#This Row],[n2]],sharp_spelling[number],0),2)),"")</f>
        <v>D</v>
      </c>
      <c r="T160" s="1" t="str">
        <f>IFERROR(IF($I160="b",INDEX(flat_spelling[],MATCH(scales[[#This Row],[n3]],flat_spelling[number],0),2),INDEX(sharp_spelling[],MATCH(scales[[#This Row],[n3]],sharp_spelling[number],0),2)),"")</f>
        <v>E</v>
      </c>
      <c r="U160" s="1" t="str">
        <f>IFERROR(IF($I160="b",INDEX(flat_spelling[],MATCH(scales[[#This Row],[n4]],flat_spelling[number],0),2),INDEX(sharp_spelling[],MATCH(scales[[#This Row],[n4]],sharp_spelling[number],0),2)),"")</f>
        <v>F</v>
      </c>
      <c r="V160" s="1" t="str">
        <f>IFERROR(IF($I160="b",INDEX(flat_spelling[],MATCH(scales[[#This Row],[n5]],flat_spelling[number],0),2),INDEX(sharp_spelling[],MATCH(scales[[#This Row],[n5]],sharp_spelling[number],0),2)),"")</f>
        <v>G</v>
      </c>
      <c r="W160" s="1" t="str">
        <f>IFERROR(IF($I160="b",INDEX(flat_spelling[],MATCH(scales[[#This Row],[n6]],flat_spelling[number],0),2),INDEX(sharp_spelling[],MATCH(scales[[#This Row],[n6]],sharp_spelling[number],0),2)),"")</f>
        <v>A</v>
      </c>
      <c r="X160" s="1" t="str">
        <f>IFERROR(IF($I160="b",INDEX(flat_spelling[],MATCH(scales[[#This Row],[n7]],flat_spelling[number],0),2),INDEX(sharp_spelling[],MATCH(scales[[#This Row],[n7]],sharp_spelling[number],0),2)),"")</f>
        <v>A#</v>
      </c>
      <c r="Y160" s="1" t="str">
        <f>IFERROR(IF($I160="b",INDEX(flat_spelling[],MATCH(scales[[#This Row],[n8]],flat_spelling[number],0),2),INDEX(sharp_spelling[],MATCH(scales[[#This Row],[n8]],sharp_spelling[number],0),2)),"")</f>
        <v/>
      </c>
      <c r="Z160" s="1" t="s">
        <v>79</v>
      </c>
      <c r="AA160" s="1" t="s">
        <v>78</v>
      </c>
      <c r="AB160" s="1" t="s">
        <v>79</v>
      </c>
      <c r="AC160" s="1" t="s">
        <v>80</v>
      </c>
      <c r="AD160" s="1" t="s">
        <v>78</v>
      </c>
      <c r="AE160" s="1" t="s">
        <v>77</v>
      </c>
      <c r="AF160" s="1" t="s">
        <v>77</v>
      </c>
    </row>
    <row r="161" spans="2:32" x14ac:dyDescent="0.4">
      <c r="B161" s="1">
        <v>159</v>
      </c>
      <c r="C161" s="1">
        <v>3</v>
      </c>
      <c r="D161" s="1" t="str">
        <f>scales[[#This Row],[nn1]]</f>
        <v>D</v>
      </c>
      <c r="E161" s="1" t="s">
        <v>63</v>
      </c>
      <c r="F161" s="1">
        <v>7</v>
      </c>
      <c r="G161" s="1" t="s">
        <v>61</v>
      </c>
      <c r="H161" s="1">
        <f t="shared" si="104"/>
        <v>4</v>
      </c>
      <c r="I161" s="1" t="str">
        <f>IF(COUNTIF(RMS_spelling[number],scales[[#This Row],[RMS]])&gt;0,"b","")</f>
        <v>b</v>
      </c>
      <c r="J161" s="1">
        <f t="shared" si="105"/>
        <v>3</v>
      </c>
      <c r="K161" s="1">
        <f t="shared" si="106"/>
        <v>4</v>
      </c>
      <c r="L161" s="1">
        <f t="shared" si="107"/>
        <v>6</v>
      </c>
      <c r="M161" s="1">
        <f t="shared" si="108"/>
        <v>7</v>
      </c>
      <c r="N161" s="1">
        <f t="shared" si="109"/>
        <v>9</v>
      </c>
      <c r="O161" s="1">
        <f t="shared" si="110"/>
        <v>11</v>
      </c>
      <c r="P161" s="1">
        <f t="shared" si="111"/>
        <v>12</v>
      </c>
      <c r="R161" s="1" t="str">
        <f>IFERROR(IF($I161="b",INDEX(flat_spelling[],MATCH(scales[[#This Row],[n1]],flat_spelling[number],0),2),INDEX(sharp_spelling[],MATCH(scales[[#This Row],[n1]],sharp_spelling[number],0),2)),"")</f>
        <v>D</v>
      </c>
      <c r="S161" s="1" t="str">
        <f>IFERROR(IF($I161="b",INDEX(flat_spelling[],MATCH(scales[[#This Row],[n2]],flat_spelling[number],0),2),INDEX(sharp_spelling[],MATCH(scales[[#This Row],[n2]],sharp_spelling[number],0),2)),"")</f>
        <v>Eb</v>
      </c>
      <c r="T161" s="1" t="str">
        <f>IFERROR(IF($I161="b",INDEX(flat_spelling[],MATCH(scales[[#This Row],[n3]],flat_spelling[number],0),2),INDEX(sharp_spelling[],MATCH(scales[[#This Row],[n3]],sharp_spelling[number],0),2)),"")</f>
        <v>F</v>
      </c>
      <c r="U161" s="1" t="str">
        <f>IFERROR(IF($I161="b",INDEX(flat_spelling[],MATCH(scales[[#This Row],[n4]],flat_spelling[number],0),2),INDEX(sharp_spelling[],MATCH(scales[[#This Row],[n4]],sharp_spelling[number],0),2)),"")</f>
        <v>Gb</v>
      </c>
      <c r="V161" s="1" t="str">
        <f>IFERROR(IF($I161="b",INDEX(flat_spelling[],MATCH(scales[[#This Row],[n5]],flat_spelling[number],0),2),INDEX(sharp_spelling[],MATCH(scales[[#This Row],[n5]],sharp_spelling[number],0),2)),"")</f>
        <v>Ab</v>
      </c>
      <c r="W161" s="1" t="str">
        <f>IFERROR(IF($I161="b",INDEX(flat_spelling[],MATCH(scales[[#This Row],[n6]],flat_spelling[number],0),2),INDEX(sharp_spelling[],MATCH(scales[[#This Row],[n6]],sharp_spelling[number],0),2)),"")</f>
        <v>Bb</v>
      </c>
      <c r="X161" s="1" t="str">
        <f>IFERROR(IF($I161="b",INDEX(flat_spelling[],MATCH(scales[[#This Row],[n7]],flat_spelling[number],0),2),INDEX(sharp_spelling[],MATCH(scales[[#This Row],[n7]],sharp_spelling[number],0),2)),"")</f>
        <v>B</v>
      </c>
      <c r="Y161" s="1" t="str">
        <f>IFERROR(IF($I161="b",INDEX(flat_spelling[],MATCH(scales[[#This Row],[n8]],flat_spelling[number],0),2),INDEX(sharp_spelling[],MATCH(scales[[#This Row],[n8]],sharp_spelling[number],0),2)),"")</f>
        <v/>
      </c>
      <c r="Z161" s="1" t="s">
        <v>79</v>
      </c>
      <c r="AA161" s="1" t="s">
        <v>78</v>
      </c>
      <c r="AB161" s="1" t="s">
        <v>79</v>
      </c>
      <c r="AC161" s="1" t="s">
        <v>80</v>
      </c>
      <c r="AD161" s="1" t="s">
        <v>78</v>
      </c>
      <c r="AE161" s="1" t="s">
        <v>77</v>
      </c>
      <c r="AF161" s="1" t="s">
        <v>77</v>
      </c>
    </row>
    <row r="162" spans="2:32" x14ac:dyDescent="0.4">
      <c r="B162" s="1">
        <v>160</v>
      </c>
      <c r="C162" s="1">
        <v>4</v>
      </c>
      <c r="D162" s="1" t="str">
        <f>scales[[#This Row],[nn1]]</f>
        <v>D#</v>
      </c>
      <c r="E162" s="1" t="s">
        <v>63</v>
      </c>
      <c r="F162" s="1">
        <v>7</v>
      </c>
      <c r="G162" s="1" t="s">
        <v>61</v>
      </c>
      <c r="H162" s="1">
        <f t="shared" si="104"/>
        <v>5</v>
      </c>
      <c r="I162" s="1" t="str">
        <f>IF(COUNTIF(RMS_spelling[number],scales[[#This Row],[RMS]])&gt;0,"b","")</f>
        <v/>
      </c>
      <c r="J162" s="1">
        <f t="shared" si="105"/>
        <v>4</v>
      </c>
      <c r="K162" s="1">
        <f t="shared" si="106"/>
        <v>5</v>
      </c>
      <c r="L162" s="1">
        <f t="shared" si="107"/>
        <v>7</v>
      </c>
      <c r="M162" s="1">
        <f t="shared" si="108"/>
        <v>8</v>
      </c>
      <c r="N162" s="1">
        <f t="shared" si="109"/>
        <v>10</v>
      </c>
      <c r="O162" s="1">
        <f t="shared" si="110"/>
        <v>12</v>
      </c>
      <c r="P162" s="1">
        <f t="shared" si="111"/>
        <v>1</v>
      </c>
      <c r="R162" s="1" t="str">
        <f>IFERROR(IF($I162="b",INDEX(flat_spelling[],MATCH(scales[[#This Row],[n1]],flat_spelling[number],0),2),INDEX(sharp_spelling[],MATCH(scales[[#This Row],[n1]],sharp_spelling[number],0),2)),"")</f>
        <v>D#</v>
      </c>
      <c r="S162" s="1" t="str">
        <f>IFERROR(IF($I162="b",INDEX(flat_spelling[],MATCH(scales[[#This Row],[n2]],flat_spelling[number],0),2),INDEX(sharp_spelling[],MATCH(scales[[#This Row],[n2]],sharp_spelling[number],0),2)),"")</f>
        <v>E</v>
      </c>
      <c r="T162" s="1" t="str">
        <f>IFERROR(IF($I162="b",INDEX(flat_spelling[],MATCH(scales[[#This Row],[n3]],flat_spelling[number],0),2),INDEX(sharp_spelling[],MATCH(scales[[#This Row],[n3]],sharp_spelling[number],0),2)),"")</f>
        <v>F#</v>
      </c>
      <c r="U162" s="1" t="str">
        <f>IFERROR(IF($I162="b",INDEX(flat_spelling[],MATCH(scales[[#This Row],[n4]],flat_spelling[number],0),2),INDEX(sharp_spelling[],MATCH(scales[[#This Row],[n4]],sharp_spelling[number],0),2)),"")</f>
        <v>G</v>
      </c>
      <c r="V162" s="1" t="str">
        <f>IFERROR(IF($I162="b",INDEX(flat_spelling[],MATCH(scales[[#This Row],[n5]],flat_spelling[number],0),2),INDEX(sharp_spelling[],MATCH(scales[[#This Row],[n5]],sharp_spelling[number],0),2)),"")</f>
        <v>A</v>
      </c>
      <c r="W162" s="1" t="str">
        <f>IFERROR(IF($I162="b",INDEX(flat_spelling[],MATCH(scales[[#This Row],[n6]],flat_spelling[number],0),2),INDEX(sharp_spelling[],MATCH(scales[[#This Row],[n6]],sharp_spelling[number],0),2)),"")</f>
        <v>B</v>
      </c>
      <c r="X162" s="1" t="str">
        <f>IFERROR(IF($I162="b",INDEX(flat_spelling[],MATCH(scales[[#This Row],[n7]],flat_spelling[number],0),2),INDEX(sharp_spelling[],MATCH(scales[[#This Row],[n7]],sharp_spelling[number],0),2)),"")</f>
        <v>C</v>
      </c>
      <c r="Y162" s="1" t="str">
        <f>IFERROR(IF($I162="b",INDEX(flat_spelling[],MATCH(scales[[#This Row],[n8]],flat_spelling[number],0),2),INDEX(sharp_spelling[],MATCH(scales[[#This Row],[n8]],sharp_spelling[number],0),2)),"")</f>
        <v/>
      </c>
      <c r="Z162" s="1" t="s">
        <v>79</v>
      </c>
      <c r="AA162" s="1" t="s">
        <v>78</v>
      </c>
      <c r="AB162" s="1" t="s">
        <v>79</v>
      </c>
      <c r="AC162" s="1" t="s">
        <v>80</v>
      </c>
      <c r="AD162" s="1" t="s">
        <v>78</v>
      </c>
      <c r="AE162" s="1" t="s">
        <v>77</v>
      </c>
      <c r="AF162" s="1" t="s">
        <v>77</v>
      </c>
    </row>
    <row r="163" spans="2:32" x14ac:dyDescent="0.4">
      <c r="B163" s="1">
        <v>161</v>
      </c>
      <c r="C163" s="1">
        <v>5</v>
      </c>
      <c r="D163" s="1" t="str">
        <f>scales[[#This Row],[nn1]]</f>
        <v>E</v>
      </c>
      <c r="E163" s="1" t="s">
        <v>63</v>
      </c>
      <c r="F163" s="1">
        <v>7</v>
      </c>
      <c r="G163" s="1" t="s">
        <v>61</v>
      </c>
      <c r="H163" s="1">
        <f t="shared" si="104"/>
        <v>6</v>
      </c>
      <c r="I163" s="1" t="str">
        <f>IF(COUNTIF(RMS_spelling[number],scales[[#This Row],[RMS]])&gt;0,"b","")</f>
        <v>b</v>
      </c>
      <c r="J163" s="1">
        <f t="shared" si="105"/>
        <v>5</v>
      </c>
      <c r="K163" s="1">
        <f t="shared" si="106"/>
        <v>6</v>
      </c>
      <c r="L163" s="1">
        <f t="shared" si="107"/>
        <v>8</v>
      </c>
      <c r="M163" s="1">
        <f t="shared" si="108"/>
        <v>9</v>
      </c>
      <c r="N163" s="1">
        <f t="shared" si="109"/>
        <v>11</v>
      </c>
      <c r="O163" s="1">
        <f t="shared" si="110"/>
        <v>1</v>
      </c>
      <c r="P163" s="1">
        <f t="shared" si="111"/>
        <v>2</v>
      </c>
      <c r="R163" s="1" t="str">
        <f>IFERROR(IF($I163="b",INDEX(flat_spelling[],MATCH(scales[[#This Row],[n1]],flat_spelling[number],0),2),INDEX(sharp_spelling[],MATCH(scales[[#This Row],[n1]],sharp_spelling[number],0),2)),"")</f>
        <v>E</v>
      </c>
      <c r="S163" s="1" t="str">
        <f>IFERROR(IF($I163="b",INDEX(flat_spelling[],MATCH(scales[[#This Row],[n2]],flat_spelling[number],0),2),INDEX(sharp_spelling[],MATCH(scales[[#This Row],[n2]],sharp_spelling[number],0),2)),"")</f>
        <v>F</v>
      </c>
      <c r="T163" s="1" t="str">
        <f>IFERROR(IF($I163="b",INDEX(flat_spelling[],MATCH(scales[[#This Row],[n3]],flat_spelling[number],0),2),INDEX(sharp_spelling[],MATCH(scales[[#This Row],[n3]],sharp_spelling[number],0),2)),"")</f>
        <v>G</v>
      </c>
      <c r="U163" s="1" t="str">
        <f>IFERROR(IF($I163="b",INDEX(flat_spelling[],MATCH(scales[[#This Row],[n4]],flat_spelling[number],0),2),INDEX(sharp_spelling[],MATCH(scales[[#This Row],[n4]],sharp_spelling[number],0),2)),"")</f>
        <v>Ab</v>
      </c>
      <c r="V163" s="1" t="str">
        <f>IFERROR(IF($I163="b",INDEX(flat_spelling[],MATCH(scales[[#This Row],[n5]],flat_spelling[number],0),2),INDEX(sharp_spelling[],MATCH(scales[[#This Row],[n5]],sharp_spelling[number],0),2)),"")</f>
        <v>Bb</v>
      </c>
      <c r="W163" s="1" t="str">
        <f>IFERROR(IF($I163="b",INDEX(flat_spelling[],MATCH(scales[[#This Row],[n6]],flat_spelling[number],0),2),INDEX(sharp_spelling[],MATCH(scales[[#This Row],[n6]],sharp_spelling[number],0),2)),"")</f>
        <v>C</v>
      </c>
      <c r="X163" s="1" t="str">
        <f>IFERROR(IF($I163="b",INDEX(flat_spelling[],MATCH(scales[[#This Row],[n7]],flat_spelling[number],0),2),INDEX(sharp_spelling[],MATCH(scales[[#This Row],[n7]],sharp_spelling[number],0),2)),"")</f>
        <v>Db</v>
      </c>
      <c r="Y163" s="1" t="str">
        <f>IFERROR(IF($I163="b",INDEX(flat_spelling[],MATCH(scales[[#This Row],[n8]],flat_spelling[number],0),2),INDEX(sharp_spelling[],MATCH(scales[[#This Row],[n8]],sharp_spelling[number],0),2)),"")</f>
        <v/>
      </c>
      <c r="Z163" s="1" t="s">
        <v>79</v>
      </c>
      <c r="AA163" s="1" t="s">
        <v>78</v>
      </c>
      <c r="AB163" s="1" t="s">
        <v>79</v>
      </c>
      <c r="AC163" s="1" t="s">
        <v>80</v>
      </c>
      <c r="AD163" s="1" t="s">
        <v>78</v>
      </c>
      <c r="AE163" s="1" t="s">
        <v>77</v>
      </c>
      <c r="AF163" s="1" t="s">
        <v>77</v>
      </c>
    </row>
    <row r="164" spans="2:32" x14ac:dyDescent="0.4">
      <c r="B164" s="1">
        <v>162</v>
      </c>
      <c r="C164" s="1">
        <v>6</v>
      </c>
      <c r="D164" s="1" t="str">
        <f>scales[[#This Row],[nn1]]</f>
        <v>F</v>
      </c>
      <c r="E164" s="1" t="s">
        <v>63</v>
      </c>
      <c r="F164" s="1">
        <v>7</v>
      </c>
      <c r="G164" s="1" t="s">
        <v>61</v>
      </c>
      <c r="H164" s="1">
        <f t="shared" si="104"/>
        <v>7</v>
      </c>
      <c r="I164" s="1" t="str">
        <f>IF(COUNTIF(RMS_spelling[number],scales[[#This Row],[RMS]])&gt;0,"b","")</f>
        <v/>
      </c>
      <c r="J164" s="1">
        <f t="shared" si="105"/>
        <v>6</v>
      </c>
      <c r="K164" s="1">
        <f t="shared" si="106"/>
        <v>7</v>
      </c>
      <c r="L164" s="1">
        <f t="shared" si="107"/>
        <v>9</v>
      </c>
      <c r="M164" s="1">
        <f t="shared" si="108"/>
        <v>10</v>
      </c>
      <c r="N164" s="1">
        <f t="shared" si="109"/>
        <v>12</v>
      </c>
      <c r="O164" s="1">
        <f t="shared" si="110"/>
        <v>2</v>
      </c>
      <c r="P164" s="1">
        <f t="shared" si="111"/>
        <v>3</v>
      </c>
      <c r="R164" s="1" t="str">
        <f>IFERROR(IF($I164="b",INDEX(flat_spelling[],MATCH(scales[[#This Row],[n1]],flat_spelling[number],0),2),INDEX(sharp_spelling[],MATCH(scales[[#This Row],[n1]],sharp_spelling[number],0),2)),"")</f>
        <v>F</v>
      </c>
      <c r="S164" s="1" t="str">
        <f>IFERROR(IF($I164="b",INDEX(flat_spelling[],MATCH(scales[[#This Row],[n2]],flat_spelling[number],0),2),INDEX(sharp_spelling[],MATCH(scales[[#This Row],[n2]],sharp_spelling[number],0),2)),"")</f>
        <v>F#</v>
      </c>
      <c r="T164" s="1" t="str">
        <f>IFERROR(IF($I164="b",INDEX(flat_spelling[],MATCH(scales[[#This Row],[n3]],flat_spelling[number],0),2),INDEX(sharp_spelling[],MATCH(scales[[#This Row],[n3]],sharp_spelling[number],0),2)),"")</f>
        <v>G#</v>
      </c>
      <c r="U164" s="1" t="str">
        <f>IFERROR(IF($I164="b",INDEX(flat_spelling[],MATCH(scales[[#This Row],[n4]],flat_spelling[number],0),2),INDEX(sharp_spelling[],MATCH(scales[[#This Row],[n4]],sharp_spelling[number],0),2)),"")</f>
        <v>A</v>
      </c>
      <c r="V164" s="1" t="str">
        <f>IFERROR(IF($I164="b",INDEX(flat_spelling[],MATCH(scales[[#This Row],[n5]],flat_spelling[number],0),2),INDEX(sharp_spelling[],MATCH(scales[[#This Row],[n5]],sharp_spelling[number],0),2)),"")</f>
        <v>B</v>
      </c>
      <c r="W164" s="1" t="str">
        <f>IFERROR(IF($I164="b",INDEX(flat_spelling[],MATCH(scales[[#This Row],[n6]],flat_spelling[number],0),2),INDEX(sharp_spelling[],MATCH(scales[[#This Row],[n6]],sharp_spelling[number],0),2)),"")</f>
        <v>C#</v>
      </c>
      <c r="X164" s="1" t="str">
        <f>IFERROR(IF($I164="b",INDEX(flat_spelling[],MATCH(scales[[#This Row],[n7]],flat_spelling[number],0),2),INDEX(sharp_spelling[],MATCH(scales[[#This Row],[n7]],sharp_spelling[number],0),2)),"")</f>
        <v>D</v>
      </c>
      <c r="Y164" s="1" t="str">
        <f>IFERROR(IF($I164="b",INDEX(flat_spelling[],MATCH(scales[[#This Row],[n8]],flat_spelling[number],0),2),INDEX(sharp_spelling[],MATCH(scales[[#This Row],[n8]],sharp_spelling[number],0),2)),"")</f>
        <v/>
      </c>
      <c r="Z164" s="1" t="s">
        <v>79</v>
      </c>
      <c r="AA164" s="1" t="s">
        <v>78</v>
      </c>
      <c r="AB164" s="1" t="s">
        <v>79</v>
      </c>
      <c r="AC164" s="1" t="s">
        <v>80</v>
      </c>
      <c r="AD164" s="1" t="s">
        <v>78</v>
      </c>
      <c r="AE164" s="1" t="s">
        <v>77</v>
      </c>
      <c r="AF164" s="1" t="s">
        <v>77</v>
      </c>
    </row>
    <row r="165" spans="2:32" x14ac:dyDescent="0.4">
      <c r="B165" s="1">
        <v>163</v>
      </c>
      <c r="C165" s="1">
        <v>7</v>
      </c>
      <c r="D165" s="1" t="str">
        <f>scales[[#This Row],[nn1]]</f>
        <v>F#</v>
      </c>
      <c r="E165" s="1" t="s">
        <v>63</v>
      </c>
      <c r="F165" s="1">
        <v>7</v>
      </c>
      <c r="G165" s="1" t="s">
        <v>61</v>
      </c>
      <c r="H165" s="1">
        <f t="shared" si="104"/>
        <v>8</v>
      </c>
      <c r="I165" s="1" t="str">
        <f>IF(COUNTIF(RMS_spelling[number],scales[[#This Row],[RMS]])&gt;0,"b","")</f>
        <v/>
      </c>
      <c r="J165" s="1">
        <f t="shared" si="105"/>
        <v>7</v>
      </c>
      <c r="K165" s="1">
        <f t="shared" si="106"/>
        <v>8</v>
      </c>
      <c r="L165" s="1">
        <f t="shared" si="107"/>
        <v>10</v>
      </c>
      <c r="M165" s="1">
        <f t="shared" si="108"/>
        <v>11</v>
      </c>
      <c r="N165" s="1">
        <f t="shared" si="109"/>
        <v>1</v>
      </c>
      <c r="O165" s="1">
        <f t="shared" si="110"/>
        <v>3</v>
      </c>
      <c r="P165" s="1">
        <f t="shared" si="111"/>
        <v>4</v>
      </c>
      <c r="R165" s="1" t="str">
        <f>IFERROR(IF($I165="b",INDEX(flat_spelling[],MATCH(scales[[#This Row],[n1]],flat_spelling[number],0),2),INDEX(sharp_spelling[],MATCH(scales[[#This Row],[n1]],sharp_spelling[number],0),2)),"")</f>
        <v>F#</v>
      </c>
      <c r="S165" s="1" t="str">
        <f>IFERROR(IF($I165="b",INDEX(flat_spelling[],MATCH(scales[[#This Row],[n2]],flat_spelling[number],0),2),INDEX(sharp_spelling[],MATCH(scales[[#This Row],[n2]],sharp_spelling[number],0),2)),"")</f>
        <v>G</v>
      </c>
      <c r="T165" s="1" t="str">
        <f>IFERROR(IF($I165="b",INDEX(flat_spelling[],MATCH(scales[[#This Row],[n3]],flat_spelling[number],0),2),INDEX(sharp_spelling[],MATCH(scales[[#This Row],[n3]],sharp_spelling[number],0),2)),"")</f>
        <v>A</v>
      </c>
      <c r="U165" s="1" t="str">
        <f>IFERROR(IF($I165="b",INDEX(flat_spelling[],MATCH(scales[[#This Row],[n4]],flat_spelling[number],0),2),INDEX(sharp_spelling[],MATCH(scales[[#This Row],[n4]],sharp_spelling[number],0),2)),"")</f>
        <v>A#</v>
      </c>
      <c r="V165" s="1" t="str">
        <f>IFERROR(IF($I165="b",INDEX(flat_spelling[],MATCH(scales[[#This Row],[n5]],flat_spelling[number],0),2),INDEX(sharp_spelling[],MATCH(scales[[#This Row],[n5]],sharp_spelling[number],0),2)),"")</f>
        <v>C</v>
      </c>
      <c r="W165" s="1" t="str">
        <f>IFERROR(IF($I165="b",INDEX(flat_spelling[],MATCH(scales[[#This Row],[n6]],flat_spelling[number],0),2),INDEX(sharp_spelling[],MATCH(scales[[#This Row],[n6]],sharp_spelling[number],0),2)),"")</f>
        <v>D</v>
      </c>
      <c r="X165" s="1" t="str">
        <f>IFERROR(IF($I165="b",INDEX(flat_spelling[],MATCH(scales[[#This Row],[n7]],flat_spelling[number],0),2),INDEX(sharp_spelling[],MATCH(scales[[#This Row],[n7]],sharp_spelling[number],0),2)),"")</f>
        <v>D#</v>
      </c>
      <c r="Y165" s="1" t="str">
        <f>IFERROR(IF($I165="b",INDEX(flat_spelling[],MATCH(scales[[#This Row],[n8]],flat_spelling[number],0),2),INDEX(sharp_spelling[],MATCH(scales[[#This Row],[n8]],sharp_spelling[number],0),2)),"")</f>
        <v/>
      </c>
      <c r="Z165" s="1" t="s">
        <v>79</v>
      </c>
      <c r="AA165" s="1" t="s">
        <v>78</v>
      </c>
      <c r="AB165" s="1" t="s">
        <v>79</v>
      </c>
      <c r="AC165" s="1" t="s">
        <v>80</v>
      </c>
      <c r="AD165" s="1" t="s">
        <v>78</v>
      </c>
      <c r="AE165" s="1" t="s">
        <v>77</v>
      </c>
      <c r="AF165" s="1" t="s">
        <v>77</v>
      </c>
    </row>
    <row r="166" spans="2:32" x14ac:dyDescent="0.4">
      <c r="B166" s="1">
        <v>164</v>
      </c>
      <c r="C166" s="1">
        <v>8</v>
      </c>
      <c r="D166" s="1" t="str">
        <f>scales[[#This Row],[nn1]]</f>
        <v>G</v>
      </c>
      <c r="E166" s="1" t="s">
        <v>63</v>
      </c>
      <c r="F166" s="1">
        <v>7</v>
      </c>
      <c r="G166" s="1" t="s">
        <v>61</v>
      </c>
      <c r="H166" s="1">
        <f t="shared" si="104"/>
        <v>9</v>
      </c>
      <c r="I166" s="1" t="str">
        <f>IF(COUNTIF(RMS_spelling[number],scales[[#This Row],[RMS]])&gt;0,"b","")</f>
        <v>b</v>
      </c>
      <c r="J166" s="1">
        <f t="shared" si="105"/>
        <v>8</v>
      </c>
      <c r="K166" s="1">
        <f t="shared" si="106"/>
        <v>9</v>
      </c>
      <c r="L166" s="1">
        <f t="shared" si="107"/>
        <v>11</v>
      </c>
      <c r="M166" s="1">
        <f t="shared" si="108"/>
        <v>12</v>
      </c>
      <c r="N166" s="1">
        <f t="shared" si="109"/>
        <v>2</v>
      </c>
      <c r="O166" s="1">
        <f t="shared" si="110"/>
        <v>4</v>
      </c>
      <c r="P166" s="1">
        <f t="shared" si="111"/>
        <v>5</v>
      </c>
      <c r="R166" s="1" t="str">
        <f>IFERROR(IF($I166="b",INDEX(flat_spelling[],MATCH(scales[[#This Row],[n1]],flat_spelling[number],0),2),INDEX(sharp_spelling[],MATCH(scales[[#This Row],[n1]],sharp_spelling[number],0),2)),"")</f>
        <v>G</v>
      </c>
      <c r="S166" s="1" t="str">
        <f>IFERROR(IF($I166="b",INDEX(flat_spelling[],MATCH(scales[[#This Row],[n2]],flat_spelling[number],0),2),INDEX(sharp_spelling[],MATCH(scales[[#This Row],[n2]],sharp_spelling[number],0),2)),"")</f>
        <v>Ab</v>
      </c>
      <c r="T166" s="1" t="str">
        <f>IFERROR(IF($I166="b",INDEX(flat_spelling[],MATCH(scales[[#This Row],[n3]],flat_spelling[number],0),2),INDEX(sharp_spelling[],MATCH(scales[[#This Row],[n3]],sharp_spelling[number],0),2)),"")</f>
        <v>Bb</v>
      </c>
      <c r="U166" s="1" t="str">
        <f>IFERROR(IF($I166="b",INDEX(flat_spelling[],MATCH(scales[[#This Row],[n4]],flat_spelling[number],0),2),INDEX(sharp_spelling[],MATCH(scales[[#This Row],[n4]],sharp_spelling[number],0),2)),"")</f>
        <v>B</v>
      </c>
      <c r="V166" s="1" t="str">
        <f>IFERROR(IF($I166="b",INDEX(flat_spelling[],MATCH(scales[[#This Row],[n5]],flat_spelling[number],0),2),INDEX(sharp_spelling[],MATCH(scales[[#This Row],[n5]],sharp_spelling[number],0),2)),"")</f>
        <v>Db</v>
      </c>
      <c r="W166" s="1" t="str">
        <f>IFERROR(IF($I166="b",INDEX(flat_spelling[],MATCH(scales[[#This Row],[n6]],flat_spelling[number],0),2),INDEX(sharp_spelling[],MATCH(scales[[#This Row],[n6]],sharp_spelling[number],0),2)),"")</f>
        <v>Eb</v>
      </c>
      <c r="X166" s="1" t="str">
        <f>IFERROR(IF($I166="b",INDEX(flat_spelling[],MATCH(scales[[#This Row],[n7]],flat_spelling[number],0),2),INDEX(sharp_spelling[],MATCH(scales[[#This Row],[n7]],sharp_spelling[number],0),2)),"")</f>
        <v>E</v>
      </c>
      <c r="Y166" s="1" t="str">
        <f>IFERROR(IF($I166="b",INDEX(flat_spelling[],MATCH(scales[[#This Row],[n8]],flat_spelling[number],0),2),INDEX(sharp_spelling[],MATCH(scales[[#This Row],[n8]],sharp_spelling[number],0),2)),"")</f>
        <v/>
      </c>
      <c r="Z166" s="1" t="s">
        <v>79</v>
      </c>
      <c r="AA166" s="1" t="s">
        <v>78</v>
      </c>
      <c r="AB166" s="1" t="s">
        <v>79</v>
      </c>
      <c r="AC166" s="1" t="s">
        <v>80</v>
      </c>
      <c r="AD166" s="1" t="s">
        <v>78</v>
      </c>
      <c r="AE166" s="1" t="s">
        <v>77</v>
      </c>
      <c r="AF166" s="1" t="s">
        <v>77</v>
      </c>
    </row>
    <row r="167" spans="2:32" x14ac:dyDescent="0.4">
      <c r="B167" s="1">
        <v>165</v>
      </c>
      <c r="C167" s="1">
        <v>9</v>
      </c>
      <c r="D167" s="1" t="str">
        <f>scales[[#This Row],[nn1]]</f>
        <v>G#</v>
      </c>
      <c r="E167" s="1" t="s">
        <v>63</v>
      </c>
      <c r="F167" s="1">
        <v>7</v>
      </c>
      <c r="G167" s="1" t="s">
        <v>61</v>
      </c>
      <c r="H167" s="1">
        <f t="shared" si="104"/>
        <v>10</v>
      </c>
      <c r="I167" s="1" t="str">
        <f>IF(COUNTIF(RMS_spelling[number],scales[[#This Row],[RMS]])&gt;0,"b","")</f>
        <v/>
      </c>
      <c r="J167" s="1">
        <f t="shared" si="105"/>
        <v>9</v>
      </c>
      <c r="K167" s="1">
        <f t="shared" si="106"/>
        <v>10</v>
      </c>
      <c r="L167" s="1">
        <f t="shared" si="107"/>
        <v>12</v>
      </c>
      <c r="M167" s="1">
        <f t="shared" si="108"/>
        <v>1</v>
      </c>
      <c r="N167" s="1">
        <f t="shared" si="109"/>
        <v>3</v>
      </c>
      <c r="O167" s="1">
        <f t="shared" si="110"/>
        <v>5</v>
      </c>
      <c r="P167" s="1">
        <f t="shared" si="111"/>
        <v>6</v>
      </c>
      <c r="R167" s="1" t="str">
        <f>IFERROR(IF($I167="b",INDEX(flat_spelling[],MATCH(scales[[#This Row],[n1]],flat_spelling[number],0),2),INDEX(sharp_spelling[],MATCH(scales[[#This Row],[n1]],sharp_spelling[number],0),2)),"")</f>
        <v>G#</v>
      </c>
      <c r="S167" s="1" t="str">
        <f>IFERROR(IF($I167="b",INDEX(flat_spelling[],MATCH(scales[[#This Row],[n2]],flat_spelling[number],0),2),INDEX(sharp_spelling[],MATCH(scales[[#This Row],[n2]],sharp_spelling[number],0),2)),"")</f>
        <v>A</v>
      </c>
      <c r="T167" s="1" t="str">
        <f>IFERROR(IF($I167="b",INDEX(flat_spelling[],MATCH(scales[[#This Row],[n3]],flat_spelling[number],0),2),INDEX(sharp_spelling[],MATCH(scales[[#This Row],[n3]],sharp_spelling[number],0),2)),"")</f>
        <v>B</v>
      </c>
      <c r="U167" s="1" t="str">
        <f>IFERROR(IF($I167="b",INDEX(flat_spelling[],MATCH(scales[[#This Row],[n4]],flat_spelling[number],0),2),INDEX(sharp_spelling[],MATCH(scales[[#This Row],[n4]],sharp_spelling[number],0),2)),"")</f>
        <v>C</v>
      </c>
      <c r="V167" s="1" t="str">
        <f>IFERROR(IF($I167="b",INDEX(flat_spelling[],MATCH(scales[[#This Row],[n5]],flat_spelling[number],0),2),INDEX(sharp_spelling[],MATCH(scales[[#This Row],[n5]],sharp_spelling[number],0),2)),"")</f>
        <v>D</v>
      </c>
      <c r="W167" s="1" t="str">
        <f>IFERROR(IF($I167="b",INDEX(flat_spelling[],MATCH(scales[[#This Row],[n6]],flat_spelling[number],0),2),INDEX(sharp_spelling[],MATCH(scales[[#This Row],[n6]],sharp_spelling[number],0),2)),"")</f>
        <v>E</v>
      </c>
      <c r="X167" s="1" t="str">
        <f>IFERROR(IF($I167="b",INDEX(flat_spelling[],MATCH(scales[[#This Row],[n7]],flat_spelling[number],0),2),INDEX(sharp_spelling[],MATCH(scales[[#This Row],[n7]],sharp_spelling[number],0),2)),"")</f>
        <v>F</v>
      </c>
      <c r="Y167" s="1" t="str">
        <f>IFERROR(IF($I167="b",INDEX(flat_spelling[],MATCH(scales[[#This Row],[n8]],flat_spelling[number],0),2),INDEX(sharp_spelling[],MATCH(scales[[#This Row],[n8]],sharp_spelling[number],0),2)),"")</f>
        <v/>
      </c>
      <c r="Z167" s="1" t="s">
        <v>79</v>
      </c>
      <c r="AA167" s="1" t="s">
        <v>78</v>
      </c>
      <c r="AB167" s="1" t="s">
        <v>79</v>
      </c>
      <c r="AC167" s="1" t="s">
        <v>80</v>
      </c>
      <c r="AD167" s="1" t="s">
        <v>78</v>
      </c>
      <c r="AE167" s="1" t="s">
        <v>77</v>
      </c>
      <c r="AF167" s="1" t="s">
        <v>77</v>
      </c>
    </row>
    <row r="168" spans="2:32" x14ac:dyDescent="0.4">
      <c r="B168" s="1">
        <v>166</v>
      </c>
      <c r="C168" s="1">
        <v>10</v>
      </c>
      <c r="D168" s="1" t="str">
        <f>scales[[#This Row],[nn1]]</f>
        <v>A</v>
      </c>
      <c r="E168" s="1" t="s">
        <v>63</v>
      </c>
      <c r="F168" s="1">
        <v>7</v>
      </c>
      <c r="G168" s="1" t="s">
        <v>61</v>
      </c>
      <c r="H168" s="1">
        <f t="shared" si="104"/>
        <v>11</v>
      </c>
      <c r="I168" s="1" t="str">
        <f>IF(COUNTIF(RMS_spelling[number],scales[[#This Row],[RMS]])&gt;0,"b","")</f>
        <v>b</v>
      </c>
      <c r="J168" s="1">
        <f t="shared" si="105"/>
        <v>10</v>
      </c>
      <c r="K168" s="1">
        <f t="shared" si="106"/>
        <v>11</v>
      </c>
      <c r="L168" s="1">
        <f t="shared" si="107"/>
        <v>1</v>
      </c>
      <c r="M168" s="1">
        <f t="shared" si="108"/>
        <v>2</v>
      </c>
      <c r="N168" s="1">
        <f t="shared" si="109"/>
        <v>4</v>
      </c>
      <c r="O168" s="1">
        <f t="shared" si="110"/>
        <v>6</v>
      </c>
      <c r="P168" s="1">
        <f t="shared" si="111"/>
        <v>7</v>
      </c>
      <c r="R168" s="1" t="str">
        <f>IFERROR(IF($I168="b",INDEX(flat_spelling[],MATCH(scales[[#This Row],[n1]],flat_spelling[number],0),2),INDEX(sharp_spelling[],MATCH(scales[[#This Row],[n1]],sharp_spelling[number],0),2)),"")</f>
        <v>A</v>
      </c>
      <c r="S168" s="1" t="str">
        <f>IFERROR(IF($I168="b",INDEX(flat_spelling[],MATCH(scales[[#This Row],[n2]],flat_spelling[number],0),2),INDEX(sharp_spelling[],MATCH(scales[[#This Row],[n2]],sharp_spelling[number],0),2)),"")</f>
        <v>Bb</v>
      </c>
      <c r="T168" s="1" t="str">
        <f>IFERROR(IF($I168="b",INDEX(flat_spelling[],MATCH(scales[[#This Row],[n3]],flat_spelling[number],0),2),INDEX(sharp_spelling[],MATCH(scales[[#This Row],[n3]],sharp_spelling[number],0),2)),"")</f>
        <v>C</v>
      </c>
      <c r="U168" s="1" t="str">
        <f>IFERROR(IF($I168="b",INDEX(flat_spelling[],MATCH(scales[[#This Row],[n4]],flat_spelling[number],0),2),INDEX(sharp_spelling[],MATCH(scales[[#This Row],[n4]],sharp_spelling[number],0),2)),"")</f>
        <v>Db</v>
      </c>
      <c r="V168" s="1" t="str">
        <f>IFERROR(IF($I168="b",INDEX(flat_spelling[],MATCH(scales[[#This Row],[n5]],flat_spelling[number],0),2),INDEX(sharp_spelling[],MATCH(scales[[#This Row],[n5]],sharp_spelling[number],0),2)),"")</f>
        <v>Eb</v>
      </c>
      <c r="W168" s="1" t="str">
        <f>IFERROR(IF($I168="b",INDEX(flat_spelling[],MATCH(scales[[#This Row],[n6]],flat_spelling[number],0),2),INDEX(sharp_spelling[],MATCH(scales[[#This Row],[n6]],sharp_spelling[number],0),2)),"")</f>
        <v>F</v>
      </c>
      <c r="X168" s="1" t="str">
        <f>IFERROR(IF($I168="b",INDEX(flat_spelling[],MATCH(scales[[#This Row],[n7]],flat_spelling[number],0),2),INDEX(sharp_spelling[],MATCH(scales[[#This Row],[n7]],sharp_spelling[number],0),2)),"")</f>
        <v>Gb</v>
      </c>
      <c r="Y168" s="1" t="str">
        <f>IFERROR(IF($I168="b",INDEX(flat_spelling[],MATCH(scales[[#This Row],[n8]],flat_spelling[number],0),2),INDEX(sharp_spelling[],MATCH(scales[[#This Row],[n8]],sharp_spelling[number],0),2)),"")</f>
        <v/>
      </c>
      <c r="Z168" s="1" t="s">
        <v>79</v>
      </c>
      <c r="AA168" s="1" t="s">
        <v>78</v>
      </c>
      <c r="AB168" s="1" t="s">
        <v>79</v>
      </c>
      <c r="AC168" s="1" t="s">
        <v>80</v>
      </c>
      <c r="AD168" s="1" t="s">
        <v>78</v>
      </c>
      <c r="AE168" s="1" t="s">
        <v>77</v>
      </c>
      <c r="AF168" s="1" t="s">
        <v>77</v>
      </c>
    </row>
    <row r="169" spans="2:32" x14ac:dyDescent="0.4">
      <c r="B169" s="1">
        <v>167</v>
      </c>
      <c r="C169" s="1">
        <v>11</v>
      </c>
      <c r="D169" s="1" t="str">
        <f>scales[[#This Row],[nn1]]</f>
        <v>A#</v>
      </c>
      <c r="E169" s="1" t="s">
        <v>63</v>
      </c>
      <c r="F169" s="1">
        <v>7</v>
      </c>
      <c r="G169" s="1" t="s">
        <v>61</v>
      </c>
      <c r="H169" s="1">
        <f t="shared" si="104"/>
        <v>12</v>
      </c>
      <c r="I169" s="1" t="str">
        <f>IF(COUNTIF(RMS_spelling[number],scales[[#This Row],[RMS]])&gt;0,"b","")</f>
        <v/>
      </c>
      <c r="J169" s="1">
        <f t="shared" si="105"/>
        <v>11</v>
      </c>
      <c r="K169" s="1">
        <f t="shared" si="106"/>
        <v>12</v>
      </c>
      <c r="L169" s="1">
        <f t="shared" si="107"/>
        <v>2</v>
      </c>
      <c r="M169" s="1">
        <f t="shared" si="108"/>
        <v>3</v>
      </c>
      <c r="N169" s="1">
        <f t="shared" si="109"/>
        <v>5</v>
      </c>
      <c r="O169" s="1">
        <f t="shared" si="110"/>
        <v>7</v>
      </c>
      <c r="P169" s="1">
        <f t="shared" si="111"/>
        <v>8</v>
      </c>
      <c r="R169" s="1" t="str">
        <f>IFERROR(IF($I169="b",INDEX(flat_spelling[],MATCH(scales[[#This Row],[n1]],flat_spelling[number],0),2),INDEX(sharp_spelling[],MATCH(scales[[#This Row],[n1]],sharp_spelling[number],0),2)),"")</f>
        <v>A#</v>
      </c>
      <c r="S169" s="1" t="str">
        <f>IFERROR(IF($I169="b",INDEX(flat_spelling[],MATCH(scales[[#This Row],[n2]],flat_spelling[number],0),2),INDEX(sharp_spelling[],MATCH(scales[[#This Row],[n2]],sharp_spelling[number],0),2)),"")</f>
        <v>B</v>
      </c>
      <c r="T169" s="1" t="str">
        <f>IFERROR(IF($I169="b",INDEX(flat_spelling[],MATCH(scales[[#This Row],[n3]],flat_spelling[number],0),2),INDEX(sharp_spelling[],MATCH(scales[[#This Row],[n3]],sharp_spelling[number],0),2)),"")</f>
        <v>C#</v>
      </c>
      <c r="U169" s="1" t="str">
        <f>IFERROR(IF($I169="b",INDEX(flat_spelling[],MATCH(scales[[#This Row],[n4]],flat_spelling[number],0),2),INDEX(sharp_spelling[],MATCH(scales[[#This Row],[n4]],sharp_spelling[number],0),2)),"")</f>
        <v>D</v>
      </c>
      <c r="V169" s="1" t="str">
        <f>IFERROR(IF($I169="b",INDEX(flat_spelling[],MATCH(scales[[#This Row],[n5]],flat_spelling[number],0),2),INDEX(sharp_spelling[],MATCH(scales[[#This Row],[n5]],sharp_spelling[number],0),2)),"")</f>
        <v>E</v>
      </c>
      <c r="W169" s="1" t="str">
        <f>IFERROR(IF($I169="b",INDEX(flat_spelling[],MATCH(scales[[#This Row],[n6]],flat_spelling[number],0),2),INDEX(sharp_spelling[],MATCH(scales[[#This Row],[n6]],sharp_spelling[number],0),2)),"")</f>
        <v>F#</v>
      </c>
      <c r="X169" s="1" t="str">
        <f>IFERROR(IF($I169="b",INDEX(flat_spelling[],MATCH(scales[[#This Row],[n7]],flat_spelling[number],0),2),INDEX(sharp_spelling[],MATCH(scales[[#This Row],[n7]],sharp_spelling[number],0),2)),"")</f>
        <v>G</v>
      </c>
      <c r="Y169" s="1" t="str">
        <f>IFERROR(IF($I169="b",INDEX(flat_spelling[],MATCH(scales[[#This Row],[n8]],flat_spelling[number],0),2),INDEX(sharp_spelling[],MATCH(scales[[#This Row],[n8]],sharp_spelling[number],0),2)),"")</f>
        <v/>
      </c>
      <c r="Z169" s="1" t="s">
        <v>79</v>
      </c>
      <c r="AA169" s="1" t="s">
        <v>78</v>
      </c>
      <c r="AB169" s="1" t="s">
        <v>79</v>
      </c>
      <c r="AC169" s="1" t="s">
        <v>80</v>
      </c>
      <c r="AD169" s="1" t="s">
        <v>78</v>
      </c>
      <c r="AE169" s="1" t="s">
        <v>77</v>
      </c>
      <c r="AF169" s="1" t="s">
        <v>77</v>
      </c>
    </row>
    <row r="170" spans="2:32" x14ac:dyDescent="0.4">
      <c r="B170" s="1">
        <v>168</v>
      </c>
      <c r="C170" s="1">
        <v>12</v>
      </c>
      <c r="D170" s="1" t="str">
        <f>scales[[#This Row],[nn1]]</f>
        <v>B</v>
      </c>
      <c r="E170" s="1" t="s">
        <v>63</v>
      </c>
      <c r="F170" s="1">
        <v>7</v>
      </c>
      <c r="G170" s="1" t="s">
        <v>61</v>
      </c>
      <c r="H170" s="1">
        <f t="shared" si="104"/>
        <v>1</v>
      </c>
      <c r="I170" s="1" t="str">
        <f>IF(COUNTIF(RMS_spelling[number],scales[[#This Row],[RMS]])&gt;0,"b","")</f>
        <v>b</v>
      </c>
      <c r="J170" s="1">
        <f t="shared" si="105"/>
        <v>12</v>
      </c>
      <c r="K170" s="1">
        <f t="shared" si="106"/>
        <v>1</v>
      </c>
      <c r="L170" s="1">
        <f t="shared" si="107"/>
        <v>3</v>
      </c>
      <c r="M170" s="1">
        <f t="shared" si="108"/>
        <v>4</v>
      </c>
      <c r="N170" s="1">
        <f t="shared" si="109"/>
        <v>6</v>
      </c>
      <c r="O170" s="1">
        <f t="shared" si="110"/>
        <v>8</v>
      </c>
      <c r="P170" s="1">
        <f t="shared" si="111"/>
        <v>9</v>
      </c>
      <c r="R170" s="1" t="str">
        <f>IFERROR(IF($I170="b",INDEX(flat_spelling[],MATCH(scales[[#This Row],[n1]],flat_spelling[number],0),2),INDEX(sharp_spelling[],MATCH(scales[[#This Row],[n1]],sharp_spelling[number],0),2)),"")</f>
        <v>B</v>
      </c>
      <c r="S170" s="1" t="str">
        <f>IFERROR(IF($I170="b",INDEX(flat_spelling[],MATCH(scales[[#This Row],[n2]],flat_spelling[number],0),2),INDEX(sharp_spelling[],MATCH(scales[[#This Row],[n2]],sharp_spelling[number],0),2)),"")</f>
        <v>C</v>
      </c>
      <c r="T170" s="1" t="str">
        <f>IFERROR(IF($I170="b",INDEX(flat_spelling[],MATCH(scales[[#This Row],[n3]],flat_spelling[number],0),2),INDEX(sharp_spelling[],MATCH(scales[[#This Row],[n3]],sharp_spelling[number],0),2)),"")</f>
        <v>D</v>
      </c>
      <c r="U170" s="1" t="str">
        <f>IFERROR(IF($I170="b",INDEX(flat_spelling[],MATCH(scales[[#This Row],[n4]],flat_spelling[number],0),2),INDEX(sharp_spelling[],MATCH(scales[[#This Row],[n4]],sharp_spelling[number],0),2)),"")</f>
        <v>Eb</v>
      </c>
      <c r="V170" s="1" t="str">
        <f>IFERROR(IF($I170="b",INDEX(flat_spelling[],MATCH(scales[[#This Row],[n5]],flat_spelling[number],0),2),INDEX(sharp_spelling[],MATCH(scales[[#This Row],[n5]],sharp_spelling[number],0),2)),"")</f>
        <v>F</v>
      </c>
      <c r="W170" s="1" t="str">
        <f>IFERROR(IF($I170="b",INDEX(flat_spelling[],MATCH(scales[[#This Row],[n6]],flat_spelling[number],0),2),INDEX(sharp_spelling[],MATCH(scales[[#This Row],[n6]],sharp_spelling[number],0),2)),"")</f>
        <v>G</v>
      </c>
      <c r="X170" s="1" t="str">
        <f>IFERROR(IF($I170="b",INDEX(flat_spelling[],MATCH(scales[[#This Row],[n7]],flat_spelling[number],0),2),INDEX(sharp_spelling[],MATCH(scales[[#This Row],[n7]],sharp_spelling[number],0),2)),"")</f>
        <v>Ab</v>
      </c>
      <c r="Y170" s="1" t="str">
        <f>IFERROR(IF($I170="b",INDEX(flat_spelling[],MATCH(scales[[#This Row],[n8]],flat_spelling[number],0),2),INDEX(sharp_spelling[],MATCH(scales[[#This Row],[n8]],sharp_spelling[number],0),2)),"")</f>
        <v/>
      </c>
      <c r="Z170" s="1" t="s">
        <v>79</v>
      </c>
      <c r="AA170" s="1" t="s">
        <v>78</v>
      </c>
      <c r="AB170" s="1" t="s">
        <v>79</v>
      </c>
      <c r="AC170" s="1" t="s">
        <v>80</v>
      </c>
      <c r="AD170" s="1" t="s">
        <v>78</v>
      </c>
      <c r="AE170" s="1" t="s">
        <v>77</v>
      </c>
      <c r="AF170" s="1" t="s">
        <v>77</v>
      </c>
    </row>
    <row r="171" spans="2:32" x14ac:dyDescent="0.4">
      <c r="B171" s="1">
        <v>169</v>
      </c>
      <c r="C171" s="1">
        <v>1</v>
      </c>
      <c r="D171" s="1" t="str">
        <f>scales[[#This Row],[nn1]]</f>
        <v>C</v>
      </c>
      <c r="E171" s="1" t="s">
        <v>64</v>
      </c>
      <c r="F171" s="1">
        <v>1</v>
      </c>
      <c r="G171" s="1" t="s">
        <v>22</v>
      </c>
      <c r="H171" s="1">
        <f>MOD(1+2,12)+1</f>
        <v>4</v>
      </c>
      <c r="I171" s="1" t="str">
        <f>IF(COUNTIF(RMS_spelling[number],scales[[#This Row],[RMS]])&gt;0,"b","")</f>
        <v>b</v>
      </c>
      <c r="J171" s="1">
        <v>1</v>
      </c>
      <c r="K171" s="1">
        <v>3</v>
      </c>
      <c r="L171" s="1">
        <v>4</v>
      </c>
      <c r="M171" s="1">
        <v>6</v>
      </c>
      <c r="N171" s="1">
        <v>8</v>
      </c>
      <c r="O171" s="1">
        <v>10</v>
      </c>
      <c r="P171" s="1">
        <v>12</v>
      </c>
      <c r="R171" s="1" t="str">
        <f>IFERROR(IF($I171="b",INDEX(flat_spelling[],MATCH(scales[[#This Row],[n1]],flat_spelling[number],0),2),INDEX(sharp_spelling[],MATCH(scales[[#This Row],[n1]],sharp_spelling[number],0),2)),"")</f>
        <v>C</v>
      </c>
      <c r="S171" s="1" t="str">
        <f>IFERROR(IF($I171="b",INDEX(flat_spelling[],MATCH(scales[[#This Row],[n2]],flat_spelling[number],0),2),INDEX(sharp_spelling[],MATCH(scales[[#This Row],[n2]],sharp_spelling[number],0),2)),"")</f>
        <v>D</v>
      </c>
      <c r="T171" s="1" t="str">
        <f>IFERROR(IF($I171="b",INDEX(flat_spelling[],MATCH(scales[[#This Row],[n3]],flat_spelling[number],0),2),INDEX(sharp_spelling[],MATCH(scales[[#This Row],[n3]],sharp_spelling[number],0),2)),"")</f>
        <v>Eb</v>
      </c>
      <c r="U171" s="1" t="str">
        <f>IFERROR(IF($I171="b",INDEX(flat_spelling[],MATCH(scales[[#This Row],[n4]],flat_spelling[number],0),2),INDEX(sharp_spelling[],MATCH(scales[[#This Row],[n4]],sharp_spelling[number],0),2)),"")</f>
        <v>F</v>
      </c>
      <c r="V171" s="1" t="str">
        <f>IFERROR(IF($I171="b",INDEX(flat_spelling[],MATCH(scales[[#This Row],[n5]],flat_spelling[number],0),2),INDEX(sharp_spelling[],MATCH(scales[[#This Row],[n5]],sharp_spelling[number],0),2)),"")</f>
        <v>G</v>
      </c>
      <c r="W171" s="1" t="str">
        <f>IFERROR(IF($I171="b",INDEX(flat_spelling[],MATCH(scales[[#This Row],[n6]],flat_spelling[number],0),2),INDEX(sharp_spelling[],MATCH(scales[[#This Row],[n6]],sharp_spelling[number],0),2)),"")</f>
        <v>A</v>
      </c>
      <c r="X171" s="1" t="str">
        <f>IFERROR(IF($I171="b",INDEX(flat_spelling[],MATCH(scales[[#This Row],[n7]],flat_spelling[number],0),2),INDEX(sharp_spelling[],MATCH(scales[[#This Row],[n7]],sharp_spelling[number],0),2)),"")</f>
        <v>B</v>
      </c>
      <c r="Y171" s="1" t="str">
        <f>IFERROR(IF($I171="b",INDEX(flat_spelling[],MATCH(scales[[#This Row],[n8]],flat_spelling[number],0),2),INDEX(sharp_spelling[],MATCH(scales[[#This Row],[n8]],sharp_spelling[number],0),2)),"")</f>
        <v/>
      </c>
      <c r="Z171" s="1" t="s">
        <v>78</v>
      </c>
      <c r="AA171" s="1" t="s">
        <v>78</v>
      </c>
      <c r="AB171" s="1" t="s">
        <v>80</v>
      </c>
      <c r="AC171" s="1" t="s">
        <v>77</v>
      </c>
      <c r="AD171" s="1" t="s">
        <v>77</v>
      </c>
      <c r="AE171" s="1" t="s">
        <v>79</v>
      </c>
      <c r="AF171" s="1" t="s">
        <v>79</v>
      </c>
    </row>
    <row r="172" spans="2:32" x14ac:dyDescent="0.4">
      <c r="B172" s="1">
        <v>170</v>
      </c>
      <c r="C172" s="1">
        <v>2</v>
      </c>
      <c r="D172" s="1" t="str">
        <f>scales[[#This Row],[nn1]]</f>
        <v>C#</v>
      </c>
      <c r="E172" s="1" t="s">
        <v>64</v>
      </c>
      <c r="F172" s="1">
        <v>1</v>
      </c>
      <c r="G172" s="1" t="s">
        <v>22</v>
      </c>
      <c r="H172" s="1">
        <f t="shared" ref="H172:H182" si="112">MOD(H171,12)+1</f>
        <v>5</v>
      </c>
      <c r="I172" s="1" t="str">
        <f>IF(COUNTIF(RMS_spelling[number],scales[[#This Row],[RMS]])&gt;0,"b","")</f>
        <v/>
      </c>
      <c r="J172" s="1">
        <f t="shared" ref="J172:J182" si="113">MOD(J171,12)+1</f>
        <v>2</v>
      </c>
      <c r="K172" s="1">
        <f t="shared" ref="K172:K182" si="114">MOD(K171,12)+1</f>
        <v>4</v>
      </c>
      <c r="L172" s="1">
        <f t="shared" ref="L172:L182" si="115">MOD(L171,12)+1</f>
        <v>5</v>
      </c>
      <c r="M172" s="1">
        <f t="shared" ref="M172:M182" si="116">MOD(M171,12)+1</f>
        <v>7</v>
      </c>
      <c r="N172" s="1">
        <f t="shared" ref="N172:N182" si="117">MOD(N171,12)+1</f>
        <v>9</v>
      </c>
      <c r="O172" s="1">
        <f t="shared" ref="O172:O182" si="118">MOD(O171,12)+1</f>
        <v>11</v>
      </c>
      <c r="P172" s="1">
        <f t="shared" ref="P172:P182" si="119">MOD(P171,12)+1</f>
        <v>1</v>
      </c>
      <c r="R172" s="1" t="str">
        <f>IFERROR(IF($I172="b",INDEX(flat_spelling[],MATCH(scales[[#This Row],[n1]],flat_spelling[number],0),2),INDEX(sharp_spelling[],MATCH(scales[[#This Row],[n1]],sharp_spelling[number],0),2)),"")</f>
        <v>C#</v>
      </c>
      <c r="S172" s="1" t="str">
        <f>IFERROR(IF($I172="b",INDEX(flat_spelling[],MATCH(scales[[#This Row],[n2]],flat_spelling[number],0),2),INDEX(sharp_spelling[],MATCH(scales[[#This Row],[n2]],sharp_spelling[number],0),2)),"")</f>
        <v>D#</v>
      </c>
      <c r="T172" s="1" t="str">
        <f>IFERROR(IF($I172="b",INDEX(flat_spelling[],MATCH(scales[[#This Row],[n3]],flat_spelling[number],0),2),INDEX(sharp_spelling[],MATCH(scales[[#This Row],[n3]],sharp_spelling[number],0),2)),"")</f>
        <v>E</v>
      </c>
      <c r="U172" s="1" t="str">
        <f>IFERROR(IF($I172="b",INDEX(flat_spelling[],MATCH(scales[[#This Row],[n4]],flat_spelling[number],0),2),INDEX(sharp_spelling[],MATCH(scales[[#This Row],[n4]],sharp_spelling[number],0),2)),"")</f>
        <v>F#</v>
      </c>
      <c r="V172" s="1" t="str">
        <f>IFERROR(IF($I172="b",INDEX(flat_spelling[],MATCH(scales[[#This Row],[n5]],flat_spelling[number],0),2),INDEX(sharp_spelling[],MATCH(scales[[#This Row],[n5]],sharp_spelling[number],0),2)),"")</f>
        <v>G#</v>
      </c>
      <c r="W172" s="1" t="str">
        <f>IFERROR(IF($I172="b",INDEX(flat_spelling[],MATCH(scales[[#This Row],[n6]],flat_spelling[number],0),2),INDEX(sharp_spelling[],MATCH(scales[[#This Row],[n6]],sharp_spelling[number],0),2)),"")</f>
        <v>A#</v>
      </c>
      <c r="X172" s="1" t="str">
        <f>IFERROR(IF($I172="b",INDEX(flat_spelling[],MATCH(scales[[#This Row],[n7]],flat_spelling[number],0),2),INDEX(sharp_spelling[],MATCH(scales[[#This Row],[n7]],sharp_spelling[number],0),2)),"")</f>
        <v>C</v>
      </c>
      <c r="Y172" s="1" t="str">
        <f>IFERROR(IF($I172="b",INDEX(flat_spelling[],MATCH(scales[[#This Row],[n8]],flat_spelling[number],0),2),INDEX(sharp_spelling[],MATCH(scales[[#This Row],[n8]],sharp_spelling[number],0),2)),"")</f>
        <v/>
      </c>
      <c r="Z172" s="1" t="s">
        <v>78</v>
      </c>
      <c r="AA172" s="1" t="s">
        <v>78</v>
      </c>
      <c r="AB172" s="1" t="s">
        <v>80</v>
      </c>
      <c r="AC172" s="1" t="s">
        <v>77</v>
      </c>
      <c r="AD172" s="1" t="s">
        <v>77</v>
      </c>
      <c r="AE172" s="1" t="s">
        <v>79</v>
      </c>
      <c r="AF172" s="1" t="s">
        <v>79</v>
      </c>
    </row>
    <row r="173" spans="2:32" x14ac:dyDescent="0.4">
      <c r="B173" s="1">
        <v>171</v>
      </c>
      <c r="C173" s="1">
        <v>3</v>
      </c>
      <c r="D173" s="1" t="str">
        <f>scales[[#This Row],[nn1]]</f>
        <v>D</v>
      </c>
      <c r="E173" s="1" t="s">
        <v>64</v>
      </c>
      <c r="F173" s="1">
        <v>1</v>
      </c>
      <c r="G173" s="1" t="s">
        <v>22</v>
      </c>
      <c r="H173" s="1">
        <f t="shared" si="112"/>
        <v>6</v>
      </c>
      <c r="I173" s="1" t="str">
        <f>IF(COUNTIF(RMS_spelling[number],scales[[#This Row],[RMS]])&gt;0,"b","")</f>
        <v>b</v>
      </c>
      <c r="J173" s="1">
        <f t="shared" si="113"/>
        <v>3</v>
      </c>
      <c r="K173" s="1">
        <f t="shared" si="114"/>
        <v>5</v>
      </c>
      <c r="L173" s="1">
        <f t="shared" si="115"/>
        <v>6</v>
      </c>
      <c r="M173" s="1">
        <f t="shared" si="116"/>
        <v>8</v>
      </c>
      <c r="N173" s="1">
        <f t="shared" si="117"/>
        <v>10</v>
      </c>
      <c r="O173" s="1">
        <f t="shared" si="118"/>
        <v>12</v>
      </c>
      <c r="P173" s="1">
        <f t="shared" si="119"/>
        <v>2</v>
      </c>
      <c r="R173" s="1" t="str">
        <f>IFERROR(IF($I173="b",INDEX(flat_spelling[],MATCH(scales[[#This Row],[n1]],flat_spelling[number],0),2),INDEX(sharp_spelling[],MATCH(scales[[#This Row],[n1]],sharp_spelling[number],0),2)),"")</f>
        <v>D</v>
      </c>
      <c r="S173" s="1" t="str">
        <f>IFERROR(IF($I173="b",INDEX(flat_spelling[],MATCH(scales[[#This Row],[n2]],flat_spelling[number],0),2),INDEX(sharp_spelling[],MATCH(scales[[#This Row],[n2]],sharp_spelling[number],0),2)),"")</f>
        <v>E</v>
      </c>
      <c r="T173" s="1" t="str">
        <f>IFERROR(IF($I173="b",INDEX(flat_spelling[],MATCH(scales[[#This Row],[n3]],flat_spelling[number],0),2),INDEX(sharp_spelling[],MATCH(scales[[#This Row],[n3]],sharp_spelling[number],0),2)),"")</f>
        <v>F</v>
      </c>
      <c r="U173" s="1" t="str">
        <f>IFERROR(IF($I173="b",INDEX(flat_spelling[],MATCH(scales[[#This Row],[n4]],flat_spelling[number],0),2),INDEX(sharp_spelling[],MATCH(scales[[#This Row],[n4]],sharp_spelling[number],0),2)),"")</f>
        <v>G</v>
      </c>
      <c r="V173" s="1" t="str">
        <f>IFERROR(IF($I173="b",INDEX(flat_spelling[],MATCH(scales[[#This Row],[n5]],flat_spelling[number],0),2),INDEX(sharp_spelling[],MATCH(scales[[#This Row],[n5]],sharp_spelling[number],0),2)),"")</f>
        <v>A</v>
      </c>
      <c r="W173" s="1" t="str">
        <f>IFERROR(IF($I173="b",INDEX(flat_spelling[],MATCH(scales[[#This Row],[n6]],flat_spelling[number],0),2),INDEX(sharp_spelling[],MATCH(scales[[#This Row],[n6]],sharp_spelling[number],0),2)),"")</f>
        <v>B</v>
      </c>
      <c r="X173" s="1" t="str">
        <f>IFERROR(IF($I173="b",INDEX(flat_spelling[],MATCH(scales[[#This Row],[n7]],flat_spelling[number],0),2),INDEX(sharp_spelling[],MATCH(scales[[#This Row],[n7]],sharp_spelling[number],0),2)),"")</f>
        <v>Db</v>
      </c>
      <c r="Y173" s="1" t="str">
        <f>IFERROR(IF($I173="b",INDEX(flat_spelling[],MATCH(scales[[#This Row],[n8]],flat_spelling[number],0),2),INDEX(sharp_spelling[],MATCH(scales[[#This Row],[n8]],sharp_spelling[number],0),2)),"")</f>
        <v/>
      </c>
      <c r="Z173" s="1" t="s">
        <v>78</v>
      </c>
      <c r="AA173" s="1" t="s">
        <v>78</v>
      </c>
      <c r="AB173" s="1" t="s">
        <v>80</v>
      </c>
      <c r="AC173" s="1" t="s">
        <v>77</v>
      </c>
      <c r="AD173" s="1" t="s">
        <v>77</v>
      </c>
      <c r="AE173" s="1" t="s">
        <v>79</v>
      </c>
      <c r="AF173" s="1" t="s">
        <v>79</v>
      </c>
    </row>
    <row r="174" spans="2:32" x14ac:dyDescent="0.4">
      <c r="B174" s="1">
        <v>172</v>
      </c>
      <c r="C174" s="1">
        <v>4</v>
      </c>
      <c r="D174" s="1" t="str">
        <f>scales[[#This Row],[nn1]]</f>
        <v>D#</v>
      </c>
      <c r="E174" s="1" t="s">
        <v>64</v>
      </c>
      <c r="F174" s="1">
        <v>1</v>
      </c>
      <c r="G174" s="1" t="s">
        <v>22</v>
      </c>
      <c r="H174" s="1">
        <f t="shared" si="112"/>
        <v>7</v>
      </c>
      <c r="I174" s="1" t="str">
        <f>IF(COUNTIF(RMS_spelling[number],scales[[#This Row],[RMS]])&gt;0,"b","")</f>
        <v/>
      </c>
      <c r="J174" s="1">
        <f t="shared" si="113"/>
        <v>4</v>
      </c>
      <c r="K174" s="1">
        <f t="shared" si="114"/>
        <v>6</v>
      </c>
      <c r="L174" s="1">
        <f t="shared" si="115"/>
        <v>7</v>
      </c>
      <c r="M174" s="1">
        <f t="shared" si="116"/>
        <v>9</v>
      </c>
      <c r="N174" s="1">
        <f t="shared" si="117"/>
        <v>11</v>
      </c>
      <c r="O174" s="1">
        <f t="shared" si="118"/>
        <v>1</v>
      </c>
      <c r="P174" s="1">
        <f t="shared" si="119"/>
        <v>3</v>
      </c>
      <c r="R174" s="1" t="str">
        <f>IFERROR(IF($I174="b",INDEX(flat_spelling[],MATCH(scales[[#This Row],[n1]],flat_spelling[number],0),2),INDEX(sharp_spelling[],MATCH(scales[[#This Row],[n1]],sharp_spelling[number],0),2)),"")</f>
        <v>D#</v>
      </c>
      <c r="S174" s="1" t="str">
        <f>IFERROR(IF($I174="b",INDEX(flat_spelling[],MATCH(scales[[#This Row],[n2]],flat_spelling[number],0),2),INDEX(sharp_spelling[],MATCH(scales[[#This Row],[n2]],sharp_spelling[number],0),2)),"")</f>
        <v>F</v>
      </c>
      <c r="T174" s="1" t="str">
        <f>IFERROR(IF($I174="b",INDEX(flat_spelling[],MATCH(scales[[#This Row],[n3]],flat_spelling[number],0),2),INDEX(sharp_spelling[],MATCH(scales[[#This Row],[n3]],sharp_spelling[number],0),2)),"")</f>
        <v>F#</v>
      </c>
      <c r="U174" s="1" t="str">
        <f>IFERROR(IF($I174="b",INDEX(flat_spelling[],MATCH(scales[[#This Row],[n4]],flat_spelling[number],0),2),INDEX(sharp_spelling[],MATCH(scales[[#This Row],[n4]],sharp_spelling[number],0),2)),"")</f>
        <v>G#</v>
      </c>
      <c r="V174" s="1" t="str">
        <f>IFERROR(IF($I174="b",INDEX(flat_spelling[],MATCH(scales[[#This Row],[n5]],flat_spelling[number],0),2),INDEX(sharp_spelling[],MATCH(scales[[#This Row],[n5]],sharp_spelling[number],0),2)),"")</f>
        <v>A#</v>
      </c>
      <c r="W174" s="1" t="str">
        <f>IFERROR(IF($I174="b",INDEX(flat_spelling[],MATCH(scales[[#This Row],[n6]],flat_spelling[number],0),2),INDEX(sharp_spelling[],MATCH(scales[[#This Row],[n6]],sharp_spelling[number],0),2)),"")</f>
        <v>C</v>
      </c>
      <c r="X174" s="1" t="str">
        <f>IFERROR(IF($I174="b",INDEX(flat_spelling[],MATCH(scales[[#This Row],[n7]],flat_spelling[number],0),2),INDEX(sharp_spelling[],MATCH(scales[[#This Row],[n7]],sharp_spelling[number],0),2)),"")</f>
        <v>D</v>
      </c>
      <c r="Y174" s="1" t="str">
        <f>IFERROR(IF($I174="b",INDEX(flat_spelling[],MATCH(scales[[#This Row],[n8]],flat_spelling[number],0),2),INDEX(sharp_spelling[],MATCH(scales[[#This Row],[n8]],sharp_spelling[number],0),2)),"")</f>
        <v/>
      </c>
      <c r="Z174" s="1" t="s">
        <v>78</v>
      </c>
      <c r="AA174" s="1" t="s">
        <v>78</v>
      </c>
      <c r="AB174" s="1" t="s">
        <v>80</v>
      </c>
      <c r="AC174" s="1" t="s">
        <v>77</v>
      </c>
      <c r="AD174" s="1" t="s">
        <v>77</v>
      </c>
      <c r="AE174" s="1" t="s">
        <v>79</v>
      </c>
      <c r="AF174" s="1" t="s">
        <v>79</v>
      </c>
    </row>
    <row r="175" spans="2:32" x14ac:dyDescent="0.4">
      <c r="B175" s="1">
        <v>173</v>
      </c>
      <c r="C175" s="1">
        <v>5</v>
      </c>
      <c r="D175" s="1" t="str">
        <f>scales[[#This Row],[nn1]]</f>
        <v>E</v>
      </c>
      <c r="E175" s="1" t="s">
        <v>64</v>
      </c>
      <c r="F175" s="1">
        <v>1</v>
      </c>
      <c r="G175" s="1" t="s">
        <v>22</v>
      </c>
      <c r="H175" s="1">
        <f t="shared" si="112"/>
        <v>8</v>
      </c>
      <c r="I175" s="1" t="str">
        <f>IF(COUNTIF(RMS_spelling[number],scales[[#This Row],[RMS]])&gt;0,"b","")</f>
        <v/>
      </c>
      <c r="J175" s="1">
        <f t="shared" si="113"/>
        <v>5</v>
      </c>
      <c r="K175" s="1">
        <f t="shared" si="114"/>
        <v>7</v>
      </c>
      <c r="L175" s="1">
        <f t="shared" si="115"/>
        <v>8</v>
      </c>
      <c r="M175" s="1">
        <f t="shared" si="116"/>
        <v>10</v>
      </c>
      <c r="N175" s="1">
        <f t="shared" si="117"/>
        <v>12</v>
      </c>
      <c r="O175" s="1">
        <f t="shared" si="118"/>
        <v>2</v>
      </c>
      <c r="P175" s="1">
        <f t="shared" si="119"/>
        <v>4</v>
      </c>
      <c r="R175" s="1" t="str">
        <f>IFERROR(IF($I175="b",INDEX(flat_spelling[],MATCH(scales[[#This Row],[n1]],flat_spelling[number],0),2),INDEX(sharp_spelling[],MATCH(scales[[#This Row],[n1]],sharp_spelling[number],0),2)),"")</f>
        <v>E</v>
      </c>
      <c r="S175" s="1" t="str">
        <f>IFERROR(IF($I175="b",INDEX(flat_spelling[],MATCH(scales[[#This Row],[n2]],flat_spelling[number],0),2),INDEX(sharp_spelling[],MATCH(scales[[#This Row],[n2]],sharp_spelling[number],0),2)),"")</f>
        <v>F#</v>
      </c>
      <c r="T175" s="1" t="str">
        <f>IFERROR(IF($I175="b",INDEX(flat_spelling[],MATCH(scales[[#This Row],[n3]],flat_spelling[number],0),2),INDEX(sharp_spelling[],MATCH(scales[[#This Row],[n3]],sharp_spelling[number],0),2)),"")</f>
        <v>G</v>
      </c>
      <c r="U175" s="1" t="str">
        <f>IFERROR(IF($I175="b",INDEX(flat_spelling[],MATCH(scales[[#This Row],[n4]],flat_spelling[number],0),2),INDEX(sharp_spelling[],MATCH(scales[[#This Row],[n4]],sharp_spelling[number],0),2)),"")</f>
        <v>A</v>
      </c>
      <c r="V175" s="1" t="str">
        <f>IFERROR(IF($I175="b",INDEX(flat_spelling[],MATCH(scales[[#This Row],[n5]],flat_spelling[number],0),2),INDEX(sharp_spelling[],MATCH(scales[[#This Row],[n5]],sharp_spelling[number],0),2)),"")</f>
        <v>B</v>
      </c>
      <c r="W175" s="1" t="str">
        <f>IFERROR(IF($I175="b",INDEX(flat_spelling[],MATCH(scales[[#This Row],[n6]],flat_spelling[number],0),2),INDEX(sharp_spelling[],MATCH(scales[[#This Row],[n6]],sharp_spelling[number],0),2)),"")</f>
        <v>C#</v>
      </c>
      <c r="X175" s="1" t="str">
        <f>IFERROR(IF($I175="b",INDEX(flat_spelling[],MATCH(scales[[#This Row],[n7]],flat_spelling[number],0),2),INDEX(sharp_spelling[],MATCH(scales[[#This Row],[n7]],sharp_spelling[number],0),2)),"")</f>
        <v>D#</v>
      </c>
      <c r="Y175" s="1" t="str">
        <f>IFERROR(IF($I175="b",INDEX(flat_spelling[],MATCH(scales[[#This Row],[n8]],flat_spelling[number],0),2),INDEX(sharp_spelling[],MATCH(scales[[#This Row],[n8]],sharp_spelling[number],0),2)),"")</f>
        <v/>
      </c>
      <c r="Z175" s="1" t="s">
        <v>78</v>
      </c>
      <c r="AA175" s="1" t="s">
        <v>78</v>
      </c>
      <c r="AB175" s="1" t="s">
        <v>80</v>
      </c>
      <c r="AC175" s="1" t="s">
        <v>77</v>
      </c>
      <c r="AD175" s="1" t="s">
        <v>77</v>
      </c>
      <c r="AE175" s="1" t="s">
        <v>79</v>
      </c>
      <c r="AF175" s="1" t="s">
        <v>79</v>
      </c>
    </row>
    <row r="176" spans="2:32" x14ac:dyDescent="0.4">
      <c r="B176" s="1">
        <v>174</v>
      </c>
      <c r="C176" s="1">
        <v>6</v>
      </c>
      <c r="D176" s="1" t="str">
        <f>scales[[#This Row],[nn1]]</f>
        <v>F</v>
      </c>
      <c r="E176" s="1" t="s">
        <v>64</v>
      </c>
      <c r="F176" s="1">
        <v>1</v>
      </c>
      <c r="G176" s="1" t="s">
        <v>22</v>
      </c>
      <c r="H176" s="1">
        <f t="shared" si="112"/>
        <v>9</v>
      </c>
      <c r="I176" s="1" t="str">
        <f>IF(COUNTIF(RMS_spelling[number],scales[[#This Row],[RMS]])&gt;0,"b","")</f>
        <v>b</v>
      </c>
      <c r="J176" s="1">
        <f t="shared" si="113"/>
        <v>6</v>
      </c>
      <c r="K176" s="1">
        <f t="shared" si="114"/>
        <v>8</v>
      </c>
      <c r="L176" s="1">
        <f t="shared" si="115"/>
        <v>9</v>
      </c>
      <c r="M176" s="1">
        <f t="shared" si="116"/>
        <v>11</v>
      </c>
      <c r="N176" s="1">
        <f t="shared" si="117"/>
        <v>1</v>
      </c>
      <c r="O176" s="1">
        <f t="shared" si="118"/>
        <v>3</v>
      </c>
      <c r="P176" s="1">
        <f t="shared" si="119"/>
        <v>5</v>
      </c>
      <c r="R176" s="1" t="str">
        <f>IFERROR(IF($I176="b",INDEX(flat_spelling[],MATCH(scales[[#This Row],[n1]],flat_spelling[number],0),2),INDEX(sharp_spelling[],MATCH(scales[[#This Row],[n1]],sharp_spelling[number],0),2)),"")</f>
        <v>F</v>
      </c>
      <c r="S176" s="1" t="str">
        <f>IFERROR(IF($I176="b",INDEX(flat_spelling[],MATCH(scales[[#This Row],[n2]],flat_spelling[number],0),2),INDEX(sharp_spelling[],MATCH(scales[[#This Row],[n2]],sharp_spelling[number],0),2)),"")</f>
        <v>G</v>
      </c>
      <c r="T176" s="1" t="str">
        <f>IFERROR(IF($I176="b",INDEX(flat_spelling[],MATCH(scales[[#This Row],[n3]],flat_spelling[number],0),2),INDEX(sharp_spelling[],MATCH(scales[[#This Row],[n3]],sharp_spelling[number],0),2)),"")</f>
        <v>Ab</v>
      </c>
      <c r="U176" s="1" t="str">
        <f>IFERROR(IF($I176="b",INDEX(flat_spelling[],MATCH(scales[[#This Row],[n4]],flat_spelling[number],0),2),INDEX(sharp_spelling[],MATCH(scales[[#This Row],[n4]],sharp_spelling[number],0),2)),"")</f>
        <v>Bb</v>
      </c>
      <c r="V176" s="1" t="str">
        <f>IFERROR(IF($I176="b",INDEX(flat_spelling[],MATCH(scales[[#This Row],[n5]],flat_spelling[number],0),2),INDEX(sharp_spelling[],MATCH(scales[[#This Row],[n5]],sharp_spelling[number],0),2)),"")</f>
        <v>C</v>
      </c>
      <c r="W176" s="1" t="str">
        <f>IFERROR(IF($I176="b",INDEX(flat_spelling[],MATCH(scales[[#This Row],[n6]],flat_spelling[number],0),2),INDEX(sharp_spelling[],MATCH(scales[[#This Row],[n6]],sharp_spelling[number],0),2)),"")</f>
        <v>D</v>
      </c>
      <c r="X176" s="1" t="str">
        <f>IFERROR(IF($I176="b",INDEX(flat_spelling[],MATCH(scales[[#This Row],[n7]],flat_spelling[number],0),2),INDEX(sharp_spelling[],MATCH(scales[[#This Row],[n7]],sharp_spelling[number],0),2)),"")</f>
        <v>E</v>
      </c>
      <c r="Y176" s="1" t="str">
        <f>IFERROR(IF($I176="b",INDEX(flat_spelling[],MATCH(scales[[#This Row],[n8]],flat_spelling[number],0),2),INDEX(sharp_spelling[],MATCH(scales[[#This Row],[n8]],sharp_spelling[number],0),2)),"")</f>
        <v/>
      </c>
      <c r="Z176" s="1" t="s">
        <v>78</v>
      </c>
      <c r="AA176" s="1" t="s">
        <v>78</v>
      </c>
      <c r="AB176" s="1" t="s">
        <v>80</v>
      </c>
      <c r="AC176" s="1" t="s">
        <v>77</v>
      </c>
      <c r="AD176" s="1" t="s">
        <v>77</v>
      </c>
      <c r="AE176" s="1" t="s">
        <v>79</v>
      </c>
      <c r="AF176" s="1" t="s">
        <v>79</v>
      </c>
    </row>
    <row r="177" spans="2:32" x14ac:dyDescent="0.4">
      <c r="B177" s="1">
        <v>175</v>
      </c>
      <c r="C177" s="1">
        <v>7</v>
      </c>
      <c r="D177" s="1" t="str">
        <f>scales[[#This Row],[nn1]]</f>
        <v>F#</v>
      </c>
      <c r="E177" s="1" t="s">
        <v>64</v>
      </c>
      <c r="F177" s="1">
        <v>1</v>
      </c>
      <c r="G177" s="1" t="s">
        <v>22</v>
      </c>
      <c r="H177" s="1">
        <f t="shared" si="112"/>
        <v>10</v>
      </c>
      <c r="I177" s="1" t="str">
        <f>IF(COUNTIF(RMS_spelling[number],scales[[#This Row],[RMS]])&gt;0,"b","")</f>
        <v/>
      </c>
      <c r="J177" s="1">
        <f t="shared" si="113"/>
        <v>7</v>
      </c>
      <c r="K177" s="1">
        <f t="shared" si="114"/>
        <v>9</v>
      </c>
      <c r="L177" s="1">
        <f t="shared" si="115"/>
        <v>10</v>
      </c>
      <c r="M177" s="1">
        <f t="shared" si="116"/>
        <v>12</v>
      </c>
      <c r="N177" s="1">
        <f t="shared" si="117"/>
        <v>2</v>
      </c>
      <c r="O177" s="1">
        <f t="shared" si="118"/>
        <v>4</v>
      </c>
      <c r="P177" s="1">
        <f t="shared" si="119"/>
        <v>6</v>
      </c>
      <c r="R177" s="1" t="str">
        <f>IFERROR(IF($I177="b",INDEX(flat_spelling[],MATCH(scales[[#This Row],[n1]],flat_spelling[number],0),2),INDEX(sharp_spelling[],MATCH(scales[[#This Row],[n1]],sharp_spelling[number],0),2)),"")</f>
        <v>F#</v>
      </c>
      <c r="S177" s="1" t="str">
        <f>IFERROR(IF($I177="b",INDEX(flat_spelling[],MATCH(scales[[#This Row],[n2]],flat_spelling[number],0),2),INDEX(sharp_spelling[],MATCH(scales[[#This Row],[n2]],sharp_spelling[number],0),2)),"")</f>
        <v>G#</v>
      </c>
      <c r="T177" s="1" t="str">
        <f>IFERROR(IF($I177="b",INDEX(flat_spelling[],MATCH(scales[[#This Row],[n3]],flat_spelling[number],0),2),INDEX(sharp_spelling[],MATCH(scales[[#This Row],[n3]],sharp_spelling[number],0),2)),"")</f>
        <v>A</v>
      </c>
      <c r="U177" s="1" t="str">
        <f>IFERROR(IF($I177="b",INDEX(flat_spelling[],MATCH(scales[[#This Row],[n4]],flat_spelling[number],0),2),INDEX(sharp_spelling[],MATCH(scales[[#This Row],[n4]],sharp_spelling[number],0),2)),"")</f>
        <v>B</v>
      </c>
      <c r="V177" s="1" t="str">
        <f>IFERROR(IF($I177="b",INDEX(flat_spelling[],MATCH(scales[[#This Row],[n5]],flat_spelling[number],0),2),INDEX(sharp_spelling[],MATCH(scales[[#This Row],[n5]],sharp_spelling[number],0),2)),"")</f>
        <v>C#</v>
      </c>
      <c r="W177" s="1" t="str">
        <f>IFERROR(IF($I177="b",INDEX(flat_spelling[],MATCH(scales[[#This Row],[n6]],flat_spelling[number],0),2),INDEX(sharp_spelling[],MATCH(scales[[#This Row],[n6]],sharp_spelling[number],0),2)),"")</f>
        <v>D#</v>
      </c>
      <c r="X177" s="1" t="str">
        <f>IFERROR(IF($I177="b",INDEX(flat_spelling[],MATCH(scales[[#This Row],[n7]],flat_spelling[number],0),2),INDEX(sharp_spelling[],MATCH(scales[[#This Row],[n7]],sharp_spelling[number],0),2)),"")</f>
        <v>F</v>
      </c>
      <c r="Y177" s="1" t="str">
        <f>IFERROR(IF($I177="b",INDEX(flat_spelling[],MATCH(scales[[#This Row],[n8]],flat_spelling[number],0),2),INDEX(sharp_spelling[],MATCH(scales[[#This Row],[n8]],sharp_spelling[number],0),2)),"")</f>
        <v/>
      </c>
      <c r="Z177" s="1" t="s">
        <v>78</v>
      </c>
      <c r="AA177" s="1" t="s">
        <v>78</v>
      </c>
      <c r="AB177" s="1" t="s">
        <v>80</v>
      </c>
      <c r="AC177" s="1" t="s">
        <v>77</v>
      </c>
      <c r="AD177" s="1" t="s">
        <v>77</v>
      </c>
      <c r="AE177" s="1" t="s">
        <v>79</v>
      </c>
      <c r="AF177" s="1" t="s">
        <v>79</v>
      </c>
    </row>
    <row r="178" spans="2:32" x14ac:dyDescent="0.4">
      <c r="B178" s="1">
        <v>176</v>
      </c>
      <c r="C178" s="1">
        <v>8</v>
      </c>
      <c r="D178" s="1" t="str">
        <f>scales[[#This Row],[nn1]]</f>
        <v>G</v>
      </c>
      <c r="E178" s="1" t="s">
        <v>64</v>
      </c>
      <c r="F178" s="1">
        <v>1</v>
      </c>
      <c r="G178" s="1" t="s">
        <v>22</v>
      </c>
      <c r="H178" s="1">
        <f t="shared" si="112"/>
        <v>11</v>
      </c>
      <c r="I178" s="1" t="str">
        <f>IF(COUNTIF(RMS_spelling[number],scales[[#This Row],[RMS]])&gt;0,"b","")</f>
        <v>b</v>
      </c>
      <c r="J178" s="1">
        <f t="shared" si="113"/>
        <v>8</v>
      </c>
      <c r="K178" s="1">
        <f t="shared" si="114"/>
        <v>10</v>
      </c>
      <c r="L178" s="1">
        <f t="shared" si="115"/>
        <v>11</v>
      </c>
      <c r="M178" s="1">
        <f t="shared" si="116"/>
        <v>1</v>
      </c>
      <c r="N178" s="1">
        <f t="shared" si="117"/>
        <v>3</v>
      </c>
      <c r="O178" s="1">
        <f t="shared" si="118"/>
        <v>5</v>
      </c>
      <c r="P178" s="1">
        <f t="shared" si="119"/>
        <v>7</v>
      </c>
      <c r="R178" s="1" t="str">
        <f>IFERROR(IF($I178="b",INDEX(flat_spelling[],MATCH(scales[[#This Row],[n1]],flat_spelling[number],0),2),INDEX(sharp_spelling[],MATCH(scales[[#This Row],[n1]],sharp_spelling[number],0),2)),"")</f>
        <v>G</v>
      </c>
      <c r="S178" s="1" t="str">
        <f>IFERROR(IF($I178="b",INDEX(flat_spelling[],MATCH(scales[[#This Row],[n2]],flat_spelling[number],0),2),INDEX(sharp_spelling[],MATCH(scales[[#This Row],[n2]],sharp_spelling[number],0),2)),"")</f>
        <v>A</v>
      </c>
      <c r="T178" s="1" t="str">
        <f>IFERROR(IF($I178="b",INDEX(flat_spelling[],MATCH(scales[[#This Row],[n3]],flat_spelling[number],0),2),INDEX(sharp_spelling[],MATCH(scales[[#This Row],[n3]],sharp_spelling[number],0),2)),"")</f>
        <v>Bb</v>
      </c>
      <c r="U178" s="1" t="str">
        <f>IFERROR(IF($I178="b",INDEX(flat_spelling[],MATCH(scales[[#This Row],[n4]],flat_spelling[number],0),2),INDEX(sharp_spelling[],MATCH(scales[[#This Row],[n4]],sharp_spelling[number],0),2)),"")</f>
        <v>C</v>
      </c>
      <c r="V178" s="1" t="str">
        <f>IFERROR(IF($I178="b",INDEX(flat_spelling[],MATCH(scales[[#This Row],[n5]],flat_spelling[number],0),2),INDEX(sharp_spelling[],MATCH(scales[[#This Row],[n5]],sharp_spelling[number],0),2)),"")</f>
        <v>D</v>
      </c>
      <c r="W178" s="1" t="str">
        <f>IFERROR(IF($I178="b",INDEX(flat_spelling[],MATCH(scales[[#This Row],[n6]],flat_spelling[number],0),2),INDEX(sharp_spelling[],MATCH(scales[[#This Row],[n6]],sharp_spelling[number],0),2)),"")</f>
        <v>E</v>
      </c>
      <c r="X178" s="1" t="str">
        <f>IFERROR(IF($I178="b",INDEX(flat_spelling[],MATCH(scales[[#This Row],[n7]],flat_spelling[number],0),2),INDEX(sharp_spelling[],MATCH(scales[[#This Row],[n7]],sharp_spelling[number],0),2)),"")</f>
        <v>Gb</v>
      </c>
      <c r="Y178" s="1" t="str">
        <f>IFERROR(IF($I178="b",INDEX(flat_spelling[],MATCH(scales[[#This Row],[n8]],flat_spelling[number],0),2),INDEX(sharp_spelling[],MATCH(scales[[#This Row],[n8]],sharp_spelling[number],0),2)),"")</f>
        <v/>
      </c>
      <c r="Z178" s="1" t="s">
        <v>78</v>
      </c>
      <c r="AA178" s="1" t="s">
        <v>78</v>
      </c>
      <c r="AB178" s="1" t="s">
        <v>80</v>
      </c>
      <c r="AC178" s="1" t="s">
        <v>77</v>
      </c>
      <c r="AD178" s="1" t="s">
        <v>77</v>
      </c>
      <c r="AE178" s="1" t="s">
        <v>79</v>
      </c>
      <c r="AF178" s="1" t="s">
        <v>79</v>
      </c>
    </row>
    <row r="179" spans="2:32" x14ac:dyDescent="0.4">
      <c r="B179" s="1">
        <v>177</v>
      </c>
      <c r="C179" s="1">
        <v>9</v>
      </c>
      <c r="D179" s="1" t="str">
        <f>scales[[#This Row],[nn1]]</f>
        <v>G#</v>
      </c>
      <c r="E179" s="1" t="s">
        <v>64</v>
      </c>
      <c r="F179" s="1">
        <v>1</v>
      </c>
      <c r="G179" s="1" t="s">
        <v>22</v>
      </c>
      <c r="H179" s="1">
        <f t="shared" si="112"/>
        <v>12</v>
      </c>
      <c r="I179" s="1" t="str">
        <f>IF(COUNTIF(RMS_spelling[number],scales[[#This Row],[RMS]])&gt;0,"b","")</f>
        <v/>
      </c>
      <c r="J179" s="1">
        <f t="shared" si="113"/>
        <v>9</v>
      </c>
      <c r="K179" s="1">
        <f t="shared" si="114"/>
        <v>11</v>
      </c>
      <c r="L179" s="1">
        <f t="shared" si="115"/>
        <v>12</v>
      </c>
      <c r="M179" s="1">
        <f t="shared" si="116"/>
        <v>2</v>
      </c>
      <c r="N179" s="1">
        <f t="shared" si="117"/>
        <v>4</v>
      </c>
      <c r="O179" s="1">
        <f t="shared" si="118"/>
        <v>6</v>
      </c>
      <c r="P179" s="1">
        <f t="shared" si="119"/>
        <v>8</v>
      </c>
      <c r="R179" s="1" t="str">
        <f>IFERROR(IF($I179="b",INDEX(flat_spelling[],MATCH(scales[[#This Row],[n1]],flat_spelling[number],0),2),INDEX(sharp_spelling[],MATCH(scales[[#This Row],[n1]],sharp_spelling[number],0),2)),"")</f>
        <v>G#</v>
      </c>
      <c r="S179" s="1" t="str">
        <f>IFERROR(IF($I179="b",INDEX(flat_spelling[],MATCH(scales[[#This Row],[n2]],flat_spelling[number],0),2),INDEX(sharp_spelling[],MATCH(scales[[#This Row],[n2]],sharp_spelling[number],0),2)),"")</f>
        <v>A#</v>
      </c>
      <c r="T179" s="1" t="str">
        <f>IFERROR(IF($I179="b",INDEX(flat_spelling[],MATCH(scales[[#This Row],[n3]],flat_spelling[number],0),2),INDEX(sharp_spelling[],MATCH(scales[[#This Row],[n3]],sharp_spelling[number],0),2)),"")</f>
        <v>B</v>
      </c>
      <c r="U179" s="1" t="str">
        <f>IFERROR(IF($I179="b",INDEX(flat_spelling[],MATCH(scales[[#This Row],[n4]],flat_spelling[number],0),2),INDEX(sharp_spelling[],MATCH(scales[[#This Row],[n4]],sharp_spelling[number],0),2)),"")</f>
        <v>C#</v>
      </c>
      <c r="V179" s="1" t="str">
        <f>IFERROR(IF($I179="b",INDEX(flat_spelling[],MATCH(scales[[#This Row],[n5]],flat_spelling[number],0),2),INDEX(sharp_spelling[],MATCH(scales[[#This Row],[n5]],sharp_spelling[number],0),2)),"")</f>
        <v>D#</v>
      </c>
      <c r="W179" s="1" t="str">
        <f>IFERROR(IF($I179="b",INDEX(flat_spelling[],MATCH(scales[[#This Row],[n6]],flat_spelling[number],0),2),INDEX(sharp_spelling[],MATCH(scales[[#This Row],[n6]],sharp_spelling[number],0),2)),"")</f>
        <v>F</v>
      </c>
      <c r="X179" s="1" t="str">
        <f>IFERROR(IF($I179="b",INDEX(flat_spelling[],MATCH(scales[[#This Row],[n7]],flat_spelling[number],0),2),INDEX(sharp_spelling[],MATCH(scales[[#This Row],[n7]],sharp_spelling[number],0),2)),"")</f>
        <v>G</v>
      </c>
      <c r="Y179" s="1" t="str">
        <f>IFERROR(IF($I179="b",INDEX(flat_spelling[],MATCH(scales[[#This Row],[n8]],flat_spelling[number],0),2),INDEX(sharp_spelling[],MATCH(scales[[#This Row],[n8]],sharp_spelling[number],0),2)),"")</f>
        <v/>
      </c>
      <c r="Z179" s="1" t="s">
        <v>78</v>
      </c>
      <c r="AA179" s="1" t="s">
        <v>78</v>
      </c>
      <c r="AB179" s="1" t="s">
        <v>80</v>
      </c>
      <c r="AC179" s="1" t="s">
        <v>77</v>
      </c>
      <c r="AD179" s="1" t="s">
        <v>77</v>
      </c>
      <c r="AE179" s="1" t="s">
        <v>79</v>
      </c>
      <c r="AF179" s="1" t="s">
        <v>79</v>
      </c>
    </row>
    <row r="180" spans="2:32" x14ac:dyDescent="0.4">
      <c r="B180" s="1">
        <v>178</v>
      </c>
      <c r="C180" s="1">
        <v>10</v>
      </c>
      <c r="D180" s="1" t="str">
        <f>scales[[#This Row],[nn1]]</f>
        <v>A</v>
      </c>
      <c r="E180" s="1" t="s">
        <v>64</v>
      </c>
      <c r="F180" s="1">
        <v>1</v>
      </c>
      <c r="G180" s="1" t="s">
        <v>22</v>
      </c>
      <c r="H180" s="1">
        <f t="shared" si="112"/>
        <v>1</v>
      </c>
      <c r="I180" s="1" t="str">
        <f>IF(COUNTIF(RMS_spelling[number],scales[[#This Row],[RMS]])&gt;0,"b","")</f>
        <v>b</v>
      </c>
      <c r="J180" s="1">
        <f t="shared" si="113"/>
        <v>10</v>
      </c>
      <c r="K180" s="1">
        <f t="shared" si="114"/>
        <v>12</v>
      </c>
      <c r="L180" s="1">
        <f t="shared" si="115"/>
        <v>1</v>
      </c>
      <c r="M180" s="1">
        <f t="shared" si="116"/>
        <v>3</v>
      </c>
      <c r="N180" s="1">
        <f t="shared" si="117"/>
        <v>5</v>
      </c>
      <c r="O180" s="1">
        <f t="shared" si="118"/>
        <v>7</v>
      </c>
      <c r="P180" s="1">
        <f t="shared" si="119"/>
        <v>9</v>
      </c>
      <c r="R180" s="1" t="str">
        <f>IFERROR(IF($I180="b",INDEX(flat_spelling[],MATCH(scales[[#This Row],[n1]],flat_spelling[number],0),2),INDEX(sharp_spelling[],MATCH(scales[[#This Row],[n1]],sharp_spelling[number],0),2)),"")</f>
        <v>A</v>
      </c>
      <c r="S180" s="1" t="str">
        <f>IFERROR(IF($I180="b",INDEX(flat_spelling[],MATCH(scales[[#This Row],[n2]],flat_spelling[number],0),2),INDEX(sharp_spelling[],MATCH(scales[[#This Row],[n2]],sharp_spelling[number],0),2)),"")</f>
        <v>B</v>
      </c>
      <c r="T180" s="1" t="str">
        <f>IFERROR(IF($I180="b",INDEX(flat_spelling[],MATCH(scales[[#This Row],[n3]],flat_spelling[number],0),2),INDEX(sharp_spelling[],MATCH(scales[[#This Row],[n3]],sharp_spelling[number],0),2)),"")</f>
        <v>C</v>
      </c>
      <c r="U180" s="1" t="str">
        <f>IFERROR(IF($I180="b",INDEX(flat_spelling[],MATCH(scales[[#This Row],[n4]],flat_spelling[number],0),2),INDEX(sharp_spelling[],MATCH(scales[[#This Row],[n4]],sharp_spelling[number],0),2)),"")</f>
        <v>D</v>
      </c>
      <c r="V180" s="1" t="str">
        <f>IFERROR(IF($I180="b",INDEX(flat_spelling[],MATCH(scales[[#This Row],[n5]],flat_spelling[number],0),2),INDEX(sharp_spelling[],MATCH(scales[[#This Row],[n5]],sharp_spelling[number],0),2)),"")</f>
        <v>E</v>
      </c>
      <c r="W180" s="1" t="str">
        <f>IFERROR(IF($I180="b",INDEX(flat_spelling[],MATCH(scales[[#This Row],[n6]],flat_spelling[number],0),2),INDEX(sharp_spelling[],MATCH(scales[[#This Row],[n6]],sharp_spelling[number],0),2)),"")</f>
        <v>Gb</v>
      </c>
      <c r="X180" s="1" t="str">
        <f>IFERROR(IF($I180="b",INDEX(flat_spelling[],MATCH(scales[[#This Row],[n7]],flat_spelling[number],0),2),INDEX(sharp_spelling[],MATCH(scales[[#This Row],[n7]],sharp_spelling[number],0),2)),"")</f>
        <v>Ab</v>
      </c>
      <c r="Y180" s="1" t="str">
        <f>IFERROR(IF($I180="b",INDEX(flat_spelling[],MATCH(scales[[#This Row],[n8]],flat_spelling[number],0),2),INDEX(sharp_spelling[],MATCH(scales[[#This Row],[n8]],sharp_spelling[number],0),2)),"")</f>
        <v/>
      </c>
      <c r="Z180" s="1" t="s">
        <v>78</v>
      </c>
      <c r="AA180" s="1" t="s">
        <v>78</v>
      </c>
      <c r="AB180" s="1" t="s">
        <v>80</v>
      </c>
      <c r="AC180" s="1" t="s">
        <v>77</v>
      </c>
      <c r="AD180" s="1" t="s">
        <v>77</v>
      </c>
      <c r="AE180" s="1" t="s">
        <v>79</v>
      </c>
      <c r="AF180" s="1" t="s">
        <v>79</v>
      </c>
    </row>
    <row r="181" spans="2:32" x14ac:dyDescent="0.4">
      <c r="B181" s="1">
        <v>179</v>
      </c>
      <c r="C181" s="1">
        <v>11</v>
      </c>
      <c r="D181" s="1" t="str">
        <f>scales[[#This Row],[nn1]]</f>
        <v>Bb</v>
      </c>
      <c r="E181" s="1" t="s">
        <v>64</v>
      </c>
      <c r="F181" s="1">
        <v>1</v>
      </c>
      <c r="G181" s="1" t="s">
        <v>22</v>
      </c>
      <c r="H181" s="1">
        <f t="shared" si="112"/>
        <v>2</v>
      </c>
      <c r="I181" s="1" t="str">
        <f>IF(COUNTIF(RMS_spelling[number],scales[[#This Row],[RMS]])&gt;0,"b","")</f>
        <v>b</v>
      </c>
      <c r="J181" s="1">
        <f t="shared" si="113"/>
        <v>11</v>
      </c>
      <c r="K181" s="1">
        <f t="shared" si="114"/>
        <v>1</v>
      </c>
      <c r="L181" s="1">
        <f t="shared" si="115"/>
        <v>2</v>
      </c>
      <c r="M181" s="1">
        <f t="shared" si="116"/>
        <v>4</v>
      </c>
      <c r="N181" s="1">
        <f t="shared" si="117"/>
        <v>6</v>
      </c>
      <c r="O181" s="1">
        <f t="shared" si="118"/>
        <v>8</v>
      </c>
      <c r="P181" s="1">
        <f t="shared" si="119"/>
        <v>10</v>
      </c>
      <c r="R181" s="1" t="str">
        <f>IFERROR(IF($I181="b",INDEX(flat_spelling[],MATCH(scales[[#This Row],[n1]],flat_spelling[number],0),2),INDEX(sharp_spelling[],MATCH(scales[[#This Row],[n1]],sharp_spelling[number],0),2)),"")</f>
        <v>Bb</v>
      </c>
      <c r="S181" s="1" t="str">
        <f>IFERROR(IF($I181="b",INDEX(flat_spelling[],MATCH(scales[[#This Row],[n2]],flat_spelling[number],0),2),INDEX(sharp_spelling[],MATCH(scales[[#This Row],[n2]],sharp_spelling[number],0),2)),"")</f>
        <v>C</v>
      </c>
      <c r="T181" s="1" t="str">
        <f>IFERROR(IF($I181="b",INDEX(flat_spelling[],MATCH(scales[[#This Row],[n3]],flat_spelling[number],0),2),INDEX(sharp_spelling[],MATCH(scales[[#This Row],[n3]],sharp_spelling[number],0),2)),"")</f>
        <v>Db</v>
      </c>
      <c r="U181" s="1" t="str">
        <f>IFERROR(IF($I181="b",INDEX(flat_spelling[],MATCH(scales[[#This Row],[n4]],flat_spelling[number],0),2),INDEX(sharp_spelling[],MATCH(scales[[#This Row],[n4]],sharp_spelling[number],0),2)),"")</f>
        <v>Eb</v>
      </c>
      <c r="V181" s="1" t="str">
        <f>IFERROR(IF($I181="b",INDEX(flat_spelling[],MATCH(scales[[#This Row],[n5]],flat_spelling[number],0),2),INDEX(sharp_spelling[],MATCH(scales[[#This Row],[n5]],sharp_spelling[number],0),2)),"")</f>
        <v>F</v>
      </c>
      <c r="W181" s="1" t="str">
        <f>IFERROR(IF($I181="b",INDEX(flat_spelling[],MATCH(scales[[#This Row],[n6]],flat_spelling[number],0),2),INDEX(sharp_spelling[],MATCH(scales[[#This Row],[n6]],sharp_spelling[number],0),2)),"")</f>
        <v>G</v>
      </c>
      <c r="X181" s="1" t="str">
        <f>IFERROR(IF($I181="b",INDEX(flat_spelling[],MATCH(scales[[#This Row],[n7]],flat_spelling[number],0),2),INDEX(sharp_spelling[],MATCH(scales[[#This Row],[n7]],sharp_spelling[number],0),2)),"")</f>
        <v>A</v>
      </c>
      <c r="Y181" s="1" t="str">
        <f>IFERROR(IF($I181="b",INDEX(flat_spelling[],MATCH(scales[[#This Row],[n8]],flat_spelling[number],0),2),INDEX(sharp_spelling[],MATCH(scales[[#This Row],[n8]],sharp_spelling[number],0),2)),"")</f>
        <v/>
      </c>
      <c r="Z181" s="1" t="s">
        <v>78</v>
      </c>
      <c r="AA181" s="1" t="s">
        <v>78</v>
      </c>
      <c r="AB181" s="1" t="s">
        <v>80</v>
      </c>
      <c r="AC181" s="1" t="s">
        <v>77</v>
      </c>
      <c r="AD181" s="1" t="s">
        <v>77</v>
      </c>
      <c r="AE181" s="1" t="s">
        <v>79</v>
      </c>
      <c r="AF181" s="1" t="s">
        <v>79</v>
      </c>
    </row>
    <row r="182" spans="2:32" x14ac:dyDescent="0.4">
      <c r="B182" s="1">
        <v>180</v>
      </c>
      <c r="C182" s="1">
        <v>12</v>
      </c>
      <c r="D182" s="1" t="str">
        <f>scales[[#This Row],[nn1]]</f>
        <v>B</v>
      </c>
      <c r="E182" s="1" t="s">
        <v>64</v>
      </c>
      <c r="F182" s="1">
        <v>1</v>
      </c>
      <c r="G182" s="1" t="s">
        <v>22</v>
      </c>
      <c r="H182" s="1">
        <f t="shared" si="112"/>
        <v>3</v>
      </c>
      <c r="I182" s="1" t="str">
        <f>IF(COUNTIF(RMS_spelling[number],scales[[#This Row],[RMS]])&gt;0,"b","")</f>
        <v/>
      </c>
      <c r="J182" s="1">
        <f t="shared" si="113"/>
        <v>12</v>
      </c>
      <c r="K182" s="1">
        <f t="shared" si="114"/>
        <v>2</v>
      </c>
      <c r="L182" s="1">
        <f t="shared" si="115"/>
        <v>3</v>
      </c>
      <c r="M182" s="1">
        <f t="shared" si="116"/>
        <v>5</v>
      </c>
      <c r="N182" s="1">
        <f t="shared" si="117"/>
        <v>7</v>
      </c>
      <c r="O182" s="1">
        <f t="shared" si="118"/>
        <v>9</v>
      </c>
      <c r="P182" s="1">
        <f t="shared" si="119"/>
        <v>11</v>
      </c>
      <c r="R182" s="1" t="str">
        <f>IFERROR(IF($I182="b",INDEX(flat_spelling[],MATCH(scales[[#This Row],[n1]],flat_spelling[number],0),2),INDEX(sharp_spelling[],MATCH(scales[[#This Row],[n1]],sharp_spelling[number],0),2)),"")</f>
        <v>B</v>
      </c>
      <c r="S182" s="1" t="str">
        <f>IFERROR(IF($I182="b",INDEX(flat_spelling[],MATCH(scales[[#This Row],[n2]],flat_spelling[number],0),2),INDEX(sharp_spelling[],MATCH(scales[[#This Row],[n2]],sharp_spelling[number],0),2)),"")</f>
        <v>C#</v>
      </c>
      <c r="T182" s="1" t="str">
        <f>IFERROR(IF($I182="b",INDEX(flat_spelling[],MATCH(scales[[#This Row],[n3]],flat_spelling[number],0),2),INDEX(sharp_spelling[],MATCH(scales[[#This Row],[n3]],sharp_spelling[number],0),2)),"")</f>
        <v>D</v>
      </c>
      <c r="U182" s="1" t="str">
        <f>IFERROR(IF($I182="b",INDEX(flat_spelling[],MATCH(scales[[#This Row],[n4]],flat_spelling[number],0),2),INDEX(sharp_spelling[],MATCH(scales[[#This Row],[n4]],sharp_spelling[number],0),2)),"")</f>
        <v>E</v>
      </c>
      <c r="V182" s="1" t="str">
        <f>IFERROR(IF($I182="b",INDEX(flat_spelling[],MATCH(scales[[#This Row],[n5]],flat_spelling[number],0),2),INDEX(sharp_spelling[],MATCH(scales[[#This Row],[n5]],sharp_spelling[number],0),2)),"")</f>
        <v>F#</v>
      </c>
      <c r="W182" s="1" t="str">
        <f>IFERROR(IF($I182="b",INDEX(flat_spelling[],MATCH(scales[[#This Row],[n6]],flat_spelling[number],0),2),INDEX(sharp_spelling[],MATCH(scales[[#This Row],[n6]],sharp_spelling[number],0),2)),"")</f>
        <v>G#</v>
      </c>
      <c r="X182" s="1" t="str">
        <f>IFERROR(IF($I182="b",INDEX(flat_spelling[],MATCH(scales[[#This Row],[n7]],flat_spelling[number],0),2),INDEX(sharp_spelling[],MATCH(scales[[#This Row],[n7]],sharp_spelling[number],0),2)),"")</f>
        <v>A#</v>
      </c>
      <c r="Y182" s="1" t="str">
        <f>IFERROR(IF($I182="b",INDEX(flat_spelling[],MATCH(scales[[#This Row],[n8]],flat_spelling[number],0),2),INDEX(sharp_spelling[],MATCH(scales[[#This Row],[n8]],sharp_spelling[number],0),2)),"")</f>
        <v/>
      </c>
      <c r="Z182" s="1" t="s">
        <v>78</v>
      </c>
      <c r="AA182" s="1" t="s">
        <v>78</v>
      </c>
      <c r="AB182" s="1" t="s">
        <v>80</v>
      </c>
      <c r="AC182" s="1" t="s">
        <v>77</v>
      </c>
      <c r="AD182" s="1" t="s">
        <v>77</v>
      </c>
      <c r="AE182" s="1" t="s">
        <v>79</v>
      </c>
      <c r="AF182" s="1" t="s">
        <v>79</v>
      </c>
    </row>
    <row r="183" spans="2:32" x14ac:dyDescent="0.4">
      <c r="B183" s="1">
        <v>181</v>
      </c>
      <c r="C183" s="1">
        <v>1</v>
      </c>
      <c r="D183" s="1" t="str">
        <f>scales[[#This Row],[nn1]]</f>
        <v>C</v>
      </c>
      <c r="E183" s="1" t="s">
        <v>64</v>
      </c>
      <c r="F183" s="1">
        <v>2</v>
      </c>
      <c r="G183" s="1" t="s">
        <v>56</v>
      </c>
      <c r="H183" s="1">
        <f>MOD(1+12,12)+1</f>
        <v>2</v>
      </c>
      <c r="I183" s="1" t="str">
        <f>IF(COUNTIF(RMS_spelling[number],scales[[#This Row],[RMS]])&gt;0,"b","")</f>
        <v>b</v>
      </c>
      <c r="J183" s="1">
        <v>1</v>
      </c>
      <c r="K183" s="1">
        <v>2</v>
      </c>
      <c r="L183" s="1">
        <v>4</v>
      </c>
      <c r="M183" s="1">
        <v>6</v>
      </c>
      <c r="N183" s="1">
        <v>8</v>
      </c>
      <c r="O183" s="1">
        <v>10</v>
      </c>
      <c r="P183" s="1">
        <v>11</v>
      </c>
      <c r="R183" s="1" t="str">
        <f>IFERROR(IF($I183="b",INDEX(flat_spelling[],MATCH(scales[[#This Row],[n1]],flat_spelling[number],0),2),INDEX(sharp_spelling[],MATCH(scales[[#This Row],[n1]],sharp_spelling[number],0),2)),"")</f>
        <v>C</v>
      </c>
      <c r="S183" s="1" t="str">
        <f>IFERROR(IF($I183="b",INDEX(flat_spelling[],MATCH(scales[[#This Row],[n2]],flat_spelling[number],0),2),INDEX(sharp_spelling[],MATCH(scales[[#This Row],[n2]],sharp_spelling[number],0),2)),"")</f>
        <v>Db</v>
      </c>
      <c r="T183" s="1" t="str">
        <f>IFERROR(IF($I183="b",INDEX(flat_spelling[],MATCH(scales[[#This Row],[n3]],flat_spelling[number],0),2),INDEX(sharp_spelling[],MATCH(scales[[#This Row],[n3]],sharp_spelling[number],0),2)),"")</f>
        <v>Eb</v>
      </c>
      <c r="U183" s="1" t="str">
        <f>IFERROR(IF($I183="b",INDEX(flat_spelling[],MATCH(scales[[#This Row],[n4]],flat_spelling[number],0),2),INDEX(sharp_spelling[],MATCH(scales[[#This Row],[n4]],sharp_spelling[number],0),2)),"")</f>
        <v>F</v>
      </c>
      <c r="V183" s="1" t="str">
        <f>IFERROR(IF($I183="b",INDEX(flat_spelling[],MATCH(scales[[#This Row],[n5]],flat_spelling[number],0),2),INDEX(sharp_spelling[],MATCH(scales[[#This Row],[n5]],sharp_spelling[number],0),2)),"")</f>
        <v>G</v>
      </c>
      <c r="W183" s="1" t="str">
        <f>IFERROR(IF($I183="b",INDEX(flat_spelling[],MATCH(scales[[#This Row],[n6]],flat_spelling[number],0),2),INDEX(sharp_spelling[],MATCH(scales[[#This Row],[n6]],sharp_spelling[number],0),2)),"")</f>
        <v>A</v>
      </c>
      <c r="X183" s="1" t="str">
        <f>IFERROR(IF($I183="b",INDEX(flat_spelling[],MATCH(scales[[#This Row],[n7]],flat_spelling[number],0),2),INDEX(sharp_spelling[],MATCH(scales[[#This Row],[n7]],sharp_spelling[number],0),2)),"")</f>
        <v>Bb</v>
      </c>
      <c r="Y183" s="1" t="str">
        <f>IFERROR(IF($I183="b",INDEX(flat_spelling[],MATCH(scales[[#This Row],[n8]],flat_spelling[number],0),2),INDEX(sharp_spelling[],MATCH(scales[[#This Row],[n8]],sharp_spelling[number],0),2)),"")</f>
        <v/>
      </c>
      <c r="Z183" s="1" t="s">
        <v>78</v>
      </c>
      <c r="AA183" s="1" t="s">
        <v>80</v>
      </c>
      <c r="AB183" s="1" t="s">
        <v>77</v>
      </c>
      <c r="AC183" s="1" t="s">
        <v>77</v>
      </c>
      <c r="AD183" s="1" t="s">
        <v>79</v>
      </c>
      <c r="AE183" s="1" t="s">
        <v>79</v>
      </c>
      <c r="AF183" s="1" t="s">
        <v>78</v>
      </c>
    </row>
    <row r="184" spans="2:32" x14ac:dyDescent="0.4">
      <c r="B184" s="1">
        <v>182</v>
      </c>
      <c r="C184" s="1">
        <v>2</v>
      </c>
      <c r="D184" s="1" t="str">
        <f>scales[[#This Row],[nn1]]</f>
        <v>C#</v>
      </c>
      <c r="E184" s="1" t="s">
        <v>64</v>
      </c>
      <c r="F184" s="1">
        <v>2</v>
      </c>
      <c r="G184" s="1" t="s">
        <v>56</v>
      </c>
      <c r="H184" s="1">
        <f t="shared" ref="H184:H194" si="120">MOD(H183,12)+1</f>
        <v>3</v>
      </c>
      <c r="I184" s="1" t="str">
        <f>IF(COUNTIF(RMS_spelling[number],scales[[#This Row],[RMS]])&gt;0,"b","")</f>
        <v/>
      </c>
      <c r="J184" s="1">
        <f t="shared" ref="J184:J194" si="121">MOD(J183,12)+1</f>
        <v>2</v>
      </c>
      <c r="K184" s="1">
        <f t="shared" ref="K184:K194" si="122">MOD(K183,12)+1</f>
        <v>3</v>
      </c>
      <c r="L184" s="1">
        <f t="shared" ref="L184:L194" si="123">MOD(L183,12)+1</f>
        <v>5</v>
      </c>
      <c r="M184" s="1">
        <f t="shared" ref="M184:M194" si="124">MOD(M183,12)+1</f>
        <v>7</v>
      </c>
      <c r="N184" s="1">
        <f t="shared" ref="N184:N194" si="125">MOD(N183,12)+1</f>
        <v>9</v>
      </c>
      <c r="O184" s="1">
        <f t="shared" ref="O184:O194" si="126">MOD(O183,12)+1</f>
        <v>11</v>
      </c>
      <c r="P184" s="1">
        <f t="shared" ref="P184:P194" si="127">MOD(P183,12)+1</f>
        <v>12</v>
      </c>
      <c r="R184" s="1" t="str">
        <f>IFERROR(IF($I184="b",INDEX(flat_spelling[],MATCH(scales[[#This Row],[n1]],flat_spelling[number],0),2),INDEX(sharp_spelling[],MATCH(scales[[#This Row],[n1]],sharp_spelling[number],0),2)),"")</f>
        <v>C#</v>
      </c>
      <c r="S184" s="1" t="str">
        <f>IFERROR(IF($I184="b",INDEX(flat_spelling[],MATCH(scales[[#This Row],[n2]],flat_spelling[number],0),2),INDEX(sharp_spelling[],MATCH(scales[[#This Row],[n2]],sharp_spelling[number],0),2)),"")</f>
        <v>D</v>
      </c>
      <c r="T184" s="1" t="str">
        <f>IFERROR(IF($I184="b",INDEX(flat_spelling[],MATCH(scales[[#This Row],[n3]],flat_spelling[number],0),2),INDEX(sharp_spelling[],MATCH(scales[[#This Row],[n3]],sharp_spelling[number],0),2)),"")</f>
        <v>E</v>
      </c>
      <c r="U184" s="1" t="str">
        <f>IFERROR(IF($I184="b",INDEX(flat_spelling[],MATCH(scales[[#This Row],[n4]],flat_spelling[number],0),2),INDEX(sharp_spelling[],MATCH(scales[[#This Row],[n4]],sharp_spelling[number],0),2)),"")</f>
        <v>F#</v>
      </c>
      <c r="V184" s="1" t="str">
        <f>IFERROR(IF($I184="b",INDEX(flat_spelling[],MATCH(scales[[#This Row],[n5]],flat_spelling[number],0),2),INDEX(sharp_spelling[],MATCH(scales[[#This Row],[n5]],sharp_spelling[number],0),2)),"")</f>
        <v>G#</v>
      </c>
      <c r="W184" s="1" t="str">
        <f>IFERROR(IF($I184="b",INDEX(flat_spelling[],MATCH(scales[[#This Row],[n6]],flat_spelling[number],0),2),INDEX(sharp_spelling[],MATCH(scales[[#This Row],[n6]],sharp_spelling[number],0),2)),"")</f>
        <v>A#</v>
      </c>
      <c r="X184" s="1" t="str">
        <f>IFERROR(IF($I184="b",INDEX(flat_spelling[],MATCH(scales[[#This Row],[n7]],flat_spelling[number],0),2),INDEX(sharp_spelling[],MATCH(scales[[#This Row],[n7]],sharp_spelling[number],0),2)),"")</f>
        <v>B</v>
      </c>
      <c r="Y184" s="1" t="str">
        <f>IFERROR(IF($I184="b",INDEX(flat_spelling[],MATCH(scales[[#This Row],[n8]],flat_spelling[number],0),2),INDEX(sharp_spelling[],MATCH(scales[[#This Row],[n8]],sharp_spelling[number],0),2)),"")</f>
        <v/>
      </c>
      <c r="Z184" s="1" t="s">
        <v>78</v>
      </c>
      <c r="AA184" s="1" t="s">
        <v>80</v>
      </c>
      <c r="AB184" s="1" t="s">
        <v>77</v>
      </c>
      <c r="AC184" s="1" t="s">
        <v>77</v>
      </c>
      <c r="AD184" s="1" t="s">
        <v>79</v>
      </c>
      <c r="AE184" s="1" t="s">
        <v>79</v>
      </c>
      <c r="AF184" s="1" t="s">
        <v>78</v>
      </c>
    </row>
    <row r="185" spans="2:32" x14ac:dyDescent="0.4">
      <c r="B185" s="1">
        <v>183</v>
      </c>
      <c r="C185" s="1">
        <v>3</v>
      </c>
      <c r="D185" s="1" t="str">
        <f>scales[[#This Row],[nn1]]</f>
        <v>D</v>
      </c>
      <c r="E185" s="1" t="s">
        <v>64</v>
      </c>
      <c r="F185" s="1">
        <v>2</v>
      </c>
      <c r="G185" s="1" t="s">
        <v>56</v>
      </c>
      <c r="H185" s="1">
        <f t="shared" si="120"/>
        <v>4</v>
      </c>
      <c r="I185" s="1" t="str">
        <f>IF(COUNTIF(RMS_spelling[number],scales[[#This Row],[RMS]])&gt;0,"b","")</f>
        <v>b</v>
      </c>
      <c r="J185" s="1">
        <f t="shared" si="121"/>
        <v>3</v>
      </c>
      <c r="K185" s="1">
        <f t="shared" si="122"/>
        <v>4</v>
      </c>
      <c r="L185" s="1">
        <f t="shared" si="123"/>
        <v>6</v>
      </c>
      <c r="M185" s="1">
        <f t="shared" si="124"/>
        <v>8</v>
      </c>
      <c r="N185" s="1">
        <f t="shared" si="125"/>
        <v>10</v>
      </c>
      <c r="O185" s="1">
        <f t="shared" si="126"/>
        <v>12</v>
      </c>
      <c r="P185" s="1">
        <f t="shared" si="127"/>
        <v>1</v>
      </c>
      <c r="R185" s="1" t="str">
        <f>IFERROR(IF($I185="b",INDEX(flat_spelling[],MATCH(scales[[#This Row],[n1]],flat_spelling[number],0),2),INDEX(sharp_spelling[],MATCH(scales[[#This Row],[n1]],sharp_spelling[number],0),2)),"")</f>
        <v>D</v>
      </c>
      <c r="S185" s="1" t="str">
        <f>IFERROR(IF($I185="b",INDEX(flat_spelling[],MATCH(scales[[#This Row],[n2]],flat_spelling[number],0),2),INDEX(sharp_spelling[],MATCH(scales[[#This Row],[n2]],sharp_spelling[number],0),2)),"")</f>
        <v>Eb</v>
      </c>
      <c r="T185" s="1" t="str">
        <f>IFERROR(IF($I185="b",INDEX(flat_spelling[],MATCH(scales[[#This Row],[n3]],flat_spelling[number],0),2),INDEX(sharp_spelling[],MATCH(scales[[#This Row],[n3]],sharp_spelling[number],0),2)),"")</f>
        <v>F</v>
      </c>
      <c r="U185" s="1" t="str">
        <f>IFERROR(IF($I185="b",INDEX(flat_spelling[],MATCH(scales[[#This Row],[n4]],flat_spelling[number],0),2),INDEX(sharp_spelling[],MATCH(scales[[#This Row],[n4]],sharp_spelling[number],0),2)),"")</f>
        <v>G</v>
      </c>
      <c r="V185" s="1" t="str">
        <f>IFERROR(IF($I185="b",INDEX(flat_spelling[],MATCH(scales[[#This Row],[n5]],flat_spelling[number],0),2),INDEX(sharp_spelling[],MATCH(scales[[#This Row],[n5]],sharp_spelling[number],0),2)),"")</f>
        <v>A</v>
      </c>
      <c r="W185" s="1" t="str">
        <f>IFERROR(IF($I185="b",INDEX(flat_spelling[],MATCH(scales[[#This Row],[n6]],flat_spelling[number],0),2),INDEX(sharp_spelling[],MATCH(scales[[#This Row],[n6]],sharp_spelling[number],0),2)),"")</f>
        <v>B</v>
      </c>
      <c r="X185" s="1" t="str">
        <f>IFERROR(IF($I185="b",INDEX(flat_spelling[],MATCH(scales[[#This Row],[n7]],flat_spelling[number],0),2),INDEX(sharp_spelling[],MATCH(scales[[#This Row],[n7]],sharp_spelling[number],0),2)),"")</f>
        <v>C</v>
      </c>
      <c r="Y185" s="1" t="str">
        <f>IFERROR(IF($I185="b",INDEX(flat_spelling[],MATCH(scales[[#This Row],[n8]],flat_spelling[number],0),2),INDEX(sharp_spelling[],MATCH(scales[[#This Row],[n8]],sharp_spelling[number],0),2)),"")</f>
        <v/>
      </c>
      <c r="Z185" s="1" t="s">
        <v>78</v>
      </c>
      <c r="AA185" s="1" t="s">
        <v>80</v>
      </c>
      <c r="AB185" s="1" t="s">
        <v>77</v>
      </c>
      <c r="AC185" s="1" t="s">
        <v>77</v>
      </c>
      <c r="AD185" s="1" t="s">
        <v>79</v>
      </c>
      <c r="AE185" s="1" t="s">
        <v>79</v>
      </c>
      <c r="AF185" s="1" t="s">
        <v>78</v>
      </c>
    </row>
    <row r="186" spans="2:32" x14ac:dyDescent="0.4">
      <c r="B186" s="1">
        <v>184</v>
      </c>
      <c r="C186" s="1">
        <v>4</v>
      </c>
      <c r="D186" s="1" t="str">
        <f>scales[[#This Row],[nn1]]</f>
        <v>D#</v>
      </c>
      <c r="E186" s="1" t="s">
        <v>64</v>
      </c>
      <c r="F186" s="1">
        <v>2</v>
      </c>
      <c r="G186" s="1" t="s">
        <v>56</v>
      </c>
      <c r="H186" s="1">
        <f t="shared" si="120"/>
        <v>5</v>
      </c>
      <c r="I186" s="1" t="str">
        <f>IF(COUNTIF(RMS_spelling[number],scales[[#This Row],[RMS]])&gt;0,"b","")</f>
        <v/>
      </c>
      <c r="J186" s="1">
        <f t="shared" si="121"/>
        <v>4</v>
      </c>
      <c r="K186" s="1">
        <f t="shared" si="122"/>
        <v>5</v>
      </c>
      <c r="L186" s="1">
        <f t="shared" si="123"/>
        <v>7</v>
      </c>
      <c r="M186" s="1">
        <f t="shared" si="124"/>
        <v>9</v>
      </c>
      <c r="N186" s="1">
        <f t="shared" si="125"/>
        <v>11</v>
      </c>
      <c r="O186" s="1">
        <f t="shared" si="126"/>
        <v>1</v>
      </c>
      <c r="P186" s="1">
        <f t="shared" si="127"/>
        <v>2</v>
      </c>
      <c r="R186" s="1" t="str">
        <f>IFERROR(IF($I186="b",INDEX(flat_spelling[],MATCH(scales[[#This Row],[n1]],flat_spelling[number],0),2),INDEX(sharp_spelling[],MATCH(scales[[#This Row],[n1]],sharp_spelling[number],0),2)),"")</f>
        <v>D#</v>
      </c>
      <c r="S186" s="1" t="str">
        <f>IFERROR(IF($I186="b",INDEX(flat_spelling[],MATCH(scales[[#This Row],[n2]],flat_spelling[number],0),2),INDEX(sharp_spelling[],MATCH(scales[[#This Row],[n2]],sharp_spelling[number],0),2)),"")</f>
        <v>E</v>
      </c>
      <c r="T186" s="1" t="str">
        <f>IFERROR(IF($I186="b",INDEX(flat_spelling[],MATCH(scales[[#This Row],[n3]],flat_spelling[number],0),2),INDEX(sharp_spelling[],MATCH(scales[[#This Row],[n3]],sharp_spelling[number],0),2)),"")</f>
        <v>F#</v>
      </c>
      <c r="U186" s="1" t="str">
        <f>IFERROR(IF($I186="b",INDEX(flat_spelling[],MATCH(scales[[#This Row],[n4]],flat_spelling[number],0),2),INDEX(sharp_spelling[],MATCH(scales[[#This Row],[n4]],sharp_spelling[number],0),2)),"")</f>
        <v>G#</v>
      </c>
      <c r="V186" s="1" t="str">
        <f>IFERROR(IF($I186="b",INDEX(flat_spelling[],MATCH(scales[[#This Row],[n5]],flat_spelling[number],0),2),INDEX(sharp_spelling[],MATCH(scales[[#This Row],[n5]],sharp_spelling[number],0),2)),"")</f>
        <v>A#</v>
      </c>
      <c r="W186" s="1" t="str">
        <f>IFERROR(IF($I186="b",INDEX(flat_spelling[],MATCH(scales[[#This Row],[n6]],flat_spelling[number],0),2),INDEX(sharp_spelling[],MATCH(scales[[#This Row],[n6]],sharp_spelling[number],0),2)),"")</f>
        <v>C</v>
      </c>
      <c r="X186" s="1" t="str">
        <f>IFERROR(IF($I186="b",INDEX(flat_spelling[],MATCH(scales[[#This Row],[n7]],flat_spelling[number],0),2),INDEX(sharp_spelling[],MATCH(scales[[#This Row],[n7]],sharp_spelling[number],0),2)),"")</f>
        <v>C#</v>
      </c>
      <c r="Y186" s="1" t="str">
        <f>IFERROR(IF($I186="b",INDEX(flat_spelling[],MATCH(scales[[#This Row],[n8]],flat_spelling[number],0),2),INDEX(sharp_spelling[],MATCH(scales[[#This Row],[n8]],sharp_spelling[number],0),2)),"")</f>
        <v/>
      </c>
      <c r="Z186" s="1" t="s">
        <v>78</v>
      </c>
      <c r="AA186" s="1" t="s">
        <v>80</v>
      </c>
      <c r="AB186" s="1" t="s">
        <v>77</v>
      </c>
      <c r="AC186" s="1" t="s">
        <v>77</v>
      </c>
      <c r="AD186" s="1" t="s">
        <v>79</v>
      </c>
      <c r="AE186" s="1" t="s">
        <v>79</v>
      </c>
      <c r="AF186" s="1" t="s">
        <v>78</v>
      </c>
    </row>
    <row r="187" spans="2:32" x14ac:dyDescent="0.4">
      <c r="B187" s="1">
        <v>185</v>
      </c>
      <c r="C187" s="1">
        <v>5</v>
      </c>
      <c r="D187" s="1" t="str">
        <f>scales[[#This Row],[nn1]]</f>
        <v>E</v>
      </c>
      <c r="E187" s="1" t="s">
        <v>64</v>
      </c>
      <c r="F187" s="1">
        <v>2</v>
      </c>
      <c r="G187" s="1" t="s">
        <v>56</v>
      </c>
      <c r="H187" s="1">
        <f t="shared" si="120"/>
        <v>6</v>
      </c>
      <c r="I187" s="1" t="str">
        <f>IF(COUNTIF(RMS_spelling[number],scales[[#This Row],[RMS]])&gt;0,"b","")</f>
        <v>b</v>
      </c>
      <c r="J187" s="1">
        <f t="shared" si="121"/>
        <v>5</v>
      </c>
      <c r="K187" s="1">
        <f t="shared" si="122"/>
        <v>6</v>
      </c>
      <c r="L187" s="1">
        <f t="shared" si="123"/>
        <v>8</v>
      </c>
      <c r="M187" s="1">
        <f t="shared" si="124"/>
        <v>10</v>
      </c>
      <c r="N187" s="1">
        <f t="shared" si="125"/>
        <v>12</v>
      </c>
      <c r="O187" s="1">
        <f t="shared" si="126"/>
        <v>2</v>
      </c>
      <c r="P187" s="1">
        <f t="shared" si="127"/>
        <v>3</v>
      </c>
      <c r="R187" s="1" t="str">
        <f>IFERROR(IF($I187="b",INDEX(flat_spelling[],MATCH(scales[[#This Row],[n1]],flat_spelling[number],0),2),INDEX(sharp_spelling[],MATCH(scales[[#This Row],[n1]],sharp_spelling[number],0),2)),"")</f>
        <v>E</v>
      </c>
      <c r="S187" s="1" t="str">
        <f>IFERROR(IF($I187="b",INDEX(flat_spelling[],MATCH(scales[[#This Row],[n2]],flat_spelling[number],0),2),INDEX(sharp_spelling[],MATCH(scales[[#This Row],[n2]],sharp_spelling[number],0),2)),"")</f>
        <v>F</v>
      </c>
      <c r="T187" s="1" t="str">
        <f>IFERROR(IF($I187="b",INDEX(flat_spelling[],MATCH(scales[[#This Row],[n3]],flat_spelling[number],0),2),INDEX(sharp_spelling[],MATCH(scales[[#This Row],[n3]],sharp_spelling[number],0),2)),"")</f>
        <v>G</v>
      </c>
      <c r="U187" s="1" t="str">
        <f>IFERROR(IF($I187="b",INDEX(flat_spelling[],MATCH(scales[[#This Row],[n4]],flat_spelling[number],0),2),INDEX(sharp_spelling[],MATCH(scales[[#This Row],[n4]],sharp_spelling[number],0),2)),"")</f>
        <v>A</v>
      </c>
      <c r="V187" s="1" t="str">
        <f>IFERROR(IF($I187="b",INDEX(flat_spelling[],MATCH(scales[[#This Row],[n5]],flat_spelling[number],0),2),INDEX(sharp_spelling[],MATCH(scales[[#This Row],[n5]],sharp_spelling[number],0),2)),"")</f>
        <v>B</v>
      </c>
      <c r="W187" s="1" t="str">
        <f>IFERROR(IF($I187="b",INDEX(flat_spelling[],MATCH(scales[[#This Row],[n6]],flat_spelling[number],0),2),INDEX(sharp_spelling[],MATCH(scales[[#This Row],[n6]],sharp_spelling[number],0),2)),"")</f>
        <v>Db</v>
      </c>
      <c r="X187" s="1" t="str">
        <f>IFERROR(IF($I187="b",INDEX(flat_spelling[],MATCH(scales[[#This Row],[n7]],flat_spelling[number],0),2),INDEX(sharp_spelling[],MATCH(scales[[#This Row],[n7]],sharp_spelling[number],0),2)),"")</f>
        <v>D</v>
      </c>
      <c r="Y187" s="1" t="str">
        <f>IFERROR(IF($I187="b",INDEX(flat_spelling[],MATCH(scales[[#This Row],[n8]],flat_spelling[number],0),2),INDEX(sharp_spelling[],MATCH(scales[[#This Row],[n8]],sharp_spelling[number],0),2)),"")</f>
        <v/>
      </c>
      <c r="Z187" s="1" t="s">
        <v>78</v>
      </c>
      <c r="AA187" s="1" t="s">
        <v>80</v>
      </c>
      <c r="AB187" s="1" t="s">
        <v>77</v>
      </c>
      <c r="AC187" s="1" t="s">
        <v>77</v>
      </c>
      <c r="AD187" s="1" t="s">
        <v>79</v>
      </c>
      <c r="AE187" s="1" t="s">
        <v>79</v>
      </c>
      <c r="AF187" s="1" t="s">
        <v>78</v>
      </c>
    </row>
    <row r="188" spans="2:32" x14ac:dyDescent="0.4">
      <c r="B188" s="1">
        <v>186</v>
      </c>
      <c r="C188" s="1">
        <v>6</v>
      </c>
      <c r="D188" s="1" t="str">
        <f>scales[[#This Row],[nn1]]</f>
        <v>F</v>
      </c>
      <c r="E188" s="1" t="s">
        <v>64</v>
      </c>
      <c r="F188" s="1">
        <v>2</v>
      </c>
      <c r="G188" s="1" t="s">
        <v>56</v>
      </c>
      <c r="H188" s="1">
        <f t="shared" si="120"/>
        <v>7</v>
      </c>
      <c r="I188" s="1" t="str">
        <f>IF(COUNTIF(RMS_spelling[number],scales[[#This Row],[RMS]])&gt;0,"b","")</f>
        <v/>
      </c>
      <c r="J188" s="1">
        <f t="shared" si="121"/>
        <v>6</v>
      </c>
      <c r="K188" s="1">
        <f t="shared" si="122"/>
        <v>7</v>
      </c>
      <c r="L188" s="1">
        <f t="shared" si="123"/>
        <v>9</v>
      </c>
      <c r="M188" s="1">
        <f t="shared" si="124"/>
        <v>11</v>
      </c>
      <c r="N188" s="1">
        <f t="shared" si="125"/>
        <v>1</v>
      </c>
      <c r="O188" s="1">
        <f t="shared" si="126"/>
        <v>3</v>
      </c>
      <c r="P188" s="1">
        <f t="shared" si="127"/>
        <v>4</v>
      </c>
      <c r="R188" s="1" t="str">
        <f>IFERROR(IF($I188="b",INDEX(flat_spelling[],MATCH(scales[[#This Row],[n1]],flat_spelling[number],0),2),INDEX(sharp_spelling[],MATCH(scales[[#This Row],[n1]],sharp_spelling[number],0),2)),"")</f>
        <v>F</v>
      </c>
      <c r="S188" s="1" t="str">
        <f>IFERROR(IF($I188="b",INDEX(flat_spelling[],MATCH(scales[[#This Row],[n2]],flat_spelling[number],0),2),INDEX(sharp_spelling[],MATCH(scales[[#This Row],[n2]],sharp_spelling[number],0),2)),"")</f>
        <v>F#</v>
      </c>
      <c r="T188" s="1" t="str">
        <f>IFERROR(IF($I188="b",INDEX(flat_spelling[],MATCH(scales[[#This Row],[n3]],flat_spelling[number],0),2),INDEX(sharp_spelling[],MATCH(scales[[#This Row],[n3]],sharp_spelling[number],0),2)),"")</f>
        <v>G#</v>
      </c>
      <c r="U188" s="1" t="str">
        <f>IFERROR(IF($I188="b",INDEX(flat_spelling[],MATCH(scales[[#This Row],[n4]],flat_spelling[number],0),2),INDEX(sharp_spelling[],MATCH(scales[[#This Row],[n4]],sharp_spelling[number],0),2)),"")</f>
        <v>A#</v>
      </c>
      <c r="V188" s="1" t="str">
        <f>IFERROR(IF($I188="b",INDEX(flat_spelling[],MATCH(scales[[#This Row],[n5]],flat_spelling[number],0),2),INDEX(sharp_spelling[],MATCH(scales[[#This Row],[n5]],sharp_spelling[number],0),2)),"")</f>
        <v>C</v>
      </c>
      <c r="W188" s="1" t="str">
        <f>IFERROR(IF($I188="b",INDEX(flat_spelling[],MATCH(scales[[#This Row],[n6]],flat_spelling[number],0),2),INDEX(sharp_spelling[],MATCH(scales[[#This Row],[n6]],sharp_spelling[number],0),2)),"")</f>
        <v>D</v>
      </c>
      <c r="X188" s="1" t="str">
        <f>IFERROR(IF($I188="b",INDEX(flat_spelling[],MATCH(scales[[#This Row],[n7]],flat_spelling[number],0),2),INDEX(sharp_spelling[],MATCH(scales[[#This Row],[n7]],sharp_spelling[number],0),2)),"")</f>
        <v>D#</v>
      </c>
      <c r="Y188" s="1" t="str">
        <f>IFERROR(IF($I188="b",INDEX(flat_spelling[],MATCH(scales[[#This Row],[n8]],flat_spelling[number],0),2),INDEX(sharp_spelling[],MATCH(scales[[#This Row],[n8]],sharp_spelling[number],0),2)),"")</f>
        <v/>
      </c>
      <c r="Z188" s="1" t="s">
        <v>78</v>
      </c>
      <c r="AA188" s="1" t="s">
        <v>80</v>
      </c>
      <c r="AB188" s="1" t="s">
        <v>77</v>
      </c>
      <c r="AC188" s="1" t="s">
        <v>77</v>
      </c>
      <c r="AD188" s="1" t="s">
        <v>79</v>
      </c>
      <c r="AE188" s="1" t="s">
        <v>79</v>
      </c>
      <c r="AF188" s="1" t="s">
        <v>78</v>
      </c>
    </row>
    <row r="189" spans="2:32" x14ac:dyDescent="0.4">
      <c r="B189" s="1">
        <v>187</v>
      </c>
      <c r="C189" s="1">
        <v>7</v>
      </c>
      <c r="D189" s="1" t="str">
        <f>scales[[#This Row],[nn1]]</f>
        <v>F#</v>
      </c>
      <c r="E189" s="1" t="s">
        <v>64</v>
      </c>
      <c r="F189" s="1">
        <v>2</v>
      </c>
      <c r="G189" s="1" t="s">
        <v>56</v>
      </c>
      <c r="H189" s="1">
        <f t="shared" si="120"/>
        <v>8</v>
      </c>
      <c r="I189" s="1" t="str">
        <f>IF(COUNTIF(RMS_spelling[number],scales[[#This Row],[RMS]])&gt;0,"b","")</f>
        <v/>
      </c>
      <c r="J189" s="1">
        <f t="shared" si="121"/>
        <v>7</v>
      </c>
      <c r="K189" s="1">
        <f t="shared" si="122"/>
        <v>8</v>
      </c>
      <c r="L189" s="1">
        <f t="shared" si="123"/>
        <v>10</v>
      </c>
      <c r="M189" s="1">
        <f t="shared" si="124"/>
        <v>12</v>
      </c>
      <c r="N189" s="1">
        <f t="shared" si="125"/>
        <v>2</v>
      </c>
      <c r="O189" s="1">
        <f t="shared" si="126"/>
        <v>4</v>
      </c>
      <c r="P189" s="1">
        <f t="shared" si="127"/>
        <v>5</v>
      </c>
      <c r="R189" s="1" t="str">
        <f>IFERROR(IF($I189="b",INDEX(flat_spelling[],MATCH(scales[[#This Row],[n1]],flat_spelling[number],0),2),INDEX(sharp_spelling[],MATCH(scales[[#This Row],[n1]],sharp_spelling[number],0),2)),"")</f>
        <v>F#</v>
      </c>
      <c r="S189" s="1" t="str">
        <f>IFERROR(IF($I189="b",INDEX(flat_spelling[],MATCH(scales[[#This Row],[n2]],flat_spelling[number],0),2),INDEX(sharp_spelling[],MATCH(scales[[#This Row],[n2]],sharp_spelling[number],0),2)),"")</f>
        <v>G</v>
      </c>
      <c r="T189" s="1" t="str">
        <f>IFERROR(IF($I189="b",INDEX(flat_spelling[],MATCH(scales[[#This Row],[n3]],flat_spelling[number],0),2),INDEX(sharp_spelling[],MATCH(scales[[#This Row],[n3]],sharp_spelling[number],0),2)),"")</f>
        <v>A</v>
      </c>
      <c r="U189" s="1" t="str">
        <f>IFERROR(IF($I189="b",INDEX(flat_spelling[],MATCH(scales[[#This Row],[n4]],flat_spelling[number],0),2),INDEX(sharp_spelling[],MATCH(scales[[#This Row],[n4]],sharp_spelling[number],0),2)),"")</f>
        <v>B</v>
      </c>
      <c r="V189" s="1" t="str">
        <f>IFERROR(IF($I189="b",INDEX(flat_spelling[],MATCH(scales[[#This Row],[n5]],flat_spelling[number],0),2),INDEX(sharp_spelling[],MATCH(scales[[#This Row],[n5]],sharp_spelling[number],0),2)),"")</f>
        <v>C#</v>
      </c>
      <c r="W189" s="1" t="str">
        <f>IFERROR(IF($I189="b",INDEX(flat_spelling[],MATCH(scales[[#This Row],[n6]],flat_spelling[number],0),2),INDEX(sharp_spelling[],MATCH(scales[[#This Row],[n6]],sharp_spelling[number],0),2)),"")</f>
        <v>D#</v>
      </c>
      <c r="X189" s="1" t="str">
        <f>IFERROR(IF($I189="b",INDEX(flat_spelling[],MATCH(scales[[#This Row],[n7]],flat_spelling[number],0),2),INDEX(sharp_spelling[],MATCH(scales[[#This Row],[n7]],sharp_spelling[number],0),2)),"")</f>
        <v>E</v>
      </c>
      <c r="Y189" s="1" t="str">
        <f>IFERROR(IF($I189="b",INDEX(flat_spelling[],MATCH(scales[[#This Row],[n8]],flat_spelling[number],0),2),INDEX(sharp_spelling[],MATCH(scales[[#This Row],[n8]],sharp_spelling[number],0),2)),"")</f>
        <v/>
      </c>
      <c r="Z189" s="1" t="s">
        <v>78</v>
      </c>
      <c r="AA189" s="1" t="s">
        <v>80</v>
      </c>
      <c r="AB189" s="1" t="s">
        <v>77</v>
      </c>
      <c r="AC189" s="1" t="s">
        <v>77</v>
      </c>
      <c r="AD189" s="1" t="s">
        <v>79</v>
      </c>
      <c r="AE189" s="1" t="s">
        <v>79</v>
      </c>
      <c r="AF189" s="1" t="s">
        <v>78</v>
      </c>
    </row>
    <row r="190" spans="2:32" x14ac:dyDescent="0.4">
      <c r="B190" s="1">
        <v>188</v>
      </c>
      <c r="C190" s="1">
        <v>8</v>
      </c>
      <c r="D190" s="1" t="str">
        <f>scales[[#This Row],[nn1]]</f>
        <v>G</v>
      </c>
      <c r="E190" s="1" t="s">
        <v>64</v>
      </c>
      <c r="F190" s="1">
        <v>2</v>
      </c>
      <c r="G190" s="1" t="s">
        <v>56</v>
      </c>
      <c r="H190" s="1">
        <f t="shared" si="120"/>
        <v>9</v>
      </c>
      <c r="I190" s="1" t="str">
        <f>IF(COUNTIF(RMS_spelling[number],scales[[#This Row],[RMS]])&gt;0,"b","")</f>
        <v>b</v>
      </c>
      <c r="J190" s="1">
        <f t="shared" si="121"/>
        <v>8</v>
      </c>
      <c r="K190" s="1">
        <f t="shared" si="122"/>
        <v>9</v>
      </c>
      <c r="L190" s="1">
        <f t="shared" si="123"/>
        <v>11</v>
      </c>
      <c r="M190" s="1">
        <f t="shared" si="124"/>
        <v>1</v>
      </c>
      <c r="N190" s="1">
        <f t="shared" si="125"/>
        <v>3</v>
      </c>
      <c r="O190" s="1">
        <f t="shared" si="126"/>
        <v>5</v>
      </c>
      <c r="P190" s="1">
        <f t="shared" si="127"/>
        <v>6</v>
      </c>
      <c r="R190" s="1" t="str">
        <f>IFERROR(IF($I190="b",INDEX(flat_spelling[],MATCH(scales[[#This Row],[n1]],flat_spelling[number],0),2),INDEX(sharp_spelling[],MATCH(scales[[#This Row],[n1]],sharp_spelling[number],0),2)),"")</f>
        <v>G</v>
      </c>
      <c r="S190" s="1" t="str">
        <f>IFERROR(IF($I190="b",INDEX(flat_spelling[],MATCH(scales[[#This Row],[n2]],flat_spelling[number],0),2),INDEX(sharp_spelling[],MATCH(scales[[#This Row],[n2]],sharp_spelling[number],0),2)),"")</f>
        <v>Ab</v>
      </c>
      <c r="T190" s="1" t="str">
        <f>IFERROR(IF($I190="b",INDEX(flat_spelling[],MATCH(scales[[#This Row],[n3]],flat_spelling[number],0),2),INDEX(sharp_spelling[],MATCH(scales[[#This Row],[n3]],sharp_spelling[number],0),2)),"")</f>
        <v>Bb</v>
      </c>
      <c r="U190" s="1" t="str">
        <f>IFERROR(IF($I190="b",INDEX(flat_spelling[],MATCH(scales[[#This Row],[n4]],flat_spelling[number],0),2),INDEX(sharp_spelling[],MATCH(scales[[#This Row],[n4]],sharp_spelling[number],0),2)),"")</f>
        <v>C</v>
      </c>
      <c r="V190" s="1" t="str">
        <f>IFERROR(IF($I190="b",INDEX(flat_spelling[],MATCH(scales[[#This Row],[n5]],flat_spelling[number],0),2),INDEX(sharp_spelling[],MATCH(scales[[#This Row],[n5]],sharp_spelling[number],0),2)),"")</f>
        <v>D</v>
      </c>
      <c r="W190" s="1" t="str">
        <f>IFERROR(IF($I190="b",INDEX(flat_spelling[],MATCH(scales[[#This Row],[n6]],flat_spelling[number],0),2),INDEX(sharp_spelling[],MATCH(scales[[#This Row],[n6]],sharp_spelling[number],0),2)),"")</f>
        <v>E</v>
      </c>
      <c r="X190" s="1" t="str">
        <f>IFERROR(IF($I190="b",INDEX(flat_spelling[],MATCH(scales[[#This Row],[n7]],flat_spelling[number],0),2),INDEX(sharp_spelling[],MATCH(scales[[#This Row],[n7]],sharp_spelling[number],0),2)),"")</f>
        <v>F</v>
      </c>
      <c r="Y190" s="1" t="str">
        <f>IFERROR(IF($I190="b",INDEX(flat_spelling[],MATCH(scales[[#This Row],[n8]],flat_spelling[number],0),2),INDEX(sharp_spelling[],MATCH(scales[[#This Row],[n8]],sharp_spelling[number],0),2)),"")</f>
        <v/>
      </c>
      <c r="Z190" s="1" t="s">
        <v>78</v>
      </c>
      <c r="AA190" s="1" t="s">
        <v>80</v>
      </c>
      <c r="AB190" s="1" t="s">
        <v>77</v>
      </c>
      <c r="AC190" s="1" t="s">
        <v>77</v>
      </c>
      <c r="AD190" s="1" t="s">
        <v>79</v>
      </c>
      <c r="AE190" s="1" t="s">
        <v>79</v>
      </c>
      <c r="AF190" s="1" t="s">
        <v>78</v>
      </c>
    </row>
    <row r="191" spans="2:32" x14ac:dyDescent="0.4">
      <c r="B191" s="1">
        <v>189</v>
      </c>
      <c r="C191" s="1">
        <v>9</v>
      </c>
      <c r="D191" s="1" t="str">
        <f>scales[[#This Row],[nn1]]</f>
        <v>G#</v>
      </c>
      <c r="E191" s="1" t="s">
        <v>64</v>
      </c>
      <c r="F191" s="1">
        <v>2</v>
      </c>
      <c r="G191" s="1" t="s">
        <v>56</v>
      </c>
      <c r="H191" s="1">
        <f t="shared" si="120"/>
        <v>10</v>
      </c>
      <c r="I191" s="1" t="str">
        <f>IF(COUNTIF(RMS_spelling[number],scales[[#This Row],[RMS]])&gt;0,"b","")</f>
        <v/>
      </c>
      <c r="J191" s="1">
        <f t="shared" si="121"/>
        <v>9</v>
      </c>
      <c r="K191" s="1">
        <f t="shared" si="122"/>
        <v>10</v>
      </c>
      <c r="L191" s="1">
        <f t="shared" si="123"/>
        <v>12</v>
      </c>
      <c r="M191" s="1">
        <f t="shared" si="124"/>
        <v>2</v>
      </c>
      <c r="N191" s="1">
        <f t="shared" si="125"/>
        <v>4</v>
      </c>
      <c r="O191" s="1">
        <f t="shared" si="126"/>
        <v>6</v>
      </c>
      <c r="P191" s="1">
        <f t="shared" si="127"/>
        <v>7</v>
      </c>
      <c r="R191" s="1" t="str">
        <f>IFERROR(IF($I191="b",INDEX(flat_spelling[],MATCH(scales[[#This Row],[n1]],flat_spelling[number],0),2),INDEX(sharp_spelling[],MATCH(scales[[#This Row],[n1]],sharp_spelling[number],0),2)),"")</f>
        <v>G#</v>
      </c>
      <c r="S191" s="1" t="str">
        <f>IFERROR(IF($I191="b",INDEX(flat_spelling[],MATCH(scales[[#This Row],[n2]],flat_spelling[number],0),2),INDEX(sharp_spelling[],MATCH(scales[[#This Row],[n2]],sharp_spelling[number],0),2)),"")</f>
        <v>A</v>
      </c>
      <c r="T191" s="1" t="str">
        <f>IFERROR(IF($I191="b",INDEX(flat_spelling[],MATCH(scales[[#This Row],[n3]],flat_spelling[number],0),2),INDEX(sharp_spelling[],MATCH(scales[[#This Row],[n3]],sharp_spelling[number],0),2)),"")</f>
        <v>B</v>
      </c>
      <c r="U191" s="1" t="str">
        <f>IFERROR(IF($I191="b",INDEX(flat_spelling[],MATCH(scales[[#This Row],[n4]],flat_spelling[number],0),2),INDEX(sharp_spelling[],MATCH(scales[[#This Row],[n4]],sharp_spelling[number],0),2)),"")</f>
        <v>C#</v>
      </c>
      <c r="V191" s="1" t="str">
        <f>IFERROR(IF($I191="b",INDEX(flat_spelling[],MATCH(scales[[#This Row],[n5]],flat_spelling[number],0),2),INDEX(sharp_spelling[],MATCH(scales[[#This Row],[n5]],sharp_spelling[number],0),2)),"")</f>
        <v>D#</v>
      </c>
      <c r="W191" s="1" t="str">
        <f>IFERROR(IF($I191="b",INDEX(flat_spelling[],MATCH(scales[[#This Row],[n6]],flat_spelling[number],0),2),INDEX(sharp_spelling[],MATCH(scales[[#This Row],[n6]],sharp_spelling[number],0),2)),"")</f>
        <v>F</v>
      </c>
      <c r="X191" s="1" t="str">
        <f>IFERROR(IF($I191="b",INDEX(flat_spelling[],MATCH(scales[[#This Row],[n7]],flat_spelling[number],0),2),INDEX(sharp_spelling[],MATCH(scales[[#This Row],[n7]],sharp_spelling[number],0),2)),"")</f>
        <v>F#</v>
      </c>
      <c r="Y191" s="1" t="str">
        <f>IFERROR(IF($I191="b",INDEX(flat_spelling[],MATCH(scales[[#This Row],[n8]],flat_spelling[number],0),2),INDEX(sharp_spelling[],MATCH(scales[[#This Row],[n8]],sharp_spelling[number],0),2)),"")</f>
        <v/>
      </c>
      <c r="Z191" s="1" t="s">
        <v>78</v>
      </c>
      <c r="AA191" s="1" t="s">
        <v>80</v>
      </c>
      <c r="AB191" s="1" t="s">
        <v>77</v>
      </c>
      <c r="AC191" s="1" t="s">
        <v>77</v>
      </c>
      <c r="AD191" s="1" t="s">
        <v>79</v>
      </c>
      <c r="AE191" s="1" t="s">
        <v>79</v>
      </c>
      <c r="AF191" s="1" t="s">
        <v>78</v>
      </c>
    </row>
    <row r="192" spans="2:32" x14ac:dyDescent="0.4">
      <c r="B192" s="1">
        <v>190</v>
      </c>
      <c r="C192" s="1">
        <v>10</v>
      </c>
      <c r="D192" s="1" t="str">
        <f>scales[[#This Row],[nn1]]</f>
        <v>A</v>
      </c>
      <c r="E192" s="1" t="s">
        <v>64</v>
      </c>
      <c r="F192" s="1">
        <v>2</v>
      </c>
      <c r="G192" s="1" t="s">
        <v>56</v>
      </c>
      <c r="H192" s="1">
        <f t="shared" si="120"/>
        <v>11</v>
      </c>
      <c r="I192" s="1" t="str">
        <f>IF(COUNTIF(RMS_spelling[number],scales[[#This Row],[RMS]])&gt;0,"b","")</f>
        <v>b</v>
      </c>
      <c r="J192" s="1">
        <f t="shared" si="121"/>
        <v>10</v>
      </c>
      <c r="K192" s="1">
        <f t="shared" si="122"/>
        <v>11</v>
      </c>
      <c r="L192" s="1">
        <f t="shared" si="123"/>
        <v>1</v>
      </c>
      <c r="M192" s="1">
        <f t="shared" si="124"/>
        <v>3</v>
      </c>
      <c r="N192" s="1">
        <f t="shared" si="125"/>
        <v>5</v>
      </c>
      <c r="O192" s="1">
        <f t="shared" si="126"/>
        <v>7</v>
      </c>
      <c r="P192" s="1">
        <f t="shared" si="127"/>
        <v>8</v>
      </c>
      <c r="R192" s="1" t="str">
        <f>IFERROR(IF($I192="b",INDEX(flat_spelling[],MATCH(scales[[#This Row],[n1]],flat_spelling[number],0),2),INDEX(sharp_spelling[],MATCH(scales[[#This Row],[n1]],sharp_spelling[number],0),2)),"")</f>
        <v>A</v>
      </c>
      <c r="S192" s="1" t="str">
        <f>IFERROR(IF($I192="b",INDEX(flat_spelling[],MATCH(scales[[#This Row],[n2]],flat_spelling[number],0),2),INDEX(sharp_spelling[],MATCH(scales[[#This Row],[n2]],sharp_spelling[number],0),2)),"")</f>
        <v>Bb</v>
      </c>
      <c r="T192" s="1" t="str">
        <f>IFERROR(IF($I192="b",INDEX(flat_spelling[],MATCH(scales[[#This Row],[n3]],flat_spelling[number],0),2),INDEX(sharp_spelling[],MATCH(scales[[#This Row],[n3]],sharp_spelling[number],0),2)),"")</f>
        <v>C</v>
      </c>
      <c r="U192" s="1" t="str">
        <f>IFERROR(IF($I192="b",INDEX(flat_spelling[],MATCH(scales[[#This Row],[n4]],flat_spelling[number],0),2),INDEX(sharp_spelling[],MATCH(scales[[#This Row],[n4]],sharp_spelling[number],0),2)),"")</f>
        <v>D</v>
      </c>
      <c r="V192" s="1" t="str">
        <f>IFERROR(IF($I192="b",INDEX(flat_spelling[],MATCH(scales[[#This Row],[n5]],flat_spelling[number],0),2),INDEX(sharp_spelling[],MATCH(scales[[#This Row],[n5]],sharp_spelling[number],0),2)),"")</f>
        <v>E</v>
      </c>
      <c r="W192" s="1" t="str">
        <f>IFERROR(IF($I192="b",INDEX(flat_spelling[],MATCH(scales[[#This Row],[n6]],flat_spelling[number],0),2),INDEX(sharp_spelling[],MATCH(scales[[#This Row],[n6]],sharp_spelling[number],0),2)),"")</f>
        <v>Gb</v>
      </c>
      <c r="X192" s="1" t="str">
        <f>IFERROR(IF($I192="b",INDEX(flat_spelling[],MATCH(scales[[#This Row],[n7]],flat_spelling[number],0),2),INDEX(sharp_spelling[],MATCH(scales[[#This Row],[n7]],sharp_spelling[number],0),2)),"")</f>
        <v>G</v>
      </c>
      <c r="Y192" s="1" t="str">
        <f>IFERROR(IF($I192="b",INDEX(flat_spelling[],MATCH(scales[[#This Row],[n8]],flat_spelling[number],0),2),INDEX(sharp_spelling[],MATCH(scales[[#This Row],[n8]],sharp_spelling[number],0),2)),"")</f>
        <v/>
      </c>
      <c r="Z192" s="1" t="s">
        <v>78</v>
      </c>
      <c r="AA192" s="1" t="s">
        <v>80</v>
      </c>
      <c r="AB192" s="1" t="s">
        <v>77</v>
      </c>
      <c r="AC192" s="1" t="s">
        <v>77</v>
      </c>
      <c r="AD192" s="1" t="s">
        <v>79</v>
      </c>
      <c r="AE192" s="1" t="s">
        <v>79</v>
      </c>
      <c r="AF192" s="1" t="s">
        <v>78</v>
      </c>
    </row>
    <row r="193" spans="2:32" x14ac:dyDescent="0.4">
      <c r="B193" s="1">
        <v>191</v>
      </c>
      <c r="C193" s="1">
        <v>11</v>
      </c>
      <c r="D193" s="1" t="str">
        <f>scales[[#This Row],[nn1]]</f>
        <v>A#</v>
      </c>
      <c r="E193" s="1" t="s">
        <v>64</v>
      </c>
      <c r="F193" s="1">
        <v>2</v>
      </c>
      <c r="G193" s="1" t="s">
        <v>56</v>
      </c>
      <c r="H193" s="1">
        <f t="shared" si="120"/>
        <v>12</v>
      </c>
      <c r="I193" s="1" t="str">
        <f>IF(COUNTIF(RMS_spelling[number],scales[[#This Row],[RMS]])&gt;0,"b","")</f>
        <v/>
      </c>
      <c r="J193" s="1">
        <f t="shared" si="121"/>
        <v>11</v>
      </c>
      <c r="K193" s="1">
        <f t="shared" si="122"/>
        <v>12</v>
      </c>
      <c r="L193" s="1">
        <f t="shared" si="123"/>
        <v>2</v>
      </c>
      <c r="M193" s="1">
        <f t="shared" si="124"/>
        <v>4</v>
      </c>
      <c r="N193" s="1">
        <f t="shared" si="125"/>
        <v>6</v>
      </c>
      <c r="O193" s="1">
        <f t="shared" si="126"/>
        <v>8</v>
      </c>
      <c r="P193" s="1">
        <f t="shared" si="127"/>
        <v>9</v>
      </c>
      <c r="R193" s="1" t="str">
        <f>IFERROR(IF($I193="b",INDEX(flat_spelling[],MATCH(scales[[#This Row],[n1]],flat_spelling[number],0),2),INDEX(sharp_spelling[],MATCH(scales[[#This Row],[n1]],sharp_spelling[number],0),2)),"")</f>
        <v>A#</v>
      </c>
      <c r="S193" s="1" t="str">
        <f>IFERROR(IF($I193="b",INDEX(flat_spelling[],MATCH(scales[[#This Row],[n2]],flat_spelling[number],0),2),INDEX(sharp_spelling[],MATCH(scales[[#This Row],[n2]],sharp_spelling[number],0),2)),"")</f>
        <v>B</v>
      </c>
      <c r="T193" s="1" t="str">
        <f>IFERROR(IF($I193="b",INDEX(flat_spelling[],MATCH(scales[[#This Row],[n3]],flat_spelling[number],0),2),INDEX(sharp_spelling[],MATCH(scales[[#This Row],[n3]],sharp_spelling[number],0),2)),"")</f>
        <v>C#</v>
      </c>
      <c r="U193" s="1" t="str">
        <f>IFERROR(IF($I193="b",INDEX(flat_spelling[],MATCH(scales[[#This Row],[n4]],flat_spelling[number],0),2),INDEX(sharp_spelling[],MATCH(scales[[#This Row],[n4]],sharp_spelling[number],0),2)),"")</f>
        <v>D#</v>
      </c>
      <c r="V193" s="1" t="str">
        <f>IFERROR(IF($I193="b",INDEX(flat_spelling[],MATCH(scales[[#This Row],[n5]],flat_spelling[number],0),2),INDEX(sharp_spelling[],MATCH(scales[[#This Row],[n5]],sharp_spelling[number],0),2)),"")</f>
        <v>F</v>
      </c>
      <c r="W193" s="1" t="str">
        <f>IFERROR(IF($I193="b",INDEX(flat_spelling[],MATCH(scales[[#This Row],[n6]],flat_spelling[number],0),2),INDEX(sharp_spelling[],MATCH(scales[[#This Row],[n6]],sharp_spelling[number],0),2)),"")</f>
        <v>G</v>
      </c>
      <c r="X193" s="1" t="str">
        <f>IFERROR(IF($I193="b",INDEX(flat_spelling[],MATCH(scales[[#This Row],[n7]],flat_spelling[number],0),2),INDEX(sharp_spelling[],MATCH(scales[[#This Row],[n7]],sharp_spelling[number],0),2)),"")</f>
        <v>G#</v>
      </c>
      <c r="Y193" s="1" t="str">
        <f>IFERROR(IF($I193="b",INDEX(flat_spelling[],MATCH(scales[[#This Row],[n8]],flat_spelling[number],0),2),INDEX(sharp_spelling[],MATCH(scales[[#This Row],[n8]],sharp_spelling[number],0),2)),"")</f>
        <v/>
      </c>
      <c r="Z193" s="1" t="s">
        <v>78</v>
      </c>
      <c r="AA193" s="1" t="s">
        <v>80</v>
      </c>
      <c r="AB193" s="1" t="s">
        <v>77</v>
      </c>
      <c r="AC193" s="1" t="s">
        <v>77</v>
      </c>
      <c r="AD193" s="1" t="s">
        <v>79</v>
      </c>
      <c r="AE193" s="1" t="s">
        <v>79</v>
      </c>
      <c r="AF193" s="1" t="s">
        <v>78</v>
      </c>
    </row>
    <row r="194" spans="2:32" x14ac:dyDescent="0.4">
      <c r="B194" s="1">
        <v>192</v>
      </c>
      <c r="C194" s="1">
        <v>12</v>
      </c>
      <c r="D194" s="1" t="str">
        <f>scales[[#This Row],[nn1]]</f>
        <v>B</v>
      </c>
      <c r="E194" s="1" t="s">
        <v>64</v>
      </c>
      <c r="F194" s="1">
        <v>2</v>
      </c>
      <c r="G194" s="1" t="s">
        <v>56</v>
      </c>
      <c r="H194" s="1">
        <f t="shared" si="120"/>
        <v>1</v>
      </c>
      <c r="I194" s="1" t="str">
        <f>IF(COUNTIF(RMS_spelling[number],scales[[#This Row],[RMS]])&gt;0,"b","")</f>
        <v>b</v>
      </c>
      <c r="J194" s="1">
        <f t="shared" si="121"/>
        <v>12</v>
      </c>
      <c r="K194" s="1">
        <f t="shared" si="122"/>
        <v>1</v>
      </c>
      <c r="L194" s="1">
        <f t="shared" si="123"/>
        <v>3</v>
      </c>
      <c r="M194" s="1">
        <f t="shared" si="124"/>
        <v>5</v>
      </c>
      <c r="N194" s="1">
        <f t="shared" si="125"/>
        <v>7</v>
      </c>
      <c r="O194" s="1">
        <f t="shared" si="126"/>
        <v>9</v>
      </c>
      <c r="P194" s="1">
        <f t="shared" si="127"/>
        <v>10</v>
      </c>
      <c r="R194" s="1" t="str">
        <f>IFERROR(IF($I194="b",INDEX(flat_spelling[],MATCH(scales[[#This Row],[n1]],flat_spelling[number],0),2),INDEX(sharp_spelling[],MATCH(scales[[#This Row],[n1]],sharp_spelling[number],0),2)),"")</f>
        <v>B</v>
      </c>
      <c r="S194" s="1" t="str">
        <f>IFERROR(IF($I194="b",INDEX(flat_spelling[],MATCH(scales[[#This Row],[n2]],flat_spelling[number],0),2),INDEX(sharp_spelling[],MATCH(scales[[#This Row],[n2]],sharp_spelling[number],0),2)),"")</f>
        <v>C</v>
      </c>
      <c r="T194" s="1" t="str">
        <f>IFERROR(IF($I194="b",INDEX(flat_spelling[],MATCH(scales[[#This Row],[n3]],flat_spelling[number],0),2),INDEX(sharp_spelling[],MATCH(scales[[#This Row],[n3]],sharp_spelling[number],0),2)),"")</f>
        <v>D</v>
      </c>
      <c r="U194" s="1" t="str">
        <f>IFERROR(IF($I194="b",INDEX(flat_spelling[],MATCH(scales[[#This Row],[n4]],flat_spelling[number],0),2),INDEX(sharp_spelling[],MATCH(scales[[#This Row],[n4]],sharp_spelling[number],0),2)),"")</f>
        <v>E</v>
      </c>
      <c r="V194" s="1" t="str">
        <f>IFERROR(IF($I194="b",INDEX(flat_spelling[],MATCH(scales[[#This Row],[n5]],flat_spelling[number],0),2),INDEX(sharp_spelling[],MATCH(scales[[#This Row],[n5]],sharp_spelling[number],0),2)),"")</f>
        <v>Gb</v>
      </c>
      <c r="W194" s="1" t="str">
        <f>IFERROR(IF($I194="b",INDEX(flat_spelling[],MATCH(scales[[#This Row],[n6]],flat_spelling[number],0),2),INDEX(sharp_spelling[],MATCH(scales[[#This Row],[n6]],sharp_spelling[number],0),2)),"")</f>
        <v>Ab</v>
      </c>
      <c r="X194" s="1" t="str">
        <f>IFERROR(IF($I194="b",INDEX(flat_spelling[],MATCH(scales[[#This Row],[n7]],flat_spelling[number],0),2),INDEX(sharp_spelling[],MATCH(scales[[#This Row],[n7]],sharp_spelling[number],0),2)),"")</f>
        <v>A</v>
      </c>
      <c r="Y194" s="1" t="str">
        <f>IFERROR(IF($I194="b",INDEX(flat_spelling[],MATCH(scales[[#This Row],[n8]],flat_spelling[number],0),2),INDEX(sharp_spelling[],MATCH(scales[[#This Row],[n8]],sharp_spelling[number],0),2)),"")</f>
        <v/>
      </c>
      <c r="Z194" s="1" t="s">
        <v>78</v>
      </c>
      <c r="AA194" s="1" t="s">
        <v>80</v>
      </c>
      <c r="AB194" s="1" t="s">
        <v>77</v>
      </c>
      <c r="AC194" s="1" t="s">
        <v>77</v>
      </c>
      <c r="AD194" s="1" t="s">
        <v>79</v>
      </c>
      <c r="AE194" s="1" t="s">
        <v>79</v>
      </c>
      <c r="AF194" s="1" t="s">
        <v>78</v>
      </c>
    </row>
    <row r="195" spans="2:32" x14ac:dyDescent="0.4">
      <c r="B195" s="1">
        <v>193</v>
      </c>
      <c r="C195" s="1">
        <v>1</v>
      </c>
      <c r="D195" s="1" t="str">
        <f>scales[[#This Row],[nn1]]</f>
        <v>C</v>
      </c>
      <c r="E195" s="1" t="s">
        <v>64</v>
      </c>
      <c r="F195" s="1">
        <v>3</v>
      </c>
      <c r="G195" s="1" t="s">
        <v>23</v>
      </c>
      <c r="H195" s="1">
        <f>MOD($H$3+6,12)+1</f>
        <v>8</v>
      </c>
      <c r="I195" s="1" t="str">
        <f>IF(COUNTIF(RMS_spelling[number],scales[[#This Row],[RMS]])&gt;0,"b","")</f>
        <v/>
      </c>
      <c r="J195" s="1">
        <v>1</v>
      </c>
      <c r="K195" s="1">
        <v>3</v>
      </c>
      <c r="L195" s="1">
        <v>5</v>
      </c>
      <c r="M195" s="1">
        <v>7</v>
      </c>
      <c r="N195" s="1">
        <v>9</v>
      </c>
      <c r="O195" s="1">
        <v>10</v>
      </c>
      <c r="P195" s="1">
        <v>12</v>
      </c>
      <c r="R195" s="1" t="str">
        <f>IFERROR(IF($I195="b",INDEX(flat_spelling[],MATCH(scales[[#This Row],[n1]],flat_spelling[number],0),2),INDEX(sharp_spelling[],MATCH(scales[[#This Row],[n1]],sharp_spelling[number],0),2)),"")</f>
        <v>C</v>
      </c>
      <c r="S195" s="1" t="str">
        <f>IFERROR(IF($I195="b",INDEX(flat_spelling[],MATCH(scales[[#This Row],[n2]],flat_spelling[number],0),2),INDEX(sharp_spelling[],MATCH(scales[[#This Row],[n2]],sharp_spelling[number],0),2)),"")</f>
        <v>D</v>
      </c>
      <c r="T195" s="1" t="str">
        <f>IFERROR(IF($I195="b",INDEX(flat_spelling[],MATCH(scales[[#This Row],[n3]],flat_spelling[number],0),2),INDEX(sharp_spelling[],MATCH(scales[[#This Row],[n3]],sharp_spelling[number],0),2)),"")</f>
        <v>E</v>
      </c>
      <c r="U195" s="1" t="str">
        <f>IFERROR(IF($I195="b",INDEX(flat_spelling[],MATCH(scales[[#This Row],[n4]],flat_spelling[number],0),2),INDEX(sharp_spelling[],MATCH(scales[[#This Row],[n4]],sharp_spelling[number],0),2)),"")</f>
        <v>F#</v>
      </c>
      <c r="V195" s="1" t="str">
        <f>IFERROR(IF($I195="b",INDEX(flat_spelling[],MATCH(scales[[#This Row],[n5]],flat_spelling[number],0),2),INDEX(sharp_spelling[],MATCH(scales[[#This Row],[n5]],sharp_spelling[number],0),2)),"")</f>
        <v>G#</v>
      </c>
      <c r="W195" s="1" t="str">
        <f>IFERROR(IF($I195="b",INDEX(flat_spelling[],MATCH(scales[[#This Row],[n6]],flat_spelling[number],0),2),INDEX(sharp_spelling[],MATCH(scales[[#This Row],[n6]],sharp_spelling[number],0),2)),"")</f>
        <v>A</v>
      </c>
      <c r="X195" s="1" t="str">
        <f>IFERROR(IF($I195="b",INDEX(flat_spelling[],MATCH(scales[[#This Row],[n7]],flat_spelling[number],0),2),INDEX(sharp_spelling[],MATCH(scales[[#This Row],[n7]],sharp_spelling[number],0),2)),"")</f>
        <v>B</v>
      </c>
      <c r="Y195" s="1" t="str">
        <f>IFERROR(IF($I195="b",INDEX(flat_spelling[],MATCH(scales[[#This Row],[n8]],flat_spelling[number],0),2),INDEX(sharp_spelling[],MATCH(scales[[#This Row],[n8]],sharp_spelling[number],0),2)),"")</f>
        <v/>
      </c>
      <c r="Z195" s="1" t="s">
        <v>80</v>
      </c>
      <c r="AA195" s="1" t="s">
        <v>77</v>
      </c>
      <c r="AB195" s="1" t="s">
        <v>77</v>
      </c>
      <c r="AC195" s="1" t="s">
        <v>79</v>
      </c>
      <c r="AD195" s="1" t="s">
        <v>79</v>
      </c>
      <c r="AE195" s="1" t="s">
        <v>78</v>
      </c>
      <c r="AF195" s="1" t="s">
        <v>78</v>
      </c>
    </row>
    <row r="196" spans="2:32" x14ac:dyDescent="0.4">
      <c r="B196" s="1">
        <v>194</v>
      </c>
      <c r="C196" s="1">
        <v>2</v>
      </c>
      <c r="D196" s="1" t="str">
        <f>scales[[#This Row],[nn1]]</f>
        <v>Db</v>
      </c>
      <c r="E196" s="1" t="s">
        <v>64</v>
      </c>
      <c r="F196" s="1">
        <v>3</v>
      </c>
      <c r="G196" s="1" t="s">
        <v>23</v>
      </c>
      <c r="H196" s="1">
        <f t="shared" ref="H196:H206" si="128">MOD(H195,12)+1</f>
        <v>9</v>
      </c>
      <c r="I196" s="1" t="str">
        <f>IF(COUNTIF(RMS_spelling[number],scales[[#This Row],[RMS]])&gt;0,"b","")</f>
        <v>b</v>
      </c>
      <c r="J196" s="1">
        <f t="shared" ref="J196:J206" si="129">MOD(J195,12)+1</f>
        <v>2</v>
      </c>
      <c r="K196" s="1">
        <f t="shared" ref="K196:K206" si="130">MOD(K195,12)+1</f>
        <v>4</v>
      </c>
      <c r="L196" s="1">
        <f t="shared" ref="L196:L206" si="131">MOD(L195,12)+1</f>
        <v>6</v>
      </c>
      <c r="M196" s="1">
        <f t="shared" ref="M196:M206" si="132">MOD(M195,12)+1</f>
        <v>8</v>
      </c>
      <c r="N196" s="1">
        <f t="shared" ref="N196:N206" si="133">MOD(N195,12)+1</f>
        <v>10</v>
      </c>
      <c r="O196" s="1">
        <f t="shared" ref="O196:O206" si="134">MOD(O195,12)+1</f>
        <v>11</v>
      </c>
      <c r="P196" s="1">
        <f t="shared" ref="P196:P206" si="135">MOD(P195,12)+1</f>
        <v>1</v>
      </c>
      <c r="R196" s="1" t="str">
        <f>IFERROR(IF($I196="b",INDEX(flat_spelling[],MATCH(scales[[#This Row],[n1]],flat_spelling[number],0),2),INDEX(sharp_spelling[],MATCH(scales[[#This Row],[n1]],sharp_spelling[number],0),2)),"")</f>
        <v>Db</v>
      </c>
      <c r="S196" s="1" t="str">
        <f>IFERROR(IF($I196="b",INDEX(flat_spelling[],MATCH(scales[[#This Row],[n2]],flat_spelling[number],0),2),INDEX(sharp_spelling[],MATCH(scales[[#This Row],[n2]],sharp_spelling[number],0),2)),"")</f>
        <v>Eb</v>
      </c>
      <c r="T196" s="1" t="str">
        <f>IFERROR(IF($I196="b",INDEX(flat_spelling[],MATCH(scales[[#This Row],[n3]],flat_spelling[number],0),2),INDEX(sharp_spelling[],MATCH(scales[[#This Row],[n3]],sharp_spelling[number],0),2)),"")</f>
        <v>F</v>
      </c>
      <c r="U196" s="1" t="str">
        <f>IFERROR(IF($I196="b",INDEX(flat_spelling[],MATCH(scales[[#This Row],[n4]],flat_spelling[number],0),2),INDEX(sharp_spelling[],MATCH(scales[[#This Row],[n4]],sharp_spelling[number],0),2)),"")</f>
        <v>G</v>
      </c>
      <c r="V196" s="1" t="str">
        <f>IFERROR(IF($I196="b",INDEX(flat_spelling[],MATCH(scales[[#This Row],[n5]],flat_spelling[number],0),2),INDEX(sharp_spelling[],MATCH(scales[[#This Row],[n5]],sharp_spelling[number],0),2)),"")</f>
        <v>A</v>
      </c>
      <c r="W196" s="1" t="str">
        <f>IFERROR(IF($I196="b",INDEX(flat_spelling[],MATCH(scales[[#This Row],[n6]],flat_spelling[number],0),2),INDEX(sharp_spelling[],MATCH(scales[[#This Row],[n6]],sharp_spelling[number],0),2)),"")</f>
        <v>Bb</v>
      </c>
      <c r="X196" s="1" t="str">
        <f>IFERROR(IF($I196="b",INDEX(flat_spelling[],MATCH(scales[[#This Row],[n7]],flat_spelling[number],0),2),INDEX(sharp_spelling[],MATCH(scales[[#This Row],[n7]],sharp_spelling[number],0),2)),"")</f>
        <v>C</v>
      </c>
      <c r="Y196" s="1" t="str">
        <f>IFERROR(IF($I196="b",INDEX(flat_spelling[],MATCH(scales[[#This Row],[n8]],flat_spelling[number],0),2),INDEX(sharp_spelling[],MATCH(scales[[#This Row],[n8]],sharp_spelling[number],0),2)),"")</f>
        <v/>
      </c>
      <c r="Z196" s="1" t="s">
        <v>80</v>
      </c>
      <c r="AA196" s="1" t="s">
        <v>77</v>
      </c>
      <c r="AB196" s="1" t="s">
        <v>77</v>
      </c>
      <c r="AC196" s="1" t="s">
        <v>79</v>
      </c>
      <c r="AD196" s="1" t="s">
        <v>79</v>
      </c>
      <c r="AE196" s="1" t="s">
        <v>78</v>
      </c>
      <c r="AF196" s="1" t="s">
        <v>78</v>
      </c>
    </row>
    <row r="197" spans="2:32" x14ac:dyDescent="0.4">
      <c r="B197" s="1">
        <v>195</v>
      </c>
      <c r="C197" s="1">
        <v>3</v>
      </c>
      <c r="D197" s="1" t="str">
        <f>scales[[#This Row],[nn1]]</f>
        <v>D</v>
      </c>
      <c r="E197" s="1" t="s">
        <v>64</v>
      </c>
      <c r="F197" s="1">
        <v>3</v>
      </c>
      <c r="G197" s="1" t="s">
        <v>23</v>
      </c>
      <c r="H197" s="1">
        <f t="shared" si="128"/>
        <v>10</v>
      </c>
      <c r="I197" s="1" t="str">
        <f>IF(COUNTIF(RMS_spelling[number],scales[[#This Row],[RMS]])&gt;0,"b","")</f>
        <v/>
      </c>
      <c r="J197" s="1">
        <f t="shared" si="129"/>
        <v>3</v>
      </c>
      <c r="K197" s="1">
        <f t="shared" si="130"/>
        <v>5</v>
      </c>
      <c r="L197" s="1">
        <f t="shared" si="131"/>
        <v>7</v>
      </c>
      <c r="M197" s="1">
        <f t="shared" si="132"/>
        <v>9</v>
      </c>
      <c r="N197" s="1">
        <f t="shared" si="133"/>
        <v>11</v>
      </c>
      <c r="O197" s="1">
        <f t="shared" si="134"/>
        <v>12</v>
      </c>
      <c r="P197" s="1">
        <f t="shared" si="135"/>
        <v>2</v>
      </c>
      <c r="R197" s="1" t="str">
        <f>IFERROR(IF($I197="b",INDEX(flat_spelling[],MATCH(scales[[#This Row],[n1]],flat_spelling[number],0),2),INDEX(sharp_spelling[],MATCH(scales[[#This Row],[n1]],sharp_spelling[number],0),2)),"")</f>
        <v>D</v>
      </c>
      <c r="S197" s="1" t="str">
        <f>IFERROR(IF($I197="b",INDEX(flat_spelling[],MATCH(scales[[#This Row],[n2]],flat_spelling[number],0),2),INDEX(sharp_spelling[],MATCH(scales[[#This Row],[n2]],sharp_spelling[number],0),2)),"")</f>
        <v>E</v>
      </c>
      <c r="T197" s="1" t="str">
        <f>IFERROR(IF($I197="b",INDEX(flat_spelling[],MATCH(scales[[#This Row],[n3]],flat_spelling[number],0),2),INDEX(sharp_spelling[],MATCH(scales[[#This Row],[n3]],sharp_spelling[number],0),2)),"")</f>
        <v>F#</v>
      </c>
      <c r="U197" s="1" t="str">
        <f>IFERROR(IF($I197="b",INDEX(flat_spelling[],MATCH(scales[[#This Row],[n4]],flat_spelling[number],0),2),INDEX(sharp_spelling[],MATCH(scales[[#This Row],[n4]],sharp_spelling[number],0),2)),"")</f>
        <v>G#</v>
      </c>
      <c r="V197" s="1" t="str">
        <f>IFERROR(IF($I197="b",INDEX(flat_spelling[],MATCH(scales[[#This Row],[n5]],flat_spelling[number],0),2),INDEX(sharp_spelling[],MATCH(scales[[#This Row],[n5]],sharp_spelling[number],0),2)),"")</f>
        <v>A#</v>
      </c>
      <c r="W197" s="1" t="str">
        <f>IFERROR(IF($I197="b",INDEX(flat_spelling[],MATCH(scales[[#This Row],[n6]],flat_spelling[number],0),2),INDEX(sharp_spelling[],MATCH(scales[[#This Row],[n6]],sharp_spelling[number],0),2)),"")</f>
        <v>B</v>
      </c>
      <c r="X197" s="1" t="str">
        <f>IFERROR(IF($I197="b",INDEX(flat_spelling[],MATCH(scales[[#This Row],[n7]],flat_spelling[number],0),2),INDEX(sharp_spelling[],MATCH(scales[[#This Row],[n7]],sharp_spelling[number],0),2)),"")</f>
        <v>C#</v>
      </c>
      <c r="Y197" s="1" t="str">
        <f>IFERROR(IF($I197="b",INDEX(flat_spelling[],MATCH(scales[[#This Row],[n8]],flat_spelling[number],0),2),INDEX(sharp_spelling[],MATCH(scales[[#This Row],[n8]],sharp_spelling[number],0),2)),"")</f>
        <v/>
      </c>
      <c r="Z197" s="1" t="s">
        <v>80</v>
      </c>
      <c r="AA197" s="1" t="s">
        <v>77</v>
      </c>
      <c r="AB197" s="1" t="s">
        <v>77</v>
      </c>
      <c r="AC197" s="1" t="s">
        <v>79</v>
      </c>
      <c r="AD197" s="1" t="s">
        <v>79</v>
      </c>
      <c r="AE197" s="1" t="s">
        <v>78</v>
      </c>
      <c r="AF197" s="1" t="s">
        <v>78</v>
      </c>
    </row>
    <row r="198" spans="2:32" x14ac:dyDescent="0.4">
      <c r="B198" s="1">
        <v>196</v>
      </c>
      <c r="C198" s="1">
        <v>4</v>
      </c>
      <c r="D198" s="1" t="str">
        <f>scales[[#This Row],[nn1]]</f>
        <v>Eb</v>
      </c>
      <c r="E198" s="1" t="s">
        <v>64</v>
      </c>
      <c r="F198" s="1">
        <v>3</v>
      </c>
      <c r="G198" s="1" t="s">
        <v>23</v>
      </c>
      <c r="H198" s="1">
        <f t="shared" si="128"/>
        <v>11</v>
      </c>
      <c r="I198" s="1" t="str">
        <f>IF(COUNTIF(RMS_spelling[number],scales[[#This Row],[RMS]])&gt;0,"b","")</f>
        <v>b</v>
      </c>
      <c r="J198" s="1">
        <f t="shared" si="129"/>
        <v>4</v>
      </c>
      <c r="K198" s="1">
        <f t="shared" si="130"/>
        <v>6</v>
      </c>
      <c r="L198" s="1">
        <f t="shared" si="131"/>
        <v>8</v>
      </c>
      <c r="M198" s="1">
        <f t="shared" si="132"/>
        <v>10</v>
      </c>
      <c r="N198" s="1">
        <f t="shared" si="133"/>
        <v>12</v>
      </c>
      <c r="O198" s="1">
        <f t="shared" si="134"/>
        <v>1</v>
      </c>
      <c r="P198" s="1">
        <f t="shared" si="135"/>
        <v>3</v>
      </c>
      <c r="R198" s="1" t="str">
        <f>IFERROR(IF($I198="b",INDEX(flat_spelling[],MATCH(scales[[#This Row],[n1]],flat_spelling[number],0),2),INDEX(sharp_spelling[],MATCH(scales[[#This Row],[n1]],sharp_spelling[number],0),2)),"")</f>
        <v>Eb</v>
      </c>
      <c r="S198" s="1" t="str">
        <f>IFERROR(IF($I198="b",INDEX(flat_spelling[],MATCH(scales[[#This Row],[n2]],flat_spelling[number],0),2),INDEX(sharp_spelling[],MATCH(scales[[#This Row],[n2]],sharp_spelling[number],0),2)),"")</f>
        <v>F</v>
      </c>
      <c r="T198" s="1" t="str">
        <f>IFERROR(IF($I198="b",INDEX(flat_spelling[],MATCH(scales[[#This Row],[n3]],flat_spelling[number],0),2),INDEX(sharp_spelling[],MATCH(scales[[#This Row],[n3]],sharp_spelling[number],0),2)),"")</f>
        <v>G</v>
      </c>
      <c r="U198" s="1" t="str">
        <f>IFERROR(IF($I198="b",INDEX(flat_spelling[],MATCH(scales[[#This Row],[n4]],flat_spelling[number],0),2),INDEX(sharp_spelling[],MATCH(scales[[#This Row],[n4]],sharp_spelling[number],0),2)),"")</f>
        <v>A</v>
      </c>
      <c r="V198" s="1" t="str">
        <f>IFERROR(IF($I198="b",INDEX(flat_spelling[],MATCH(scales[[#This Row],[n5]],flat_spelling[number],0),2),INDEX(sharp_spelling[],MATCH(scales[[#This Row],[n5]],sharp_spelling[number],0),2)),"")</f>
        <v>B</v>
      </c>
      <c r="W198" s="1" t="str">
        <f>IFERROR(IF($I198="b",INDEX(flat_spelling[],MATCH(scales[[#This Row],[n6]],flat_spelling[number],0),2),INDEX(sharp_spelling[],MATCH(scales[[#This Row],[n6]],sharp_spelling[number],0),2)),"")</f>
        <v>C</v>
      </c>
      <c r="X198" s="1" t="str">
        <f>IFERROR(IF($I198="b",INDEX(flat_spelling[],MATCH(scales[[#This Row],[n7]],flat_spelling[number],0),2),INDEX(sharp_spelling[],MATCH(scales[[#This Row],[n7]],sharp_spelling[number],0),2)),"")</f>
        <v>D</v>
      </c>
      <c r="Y198" s="1" t="str">
        <f>IFERROR(IF($I198="b",INDEX(flat_spelling[],MATCH(scales[[#This Row],[n8]],flat_spelling[number],0),2),INDEX(sharp_spelling[],MATCH(scales[[#This Row],[n8]],sharp_spelling[number],0),2)),"")</f>
        <v/>
      </c>
      <c r="Z198" s="1" t="s">
        <v>80</v>
      </c>
      <c r="AA198" s="1" t="s">
        <v>77</v>
      </c>
      <c r="AB198" s="1" t="s">
        <v>77</v>
      </c>
      <c r="AC198" s="1" t="s">
        <v>79</v>
      </c>
      <c r="AD198" s="1" t="s">
        <v>79</v>
      </c>
      <c r="AE198" s="1" t="s">
        <v>78</v>
      </c>
      <c r="AF198" s="1" t="s">
        <v>78</v>
      </c>
    </row>
    <row r="199" spans="2:32" x14ac:dyDescent="0.4">
      <c r="B199" s="1">
        <v>197</v>
      </c>
      <c r="C199" s="1">
        <v>5</v>
      </c>
      <c r="D199" s="1" t="str">
        <f>scales[[#This Row],[nn1]]</f>
        <v>E</v>
      </c>
      <c r="E199" s="1" t="s">
        <v>64</v>
      </c>
      <c r="F199" s="1">
        <v>3</v>
      </c>
      <c r="G199" s="1" t="s">
        <v>23</v>
      </c>
      <c r="H199" s="1">
        <f t="shared" si="128"/>
        <v>12</v>
      </c>
      <c r="I199" s="1" t="str">
        <f>IF(COUNTIF(RMS_spelling[number],scales[[#This Row],[RMS]])&gt;0,"b","")</f>
        <v/>
      </c>
      <c r="J199" s="1">
        <f t="shared" si="129"/>
        <v>5</v>
      </c>
      <c r="K199" s="1">
        <f t="shared" si="130"/>
        <v>7</v>
      </c>
      <c r="L199" s="1">
        <f t="shared" si="131"/>
        <v>9</v>
      </c>
      <c r="M199" s="1">
        <f t="shared" si="132"/>
        <v>11</v>
      </c>
      <c r="N199" s="1">
        <f t="shared" si="133"/>
        <v>1</v>
      </c>
      <c r="O199" s="1">
        <f t="shared" si="134"/>
        <v>2</v>
      </c>
      <c r="P199" s="1">
        <f t="shared" si="135"/>
        <v>4</v>
      </c>
      <c r="R199" s="1" t="str">
        <f>IFERROR(IF($I199="b",INDEX(flat_spelling[],MATCH(scales[[#This Row],[n1]],flat_spelling[number],0),2),INDEX(sharp_spelling[],MATCH(scales[[#This Row],[n1]],sharp_spelling[number],0),2)),"")</f>
        <v>E</v>
      </c>
      <c r="S199" s="1" t="str">
        <f>IFERROR(IF($I199="b",INDEX(flat_spelling[],MATCH(scales[[#This Row],[n2]],flat_spelling[number],0),2),INDEX(sharp_spelling[],MATCH(scales[[#This Row],[n2]],sharp_spelling[number],0),2)),"")</f>
        <v>F#</v>
      </c>
      <c r="T199" s="1" t="str">
        <f>IFERROR(IF($I199="b",INDEX(flat_spelling[],MATCH(scales[[#This Row],[n3]],flat_spelling[number],0),2),INDEX(sharp_spelling[],MATCH(scales[[#This Row],[n3]],sharp_spelling[number],0),2)),"")</f>
        <v>G#</v>
      </c>
      <c r="U199" s="1" t="str">
        <f>IFERROR(IF($I199="b",INDEX(flat_spelling[],MATCH(scales[[#This Row],[n4]],flat_spelling[number],0),2),INDEX(sharp_spelling[],MATCH(scales[[#This Row],[n4]],sharp_spelling[number],0),2)),"")</f>
        <v>A#</v>
      </c>
      <c r="V199" s="1" t="str">
        <f>IFERROR(IF($I199="b",INDEX(flat_spelling[],MATCH(scales[[#This Row],[n5]],flat_spelling[number],0),2),INDEX(sharp_spelling[],MATCH(scales[[#This Row],[n5]],sharp_spelling[number],0),2)),"")</f>
        <v>C</v>
      </c>
      <c r="W199" s="1" t="str">
        <f>IFERROR(IF($I199="b",INDEX(flat_spelling[],MATCH(scales[[#This Row],[n6]],flat_spelling[number],0),2),INDEX(sharp_spelling[],MATCH(scales[[#This Row],[n6]],sharp_spelling[number],0),2)),"")</f>
        <v>C#</v>
      </c>
      <c r="X199" s="1" t="str">
        <f>IFERROR(IF($I199="b",INDEX(flat_spelling[],MATCH(scales[[#This Row],[n7]],flat_spelling[number],0),2),INDEX(sharp_spelling[],MATCH(scales[[#This Row],[n7]],sharp_spelling[number],0),2)),"")</f>
        <v>D#</v>
      </c>
      <c r="Y199" s="1" t="str">
        <f>IFERROR(IF($I199="b",INDEX(flat_spelling[],MATCH(scales[[#This Row],[n8]],flat_spelling[number],0),2),INDEX(sharp_spelling[],MATCH(scales[[#This Row],[n8]],sharp_spelling[number],0),2)),"")</f>
        <v/>
      </c>
      <c r="Z199" s="1" t="s">
        <v>80</v>
      </c>
      <c r="AA199" s="1" t="s">
        <v>77</v>
      </c>
      <c r="AB199" s="1" t="s">
        <v>77</v>
      </c>
      <c r="AC199" s="1" t="s">
        <v>79</v>
      </c>
      <c r="AD199" s="1" t="s">
        <v>79</v>
      </c>
      <c r="AE199" s="1" t="s">
        <v>78</v>
      </c>
      <c r="AF199" s="1" t="s">
        <v>78</v>
      </c>
    </row>
    <row r="200" spans="2:32" x14ac:dyDescent="0.4">
      <c r="B200" s="1">
        <v>198</v>
      </c>
      <c r="C200" s="1">
        <v>6</v>
      </c>
      <c r="D200" s="1" t="str">
        <f>scales[[#This Row],[nn1]]</f>
        <v>F</v>
      </c>
      <c r="E200" s="1" t="s">
        <v>64</v>
      </c>
      <c r="F200" s="1">
        <v>3</v>
      </c>
      <c r="G200" s="1" t="s">
        <v>23</v>
      </c>
      <c r="H200" s="1">
        <f t="shared" si="128"/>
        <v>1</v>
      </c>
      <c r="I200" s="1" t="str">
        <f>IF(COUNTIF(RMS_spelling[number],scales[[#This Row],[RMS]])&gt;0,"b","")</f>
        <v>b</v>
      </c>
      <c r="J200" s="1">
        <f t="shared" si="129"/>
        <v>6</v>
      </c>
      <c r="K200" s="1">
        <f t="shared" si="130"/>
        <v>8</v>
      </c>
      <c r="L200" s="1">
        <f t="shared" si="131"/>
        <v>10</v>
      </c>
      <c r="M200" s="1">
        <f t="shared" si="132"/>
        <v>12</v>
      </c>
      <c r="N200" s="1">
        <f t="shared" si="133"/>
        <v>2</v>
      </c>
      <c r="O200" s="1">
        <f t="shared" si="134"/>
        <v>3</v>
      </c>
      <c r="P200" s="1">
        <f t="shared" si="135"/>
        <v>5</v>
      </c>
      <c r="R200" s="1" t="str">
        <f>IFERROR(IF($I200="b",INDEX(flat_spelling[],MATCH(scales[[#This Row],[n1]],flat_spelling[number],0),2),INDEX(sharp_spelling[],MATCH(scales[[#This Row],[n1]],sharp_spelling[number],0),2)),"")</f>
        <v>F</v>
      </c>
      <c r="S200" s="1" t="str">
        <f>IFERROR(IF($I200="b",INDEX(flat_spelling[],MATCH(scales[[#This Row],[n2]],flat_spelling[number],0),2),INDEX(sharp_spelling[],MATCH(scales[[#This Row],[n2]],sharp_spelling[number],0),2)),"")</f>
        <v>G</v>
      </c>
      <c r="T200" s="1" t="str">
        <f>IFERROR(IF($I200="b",INDEX(flat_spelling[],MATCH(scales[[#This Row],[n3]],flat_spelling[number],0),2),INDEX(sharp_spelling[],MATCH(scales[[#This Row],[n3]],sharp_spelling[number],0),2)),"")</f>
        <v>A</v>
      </c>
      <c r="U200" s="1" t="str">
        <f>IFERROR(IF($I200="b",INDEX(flat_spelling[],MATCH(scales[[#This Row],[n4]],flat_spelling[number],0),2),INDEX(sharp_spelling[],MATCH(scales[[#This Row],[n4]],sharp_spelling[number],0),2)),"")</f>
        <v>B</v>
      </c>
      <c r="V200" s="1" t="str">
        <f>IFERROR(IF($I200="b",INDEX(flat_spelling[],MATCH(scales[[#This Row],[n5]],flat_spelling[number],0),2),INDEX(sharp_spelling[],MATCH(scales[[#This Row],[n5]],sharp_spelling[number],0),2)),"")</f>
        <v>Db</v>
      </c>
      <c r="W200" s="1" t="str">
        <f>IFERROR(IF($I200="b",INDEX(flat_spelling[],MATCH(scales[[#This Row],[n6]],flat_spelling[number],0),2),INDEX(sharp_spelling[],MATCH(scales[[#This Row],[n6]],sharp_spelling[number],0),2)),"")</f>
        <v>D</v>
      </c>
      <c r="X200" s="1" t="str">
        <f>IFERROR(IF($I200="b",INDEX(flat_spelling[],MATCH(scales[[#This Row],[n7]],flat_spelling[number],0),2),INDEX(sharp_spelling[],MATCH(scales[[#This Row],[n7]],sharp_spelling[number],0),2)),"")</f>
        <v>E</v>
      </c>
      <c r="Y200" s="1" t="str">
        <f>IFERROR(IF($I200="b",INDEX(flat_spelling[],MATCH(scales[[#This Row],[n8]],flat_spelling[number],0),2),INDEX(sharp_spelling[],MATCH(scales[[#This Row],[n8]],sharp_spelling[number],0),2)),"")</f>
        <v/>
      </c>
      <c r="Z200" s="1" t="s">
        <v>80</v>
      </c>
      <c r="AA200" s="1" t="s">
        <v>77</v>
      </c>
      <c r="AB200" s="1" t="s">
        <v>77</v>
      </c>
      <c r="AC200" s="1" t="s">
        <v>79</v>
      </c>
      <c r="AD200" s="1" t="s">
        <v>79</v>
      </c>
      <c r="AE200" s="1" t="s">
        <v>78</v>
      </c>
      <c r="AF200" s="1" t="s">
        <v>78</v>
      </c>
    </row>
    <row r="201" spans="2:32" x14ac:dyDescent="0.4">
      <c r="B201" s="1">
        <v>199</v>
      </c>
      <c r="C201" s="1">
        <v>7</v>
      </c>
      <c r="D201" s="1" t="str">
        <f>scales[[#This Row],[nn1]]</f>
        <v>Gb</v>
      </c>
      <c r="E201" s="1" t="s">
        <v>64</v>
      </c>
      <c r="F201" s="1">
        <v>3</v>
      </c>
      <c r="G201" s="1" t="s">
        <v>23</v>
      </c>
      <c r="H201" s="1">
        <f t="shared" si="128"/>
        <v>2</v>
      </c>
      <c r="I201" s="1" t="str">
        <f>IF(COUNTIF(RMS_spelling[number],scales[[#This Row],[RMS]])&gt;0,"b","")</f>
        <v>b</v>
      </c>
      <c r="J201" s="1">
        <f t="shared" si="129"/>
        <v>7</v>
      </c>
      <c r="K201" s="1">
        <f t="shared" si="130"/>
        <v>9</v>
      </c>
      <c r="L201" s="1">
        <f t="shared" si="131"/>
        <v>11</v>
      </c>
      <c r="M201" s="1">
        <f t="shared" si="132"/>
        <v>1</v>
      </c>
      <c r="N201" s="1">
        <f t="shared" si="133"/>
        <v>3</v>
      </c>
      <c r="O201" s="1">
        <f t="shared" si="134"/>
        <v>4</v>
      </c>
      <c r="P201" s="1">
        <f t="shared" si="135"/>
        <v>6</v>
      </c>
      <c r="R201" s="1" t="str">
        <f>IFERROR(IF($I201="b",INDEX(flat_spelling[],MATCH(scales[[#This Row],[n1]],flat_spelling[number],0),2),INDEX(sharp_spelling[],MATCH(scales[[#This Row],[n1]],sharp_spelling[number],0),2)),"")</f>
        <v>Gb</v>
      </c>
      <c r="S201" s="1" t="str">
        <f>IFERROR(IF($I201="b",INDEX(flat_spelling[],MATCH(scales[[#This Row],[n2]],flat_spelling[number],0),2),INDEX(sharp_spelling[],MATCH(scales[[#This Row],[n2]],sharp_spelling[number],0),2)),"")</f>
        <v>Ab</v>
      </c>
      <c r="T201" s="1" t="str">
        <f>IFERROR(IF($I201="b",INDEX(flat_spelling[],MATCH(scales[[#This Row],[n3]],flat_spelling[number],0),2),INDEX(sharp_spelling[],MATCH(scales[[#This Row],[n3]],sharp_spelling[number],0),2)),"")</f>
        <v>Bb</v>
      </c>
      <c r="U201" s="1" t="str">
        <f>IFERROR(IF($I201="b",INDEX(flat_spelling[],MATCH(scales[[#This Row],[n4]],flat_spelling[number],0),2),INDEX(sharp_spelling[],MATCH(scales[[#This Row],[n4]],sharp_spelling[number],0),2)),"")</f>
        <v>C</v>
      </c>
      <c r="V201" s="1" t="str">
        <f>IFERROR(IF($I201="b",INDEX(flat_spelling[],MATCH(scales[[#This Row],[n5]],flat_spelling[number],0),2),INDEX(sharp_spelling[],MATCH(scales[[#This Row],[n5]],sharp_spelling[number],0),2)),"")</f>
        <v>D</v>
      </c>
      <c r="W201" s="1" t="str">
        <f>IFERROR(IF($I201="b",INDEX(flat_spelling[],MATCH(scales[[#This Row],[n6]],flat_spelling[number],0),2),INDEX(sharp_spelling[],MATCH(scales[[#This Row],[n6]],sharp_spelling[number],0),2)),"")</f>
        <v>Eb</v>
      </c>
      <c r="X201" s="1" t="str">
        <f>IFERROR(IF($I201="b",INDEX(flat_spelling[],MATCH(scales[[#This Row],[n7]],flat_spelling[number],0),2),INDEX(sharp_spelling[],MATCH(scales[[#This Row],[n7]],sharp_spelling[number],0),2)),"")</f>
        <v>F</v>
      </c>
      <c r="Y201" s="1" t="str">
        <f>IFERROR(IF($I201="b",INDEX(flat_spelling[],MATCH(scales[[#This Row],[n8]],flat_spelling[number],0),2),INDEX(sharp_spelling[],MATCH(scales[[#This Row],[n8]],sharp_spelling[number],0),2)),"")</f>
        <v/>
      </c>
      <c r="Z201" s="1" t="s">
        <v>80</v>
      </c>
      <c r="AA201" s="1" t="s">
        <v>77</v>
      </c>
      <c r="AB201" s="1" t="s">
        <v>77</v>
      </c>
      <c r="AC201" s="1" t="s">
        <v>79</v>
      </c>
      <c r="AD201" s="1" t="s">
        <v>79</v>
      </c>
      <c r="AE201" s="1" t="s">
        <v>78</v>
      </c>
      <c r="AF201" s="1" t="s">
        <v>78</v>
      </c>
    </row>
    <row r="202" spans="2:32" x14ac:dyDescent="0.4">
      <c r="B202" s="1">
        <v>200</v>
      </c>
      <c r="C202" s="1">
        <v>8</v>
      </c>
      <c r="D202" s="1" t="str">
        <f>scales[[#This Row],[nn1]]</f>
        <v>G</v>
      </c>
      <c r="E202" s="1" t="s">
        <v>64</v>
      </c>
      <c r="F202" s="1">
        <v>3</v>
      </c>
      <c r="G202" s="1" t="s">
        <v>23</v>
      </c>
      <c r="H202" s="1">
        <f t="shared" si="128"/>
        <v>3</v>
      </c>
      <c r="I202" s="1" t="str">
        <f>IF(COUNTIF(RMS_spelling[number],scales[[#This Row],[RMS]])&gt;0,"b","")</f>
        <v/>
      </c>
      <c r="J202" s="1">
        <f t="shared" si="129"/>
        <v>8</v>
      </c>
      <c r="K202" s="1">
        <f t="shared" si="130"/>
        <v>10</v>
      </c>
      <c r="L202" s="1">
        <f t="shared" si="131"/>
        <v>12</v>
      </c>
      <c r="M202" s="1">
        <f t="shared" si="132"/>
        <v>2</v>
      </c>
      <c r="N202" s="1">
        <f t="shared" si="133"/>
        <v>4</v>
      </c>
      <c r="O202" s="1">
        <f t="shared" si="134"/>
        <v>5</v>
      </c>
      <c r="P202" s="1">
        <f t="shared" si="135"/>
        <v>7</v>
      </c>
      <c r="R202" s="1" t="str">
        <f>IFERROR(IF($I202="b",INDEX(flat_spelling[],MATCH(scales[[#This Row],[n1]],flat_spelling[number],0),2),INDEX(sharp_spelling[],MATCH(scales[[#This Row],[n1]],sharp_spelling[number],0),2)),"")</f>
        <v>G</v>
      </c>
      <c r="S202" s="1" t="str">
        <f>IFERROR(IF($I202="b",INDEX(flat_spelling[],MATCH(scales[[#This Row],[n2]],flat_spelling[number],0),2),INDEX(sharp_spelling[],MATCH(scales[[#This Row],[n2]],sharp_spelling[number],0),2)),"")</f>
        <v>A</v>
      </c>
      <c r="T202" s="1" t="str">
        <f>IFERROR(IF($I202="b",INDEX(flat_spelling[],MATCH(scales[[#This Row],[n3]],flat_spelling[number],0),2),INDEX(sharp_spelling[],MATCH(scales[[#This Row],[n3]],sharp_spelling[number],0),2)),"")</f>
        <v>B</v>
      </c>
      <c r="U202" s="1" t="str">
        <f>IFERROR(IF($I202="b",INDEX(flat_spelling[],MATCH(scales[[#This Row],[n4]],flat_spelling[number],0),2),INDEX(sharp_spelling[],MATCH(scales[[#This Row],[n4]],sharp_spelling[number],0),2)),"")</f>
        <v>C#</v>
      </c>
      <c r="V202" s="1" t="str">
        <f>IFERROR(IF($I202="b",INDEX(flat_spelling[],MATCH(scales[[#This Row],[n5]],flat_spelling[number],0),2),INDEX(sharp_spelling[],MATCH(scales[[#This Row],[n5]],sharp_spelling[number],0),2)),"")</f>
        <v>D#</v>
      </c>
      <c r="W202" s="1" t="str">
        <f>IFERROR(IF($I202="b",INDEX(flat_spelling[],MATCH(scales[[#This Row],[n6]],flat_spelling[number],0),2),INDEX(sharp_spelling[],MATCH(scales[[#This Row],[n6]],sharp_spelling[number],0),2)),"")</f>
        <v>E</v>
      </c>
      <c r="X202" s="1" t="str">
        <f>IFERROR(IF($I202="b",INDEX(flat_spelling[],MATCH(scales[[#This Row],[n7]],flat_spelling[number],0),2),INDEX(sharp_spelling[],MATCH(scales[[#This Row],[n7]],sharp_spelling[number],0),2)),"")</f>
        <v>F#</v>
      </c>
      <c r="Y202" s="1" t="str">
        <f>IFERROR(IF($I202="b",INDEX(flat_spelling[],MATCH(scales[[#This Row],[n8]],flat_spelling[number],0),2),INDEX(sharp_spelling[],MATCH(scales[[#This Row],[n8]],sharp_spelling[number],0),2)),"")</f>
        <v/>
      </c>
      <c r="Z202" s="1" t="s">
        <v>80</v>
      </c>
      <c r="AA202" s="1" t="s">
        <v>77</v>
      </c>
      <c r="AB202" s="1" t="s">
        <v>77</v>
      </c>
      <c r="AC202" s="1" t="s">
        <v>79</v>
      </c>
      <c r="AD202" s="1" t="s">
        <v>79</v>
      </c>
      <c r="AE202" s="1" t="s">
        <v>78</v>
      </c>
      <c r="AF202" s="1" t="s">
        <v>78</v>
      </c>
    </row>
    <row r="203" spans="2:32" x14ac:dyDescent="0.4">
      <c r="B203" s="1">
        <v>201</v>
      </c>
      <c r="C203" s="1">
        <v>9</v>
      </c>
      <c r="D203" s="1" t="str">
        <f>scales[[#This Row],[nn1]]</f>
        <v>Ab</v>
      </c>
      <c r="E203" s="1" t="s">
        <v>64</v>
      </c>
      <c r="F203" s="1">
        <v>3</v>
      </c>
      <c r="G203" s="1" t="s">
        <v>23</v>
      </c>
      <c r="H203" s="1">
        <f t="shared" si="128"/>
        <v>4</v>
      </c>
      <c r="I203" s="1" t="str">
        <f>IF(COUNTIF(RMS_spelling[number],scales[[#This Row],[RMS]])&gt;0,"b","")</f>
        <v>b</v>
      </c>
      <c r="J203" s="1">
        <f t="shared" si="129"/>
        <v>9</v>
      </c>
      <c r="K203" s="1">
        <f t="shared" si="130"/>
        <v>11</v>
      </c>
      <c r="L203" s="1">
        <f t="shared" si="131"/>
        <v>1</v>
      </c>
      <c r="M203" s="1">
        <f t="shared" si="132"/>
        <v>3</v>
      </c>
      <c r="N203" s="1">
        <f t="shared" si="133"/>
        <v>5</v>
      </c>
      <c r="O203" s="1">
        <f t="shared" si="134"/>
        <v>6</v>
      </c>
      <c r="P203" s="1">
        <f t="shared" si="135"/>
        <v>8</v>
      </c>
      <c r="R203" s="1" t="str">
        <f>IFERROR(IF($I203="b",INDEX(flat_spelling[],MATCH(scales[[#This Row],[n1]],flat_spelling[number],0),2),INDEX(sharp_spelling[],MATCH(scales[[#This Row],[n1]],sharp_spelling[number],0),2)),"")</f>
        <v>Ab</v>
      </c>
      <c r="S203" s="1" t="str">
        <f>IFERROR(IF($I203="b",INDEX(flat_spelling[],MATCH(scales[[#This Row],[n2]],flat_spelling[number],0),2),INDEX(sharp_spelling[],MATCH(scales[[#This Row],[n2]],sharp_spelling[number],0),2)),"")</f>
        <v>Bb</v>
      </c>
      <c r="T203" s="1" t="str">
        <f>IFERROR(IF($I203="b",INDEX(flat_spelling[],MATCH(scales[[#This Row],[n3]],flat_spelling[number],0),2),INDEX(sharp_spelling[],MATCH(scales[[#This Row],[n3]],sharp_spelling[number],0),2)),"")</f>
        <v>C</v>
      </c>
      <c r="U203" s="1" t="str">
        <f>IFERROR(IF($I203="b",INDEX(flat_spelling[],MATCH(scales[[#This Row],[n4]],flat_spelling[number],0),2),INDEX(sharp_spelling[],MATCH(scales[[#This Row],[n4]],sharp_spelling[number],0),2)),"")</f>
        <v>D</v>
      </c>
      <c r="V203" s="1" t="str">
        <f>IFERROR(IF($I203="b",INDEX(flat_spelling[],MATCH(scales[[#This Row],[n5]],flat_spelling[number],0),2),INDEX(sharp_spelling[],MATCH(scales[[#This Row],[n5]],sharp_spelling[number],0),2)),"")</f>
        <v>E</v>
      </c>
      <c r="W203" s="1" t="str">
        <f>IFERROR(IF($I203="b",INDEX(flat_spelling[],MATCH(scales[[#This Row],[n6]],flat_spelling[number],0),2),INDEX(sharp_spelling[],MATCH(scales[[#This Row],[n6]],sharp_spelling[number],0),2)),"")</f>
        <v>F</v>
      </c>
      <c r="X203" s="1" t="str">
        <f>IFERROR(IF($I203="b",INDEX(flat_spelling[],MATCH(scales[[#This Row],[n7]],flat_spelling[number],0),2),INDEX(sharp_spelling[],MATCH(scales[[#This Row],[n7]],sharp_spelling[number],0),2)),"")</f>
        <v>G</v>
      </c>
      <c r="Y203" s="1" t="str">
        <f>IFERROR(IF($I203="b",INDEX(flat_spelling[],MATCH(scales[[#This Row],[n8]],flat_spelling[number],0),2),INDEX(sharp_spelling[],MATCH(scales[[#This Row],[n8]],sharp_spelling[number],0),2)),"")</f>
        <v/>
      </c>
      <c r="Z203" s="1" t="s">
        <v>80</v>
      </c>
      <c r="AA203" s="1" t="s">
        <v>77</v>
      </c>
      <c r="AB203" s="1" t="s">
        <v>77</v>
      </c>
      <c r="AC203" s="1" t="s">
        <v>79</v>
      </c>
      <c r="AD203" s="1" t="s">
        <v>79</v>
      </c>
      <c r="AE203" s="1" t="s">
        <v>78</v>
      </c>
      <c r="AF203" s="1" t="s">
        <v>78</v>
      </c>
    </row>
    <row r="204" spans="2:32" x14ac:dyDescent="0.4">
      <c r="B204" s="1">
        <v>202</v>
      </c>
      <c r="C204" s="1">
        <v>10</v>
      </c>
      <c r="D204" s="1" t="str">
        <f>scales[[#This Row],[nn1]]</f>
        <v>A</v>
      </c>
      <c r="E204" s="1" t="s">
        <v>64</v>
      </c>
      <c r="F204" s="1">
        <v>3</v>
      </c>
      <c r="G204" s="1" t="s">
        <v>23</v>
      </c>
      <c r="H204" s="1">
        <f t="shared" si="128"/>
        <v>5</v>
      </c>
      <c r="I204" s="1" t="str">
        <f>IF(COUNTIF(RMS_spelling[number],scales[[#This Row],[RMS]])&gt;0,"b","")</f>
        <v/>
      </c>
      <c r="J204" s="1">
        <f t="shared" si="129"/>
        <v>10</v>
      </c>
      <c r="K204" s="1">
        <f t="shared" si="130"/>
        <v>12</v>
      </c>
      <c r="L204" s="1">
        <f t="shared" si="131"/>
        <v>2</v>
      </c>
      <c r="M204" s="1">
        <f t="shared" si="132"/>
        <v>4</v>
      </c>
      <c r="N204" s="1">
        <f t="shared" si="133"/>
        <v>6</v>
      </c>
      <c r="O204" s="1">
        <f t="shared" si="134"/>
        <v>7</v>
      </c>
      <c r="P204" s="1">
        <f t="shared" si="135"/>
        <v>9</v>
      </c>
      <c r="R204" s="1" t="str">
        <f>IFERROR(IF($I204="b",INDEX(flat_spelling[],MATCH(scales[[#This Row],[n1]],flat_spelling[number],0),2),INDEX(sharp_spelling[],MATCH(scales[[#This Row],[n1]],sharp_spelling[number],0),2)),"")</f>
        <v>A</v>
      </c>
      <c r="S204" s="1" t="str">
        <f>IFERROR(IF($I204="b",INDEX(flat_spelling[],MATCH(scales[[#This Row],[n2]],flat_spelling[number],0),2),INDEX(sharp_spelling[],MATCH(scales[[#This Row],[n2]],sharp_spelling[number],0),2)),"")</f>
        <v>B</v>
      </c>
      <c r="T204" s="1" t="str">
        <f>IFERROR(IF($I204="b",INDEX(flat_spelling[],MATCH(scales[[#This Row],[n3]],flat_spelling[number],0),2),INDEX(sharp_spelling[],MATCH(scales[[#This Row],[n3]],sharp_spelling[number],0),2)),"")</f>
        <v>C#</v>
      </c>
      <c r="U204" s="1" t="str">
        <f>IFERROR(IF($I204="b",INDEX(flat_spelling[],MATCH(scales[[#This Row],[n4]],flat_spelling[number],0),2),INDEX(sharp_spelling[],MATCH(scales[[#This Row],[n4]],sharp_spelling[number],0),2)),"")</f>
        <v>D#</v>
      </c>
      <c r="V204" s="1" t="str">
        <f>IFERROR(IF($I204="b",INDEX(flat_spelling[],MATCH(scales[[#This Row],[n5]],flat_spelling[number],0),2),INDEX(sharp_spelling[],MATCH(scales[[#This Row],[n5]],sharp_spelling[number],0),2)),"")</f>
        <v>F</v>
      </c>
      <c r="W204" s="1" t="str">
        <f>IFERROR(IF($I204="b",INDEX(flat_spelling[],MATCH(scales[[#This Row],[n6]],flat_spelling[number],0),2),INDEX(sharp_spelling[],MATCH(scales[[#This Row],[n6]],sharp_spelling[number],0),2)),"")</f>
        <v>F#</v>
      </c>
      <c r="X204" s="1" t="str">
        <f>IFERROR(IF($I204="b",INDEX(flat_spelling[],MATCH(scales[[#This Row],[n7]],flat_spelling[number],0),2),INDEX(sharp_spelling[],MATCH(scales[[#This Row],[n7]],sharp_spelling[number],0),2)),"")</f>
        <v>G#</v>
      </c>
      <c r="Y204" s="1" t="str">
        <f>IFERROR(IF($I204="b",INDEX(flat_spelling[],MATCH(scales[[#This Row],[n8]],flat_spelling[number],0),2),INDEX(sharp_spelling[],MATCH(scales[[#This Row],[n8]],sharp_spelling[number],0),2)),"")</f>
        <v/>
      </c>
      <c r="Z204" s="1" t="s">
        <v>80</v>
      </c>
      <c r="AA204" s="1" t="s">
        <v>77</v>
      </c>
      <c r="AB204" s="1" t="s">
        <v>77</v>
      </c>
      <c r="AC204" s="1" t="s">
        <v>79</v>
      </c>
      <c r="AD204" s="1" t="s">
        <v>79</v>
      </c>
      <c r="AE204" s="1" t="s">
        <v>78</v>
      </c>
      <c r="AF204" s="1" t="s">
        <v>78</v>
      </c>
    </row>
    <row r="205" spans="2:32" x14ac:dyDescent="0.4">
      <c r="B205" s="1">
        <v>203</v>
      </c>
      <c r="C205" s="1">
        <v>11</v>
      </c>
      <c r="D205" s="1" t="str">
        <f>scales[[#This Row],[nn1]]</f>
        <v>Bb</v>
      </c>
      <c r="E205" s="1" t="s">
        <v>64</v>
      </c>
      <c r="F205" s="1">
        <v>3</v>
      </c>
      <c r="G205" s="1" t="s">
        <v>23</v>
      </c>
      <c r="H205" s="1">
        <f t="shared" si="128"/>
        <v>6</v>
      </c>
      <c r="I205" s="1" t="str">
        <f>IF(COUNTIF(RMS_spelling[number],scales[[#This Row],[RMS]])&gt;0,"b","")</f>
        <v>b</v>
      </c>
      <c r="J205" s="1">
        <f t="shared" si="129"/>
        <v>11</v>
      </c>
      <c r="K205" s="1">
        <f t="shared" si="130"/>
        <v>1</v>
      </c>
      <c r="L205" s="1">
        <f t="shared" si="131"/>
        <v>3</v>
      </c>
      <c r="M205" s="1">
        <f t="shared" si="132"/>
        <v>5</v>
      </c>
      <c r="N205" s="1">
        <f t="shared" si="133"/>
        <v>7</v>
      </c>
      <c r="O205" s="1">
        <f t="shared" si="134"/>
        <v>8</v>
      </c>
      <c r="P205" s="1">
        <f t="shared" si="135"/>
        <v>10</v>
      </c>
      <c r="R205" s="1" t="str">
        <f>IFERROR(IF($I205="b",INDEX(flat_spelling[],MATCH(scales[[#This Row],[n1]],flat_spelling[number],0),2),INDEX(sharp_spelling[],MATCH(scales[[#This Row],[n1]],sharp_spelling[number],0),2)),"")</f>
        <v>Bb</v>
      </c>
      <c r="S205" s="1" t="str">
        <f>IFERROR(IF($I205="b",INDEX(flat_spelling[],MATCH(scales[[#This Row],[n2]],flat_spelling[number],0),2),INDEX(sharp_spelling[],MATCH(scales[[#This Row],[n2]],sharp_spelling[number],0),2)),"")</f>
        <v>C</v>
      </c>
      <c r="T205" s="1" t="str">
        <f>IFERROR(IF($I205="b",INDEX(flat_spelling[],MATCH(scales[[#This Row],[n3]],flat_spelling[number],0),2),INDEX(sharp_spelling[],MATCH(scales[[#This Row],[n3]],sharp_spelling[number],0),2)),"")</f>
        <v>D</v>
      </c>
      <c r="U205" s="1" t="str">
        <f>IFERROR(IF($I205="b",INDEX(flat_spelling[],MATCH(scales[[#This Row],[n4]],flat_spelling[number],0),2),INDEX(sharp_spelling[],MATCH(scales[[#This Row],[n4]],sharp_spelling[number],0),2)),"")</f>
        <v>E</v>
      </c>
      <c r="V205" s="1" t="str">
        <f>IFERROR(IF($I205="b",INDEX(flat_spelling[],MATCH(scales[[#This Row],[n5]],flat_spelling[number],0),2),INDEX(sharp_spelling[],MATCH(scales[[#This Row],[n5]],sharp_spelling[number],0),2)),"")</f>
        <v>Gb</v>
      </c>
      <c r="W205" s="1" t="str">
        <f>IFERROR(IF($I205="b",INDEX(flat_spelling[],MATCH(scales[[#This Row],[n6]],flat_spelling[number],0),2),INDEX(sharp_spelling[],MATCH(scales[[#This Row],[n6]],sharp_spelling[number],0),2)),"")</f>
        <v>G</v>
      </c>
      <c r="X205" s="1" t="str">
        <f>IFERROR(IF($I205="b",INDEX(flat_spelling[],MATCH(scales[[#This Row],[n7]],flat_spelling[number],0),2),INDEX(sharp_spelling[],MATCH(scales[[#This Row],[n7]],sharp_spelling[number],0),2)),"")</f>
        <v>A</v>
      </c>
      <c r="Y205" s="1" t="str">
        <f>IFERROR(IF($I205="b",INDEX(flat_spelling[],MATCH(scales[[#This Row],[n8]],flat_spelling[number],0),2),INDEX(sharp_spelling[],MATCH(scales[[#This Row],[n8]],sharp_spelling[number],0),2)),"")</f>
        <v/>
      </c>
      <c r="Z205" s="1" t="s">
        <v>80</v>
      </c>
      <c r="AA205" s="1" t="s">
        <v>77</v>
      </c>
      <c r="AB205" s="1" t="s">
        <v>77</v>
      </c>
      <c r="AC205" s="1" t="s">
        <v>79</v>
      </c>
      <c r="AD205" s="1" t="s">
        <v>79</v>
      </c>
      <c r="AE205" s="1" t="s">
        <v>78</v>
      </c>
      <c r="AF205" s="1" t="s">
        <v>78</v>
      </c>
    </row>
    <row r="206" spans="2:32" x14ac:dyDescent="0.4">
      <c r="B206" s="1">
        <v>204</v>
      </c>
      <c r="C206" s="1">
        <v>12</v>
      </c>
      <c r="D206" s="1" t="str">
        <f>scales[[#This Row],[nn1]]</f>
        <v>B</v>
      </c>
      <c r="E206" s="1" t="s">
        <v>64</v>
      </c>
      <c r="F206" s="1">
        <v>3</v>
      </c>
      <c r="G206" s="1" t="s">
        <v>23</v>
      </c>
      <c r="H206" s="1">
        <f t="shared" si="128"/>
        <v>7</v>
      </c>
      <c r="I206" s="1" t="str">
        <f>IF(COUNTIF(RMS_spelling[number],scales[[#This Row],[RMS]])&gt;0,"b","")</f>
        <v/>
      </c>
      <c r="J206" s="1">
        <f t="shared" si="129"/>
        <v>12</v>
      </c>
      <c r="K206" s="1">
        <f t="shared" si="130"/>
        <v>2</v>
      </c>
      <c r="L206" s="1">
        <f t="shared" si="131"/>
        <v>4</v>
      </c>
      <c r="M206" s="1">
        <f t="shared" si="132"/>
        <v>6</v>
      </c>
      <c r="N206" s="1">
        <f t="shared" si="133"/>
        <v>8</v>
      </c>
      <c r="O206" s="1">
        <f t="shared" si="134"/>
        <v>9</v>
      </c>
      <c r="P206" s="1">
        <f t="shared" si="135"/>
        <v>11</v>
      </c>
      <c r="R206" s="1" t="str">
        <f>IFERROR(IF($I206="b",INDEX(flat_spelling[],MATCH(scales[[#This Row],[n1]],flat_spelling[number],0),2),INDEX(sharp_spelling[],MATCH(scales[[#This Row],[n1]],sharp_spelling[number],0),2)),"")</f>
        <v>B</v>
      </c>
      <c r="S206" s="1" t="str">
        <f>IFERROR(IF($I206="b",INDEX(flat_spelling[],MATCH(scales[[#This Row],[n2]],flat_spelling[number],0),2),INDEX(sharp_spelling[],MATCH(scales[[#This Row],[n2]],sharp_spelling[number],0),2)),"")</f>
        <v>C#</v>
      </c>
      <c r="T206" s="1" t="str">
        <f>IFERROR(IF($I206="b",INDEX(flat_spelling[],MATCH(scales[[#This Row],[n3]],flat_spelling[number],0),2),INDEX(sharp_spelling[],MATCH(scales[[#This Row],[n3]],sharp_spelling[number],0),2)),"")</f>
        <v>D#</v>
      </c>
      <c r="U206" s="1" t="str">
        <f>IFERROR(IF($I206="b",INDEX(flat_spelling[],MATCH(scales[[#This Row],[n4]],flat_spelling[number],0),2),INDEX(sharp_spelling[],MATCH(scales[[#This Row],[n4]],sharp_spelling[number],0),2)),"")</f>
        <v>F</v>
      </c>
      <c r="V206" s="1" t="str">
        <f>IFERROR(IF($I206="b",INDEX(flat_spelling[],MATCH(scales[[#This Row],[n5]],flat_spelling[number],0),2),INDEX(sharp_spelling[],MATCH(scales[[#This Row],[n5]],sharp_spelling[number],0),2)),"")</f>
        <v>G</v>
      </c>
      <c r="W206" s="1" t="str">
        <f>IFERROR(IF($I206="b",INDEX(flat_spelling[],MATCH(scales[[#This Row],[n6]],flat_spelling[number],0),2),INDEX(sharp_spelling[],MATCH(scales[[#This Row],[n6]],sharp_spelling[number],0),2)),"")</f>
        <v>G#</v>
      </c>
      <c r="X206" s="1" t="str">
        <f>IFERROR(IF($I206="b",INDEX(flat_spelling[],MATCH(scales[[#This Row],[n7]],flat_spelling[number],0),2),INDEX(sharp_spelling[],MATCH(scales[[#This Row],[n7]],sharp_spelling[number],0),2)),"")</f>
        <v>A#</v>
      </c>
      <c r="Y206" s="1" t="str">
        <f>IFERROR(IF($I206="b",INDEX(flat_spelling[],MATCH(scales[[#This Row],[n8]],flat_spelling[number],0),2),INDEX(sharp_spelling[],MATCH(scales[[#This Row],[n8]],sharp_spelling[number],0),2)),"")</f>
        <v/>
      </c>
      <c r="Z206" s="1" t="s">
        <v>80</v>
      </c>
      <c r="AA206" s="1" t="s">
        <v>77</v>
      </c>
      <c r="AB206" s="1" t="s">
        <v>77</v>
      </c>
      <c r="AC206" s="1" t="s">
        <v>79</v>
      </c>
      <c r="AD206" s="1" t="s">
        <v>79</v>
      </c>
      <c r="AE206" s="1" t="s">
        <v>78</v>
      </c>
      <c r="AF206" s="1" t="s">
        <v>78</v>
      </c>
    </row>
    <row r="207" spans="2:32" x14ac:dyDescent="0.4">
      <c r="B207" s="1">
        <v>205</v>
      </c>
      <c r="C207" s="1">
        <v>1</v>
      </c>
      <c r="D207" s="1" t="str">
        <f>scales[[#This Row],[nn1]]</f>
        <v>C</v>
      </c>
      <c r="E207" s="1" t="s">
        <v>64</v>
      </c>
      <c r="F207" s="1">
        <v>4</v>
      </c>
      <c r="G207" s="1" t="s">
        <v>66</v>
      </c>
      <c r="H207" s="1">
        <f>MOD(1+9,12)+1</f>
        <v>11</v>
      </c>
      <c r="I207" s="1" t="str">
        <f>IF(COUNTIF(RMS_spelling[number],scales[[#This Row],[RMS]])&gt;0,"b","")</f>
        <v>b</v>
      </c>
      <c r="J207" s="1">
        <v>1</v>
      </c>
      <c r="K207" s="1">
        <v>3</v>
      </c>
      <c r="L207" s="1">
        <v>5</v>
      </c>
      <c r="M207" s="1">
        <v>7</v>
      </c>
      <c r="N207" s="1">
        <v>8</v>
      </c>
      <c r="O207" s="1">
        <v>10</v>
      </c>
      <c r="P207" s="1">
        <v>11</v>
      </c>
      <c r="R207" s="1" t="str">
        <f>IFERROR(IF($I207="b",INDEX(flat_spelling[],MATCH(scales[[#This Row],[n1]],flat_spelling[number],0),2),INDEX(sharp_spelling[],MATCH(scales[[#This Row],[n1]],sharp_spelling[number],0),2)),"")</f>
        <v>C</v>
      </c>
      <c r="S207" s="1" t="str">
        <f>IFERROR(IF($I207="b",INDEX(flat_spelling[],MATCH(scales[[#This Row],[n2]],flat_spelling[number],0),2),INDEX(sharp_spelling[],MATCH(scales[[#This Row],[n2]],sharp_spelling[number],0),2)),"")</f>
        <v>D</v>
      </c>
      <c r="T207" s="1" t="str">
        <f>IFERROR(IF($I207="b",INDEX(flat_spelling[],MATCH(scales[[#This Row],[n3]],flat_spelling[number],0),2),INDEX(sharp_spelling[],MATCH(scales[[#This Row],[n3]],sharp_spelling[number],0),2)),"")</f>
        <v>E</v>
      </c>
      <c r="U207" s="1" t="str">
        <f>IFERROR(IF($I207="b",INDEX(flat_spelling[],MATCH(scales[[#This Row],[n4]],flat_spelling[number],0),2),INDEX(sharp_spelling[],MATCH(scales[[#This Row],[n4]],sharp_spelling[number],0),2)),"")</f>
        <v>Gb</v>
      </c>
      <c r="V207" s="1" t="str">
        <f>IFERROR(IF($I207="b",INDEX(flat_spelling[],MATCH(scales[[#This Row],[n5]],flat_spelling[number],0),2),INDEX(sharp_spelling[],MATCH(scales[[#This Row],[n5]],sharp_spelling[number],0),2)),"")</f>
        <v>G</v>
      </c>
      <c r="W207" s="1" t="str">
        <f>IFERROR(IF($I207="b",INDEX(flat_spelling[],MATCH(scales[[#This Row],[n6]],flat_spelling[number],0),2),INDEX(sharp_spelling[],MATCH(scales[[#This Row],[n6]],sharp_spelling[number],0),2)),"")</f>
        <v>A</v>
      </c>
      <c r="X207" s="1" t="str">
        <f>IFERROR(IF($I207="b",INDEX(flat_spelling[],MATCH(scales[[#This Row],[n7]],flat_spelling[number],0),2),INDEX(sharp_spelling[],MATCH(scales[[#This Row],[n7]],sharp_spelling[number],0),2)),"")</f>
        <v>Bb</v>
      </c>
      <c r="Y207" s="1" t="str">
        <f>IFERROR(IF($I207="b",INDEX(flat_spelling[],MATCH(scales[[#This Row],[n8]],flat_spelling[number],0),2),INDEX(sharp_spelling[],MATCH(scales[[#This Row],[n8]],sharp_spelling[number],0),2)),"")</f>
        <v/>
      </c>
      <c r="Z207" s="1" t="s">
        <v>77</v>
      </c>
      <c r="AA207" s="1" t="s">
        <v>77</v>
      </c>
      <c r="AB207" s="1" t="s">
        <v>79</v>
      </c>
      <c r="AC207" s="1" t="s">
        <v>79</v>
      </c>
      <c r="AD207" s="1" t="s">
        <v>78</v>
      </c>
      <c r="AE207" s="1" t="s">
        <v>78</v>
      </c>
      <c r="AF207" s="1" t="s">
        <v>80</v>
      </c>
    </row>
    <row r="208" spans="2:32" x14ac:dyDescent="0.4">
      <c r="B208" s="1">
        <v>206</v>
      </c>
      <c r="C208" s="1">
        <v>2</v>
      </c>
      <c r="D208" s="1" t="str">
        <f>scales[[#This Row],[nn1]]</f>
        <v>C#</v>
      </c>
      <c r="E208" s="1" t="s">
        <v>64</v>
      </c>
      <c r="F208" s="1">
        <v>4</v>
      </c>
      <c r="G208" s="1" t="s">
        <v>66</v>
      </c>
      <c r="H208" s="1">
        <f t="shared" ref="H208:H218" si="136">MOD(H207,12)+1</f>
        <v>12</v>
      </c>
      <c r="I208" s="1" t="str">
        <f>IF(COUNTIF(RMS_spelling[number],scales[[#This Row],[RMS]])&gt;0,"b","")</f>
        <v/>
      </c>
      <c r="J208" s="1">
        <f t="shared" ref="J208:J218" si="137">MOD(J207,12)+1</f>
        <v>2</v>
      </c>
      <c r="K208" s="1">
        <f t="shared" ref="K208:K218" si="138">MOD(K207,12)+1</f>
        <v>4</v>
      </c>
      <c r="L208" s="1">
        <f t="shared" ref="L208:L218" si="139">MOD(L207,12)+1</f>
        <v>6</v>
      </c>
      <c r="M208" s="1">
        <f t="shared" ref="M208:M218" si="140">MOD(M207,12)+1</f>
        <v>8</v>
      </c>
      <c r="N208" s="1">
        <f t="shared" ref="N208:N218" si="141">MOD(N207,12)+1</f>
        <v>9</v>
      </c>
      <c r="O208" s="1">
        <f t="shared" ref="O208:O218" si="142">MOD(O207,12)+1</f>
        <v>11</v>
      </c>
      <c r="P208" s="1">
        <f t="shared" ref="P208:P218" si="143">MOD(P207,12)+1</f>
        <v>12</v>
      </c>
      <c r="R208" s="1" t="str">
        <f>IFERROR(IF($I208="b",INDEX(flat_spelling[],MATCH(scales[[#This Row],[n1]],flat_spelling[number],0),2),INDEX(sharp_spelling[],MATCH(scales[[#This Row],[n1]],sharp_spelling[number],0),2)),"")</f>
        <v>C#</v>
      </c>
      <c r="S208" s="1" t="str">
        <f>IFERROR(IF($I208="b",INDEX(flat_spelling[],MATCH(scales[[#This Row],[n2]],flat_spelling[number],0),2),INDEX(sharp_spelling[],MATCH(scales[[#This Row],[n2]],sharp_spelling[number],0),2)),"")</f>
        <v>D#</v>
      </c>
      <c r="T208" s="1" t="str">
        <f>IFERROR(IF($I208="b",INDEX(flat_spelling[],MATCH(scales[[#This Row],[n3]],flat_spelling[number],0),2),INDEX(sharp_spelling[],MATCH(scales[[#This Row],[n3]],sharp_spelling[number],0),2)),"")</f>
        <v>F</v>
      </c>
      <c r="U208" s="1" t="str">
        <f>IFERROR(IF($I208="b",INDEX(flat_spelling[],MATCH(scales[[#This Row],[n4]],flat_spelling[number],0),2),INDEX(sharp_spelling[],MATCH(scales[[#This Row],[n4]],sharp_spelling[number],0),2)),"")</f>
        <v>G</v>
      </c>
      <c r="V208" s="1" t="str">
        <f>IFERROR(IF($I208="b",INDEX(flat_spelling[],MATCH(scales[[#This Row],[n5]],flat_spelling[number],0),2),INDEX(sharp_spelling[],MATCH(scales[[#This Row],[n5]],sharp_spelling[number],0),2)),"")</f>
        <v>G#</v>
      </c>
      <c r="W208" s="1" t="str">
        <f>IFERROR(IF($I208="b",INDEX(flat_spelling[],MATCH(scales[[#This Row],[n6]],flat_spelling[number],0),2),INDEX(sharp_spelling[],MATCH(scales[[#This Row],[n6]],sharp_spelling[number],0),2)),"")</f>
        <v>A#</v>
      </c>
      <c r="X208" s="1" t="str">
        <f>IFERROR(IF($I208="b",INDEX(flat_spelling[],MATCH(scales[[#This Row],[n7]],flat_spelling[number],0),2),INDEX(sharp_spelling[],MATCH(scales[[#This Row],[n7]],sharp_spelling[number],0),2)),"")</f>
        <v>B</v>
      </c>
      <c r="Y208" s="1" t="str">
        <f>IFERROR(IF($I208="b",INDEX(flat_spelling[],MATCH(scales[[#This Row],[n8]],flat_spelling[number],0),2),INDEX(sharp_spelling[],MATCH(scales[[#This Row],[n8]],sharp_spelling[number],0),2)),"")</f>
        <v/>
      </c>
      <c r="Z208" s="1" t="s">
        <v>77</v>
      </c>
      <c r="AA208" s="1" t="s">
        <v>77</v>
      </c>
      <c r="AB208" s="1" t="s">
        <v>79</v>
      </c>
      <c r="AC208" s="1" t="s">
        <v>79</v>
      </c>
      <c r="AD208" s="1" t="s">
        <v>78</v>
      </c>
      <c r="AE208" s="1" t="s">
        <v>78</v>
      </c>
      <c r="AF208" s="1" t="s">
        <v>80</v>
      </c>
    </row>
    <row r="209" spans="2:32" x14ac:dyDescent="0.4">
      <c r="B209" s="1">
        <v>207</v>
      </c>
      <c r="C209" s="1">
        <v>3</v>
      </c>
      <c r="D209" s="1" t="str">
        <f>scales[[#This Row],[nn1]]</f>
        <v>D</v>
      </c>
      <c r="E209" s="1" t="s">
        <v>64</v>
      </c>
      <c r="F209" s="1">
        <v>4</v>
      </c>
      <c r="G209" s="1" t="s">
        <v>66</v>
      </c>
      <c r="H209" s="1">
        <f t="shared" si="136"/>
        <v>1</v>
      </c>
      <c r="I209" s="1" t="str">
        <f>IF(COUNTIF(RMS_spelling[number],scales[[#This Row],[RMS]])&gt;0,"b","")</f>
        <v>b</v>
      </c>
      <c r="J209" s="1">
        <f t="shared" si="137"/>
        <v>3</v>
      </c>
      <c r="K209" s="1">
        <f t="shared" si="138"/>
        <v>5</v>
      </c>
      <c r="L209" s="1">
        <f t="shared" si="139"/>
        <v>7</v>
      </c>
      <c r="M209" s="1">
        <f t="shared" si="140"/>
        <v>9</v>
      </c>
      <c r="N209" s="1">
        <f t="shared" si="141"/>
        <v>10</v>
      </c>
      <c r="O209" s="1">
        <f t="shared" si="142"/>
        <v>12</v>
      </c>
      <c r="P209" s="1">
        <f t="shared" si="143"/>
        <v>1</v>
      </c>
      <c r="R209" s="1" t="str">
        <f>IFERROR(IF($I209="b",INDEX(flat_spelling[],MATCH(scales[[#This Row],[n1]],flat_spelling[number],0),2),INDEX(sharp_spelling[],MATCH(scales[[#This Row],[n1]],sharp_spelling[number],0),2)),"")</f>
        <v>D</v>
      </c>
      <c r="S209" s="1" t="str">
        <f>IFERROR(IF($I209="b",INDEX(flat_spelling[],MATCH(scales[[#This Row],[n2]],flat_spelling[number],0),2),INDEX(sharp_spelling[],MATCH(scales[[#This Row],[n2]],sharp_spelling[number],0),2)),"")</f>
        <v>E</v>
      </c>
      <c r="T209" s="1" t="str">
        <f>IFERROR(IF($I209="b",INDEX(flat_spelling[],MATCH(scales[[#This Row],[n3]],flat_spelling[number],0),2),INDEX(sharp_spelling[],MATCH(scales[[#This Row],[n3]],sharp_spelling[number],0),2)),"")</f>
        <v>Gb</v>
      </c>
      <c r="U209" s="1" t="str">
        <f>IFERROR(IF($I209="b",INDEX(flat_spelling[],MATCH(scales[[#This Row],[n4]],flat_spelling[number],0),2),INDEX(sharp_spelling[],MATCH(scales[[#This Row],[n4]],sharp_spelling[number],0),2)),"")</f>
        <v>Ab</v>
      </c>
      <c r="V209" s="1" t="str">
        <f>IFERROR(IF($I209="b",INDEX(flat_spelling[],MATCH(scales[[#This Row],[n5]],flat_spelling[number],0),2),INDEX(sharp_spelling[],MATCH(scales[[#This Row],[n5]],sharp_spelling[number],0),2)),"")</f>
        <v>A</v>
      </c>
      <c r="W209" s="1" t="str">
        <f>IFERROR(IF($I209="b",INDEX(flat_spelling[],MATCH(scales[[#This Row],[n6]],flat_spelling[number],0),2),INDEX(sharp_spelling[],MATCH(scales[[#This Row],[n6]],sharp_spelling[number],0),2)),"")</f>
        <v>B</v>
      </c>
      <c r="X209" s="1" t="str">
        <f>IFERROR(IF($I209="b",INDEX(flat_spelling[],MATCH(scales[[#This Row],[n7]],flat_spelling[number],0),2),INDEX(sharp_spelling[],MATCH(scales[[#This Row],[n7]],sharp_spelling[number],0),2)),"")</f>
        <v>C</v>
      </c>
      <c r="Y209" s="1" t="str">
        <f>IFERROR(IF($I209="b",INDEX(flat_spelling[],MATCH(scales[[#This Row],[n8]],flat_spelling[number],0),2),INDEX(sharp_spelling[],MATCH(scales[[#This Row],[n8]],sharp_spelling[number],0),2)),"")</f>
        <v/>
      </c>
      <c r="Z209" s="1" t="s">
        <v>77</v>
      </c>
      <c r="AA209" s="1" t="s">
        <v>77</v>
      </c>
      <c r="AB209" s="1" t="s">
        <v>79</v>
      </c>
      <c r="AC209" s="1" t="s">
        <v>79</v>
      </c>
      <c r="AD209" s="1" t="s">
        <v>78</v>
      </c>
      <c r="AE209" s="1" t="s">
        <v>78</v>
      </c>
      <c r="AF209" s="1" t="s">
        <v>80</v>
      </c>
    </row>
    <row r="210" spans="2:32" x14ac:dyDescent="0.4">
      <c r="B210" s="1">
        <v>208</v>
      </c>
      <c r="C210" s="1">
        <v>4</v>
      </c>
      <c r="D210" s="1" t="str">
        <f>scales[[#This Row],[nn1]]</f>
        <v>Eb</v>
      </c>
      <c r="E210" s="1" t="s">
        <v>64</v>
      </c>
      <c r="F210" s="1">
        <v>4</v>
      </c>
      <c r="G210" s="1" t="s">
        <v>66</v>
      </c>
      <c r="H210" s="1">
        <f t="shared" si="136"/>
        <v>2</v>
      </c>
      <c r="I210" s="1" t="str">
        <f>IF(COUNTIF(RMS_spelling[number],scales[[#This Row],[RMS]])&gt;0,"b","")</f>
        <v>b</v>
      </c>
      <c r="J210" s="1">
        <f t="shared" si="137"/>
        <v>4</v>
      </c>
      <c r="K210" s="1">
        <f t="shared" si="138"/>
        <v>6</v>
      </c>
      <c r="L210" s="1">
        <f t="shared" si="139"/>
        <v>8</v>
      </c>
      <c r="M210" s="1">
        <f t="shared" si="140"/>
        <v>10</v>
      </c>
      <c r="N210" s="1">
        <f t="shared" si="141"/>
        <v>11</v>
      </c>
      <c r="O210" s="1">
        <f t="shared" si="142"/>
        <v>1</v>
      </c>
      <c r="P210" s="1">
        <f t="shared" si="143"/>
        <v>2</v>
      </c>
      <c r="R210" s="1" t="str">
        <f>IFERROR(IF($I210="b",INDEX(flat_spelling[],MATCH(scales[[#This Row],[n1]],flat_spelling[number],0),2),INDEX(sharp_spelling[],MATCH(scales[[#This Row],[n1]],sharp_spelling[number],0),2)),"")</f>
        <v>Eb</v>
      </c>
      <c r="S210" s="1" t="str">
        <f>IFERROR(IF($I210="b",INDEX(flat_spelling[],MATCH(scales[[#This Row],[n2]],flat_spelling[number],0),2),INDEX(sharp_spelling[],MATCH(scales[[#This Row],[n2]],sharp_spelling[number],0),2)),"")</f>
        <v>F</v>
      </c>
      <c r="T210" s="1" t="str">
        <f>IFERROR(IF($I210="b",INDEX(flat_spelling[],MATCH(scales[[#This Row],[n3]],flat_spelling[number],0),2),INDEX(sharp_spelling[],MATCH(scales[[#This Row],[n3]],sharp_spelling[number],0),2)),"")</f>
        <v>G</v>
      </c>
      <c r="U210" s="1" t="str">
        <f>IFERROR(IF($I210="b",INDEX(flat_spelling[],MATCH(scales[[#This Row],[n4]],flat_spelling[number],0),2),INDEX(sharp_spelling[],MATCH(scales[[#This Row],[n4]],sharp_spelling[number],0),2)),"")</f>
        <v>A</v>
      </c>
      <c r="V210" s="1" t="str">
        <f>IFERROR(IF($I210="b",INDEX(flat_spelling[],MATCH(scales[[#This Row],[n5]],flat_spelling[number],0),2),INDEX(sharp_spelling[],MATCH(scales[[#This Row],[n5]],sharp_spelling[number],0),2)),"")</f>
        <v>Bb</v>
      </c>
      <c r="W210" s="1" t="str">
        <f>IFERROR(IF($I210="b",INDEX(flat_spelling[],MATCH(scales[[#This Row],[n6]],flat_spelling[number],0),2),INDEX(sharp_spelling[],MATCH(scales[[#This Row],[n6]],sharp_spelling[number],0),2)),"")</f>
        <v>C</v>
      </c>
      <c r="X210" s="1" t="str">
        <f>IFERROR(IF($I210="b",INDEX(flat_spelling[],MATCH(scales[[#This Row],[n7]],flat_spelling[number],0),2),INDEX(sharp_spelling[],MATCH(scales[[#This Row],[n7]],sharp_spelling[number],0),2)),"")</f>
        <v>Db</v>
      </c>
      <c r="Y210" s="1" t="str">
        <f>IFERROR(IF($I210="b",INDEX(flat_spelling[],MATCH(scales[[#This Row],[n8]],flat_spelling[number],0),2),INDEX(sharp_spelling[],MATCH(scales[[#This Row],[n8]],sharp_spelling[number],0),2)),"")</f>
        <v/>
      </c>
      <c r="Z210" s="1" t="s">
        <v>77</v>
      </c>
      <c r="AA210" s="1" t="s">
        <v>77</v>
      </c>
      <c r="AB210" s="1" t="s">
        <v>79</v>
      </c>
      <c r="AC210" s="1" t="s">
        <v>79</v>
      </c>
      <c r="AD210" s="1" t="s">
        <v>78</v>
      </c>
      <c r="AE210" s="1" t="s">
        <v>78</v>
      </c>
      <c r="AF210" s="1" t="s">
        <v>80</v>
      </c>
    </row>
    <row r="211" spans="2:32" x14ac:dyDescent="0.4">
      <c r="B211" s="1">
        <v>209</v>
      </c>
      <c r="C211" s="1">
        <v>5</v>
      </c>
      <c r="D211" s="1" t="str">
        <f>scales[[#This Row],[nn1]]</f>
        <v>E</v>
      </c>
      <c r="E211" s="1" t="s">
        <v>64</v>
      </c>
      <c r="F211" s="1">
        <v>4</v>
      </c>
      <c r="G211" s="1" t="s">
        <v>66</v>
      </c>
      <c r="H211" s="1">
        <f t="shared" si="136"/>
        <v>3</v>
      </c>
      <c r="I211" s="1" t="str">
        <f>IF(COUNTIF(RMS_spelling[number],scales[[#This Row],[RMS]])&gt;0,"b","")</f>
        <v/>
      </c>
      <c r="J211" s="1">
        <f t="shared" si="137"/>
        <v>5</v>
      </c>
      <c r="K211" s="1">
        <f t="shared" si="138"/>
        <v>7</v>
      </c>
      <c r="L211" s="1">
        <f t="shared" si="139"/>
        <v>9</v>
      </c>
      <c r="M211" s="1">
        <f t="shared" si="140"/>
        <v>11</v>
      </c>
      <c r="N211" s="1">
        <f t="shared" si="141"/>
        <v>12</v>
      </c>
      <c r="O211" s="1">
        <f t="shared" si="142"/>
        <v>2</v>
      </c>
      <c r="P211" s="1">
        <f t="shared" si="143"/>
        <v>3</v>
      </c>
      <c r="R211" s="1" t="str">
        <f>IFERROR(IF($I211="b",INDEX(flat_spelling[],MATCH(scales[[#This Row],[n1]],flat_spelling[number],0),2),INDEX(sharp_spelling[],MATCH(scales[[#This Row],[n1]],sharp_spelling[number],0),2)),"")</f>
        <v>E</v>
      </c>
      <c r="S211" s="1" t="str">
        <f>IFERROR(IF($I211="b",INDEX(flat_spelling[],MATCH(scales[[#This Row],[n2]],flat_spelling[number],0),2),INDEX(sharp_spelling[],MATCH(scales[[#This Row],[n2]],sharp_spelling[number],0),2)),"")</f>
        <v>F#</v>
      </c>
      <c r="T211" s="1" t="str">
        <f>IFERROR(IF($I211="b",INDEX(flat_spelling[],MATCH(scales[[#This Row],[n3]],flat_spelling[number],0),2),INDEX(sharp_spelling[],MATCH(scales[[#This Row],[n3]],sharp_spelling[number],0),2)),"")</f>
        <v>G#</v>
      </c>
      <c r="U211" s="1" t="str">
        <f>IFERROR(IF($I211="b",INDEX(flat_spelling[],MATCH(scales[[#This Row],[n4]],flat_spelling[number],0),2),INDEX(sharp_spelling[],MATCH(scales[[#This Row],[n4]],sharp_spelling[number],0),2)),"")</f>
        <v>A#</v>
      </c>
      <c r="V211" s="1" t="str">
        <f>IFERROR(IF($I211="b",INDEX(flat_spelling[],MATCH(scales[[#This Row],[n5]],flat_spelling[number],0),2),INDEX(sharp_spelling[],MATCH(scales[[#This Row],[n5]],sharp_spelling[number],0),2)),"")</f>
        <v>B</v>
      </c>
      <c r="W211" s="1" t="str">
        <f>IFERROR(IF($I211="b",INDEX(flat_spelling[],MATCH(scales[[#This Row],[n6]],flat_spelling[number],0),2),INDEX(sharp_spelling[],MATCH(scales[[#This Row],[n6]],sharp_spelling[number],0),2)),"")</f>
        <v>C#</v>
      </c>
      <c r="X211" s="1" t="str">
        <f>IFERROR(IF($I211="b",INDEX(flat_spelling[],MATCH(scales[[#This Row],[n7]],flat_spelling[number],0),2),INDEX(sharp_spelling[],MATCH(scales[[#This Row],[n7]],sharp_spelling[number],0),2)),"")</f>
        <v>D</v>
      </c>
      <c r="Y211" s="1" t="str">
        <f>IFERROR(IF($I211="b",INDEX(flat_spelling[],MATCH(scales[[#This Row],[n8]],flat_spelling[number],0),2),INDEX(sharp_spelling[],MATCH(scales[[#This Row],[n8]],sharp_spelling[number],0),2)),"")</f>
        <v/>
      </c>
      <c r="Z211" s="1" t="s">
        <v>77</v>
      </c>
      <c r="AA211" s="1" t="s">
        <v>77</v>
      </c>
      <c r="AB211" s="1" t="s">
        <v>79</v>
      </c>
      <c r="AC211" s="1" t="s">
        <v>79</v>
      </c>
      <c r="AD211" s="1" t="s">
        <v>78</v>
      </c>
      <c r="AE211" s="1" t="s">
        <v>78</v>
      </c>
      <c r="AF211" s="1" t="s">
        <v>80</v>
      </c>
    </row>
    <row r="212" spans="2:32" x14ac:dyDescent="0.4">
      <c r="B212" s="1">
        <v>210</v>
      </c>
      <c r="C212" s="1">
        <v>6</v>
      </c>
      <c r="D212" s="1" t="str">
        <f>scales[[#This Row],[nn1]]</f>
        <v>F</v>
      </c>
      <c r="E212" s="1" t="s">
        <v>64</v>
      </c>
      <c r="F212" s="1">
        <v>4</v>
      </c>
      <c r="G212" s="1" t="s">
        <v>66</v>
      </c>
      <c r="H212" s="1">
        <f t="shared" si="136"/>
        <v>4</v>
      </c>
      <c r="I212" s="1" t="str">
        <f>IF(COUNTIF(RMS_spelling[number],scales[[#This Row],[RMS]])&gt;0,"b","")</f>
        <v>b</v>
      </c>
      <c r="J212" s="1">
        <f t="shared" si="137"/>
        <v>6</v>
      </c>
      <c r="K212" s="1">
        <f t="shared" si="138"/>
        <v>8</v>
      </c>
      <c r="L212" s="1">
        <f t="shared" si="139"/>
        <v>10</v>
      </c>
      <c r="M212" s="1">
        <f t="shared" si="140"/>
        <v>12</v>
      </c>
      <c r="N212" s="1">
        <f t="shared" si="141"/>
        <v>1</v>
      </c>
      <c r="O212" s="1">
        <f t="shared" si="142"/>
        <v>3</v>
      </c>
      <c r="P212" s="1">
        <f t="shared" si="143"/>
        <v>4</v>
      </c>
      <c r="R212" s="1" t="str">
        <f>IFERROR(IF($I212="b",INDEX(flat_spelling[],MATCH(scales[[#This Row],[n1]],flat_spelling[number],0),2),INDEX(sharp_spelling[],MATCH(scales[[#This Row],[n1]],sharp_spelling[number],0),2)),"")</f>
        <v>F</v>
      </c>
      <c r="S212" s="1" t="str">
        <f>IFERROR(IF($I212="b",INDEX(flat_spelling[],MATCH(scales[[#This Row],[n2]],flat_spelling[number],0),2),INDEX(sharp_spelling[],MATCH(scales[[#This Row],[n2]],sharp_spelling[number],0),2)),"")</f>
        <v>G</v>
      </c>
      <c r="T212" s="1" t="str">
        <f>IFERROR(IF($I212="b",INDEX(flat_spelling[],MATCH(scales[[#This Row],[n3]],flat_spelling[number],0),2),INDEX(sharp_spelling[],MATCH(scales[[#This Row],[n3]],sharp_spelling[number],0),2)),"")</f>
        <v>A</v>
      </c>
      <c r="U212" s="1" t="str">
        <f>IFERROR(IF($I212="b",INDEX(flat_spelling[],MATCH(scales[[#This Row],[n4]],flat_spelling[number],0),2),INDEX(sharp_spelling[],MATCH(scales[[#This Row],[n4]],sharp_spelling[number],0),2)),"")</f>
        <v>B</v>
      </c>
      <c r="V212" s="1" t="str">
        <f>IFERROR(IF($I212="b",INDEX(flat_spelling[],MATCH(scales[[#This Row],[n5]],flat_spelling[number],0),2),INDEX(sharp_spelling[],MATCH(scales[[#This Row],[n5]],sharp_spelling[number],0),2)),"")</f>
        <v>C</v>
      </c>
      <c r="W212" s="1" t="str">
        <f>IFERROR(IF($I212="b",INDEX(flat_spelling[],MATCH(scales[[#This Row],[n6]],flat_spelling[number],0),2),INDEX(sharp_spelling[],MATCH(scales[[#This Row],[n6]],sharp_spelling[number],0),2)),"")</f>
        <v>D</v>
      </c>
      <c r="X212" s="1" t="str">
        <f>IFERROR(IF($I212="b",INDEX(flat_spelling[],MATCH(scales[[#This Row],[n7]],flat_spelling[number],0),2),INDEX(sharp_spelling[],MATCH(scales[[#This Row],[n7]],sharp_spelling[number],0),2)),"")</f>
        <v>Eb</v>
      </c>
      <c r="Y212" s="1" t="str">
        <f>IFERROR(IF($I212="b",INDEX(flat_spelling[],MATCH(scales[[#This Row],[n8]],flat_spelling[number],0),2),INDEX(sharp_spelling[],MATCH(scales[[#This Row],[n8]],sharp_spelling[number],0),2)),"")</f>
        <v/>
      </c>
      <c r="Z212" s="1" t="s">
        <v>77</v>
      </c>
      <c r="AA212" s="1" t="s">
        <v>77</v>
      </c>
      <c r="AB212" s="1" t="s">
        <v>79</v>
      </c>
      <c r="AC212" s="1" t="s">
        <v>79</v>
      </c>
      <c r="AD212" s="1" t="s">
        <v>78</v>
      </c>
      <c r="AE212" s="1" t="s">
        <v>78</v>
      </c>
      <c r="AF212" s="1" t="s">
        <v>80</v>
      </c>
    </row>
    <row r="213" spans="2:32" x14ac:dyDescent="0.4">
      <c r="B213" s="1">
        <v>211</v>
      </c>
      <c r="C213" s="1">
        <v>7</v>
      </c>
      <c r="D213" s="1" t="str">
        <f>scales[[#This Row],[nn1]]</f>
        <v>F#</v>
      </c>
      <c r="E213" s="1" t="s">
        <v>64</v>
      </c>
      <c r="F213" s="1">
        <v>4</v>
      </c>
      <c r="G213" s="1" t="s">
        <v>66</v>
      </c>
      <c r="H213" s="1">
        <f t="shared" si="136"/>
        <v>5</v>
      </c>
      <c r="I213" s="1" t="str">
        <f>IF(COUNTIF(RMS_spelling[number],scales[[#This Row],[RMS]])&gt;0,"b","")</f>
        <v/>
      </c>
      <c r="J213" s="1">
        <f t="shared" si="137"/>
        <v>7</v>
      </c>
      <c r="K213" s="1">
        <f t="shared" si="138"/>
        <v>9</v>
      </c>
      <c r="L213" s="1">
        <f t="shared" si="139"/>
        <v>11</v>
      </c>
      <c r="M213" s="1">
        <f t="shared" si="140"/>
        <v>1</v>
      </c>
      <c r="N213" s="1">
        <f t="shared" si="141"/>
        <v>2</v>
      </c>
      <c r="O213" s="1">
        <f t="shared" si="142"/>
        <v>4</v>
      </c>
      <c r="P213" s="1">
        <f t="shared" si="143"/>
        <v>5</v>
      </c>
      <c r="R213" s="1" t="str">
        <f>IFERROR(IF($I213="b",INDEX(flat_spelling[],MATCH(scales[[#This Row],[n1]],flat_spelling[number],0),2),INDEX(sharp_spelling[],MATCH(scales[[#This Row],[n1]],sharp_spelling[number],0),2)),"")</f>
        <v>F#</v>
      </c>
      <c r="S213" s="1" t="str">
        <f>IFERROR(IF($I213="b",INDEX(flat_spelling[],MATCH(scales[[#This Row],[n2]],flat_spelling[number],0),2),INDEX(sharp_spelling[],MATCH(scales[[#This Row],[n2]],sharp_spelling[number],0),2)),"")</f>
        <v>G#</v>
      </c>
      <c r="T213" s="1" t="str">
        <f>IFERROR(IF($I213="b",INDEX(flat_spelling[],MATCH(scales[[#This Row],[n3]],flat_spelling[number],0),2),INDEX(sharp_spelling[],MATCH(scales[[#This Row],[n3]],sharp_spelling[number],0),2)),"")</f>
        <v>A#</v>
      </c>
      <c r="U213" s="1" t="str">
        <f>IFERROR(IF($I213="b",INDEX(flat_spelling[],MATCH(scales[[#This Row],[n4]],flat_spelling[number],0),2),INDEX(sharp_spelling[],MATCH(scales[[#This Row],[n4]],sharp_spelling[number],0),2)),"")</f>
        <v>C</v>
      </c>
      <c r="V213" s="1" t="str">
        <f>IFERROR(IF($I213="b",INDEX(flat_spelling[],MATCH(scales[[#This Row],[n5]],flat_spelling[number],0),2),INDEX(sharp_spelling[],MATCH(scales[[#This Row],[n5]],sharp_spelling[number],0),2)),"")</f>
        <v>C#</v>
      </c>
      <c r="W213" s="1" t="str">
        <f>IFERROR(IF($I213="b",INDEX(flat_spelling[],MATCH(scales[[#This Row],[n6]],flat_spelling[number],0),2),INDEX(sharp_spelling[],MATCH(scales[[#This Row],[n6]],sharp_spelling[number],0),2)),"")</f>
        <v>D#</v>
      </c>
      <c r="X213" s="1" t="str">
        <f>IFERROR(IF($I213="b",INDEX(flat_spelling[],MATCH(scales[[#This Row],[n7]],flat_spelling[number],0),2),INDEX(sharp_spelling[],MATCH(scales[[#This Row],[n7]],sharp_spelling[number],0),2)),"")</f>
        <v>E</v>
      </c>
      <c r="Y213" s="1" t="str">
        <f>IFERROR(IF($I213="b",INDEX(flat_spelling[],MATCH(scales[[#This Row],[n8]],flat_spelling[number],0),2),INDEX(sharp_spelling[],MATCH(scales[[#This Row],[n8]],sharp_spelling[number],0),2)),"")</f>
        <v/>
      </c>
      <c r="Z213" s="1" t="s">
        <v>77</v>
      </c>
      <c r="AA213" s="1" t="s">
        <v>77</v>
      </c>
      <c r="AB213" s="1" t="s">
        <v>79</v>
      </c>
      <c r="AC213" s="1" t="s">
        <v>79</v>
      </c>
      <c r="AD213" s="1" t="s">
        <v>78</v>
      </c>
      <c r="AE213" s="1" t="s">
        <v>78</v>
      </c>
      <c r="AF213" s="1" t="s">
        <v>80</v>
      </c>
    </row>
    <row r="214" spans="2:32" x14ac:dyDescent="0.4">
      <c r="B214" s="1">
        <v>212</v>
      </c>
      <c r="C214" s="1">
        <v>8</v>
      </c>
      <c r="D214" s="1" t="str">
        <f>scales[[#This Row],[nn1]]</f>
        <v>G</v>
      </c>
      <c r="E214" s="1" t="s">
        <v>64</v>
      </c>
      <c r="F214" s="1">
        <v>4</v>
      </c>
      <c r="G214" s="1" t="s">
        <v>66</v>
      </c>
      <c r="H214" s="1">
        <f t="shared" si="136"/>
        <v>6</v>
      </c>
      <c r="I214" s="1" t="str">
        <f>IF(COUNTIF(RMS_spelling[number],scales[[#This Row],[RMS]])&gt;0,"b","")</f>
        <v>b</v>
      </c>
      <c r="J214" s="1">
        <f t="shared" si="137"/>
        <v>8</v>
      </c>
      <c r="K214" s="1">
        <f t="shared" si="138"/>
        <v>10</v>
      </c>
      <c r="L214" s="1">
        <f t="shared" si="139"/>
        <v>12</v>
      </c>
      <c r="M214" s="1">
        <f t="shared" si="140"/>
        <v>2</v>
      </c>
      <c r="N214" s="1">
        <f t="shared" si="141"/>
        <v>3</v>
      </c>
      <c r="O214" s="1">
        <f t="shared" si="142"/>
        <v>5</v>
      </c>
      <c r="P214" s="1">
        <f t="shared" si="143"/>
        <v>6</v>
      </c>
      <c r="R214" s="1" t="str">
        <f>IFERROR(IF($I214="b",INDEX(flat_spelling[],MATCH(scales[[#This Row],[n1]],flat_spelling[number],0),2),INDEX(sharp_spelling[],MATCH(scales[[#This Row],[n1]],sharp_spelling[number],0),2)),"")</f>
        <v>G</v>
      </c>
      <c r="S214" s="1" t="str">
        <f>IFERROR(IF($I214="b",INDEX(flat_spelling[],MATCH(scales[[#This Row],[n2]],flat_spelling[number],0),2),INDEX(sharp_spelling[],MATCH(scales[[#This Row],[n2]],sharp_spelling[number],0),2)),"")</f>
        <v>A</v>
      </c>
      <c r="T214" s="1" t="str">
        <f>IFERROR(IF($I214="b",INDEX(flat_spelling[],MATCH(scales[[#This Row],[n3]],flat_spelling[number],0),2),INDEX(sharp_spelling[],MATCH(scales[[#This Row],[n3]],sharp_spelling[number],0),2)),"")</f>
        <v>B</v>
      </c>
      <c r="U214" s="1" t="str">
        <f>IFERROR(IF($I214="b",INDEX(flat_spelling[],MATCH(scales[[#This Row],[n4]],flat_spelling[number],0),2),INDEX(sharp_spelling[],MATCH(scales[[#This Row],[n4]],sharp_spelling[number],0),2)),"")</f>
        <v>Db</v>
      </c>
      <c r="V214" s="1" t="str">
        <f>IFERROR(IF($I214="b",INDEX(flat_spelling[],MATCH(scales[[#This Row],[n5]],flat_spelling[number],0),2),INDEX(sharp_spelling[],MATCH(scales[[#This Row],[n5]],sharp_spelling[number],0),2)),"")</f>
        <v>D</v>
      </c>
      <c r="W214" s="1" t="str">
        <f>IFERROR(IF($I214="b",INDEX(flat_spelling[],MATCH(scales[[#This Row],[n6]],flat_spelling[number],0),2),INDEX(sharp_spelling[],MATCH(scales[[#This Row],[n6]],sharp_spelling[number],0),2)),"")</f>
        <v>E</v>
      </c>
      <c r="X214" s="1" t="str">
        <f>IFERROR(IF($I214="b",INDEX(flat_spelling[],MATCH(scales[[#This Row],[n7]],flat_spelling[number],0),2),INDEX(sharp_spelling[],MATCH(scales[[#This Row],[n7]],sharp_spelling[number],0),2)),"")</f>
        <v>F</v>
      </c>
      <c r="Y214" s="1" t="str">
        <f>IFERROR(IF($I214="b",INDEX(flat_spelling[],MATCH(scales[[#This Row],[n8]],flat_spelling[number],0),2),INDEX(sharp_spelling[],MATCH(scales[[#This Row],[n8]],sharp_spelling[number],0),2)),"")</f>
        <v/>
      </c>
      <c r="Z214" s="1" t="s">
        <v>77</v>
      </c>
      <c r="AA214" s="1" t="s">
        <v>77</v>
      </c>
      <c r="AB214" s="1" t="s">
        <v>79</v>
      </c>
      <c r="AC214" s="1" t="s">
        <v>79</v>
      </c>
      <c r="AD214" s="1" t="s">
        <v>78</v>
      </c>
      <c r="AE214" s="1" t="s">
        <v>78</v>
      </c>
      <c r="AF214" s="1" t="s">
        <v>80</v>
      </c>
    </row>
    <row r="215" spans="2:32" x14ac:dyDescent="0.4">
      <c r="B215" s="1">
        <v>213</v>
      </c>
      <c r="C215" s="1">
        <v>9</v>
      </c>
      <c r="D215" s="1" t="str">
        <f>scales[[#This Row],[nn1]]</f>
        <v>G#</v>
      </c>
      <c r="E215" s="1" t="s">
        <v>64</v>
      </c>
      <c r="F215" s="1">
        <v>4</v>
      </c>
      <c r="G215" s="1" t="s">
        <v>66</v>
      </c>
      <c r="H215" s="1">
        <f t="shared" si="136"/>
        <v>7</v>
      </c>
      <c r="I215" s="1" t="str">
        <f>IF(COUNTIF(RMS_spelling[number],scales[[#This Row],[RMS]])&gt;0,"b","")</f>
        <v/>
      </c>
      <c r="J215" s="1">
        <f t="shared" si="137"/>
        <v>9</v>
      </c>
      <c r="K215" s="1">
        <f t="shared" si="138"/>
        <v>11</v>
      </c>
      <c r="L215" s="1">
        <f t="shared" si="139"/>
        <v>1</v>
      </c>
      <c r="M215" s="1">
        <f t="shared" si="140"/>
        <v>3</v>
      </c>
      <c r="N215" s="1">
        <f t="shared" si="141"/>
        <v>4</v>
      </c>
      <c r="O215" s="1">
        <f t="shared" si="142"/>
        <v>6</v>
      </c>
      <c r="P215" s="1">
        <f t="shared" si="143"/>
        <v>7</v>
      </c>
      <c r="R215" s="1" t="str">
        <f>IFERROR(IF($I215="b",INDEX(flat_spelling[],MATCH(scales[[#This Row],[n1]],flat_spelling[number],0),2),INDEX(sharp_spelling[],MATCH(scales[[#This Row],[n1]],sharp_spelling[number],0),2)),"")</f>
        <v>G#</v>
      </c>
      <c r="S215" s="1" t="str">
        <f>IFERROR(IF($I215="b",INDEX(flat_spelling[],MATCH(scales[[#This Row],[n2]],flat_spelling[number],0),2),INDEX(sharp_spelling[],MATCH(scales[[#This Row],[n2]],sharp_spelling[number],0),2)),"")</f>
        <v>A#</v>
      </c>
      <c r="T215" s="1" t="str">
        <f>IFERROR(IF($I215="b",INDEX(flat_spelling[],MATCH(scales[[#This Row],[n3]],flat_spelling[number],0),2),INDEX(sharp_spelling[],MATCH(scales[[#This Row],[n3]],sharp_spelling[number],0),2)),"")</f>
        <v>C</v>
      </c>
      <c r="U215" s="1" t="str">
        <f>IFERROR(IF($I215="b",INDEX(flat_spelling[],MATCH(scales[[#This Row],[n4]],flat_spelling[number],0),2),INDEX(sharp_spelling[],MATCH(scales[[#This Row],[n4]],sharp_spelling[number],0),2)),"")</f>
        <v>D</v>
      </c>
      <c r="V215" s="1" t="str">
        <f>IFERROR(IF($I215="b",INDEX(flat_spelling[],MATCH(scales[[#This Row],[n5]],flat_spelling[number],0),2),INDEX(sharp_spelling[],MATCH(scales[[#This Row],[n5]],sharp_spelling[number],0),2)),"")</f>
        <v>D#</v>
      </c>
      <c r="W215" s="1" t="str">
        <f>IFERROR(IF($I215="b",INDEX(flat_spelling[],MATCH(scales[[#This Row],[n6]],flat_spelling[number],0),2),INDEX(sharp_spelling[],MATCH(scales[[#This Row],[n6]],sharp_spelling[number],0),2)),"")</f>
        <v>F</v>
      </c>
      <c r="X215" s="1" t="str">
        <f>IFERROR(IF($I215="b",INDEX(flat_spelling[],MATCH(scales[[#This Row],[n7]],flat_spelling[number],0),2),INDEX(sharp_spelling[],MATCH(scales[[#This Row],[n7]],sharp_spelling[number],0),2)),"")</f>
        <v>F#</v>
      </c>
      <c r="Y215" s="1" t="str">
        <f>IFERROR(IF($I215="b",INDEX(flat_spelling[],MATCH(scales[[#This Row],[n8]],flat_spelling[number],0),2),INDEX(sharp_spelling[],MATCH(scales[[#This Row],[n8]],sharp_spelling[number],0),2)),"")</f>
        <v/>
      </c>
      <c r="Z215" s="1" t="s">
        <v>77</v>
      </c>
      <c r="AA215" s="1" t="s">
        <v>77</v>
      </c>
      <c r="AB215" s="1" t="s">
        <v>79</v>
      </c>
      <c r="AC215" s="1" t="s">
        <v>79</v>
      </c>
      <c r="AD215" s="1" t="s">
        <v>78</v>
      </c>
      <c r="AE215" s="1" t="s">
        <v>78</v>
      </c>
      <c r="AF215" s="1" t="s">
        <v>80</v>
      </c>
    </row>
    <row r="216" spans="2:32" x14ac:dyDescent="0.4">
      <c r="B216" s="1">
        <v>214</v>
      </c>
      <c r="C216" s="1">
        <v>10</v>
      </c>
      <c r="D216" s="1" t="str">
        <f>scales[[#This Row],[nn1]]</f>
        <v>A</v>
      </c>
      <c r="E216" s="1" t="s">
        <v>64</v>
      </c>
      <c r="F216" s="1">
        <v>4</v>
      </c>
      <c r="G216" s="1" t="s">
        <v>66</v>
      </c>
      <c r="H216" s="1">
        <f t="shared" si="136"/>
        <v>8</v>
      </c>
      <c r="I216" s="1" t="str">
        <f>IF(COUNTIF(RMS_spelling[number],scales[[#This Row],[RMS]])&gt;0,"b","")</f>
        <v/>
      </c>
      <c r="J216" s="1">
        <f t="shared" si="137"/>
        <v>10</v>
      </c>
      <c r="K216" s="1">
        <f t="shared" si="138"/>
        <v>12</v>
      </c>
      <c r="L216" s="1">
        <f t="shared" si="139"/>
        <v>2</v>
      </c>
      <c r="M216" s="1">
        <f t="shared" si="140"/>
        <v>4</v>
      </c>
      <c r="N216" s="1">
        <f t="shared" si="141"/>
        <v>5</v>
      </c>
      <c r="O216" s="1">
        <f t="shared" si="142"/>
        <v>7</v>
      </c>
      <c r="P216" s="1">
        <f t="shared" si="143"/>
        <v>8</v>
      </c>
      <c r="R216" s="1" t="str">
        <f>IFERROR(IF($I216="b",INDEX(flat_spelling[],MATCH(scales[[#This Row],[n1]],flat_spelling[number],0),2),INDEX(sharp_spelling[],MATCH(scales[[#This Row],[n1]],sharp_spelling[number],0),2)),"")</f>
        <v>A</v>
      </c>
      <c r="S216" s="1" t="str">
        <f>IFERROR(IF($I216="b",INDEX(flat_spelling[],MATCH(scales[[#This Row],[n2]],flat_spelling[number],0),2),INDEX(sharp_spelling[],MATCH(scales[[#This Row],[n2]],sharp_spelling[number],0),2)),"")</f>
        <v>B</v>
      </c>
      <c r="T216" s="1" t="str">
        <f>IFERROR(IF($I216="b",INDEX(flat_spelling[],MATCH(scales[[#This Row],[n3]],flat_spelling[number],0),2),INDEX(sharp_spelling[],MATCH(scales[[#This Row],[n3]],sharp_spelling[number],0),2)),"")</f>
        <v>C#</v>
      </c>
      <c r="U216" s="1" t="str">
        <f>IFERROR(IF($I216="b",INDEX(flat_spelling[],MATCH(scales[[#This Row],[n4]],flat_spelling[number],0),2),INDEX(sharp_spelling[],MATCH(scales[[#This Row],[n4]],sharp_spelling[number],0),2)),"")</f>
        <v>D#</v>
      </c>
      <c r="V216" s="1" t="str">
        <f>IFERROR(IF($I216="b",INDEX(flat_spelling[],MATCH(scales[[#This Row],[n5]],flat_spelling[number],0),2),INDEX(sharp_spelling[],MATCH(scales[[#This Row],[n5]],sharp_spelling[number],0),2)),"")</f>
        <v>E</v>
      </c>
      <c r="W216" s="1" t="str">
        <f>IFERROR(IF($I216="b",INDEX(flat_spelling[],MATCH(scales[[#This Row],[n6]],flat_spelling[number],0),2),INDEX(sharp_spelling[],MATCH(scales[[#This Row],[n6]],sharp_spelling[number],0),2)),"")</f>
        <v>F#</v>
      </c>
      <c r="X216" s="1" t="str">
        <f>IFERROR(IF($I216="b",INDEX(flat_spelling[],MATCH(scales[[#This Row],[n7]],flat_spelling[number],0),2),INDEX(sharp_spelling[],MATCH(scales[[#This Row],[n7]],sharp_spelling[number],0),2)),"")</f>
        <v>G</v>
      </c>
      <c r="Y216" s="1" t="str">
        <f>IFERROR(IF($I216="b",INDEX(flat_spelling[],MATCH(scales[[#This Row],[n8]],flat_spelling[number],0),2),INDEX(sharp_spelling[],MATCH(scales[[#This Row],[n8]],sharp_spelling[number],0),2)),"")</f>
        <v/>
      </c>
      <c r="Z216" s="1" t="s">
        <v>77</v>
      </c>
      <c r="AA216" s="1" t="s">
        <v>77</v>
      </c>
      <c r="AB216" s="1" t="s">
        <v>79</v>
      </c>
      <c r="AC216" s="1" t="s">
        <v>79</v>
      </c>
      <c r="AD216" s="1" t="s">
        <v>78</v>
      </c>
      <c r="AE216" s="1" t="s">
        <v>78</v>
      </c>
      <c r="AF216" s="1" t="s">
        <v>80</v>
      </c>
    </row>
    <row r="217" spans="2:32" x14ac:dyDescent="0.4">
      <c r="B217" s="1">
        <v>215</v>
      </c>
      <c r="C217" s="1">
        <v>11</v>
      </c>
      <c r="D217" s="1" t="str">
        <f>scales[[#This Row],[nn1]]</f>
        <v>Bb</v>
      </c>
      <c r="E217" s="1" t="s">
        <v>64</v>
      </c>
      <c r="F217" s="1">
        <v>4</v>
      </c>
      <c r="G217" s="1" t="s">
        <v>66</v>
      </c>
      <c r="H217" s="1">
        <f t="shared" si="136"/>
        <v>9</v>
      </c>
      <c r="I217" s="1" t="str">
        <f>IF(COUNTIF(RMS_spelling[number],scales[[#This Row],[RMS]])&gt;0,"b","")</f>
        <v>b</v>
      </c>
      <c r="J217" s="1">
        <f t="shared" si="137"/>
        <v>11</v>
      </c>
      <c r="K217" s="1">
        <f t="shared" si="138"/>
        <v>1</v>
      </c>
      <c r="L217" s="1">
        <f t="shared" si="139"/>
        <v>3</v>
      </c>
      <c r="M217" s="1">
        <f t="shared" si="140"/>
        <v>5</v>
      </c>
      <c r="N217" s="1">
        <f t="shared" si="141"/>
        <v>6</v>
      </c>
      <c r="O217" s="1">
        <f t="shared" si="142"/>
        <v>8</v>
      </c>
      <c r="P217" s="1">
        <f t="shared" si="143"/>
        <v>9</v>
      </c>
      <c r="R217" s="1" t="str">
        <f>IFERROR(IF($I217="b",INDEX(flat_spelling[],MATCH(scales[[#This Row],[n1]],flat_spelling[number],0),2),INDEX(sharp_spelling[],MATCH(scales[[#This Row],[n1]],sharp_spelling[number],0),2)),"")</f>
        <v>Bb</v>
      </c>
      <c r="S217" s="1" t="str">
        <f>IFERROR(IF($I217="b",INDEX(flat_spelling[],MATCH(scales[[#This Row],[n2]],flat_spelling[number],0),2),INDEX(sharp_spelling[],MATCH(scales[[#This Row],[n2]],sharp_spelling[number],0),2)),"")</f>
        <v>C</v>
      </c>
      <c r="T217" s="1" t="str">
        <f>IFERROR(IF($I217="b",INDEX(flat_spelling[],MATCH(scales[[#This Row],[n3]],flat_spelling[number],0),2),INDEX(sharp_spelling[],MATCH(scales[[#This Row],[n3]],sharp_spelling[number],0),2)),"")</f>
        <v>D</v>
      </c>
      <c r="U217" s="1" t="str">
        <f>IFERROR(IF($I217="b",INDEX(flat_spelling[],MATCH(scales[[#This Row],[n4]],flat_spelling[number],0),2),INDEX(sharp_spelling[],MATCH(scales[[#This Row],[n4]],sharp_spelling[number],0),2)),"")</f>
        <v>E</v>
      </c>
      <c r="V217" s="1" t="str">
        <f>IFERROR(IF($I217="b",INDEX(flat_spelling[],MATCH(scales[[#This Row],[n5]],flat_spelling[number],0),2),INDEX(sharp_spelling[],MATCH(scales[[#This Row],[n5]],sharp_spelling[number],0),2)),"")</f>
        <v>F</v>
      </c>
      <c r="W217" s="1" t="str">
        <f>IFERROR(IF($I217="b",INDEX(flat_spelling[],MATCH(scales[[#This Row],[n6]],flat_spelling[number],0),2),INDEX(sharp_spelling[],MATCH(scales[[#This Row],[n6]],sharp_spelling[number],0),2)),"")</f>
        <v>G</v>
      </c>
      <c r="X217" s="1" t="str">
        <f>IFERROR(IF($I217="b",INDEX(flat_spelling[],MATCH(scales[[#This Row],[n7]],flat_spelling[number],0),2),INDEX(sharp_spelling[],MATCH(scales[[#This Row],[n7]],sharp_spelling[number],0),2)),"")</f>
        <v>Ab</v>
      </c>
      <c r="Y217" s="1" t="str">
        <f>IFERROR(IF($I217="b",INDEX(flat_spelling[],MATCH(scales[[#This Row],[n8]],flat_spelling[number],0),2),INDEX(sharp_spelling[],MATCH(scales[[#This Row],[n8]],sharp_spelling[number],0),2)),"")</f>
        <v/>
      </c>
      <c r="Z217" s="1" t="s">
        <v>77</v>
      </c>
      <c r="AA217" s="1" t="s">
        <v>77</v>
      </c>
      <c r="AB217" s="1" t="s">
        <v>79</v>
      </c>
      <c r="AC217" s="1" t="s">
        <v>79</v>
      </c>
      <c r="AD217" s="1" t="s">
        <v>78</v>
      </c>
      <c r="AE217" s="1" t="s">
        <v>78</v>
      </c>
      <c r="AF217" s="1" t="s">
        <v>80</v>
      </c>
    </row>
    <row r="218" spans="2:32" x14ac:dyDescent="0.4">
      <c r="B218" s="1">
        <v>216</v>
      </c>
      <c r="C218" s="1">
        <v>12</v>
      </c>
      <c r="D218" s="1" t="str">
        <f>scales[[#This Row],[nn1]]</f>
        <v>B</v>
      </c>
      <c r="E218" s="1" t="s">
        <v>64</v>
      </c>
      <c r="F218" s="1">
        <v>4</v>
      </c>
      <c r="G218" s="1" t="s">
        <v>66</v>
      </c>
      <c r="H218" s="1">
        <f t="shared" si="136"/>
        <v>10</v>
      </c>
      <c r="I218" s="1" t="str">
        <f>IF(COUNTIF(RMS_spelling[number],scales[[#This Row],[RMS]])&gt;0,"b","")</f>
        <v/>
      </c>
      <c r="J218" s="1">
        <f t="shared" si="137"/>
        <v>12</v>
      </c>
      <c r="K218" s="1">
        <f t="shared" si="138"/>
        <v>2</v>
      </c>
      <c r="L218" s="1">
        <f t="shared" si="139"/>
        <v>4</v>
      </c>
      <c r="M218" s="1">
        <f t="shared" si="140"/>
        <v>6</v>
      </c>
      <c r="N218" s="1">
        <f t="shared" si="141"/>
        <v>7</v>
      </c>
      <c r="O218" s="1">
        <f t="shared" si="142"/>
        <v>9</v>
      </c>
      <c r="P218" s="1">
        <f t="shared" si="143"/>
        <v>10</v>
      </c>
      <c r="R218" s="1" t="str">
        <f>IFERROR(IF($I218="b",INDEX(flat_spelling[],MATCH(scales[[#This Row],[n1]],flat_spelling[number],0),2),INDEX(sharp_spelling[],MATCH(scales[[#This Row],[n1]],sharp_spelling[number],0),2)),"")</f>
        <v>B</v>
      </c>
      <c r="S218" s="1" t="str">
        <f>IFERROR(IF($I218="b",INDEX(flat_spelling[],MATCH(scales[[#This Row],[n2]],flat_spelling[number],0),2),INDEX(sharp_spelling[],MATCH(scales[[#This Row],[n2]],sharp_spelling[number],0),2)),"")</f>
        <v>C#</v>
      </c>
      <c r="T218" s="1" t="str">
        <f>IFERROR(IF($I218="b",INDEX(flat_spelling[],MATCH(scales[[#This Row],[n3]],flat_spelling[number],0),2),INDEX(sharp_spelling[],MATCH(scales[[#This Row],[n3]],sharp_spelling[number],0),2)),"")</f>
        <v>D#</v>
      </c>
      <c r="U218" s="1" t="str">
        <f>IFERROR(IF($I218="b",INDEX(flat_spelling[],MATCH(scales[[#This Row],[n4]],flat_spelling[number],0),2),INDEX(sharp_spelling[],MATCH(scales[[#This Row],[n4]],sharp_spelling[number],0),2)),"")</f>
        <v>F</v>
      </c>
      <c r="V218" s="1" t="str">
        <f>IFERROR(IF($I218="b",INDEX(flat_spelling[],MATCH(scales[[#This Row],[n5]],flat_spelling[number],0),2),INDEX(sharp_spelling[],MATCH(scales[[#This Row],[n5]],sharp_spelling[number],0),2)),"")</f>
        <v>F#</v>
      </c>
      <c r="W218" s="1" t="str">
        <f>IFERROR(IF($I218="b",INDEX(flat_spelling[],MATCH(scales[[#This Row],[n6]],flat_spelling[number],0),2),INDEX(sharp_spelling[],MATCH(scales[[#This Row],[n6]],sharp_spelling[number],0),2)),"")</f>
        <v>G#</v>
      </c>
      <c r="X218" s="1" t="str">
        <f>IFERROR(IF($I218="b",INDEX(flat_spelling[],MATCH(scales[[#This Row],[n7]],flat_spelling[number],0),2),INDEX(sharp_spelling[],MATCH(scales[[#This Row],[n7]],sharp_spelling[number],0),2)),"")</f>
        <v>A</v>
      </c>
      <c r="Y218" s="1" t="str">
        <f>IFERROR(IF($I218="b",INDEX(flat_spelling[],MATCH(scales[[#This Row],[n8]],flat_spelling[number],0),2),INDEX(sharp_spelling[],MATCH(scales[[#This Row],[n8]],sharp_spelling[number],0),2)),"")</f>
        <v/>
      </c>
      <c r="Z218" s="1" t="s">
        <v>77</v>
      </c>
      <c r="AA218" s="1" t="s">
        <v>77</v>
      </c>
      <c r="AB218" s="1" t="s">
        <v>79</v>
      </c>
      <c r="AC218" s="1" t="s">
        <v>79</v>
      </c>
      <c r="AD218" s="1" t="s">
        <v>78</v>
      </c>
      <c r="AE218" s="1" t="s">
        <v>78</v>
      </c>
      <c r="AF218" s="1" t="s">
        <v>80</v>
      </c>
    </row>
    <row r="219" spans="2:32" x14ac:dyDescent="0.4">
      <c r="B219" s="1">
        <v>217</v>
      </c>
      <c r="C219" s="1">
        <v>1</v>
      </c>
      <c r="D219" s="1" t="str">
        <f>scales[[#This Row],[nn1]]</f>
        <v>C</v>
      </c>
      <c r="E219" s="1" t="s">
        <v>64</v>
      </c>
      <c r="F219" s="1">
        <v>5</v>
      </c>
      <c r="G219" s="1" t="s">
        <v>26</v>
      </c>
      <c r="H219" s="1">
        <f>MOD(1+7,12)+1</f>
        <v>9</v>
      </c>
      <c r="I219" s="1" t="str">
        <f>IF(COUNTIF(RMS_spelling[number],scales[[#This Row],[RMS]])&gt;0,"b","")</f>
        <v>b</v>
      </c>
      <c r="J219" s="1">
        <v>1</v>
      </c>
      <c r="K219" s="1">
        <v>3</v>
      </c>
      <c r="L219" s="1">
        <v>5</v>
      </c>
      <c r="M219" s="1">
        <v>6</v>
      </c>
      <c r="N219" s="1">
        <v>8</v>
      </c>
      <c r="O219" s="1">
        <v>9</v>
      </c>
      <c r="P219" s="1">
        <v>11</v>
      </c>
      <c r="R219" s="1" t="str">
        <f>IFERROR(IF($I219="b",INDEX(flat_spelling[],MATCH(scales[[#This Row],[n1]],flat_spelling[number],0),2),INDEX(sharp_spelling[],MATCH(scales[[#This Row],[n1]],sharp_spelling[number],0),2)),"")</f>
        <v>C</v>
      </c>
      <c r="S219" s="1" t="str">
        <f>IFERROR(IF($I219="b",INDEX(flat_spelling[],MATCH(scales[[#This Row],[n2]],flat_spelling[number],0),2),INDEX(sharp_spelling[],MATCH(scales[[#This Row],[n2]],sharp_spelling[number],0),2)),"")</f>
        <v>D</v>
      </c>
      <c r="T219" s="1" t="str">
        <f>IFERROR(IF($I219="b",INDEX(flat_spelling[],MATCH(scales[[#This Row],[n3]],flat_spelling[number],0),2),INDEX(sharp_spelling[],MATCH(scales[[#This Row],[n3]],sharp_spelling[number],0),2)),"")</f>
        <v>E</v>
      </c>
      <c r="U219" s="1" t="str">
        <f>IFERROR(IF($I219="b",INDEX(flat_spelling[],MATCH(scales[[#This Row],[n4]],flat_spelling[number],0),2),INDEX(sharp_spelling[],MATCH(scales[[#This Row],[n4]],sharp_spelling[number],0),2)),"")</f>
        <v>F</v>
      </c>
      <c r="V219" s="1" t="str">
        <f>IFERROR(IF($I219="b",INDEX(flat_spelling[],MATCH(scales[[#This Row],[n5]],flat_spelling[number],0),2),INDEX(sharp_spelling[],MATCH(scales[[#This Row],[n5]],sharp_spelling[number],0),2)),"")</f>
        <v>G</v>
      </c>
      <c r="W219" s="1" t="str">
        <f>IFERROR(IF($I219="b",INDEX(flat_spelling[],MATCH(scales[[#This Row],[n6]],flat_spelling[number],0),2),INDEX(sharp_spelling[],MATCH(scales[[#This Row],[n6]],sharp_spelling[number],0),2)),"")</f>
        <v>Ab</v>
      </c>
      <c r="X219" s="1" t="str">
        <f>IFERROR(IF($I219="b",INDEX(flat_spelling[],MATCH(scales[[#This Row],[n7]],flat_spelling[number],0),2),INDEX(sharp_spelling[],MATCH(scales[[#This Row],[n7]],sharp_spelling[number],0),2)),"")</f>
        <v>Bb</v>
      </c>
      <c r="Y219" s="1" t="str">
        <f>IFERROR(IF($I219="b",INDEX(flat_spelling[],MATCH(scales[[#This Row],[n8]],flat_spelling[number],0),2),INDEX(sharp_spelling[],MATCH(scales[[#This Row],[n8]],sharp_spelling[number],0),2)),"")</f>
        <v/>
      </c>
      <c r="Z219" s="1" t="s">
        <v>77</v>
      </c>
      <c r="AA219" s="1" t="s">
        <v>79</v>
      </c>
      <c r="AB219" s="1" t="s">
        <v>79</v>
      </c>
      <c r="AC219" s="1" t="s">
        <v>78</v>
      </c>
      <c r="AD219" s="1" t="s">
        <v>78</v>
      </c>
      <c r="AE219" s="1" t="s">
        <v>80</v>
      </c>
      <c r="AF219" s="1" t="s">
        <v>77</v>
      </c>
    </row>
    <row r="220" spans="2:32" x14ac:dyDescent="0.4">
      <c r="B220" s="1">
        <v>218</v>
      </c>
      <c r="C220" s="1">
        <v>2</v>
      </c>
      <c r="D220" s="1" t="str">
        <f>scales[[#This Row],[nn1]]</f>
        <v>C#</v>
      </c>
      <c r="E220" s="1" t="s">
        <v>64</v>
      </c>
      <c r="F220" s="1">
        <v>5</v>
      </c>
      <c r="G220" s="1" t="s">
        <v>26</v>
      </c>
      <c r="H220" s="1">
        <f t="shared" ref="H220:H230" si="144">MOD(H219,12)+1</f>
        <v>10</v>
      </c>
      <c r="I220" s="1" t="str">
        <f>IF(COUNTIF(RMS_spelling[number],scales[[#This Row],[RMS]])&gt;0,"b","")</f>
        <v/>
      </c>
      <c r="J220" s="1">
        <f t="shared" ref="J220:J230" si="145">MOD(J219,12)+1</f>
        <v>2</v>
      </c>
      <c r="K220" s="1">
        <f t="shared" ref="K220:K230" si="146">MOD(K219,12)+1</f>
        <v>4</v>
      </c>
      <c r="L220" s="1">
        <f t="shared" ref="L220:L230" si="147">MOD(L219,12)+1</f>
        <v>6</v>
      </c>
      <c r="M220" s="1">
        <f t="shared" ref="M220:M230" si="148">MOD(M219,12)+1</f>
        <v>7</v>
      </c>
      <c r="N220" s="1">
        <f t="shared" ref="N220:N230" si="149">MOD(N219,12)+1</f>
        <v>9</v>
      </c>
      <c r="O220" s="1">
        <f t="shared" ref="O220:O230" si="150">MOD(O219,12)+1</f>
        <v>10</v>
      </c>
      <c r="P220" s="1">
        <f t="shared" ref="P220:P230" si="151">MOD(P219,12)+1</f>
        <v>12</v>
      </c>
      <c r="R220" s="1" t="str">
        <f>IFERROR(IF($I220="b",INDEX(flat_spelling[],MATCH(scales[[#This Row],[n1]],flat_spelling[number],0),2),INDEX(sharp_spelling[],MATCH(scales[[#This Row],[n1]],sharp_spelling[number],0),2)),"")</f>
        <v>C#</v>
      </c>
      <c r="S220" s="1" t="str">
        <f>IFERROR(IF($I220="b",INDEX(flat_spelling[],MATCH(scales[[#This Row],[n2]],flat_spelling[number],0),2),INDEX(sharp_spelling[],MATCH(scales[[#This Row],[n2]],sharp_spelling[number],0),2)),"")</f>
        <v>D#</v>
      </c>
      <c r="T220" s="1" t="str">
        <f>IFERROR(IF($I220="b",INDEX(flat_spelling[],MATCH(scales[[#This Row],[n3]],flat_spelling[number],0),2),INDEX(sharp_spelling[],MATCH(scales[[#This Row],[n3]],sharp_spelling[number],0),2)),"")</f>
        <v>F</v>
      </c>
      <c r="U220" s="1" t="str">
        <f>IFERROR(IF($I220="b",INDEX(flat_spelling[],MATCH(scales[[#This Row],[n4]],flat_spelling[number],0),2),INDEX(sharp_spelling[],MATCH(scales[[#This Row],[n4]],sharp_spelling[number],0),2)),"")</f>
        <v>F#</v>
      </c>
      <c r="V220" s="1" t="str">
        <f>IFERROR(IF($I220="b",INDEX(flat_spelling[],MATCH(scales[[#This Row],[n5]],flat_spelling[number],0),2),INDEX(sharp_spelling[],MATCH(scales[[#This Row],[n5]],sharp_spelling[number],0),2)),"")</f>
        <v>G#</v>
      </c>
      <c r="W220" s="1" t="str">
        <f>IFERROR(IF($I220="b",INDEX(flat_spelling[],MATCH(scales[[#This Row],[n6]],flat_spelling[number],0),2),INDEX(sharp_spelling[],MATCH(scales[[#This Row],[n6]],sharp_spelling[number],0),2)),"")</f>
        <v>A</v>
      </c>
      <c r="X220" s="1" t="str">
        <f>IFERROR(IF($I220="b",INDEX(flat_spelling[],MATCH(scales[[#This Row],[n7]],flat_spelling[number],0),2),INDEX(sharp_spelling[],MATCH(scales[[#This Row],[n7]],sharp_spelling[number],0),2)),"")</f>
        <v>B</v>
      </c>
      <c r="Y220" s="1" t="str">
        <f>IFERROR(IF($I220="b",INDEX(flat_spelling[],MATCH(scales[[#This Row],[n8]],flat_spelling[number],0),2),INDEX(sharp_spelling[],MATCH(scales[[#This Row],[n8]],sharp_spelling[number],0),2)),"")</f>
        <v/>
      </c>
      <c r="Z220" s="1" t="s">
        <v>77</v>
      </c>
      <c r="AA220" s="1" t="s">
        <v>79</v>
      </c>
      <c r="AB220" s="1" t="s">
        <v>79</v>
      </c>
      <c r="AC220" s="1" t="s">
        <v>78</v>
      </c>
      <c r="AD220" s="1" t="s">
        <v>78</v>
      </c>
      <c r="AE220" s="1" t="s">
        <v>80</v>
      </c>
      <c r="AF220" s="1" t="s">
        <v>77</v>
      </c>
    </row>
    <row r="221" spans="2:32" x14ac:dyDescent="0.4">
      <c r="B221" s="1">
        <v>219</v>
      </c>
      <c r="C221" s="1">
        <v>3</v>
      </c>
      <c r="D221" s="1" t="str">
        <f>scales[[#This Row],[nn1]]</f>
        <v>D</v>
      </c>
      <c r="E221" s="1" t="s">
        <v>64</v>
      </c>
      <c r="F221" s="1">
        <v>5</v>
      </c>
      <c r="G221" s="1" t="s">
        <v>26</v>
      </c>
      <c r="H221" s="1">
        <f t="shared" si="144"/>
        <v>11</v>
      </c>
      <c r="I221" s="1" t="str">
        <f>IF(COUNTIF(RMS_spelling[number],scales[[#This Row],[RMS]])&gt;0,"b","")</f>
        <v>b</v>
      </c>
      <c r="J221" s="1">
        <f t="shared" si="145"/>
        <v>3</v>
      </c>
      <c r="K221" s="1">
        <f t="shared" si="146"/>
        <v>5</v>
      </c>
      <c r="L221" s="1">
        <f t="shared" si="147"/>
        <v>7</v>
      </c>
      <c r="M221" s="1">
        <f t="shared" si="148"/>
        <v>8</v>
      </c>
      <c r="N221" s="1">
        <f t="shared" si="149"/>
        <v>10</v>
      </c>
      <c r="O221" s="1">
        <f t="shared" si="150"/>
        <v>11</v>
      </c>
      <c r="P221" s="1">
        <f t="shared" si="151"/>
        <v>1</v>
      </c>
      <c r="R221" s="1" t="str">
        <f>IFERROR(IF($I221="b",INDEX(flat_spelling[],MATCH(scales[[#This Row],[n1]],flat_spelling[number],0),2),INDEX(sharp_spelling[],MATCH(scales[[#This Row],[n1]],sharp_spelling[number],0),2)),"")</f>
        <v>D</v>
      </c>
      <c r="S221" s="1" t="str">
        <f>IFERROR(IF($I221="b",INDEX(flat_spelling[],MATCH(scales[[#This Row],[n2]],flat_spelling[number],0),2),INDEX(sharp_spelling[],MATCH(scales[[#This Row],[n2]],sharp_spelling[number],0),2)),"")</f>
        <v>E</v>
      </c>
      <c r="T221" s="1" t="str">
        <f>IFERROR(IF($I221="b",INDEX(flat_spelling[],MATCH(scales[[#This Row],[n3]],flat_spelling[number],0),2),INDEX(sharp_spelling[],MATCH(scales[[#This Row],[n3]],sharp_spelling[number],0),2)),"")</f>
        <v>Gb</v>
      </c>
      <c r="U221" s="1" t="str">
        <f>IFERROR(IF($I221="b",INDEX(flat_spelling[],MATCH(scales[[#This Row],[n4]],flat_spelling[number],0),2),INDEX(sharp_spelling[],MATCH(scales[[#This Row],[n4]],sharp_spelling[number],0),2)),"")</f>
        <v>G</v>
      </c>
      <c r="V221" s="1" t="str">
        <f>IFERROR(IF($I221="b",INDEX(flat_spelling[],MATCH(scales[[#This Row],[n5]],flat_spelling[number],0),2),INDEX(sharp_spelling[],MATCH(scales[[#This Row],[n5]],sharp_spelling[number],0),2)),"")</f>
        <v>A</v>
      </c>
      <c r="W221" s="1" t="str">
        <f>IFERROR(IF($I221="b",INDEX(flat_spelling[],MATCH(scales[[#This Row],[n6]],flat_spelling[number],0),2),INDEX(sharp_spelling[],MATCH(scales[[#This Row],[n6]],sharp_spelling[number],0),2)),"")</f>
        <v>Bb</v>
      </c>
      <c r="X221" s="1" t="str">
        <f>IFERROR(IF($I221="b",INDEX(flat_spelling[],MATCH(scales[[#This Row],[n7]],flat_spelling[number],0),2),INDEX(sharp_spelling[],MATCH(scales[[#This Row],[n7]],sharp_spelling[number],0),2)),"")</f>
        <v>C</v>
      </c>
      <c r="Y221" s="1" t="str">
        <f>IFERROR(IF($I221="b",INDEX(flat_spelling[],MATCH(scales[[#This Row],[n8]],flat_spelling[number],0),2),INDEX(sharp_spelling[],MATCH(scales[[#This Row],[n8]],sharp_spelling[number],0),2)),"")</f>
        <v/>
      </c>
      <c r="Z221" s="1" t="s">
        <v>77</v>
      </c>
      <c r="AA221" s="1" t="s">
        <v>79</v>
      </c>
      <c r="AB221" s="1" t="s">
        <v>79</v>
      </c>
      <c r="AC221" s="1" t="s">
        <v>78</v>
      </c>
      <c r="AD221" s="1" t="s">
        <v>78</v>
      </c>
      <c r="AE221" s="1" t="s">
        <v>80</v>
      </c>
      <c r="AF221" s="1" t="s">
        <v>77</v>
      </c>
    </row>
    <row r="222" spans="2:32" x14ac:dyDescent="0.4">
      <c r="B222" s="1">
        <v>220</v>
      </c>
      <c r="C222" s="1">
        <v>4</v>
      </c>
      <c r="D222" s="1" t="str">
        <f>scales[[#This Row],[nn1]]</f>
        <v>D#</v>
      </c>
      <c r="E222" s="1" t="s">
        <v>64</v>
      </c>
      <c r="F222" s="1">
        <v>5</v>
      </c>
      <c r="G222" s="1" t="s">
        <v>26</v>
      </c>
      <c r="H222" s="1">
        <f t="shared" si="144"/>
        <v>12</v>
      </c>
      <c r="I222" s="1" t="str">
        <f>IF(COUNTIF(RMS_spelling[number],scales[[#This Row],[RMS]])&gt;0,"b","")</f>
        <v/>
      </c>
      <c r="J222" s="1">
        <f t="shared" si="145"/>
        <v>4</v>
      </c>
      <c r="K222" s="1">
        <f t="shared" si="146"/>
        <v>6</v>
      </c>
      <c r="L222" s="1">
        <f t="shared" si="147"/>
        <v>8</v>
      </c>
      <c r="M222" s="1">
        <f t="shared" si="148"/>
        <v>9</v>
      </c>
      <c r="N222" s="1">
        <f t="shared" si="149"/>
        <v>11</v>
      </c>
      <c r="O222" s="1">
        <f t="shared" si="150"/>
        <v>12</v>
      </c>
      <c r="P222" s="1">
        <f t="shared" si="151"/>
        <v>2</v>
      </c>
      <c r="R222" s="1" t="str">
        <f>IFERROR(IF($I222="b",INDEX(flat_spelling[],MATCH(scales[[#This Row],[n1]],flat_spelling[number],0),2),INDEX(sharp_spelling[],MATCH(scales[[#This Row],[n1]],sharp_spelling[number],0),2)),"")</f>
        <v>D#</v>
      </c>
      <c r="S222" s="1" t="str">
        <f>IFERROR(IF($I222="b",INDEX(flat_spelling[],MATCH(scales[[#This Row],[n2]],flat_spelling[number],0),2),INDEX(sharp_spelling[],MATCH(scales[[#This Row],[n2]],sharp_spelling[number],0),2)),"")</f>
        <v>F</v>
      </c>
      <c r="T222" s="1" t="str">
        <f>IFERROR(IF($I222="b",INDEX(flat_spelling[],MATCH(scales[[#This Row],[n3]],flat_spelling[number],0),2),INDEX(sharp_spelling[],MATCH(scales[[#This Row],[n3]],sharp_spelling[number],0),2)),"")</f>
        <v>G</v>
      </c>
      <c r="U222" s="1" t="str">
        <f>IFERROR(IF($I222="b",INDEX(flat_spelling[],MATCH(scales[[#This Row],[n4]],flat_spelling[number],0),2),INDEX(sharp_spelling[],MATCH(scales[[#This Row],[n4]],sharp_spelling[number],0),2)),"")</f>
        <v>G#</v>
      </c>
      <c r="V222" s="1" t="str">
        <f>IFERROR(IF($I222="b",INDEX(flat_spelling[],MATCH(scales[[#This Row],[n5]],flat_spelling[number],0),2),INDEX(sharp_spelling[],MATCH(scales[[#This Row],[n5]],sharp_spelling[number],0),2)),"")</f>
        <v>A#</v>
      </c>
      <c r="W222" s="1" t="str">
        <f>IFERROR(IF($I222="b",INDEX(flat_spelling[],MATCH(scales[[#This Row],[n6]],flat_spelling[number],0),2),INDEX(sharp_spelling[],MATCH(scales[[#This Row],[n6]],sharp_spelling[number],0),2)),"")</f>
        <v>B</v>
      </c>
      <c r="X222" s="1" t="str">
        <f>IFERROR(IF($I222="b",INDEX(flat_spelling[],MATCH(scales[[#This Row],[n7]],flat_spelling[number],0),2),INDEX(sharp_spelling[],MATCH(scales[[#This Row],[n7]],sharp_spelling[number],0),2)),"")</f>
        <v>C#</v>
      </c>
      <c r="Y222" s="1" t="str">
        <f>IFERROR(IF($I222="b",INDEX(flat_spelling[],MATCH(scales[[#This Row],[n8]],flat_spelling[number],0),2),INDEX(sharp_spelling[],MATCH(scales[[#This Row],[n8]],sharp_spelling[number],0),2)),"")</f>
        <v/>
      </c>
      <c r="Z222" s="1" t="s">
        <v>77</v>
      </c>
      <c r="AA222" s="1" t="s">
        <v>79</v>
      </c>
      <c r="AB222" s="1" t="s">
        <v>79</v>
      </c>
      <c r="AC222" s="1" t="s">
        <v>78</v>
      </c>
      <c r="AD222" s="1" t="s">
        <v>78</v>
      </c>
      <c r="AE222" s="1" t="s">
        <v>80</v>
      </c>
      <c r="AF222" s="1" t="s">
        <v>77</v>
      </c>
    </row>
    <row r="223" spans="2:32" x14ac:dyDescent="0.4">
      <c r="B223" s="1">
        <v>221</v>
      </c>
      <c r="C223" s="1">
        <v>5</v>
      </c>
      <c r="D223" s="1" t="str">
        <f>scales[[#This Row],[nn1]]</f>
        <v>E</v>
      </c>
      <c r="E223" s="1" t="s">
        <v>64</v>
      </c>
      <c r="F223" s="1">
        <v>5</v>
      </c>
      <c r="G223" s="1" t="s">
        <v>26</v>
      </c>
      <c r="H223" s="1">
        <f t="shared" si="144"/>
        <v>1</v>
      </c>
      <c r="I223" s="1" t="str">
        <f>IF(COUNTIF(RMS_spelling[number],scales[[#This Row],[RMS]])&gt;0,"b","")</f>
        <v>b</v>
      </c>
      <c r="J223" s="1">
        <f t="shared" si="145"/>
        <v>5</v>
      </c>
      <c r="K223" s="1">
        <f t="shared" si="146"/>
        <v>7</v>
      </c>
      <c r="L223" s="1">
        <f t="shared" si="147"/>
        <v>9</v>
      </c>
      <c r="M223" s="1">
        <f t="shared" si="148"/>
        <v>10</v>
      </c>
      <c r="N223" s="1">
        <f t="shared" si="149"/>
        <v>12</v>
      </c>
      <c r="O223" s="1">
        <f t="shared" si="150"/>
        <v>1</v>
      </c>
      <c r="P223" s="1">
        <f t="shared" si="151"/>
        <v>3</v>
      </c>
      <c r="R223" s="1" t="str">
        <f>IFERROR(IF($I223="b",INDEX(flat_spelling[],MATCH(scales[[#This Row],[n1]],flat_spelling[number],0),2),INDEX(sharp_spelling[],MATCH(scales[[#This Row],[n1]],sharp_spelling[number],0),2)),"")</f>
        <v>E</v>
      </c>
      <c r="S223" s="1" t="str">
        <f>IFERROR(IF($I223="b",INDEX(flat_spelling[],MATCH(scales[[#This Row],[n2]],flat_spelling[number],0),2),INDEX(sharp_spelling[],MATCH(scales[[#This Row],[n2]],sharp_spelling[number],0),2)),"")</f>
        <v>Gb</v>
      </c>
      <c r="T223" s="1" t="str">
        <f>IFERROR(IF($I223="b",INDEX(flat_spelling[],MATCH(scales[[#This Row],[n3]],flat_spelling[number],0),2),INDEX(sharp_spelling[],MATCH(scales[[#This Row],[n3]],sharp_spelling[number],0),2)),"")</f>
        <v>Ab</v>
      </c>
      <c r="U223" s="1" t="str">
        <f>IFERROR(IF($I223="b",INDEX(flat_spelling[],MATCH(scales[[#This Row],[n4]],flat_spelling[number],0),2),INDEX(sharp_spelling[],MATCH(scales[[#This Row],[n4]],sharp_spelling[number],0),2)),"")</f>
        <v>A</v>
      </c>
      <c r="V223" s="1" t="str">
        <f>IFERROR(IF($I223="b",INDEX(flat_spelling[],MATCH(scales[[#This Row],[n5]],flat_spelling[number],0),2),INDEX(sharp_spelling[],MATCH(scales[[#This Row],[n5]],sharp_spelling[number],0),2)),"")</f>
        <v>B</v>
      </c>
      <c r="W223" s="1" t="str">
        <f>IFERROR(IF($I223="b",INDEX(flat_spelling[],MATCH(scales[[#This Row],[n6]],flat_spelling[number],0),2),INDEX(sharp_spelling[],MATCH(scales[[#This Row],[n6]],sharp_spelling[number],0),2)),"")</f>
        <v>C</v>
      </c>
      <c r="X223" s="1" t="str">
        <f>IFERROR(IF($I223="b",INDEX(flat_spelling[],MATCH(scales[[#This Row],[n7]],flat_spelling[number],0),2),INDEX(sharp_spelling[],MATCH(scales[[#This Row],[n7]],sharp_spelling[number],0),2)),"")</f>
        <v>D</v>
      </c>
      <c r="Y223" s="1" t="str">
        <f>IFERROR(IF($I223="b",INDEX(flat_spelling[],MATCH(scales[[#This Row],[n8]],flat_spelling[number],0),2),INDEX(sharp_spelling[],MATCH(scales[[#This Row],[n8]],sharp_spelling[number],0),2)),"")</f>
        <v/>
      </c>
      <c r="Z223" s="1" t="s">
        <v>77</v>
      </c>
      <c r="AA223" s="1" t="s">
        <v>79</v>
      </c>
      <c r="AB223" s="1" t="s">
        <v>79</v>
      </c>
      <c r="AC223" s="1" t="s">
        <v>78</v>
      </c>
      <c r="AD223" s="1" t="s">
        <v>78</v>
      </c>
      <c r="AE223" s="1" t="s">
        <v>80</v>
      </c>
      <c r="AF223" s="1" t="s">
        <v>77</v>
      </c>
    </row>
    <row r="224" spans="2:32" x14ac:dyDescent="0.4">
      <c r="B224" s="1">
        <v>222</v>
      </c>
      <c r="C224" s="1">
        <v>6</v>
      </c>
      <c r="D224" s="1" t="str">
        <f>scales[[#This Row],[nn1]]</f>
        <v>F</v>
      </c>
      <c r="E224" s="1" t="s">
        <v>64</v>
      </c>
      <c r="F224" s="1">
        <v>5</v>
      </c>
      <c r="G224" s="1" t="s">
        <v>26</v>
      </c>
      <c r="H224" s="1">
        <f t="shared" si="144"/>
        <v>2</v>
      </c>
      <c r="I224" s="1" t="str">
        <f>IF(COUNTIF(RMS_spelling[number],scales[[#This Row],[RMS]])&gt;0,"b","")</f>
        <v>b</v>
      </c>
      <c r="J224" s="1">
        <f t="shared" si="145"/>
        <v>6</v>
      </c>
      <c r="K224" s="1">
        <f t="shared" si="146"/>
        <v>8</v>
      </c>
      <c r="L224" s="1">
        <f t="shared" si="147"/>
        <v>10</v>
      </c>
      <c r="M224" s="1">
        <f t="shared" si="148"/>
        <v>11</v>
      </c>
      <c r="N224" s="1">
        <f t="shared" si="149"/>
        <v>1</v>
      </c>
      <c r="O224" s="1">
        <f t="shared" si="150"/>
        <v>2</v>
      </c>
      <c r="P224" s="1">
        <f t="shared" si="151"/>
        <v>4</v>
      </c>
      <c r="R224" s="1" t="str">
        <f>IFERROR(IF($I224="b",INDEX(flat_spelling[],MATCH(scales[[#This Row],[n1]],flat_spelling[number],0),2),INDEX(sharp_spelling[],MATCH(scales[[#This Row],[n1]],sharp_spelling[number],0),2)),"")</f>
        <v>F</v>
      </c>
      <c r="S224" s="1" t="str">
        <f>IFERROR(IF($I224="b",INDEX(flat_spelling[],MATCH(scales[[#This Row],[n2]],flat_spelling[number],0),2),INDEX(sharp_spelling[],MATCH(scales[[#This Row],[n2]],sharp_spelling[number],0),2)),"")</f>
        <v>G</v>
      </c>
      <c r="T224" s="1" t="str">
        <f>IFERROR(IF($I224="b",INDEX(flat_spelling[],MATCH(scales[[#This Row],[n3]],flat_spelling[number],0),2),INDEX(sharp_spelling[],MATCH(scales[[#This Row],[n3]],sharp_spelling[number],0),2)),"")</f>
        <v>A</v>
      </c>
      <c r="U224" s="1" t="str">
        <f>IFERROR(IF($I224="b",INDEX(flat_spelling[],MATCH(scales[[#This Row],[n4]],flat_spelling[number],0),2),INDEX(sharp_spelling[],MATCH(scales[[#This Row],[n4]],sharp_spelling[number],0),2)),"")</f>
        <v>Bb</v>
      </c>
      <c r="V224" s="1" t="str">
        <f>IFERROR(IF($I224="b",INDEX(flat_spelling[],MATCH(scales[[#This Row],[n5]],flat_spelling[number],0),2),INDEX(sharp_spelling[],MATCH(scales[[#This Row],[n5]],sharp_spelling[number],0),2)),"")</f>
        <v>C</v>
      </c>
      <c r="W224" s="1" t="str">
        <f>IFERROR(IF($I224="b",INDEX(flat_spelling[],MATCH(scales[[#This Row],[n6]],flat_spelling[number],0),2),INDEX(sharp_spelling[],MATCH(scales[[#This Row],[n6]],sharp_spelling[number],0),2)),"")</f>
        <v>Db</v>
      </c>
      <c r="X224" s="1" t="str">
        <f>IFERROR(IF($I224="b",INDEX(flat_spelling[],MATCH(scales[[#This Row],[n7]],flat_spelling[number],0),2),INDEX(sharp_spelling[],MATCH(scales[[#This Row],[n7]],sharp_spelling[number],0),2)),"")</f>
        <v>Eb</v>
      </c>
      <c r="Y224" s="1" t="str">
        <f>IFERROR(IF($I224="b",INDEX(flat_spelling[],MATCH(scales[[#This Row],[n8]],flat_spelling[number],0),2),INDEX(sharp_spelling[],MATCH(scales[[#This Row],[n8]],sharp_spelling[number],0),2)),"")</f>
        <v/>
      </c>
      <c r="Z224" s="1" t="s">
        <v>77</v>
      </c>
      <c r="AA224" s="1" t="s">
        <v>79</v>
      </c>
      <c r="AB224" s="1" t="s">
        <v>79</v>
      </c>
      <c r="AC224" s="1" t="s">
        <v>78</v>
      </c>
      <c r="AD224" s="1" t="s">
        <v>78</v>
      </c>
      <c r="AE224" s="1" t="s">
        <v>80</v>
      </c>
      <c r="AF224" s="1" t="s">
        <v>77</v>
      </c>
    </row>
    <row r="225" spans="2:32" x14ac:dyDescent="0.4">
      <c r="B225" s="1">
        <v>223</v>
      </c>
      <c r="C225" s="1">
        <v>7</v>
      </c>
      <c r="D225" s="1" t="str">
        <f>scales[[#This Row],[nn1]]</f>
        <v>F#</v>
      </c>
      <c r="E225" s="1" t="s">
        <v>64</v>
      </c>
      <c r="F225" s="1">
        <v>5</v>
      </c>
      <c r="G225" s="1" t="s">
        <v>26</v>
      </c>
      <c r="H225" s="1">
        <f t="shared" si="144"/>
        <v>3</v>
      </c>
      <c r="I225" s="1" t="str">
        <f>IF(COUNTIF(RMS_spelling[number],scales[[#This Row],[RMS]])&gt;0,"b","")</f>
        <v/>
      </c>
      <c r="J225" s="1">
        <f t="shared" si="145"/>
        <v>7</v>
      </c>
      <c r="K225" s="1">
        <f t="shared" si="146"/>
        <v>9</v>
      </c>
      <c r="L225" s="1">
        <f t="shared" si="147"/>
        <v>11</v>
      </c>
      <c r="M225" s="1">
        <f t="shared" si="148"/>
        <v>12</v>
      </c>
      <c r="N225" s="1">
        <f t="shared" si="149"/>
        <v>2</v>
      </c>
      <c r="O225" s="1">
        <f t="shared" si="150"/>
        <v>3</v>
      </c>
      <c r="P225" s="1">
        <f t="shared" si="151"/>
        <v>5</v>
      </c>
      <c r="R225" s="1" t="str">
        <f>IFERROR(IF($I225="b",INDEX(flat_spelling[],MATCH(scales[[#This Row],[n1]],flat_spelling[number],0),2),INDEX(sharp_spelling[],MATCH(scales[[#This Row],[n1]],sharp_spelling[number],0),2)),"")</f>
        <v>F#</v>
      </c>
      <c r="S225" s="1" t="str">
        <f>IFERROR(IF($I225="b",INDEX(flat_spelling[],MATCH(scales[[#This Row],[n2]],flat_spelling[number],0),2),INDEX(sharp_spelling[],MATCH(scales[[#This Row],[n2]],sharp_spelling[number],0),2)),"")</f>
        <v>G#</v>
      </c>
      <c r="T225" s="1" t="str">
        <f>IFERROR(IF($I225="b",INDEX(flat_spelling[],MATCH(scales[[#This Row],[n3]],flat_spelling[number],0),2),INDEX(sharp_spelling[],MATCH(scales[[#This Row],[n3]],sharp_spelling[number],0),2)),"")</f>
        <v>A#</v>
      </c>
      <c r="U225" s="1" t="str">
        <f>IFERROR(IF($I225="b",INDEX(flat_spelling[],MATCH(scales[[#This Row],[n4]],flat_spelling[number],0),2),INDEX(sharp_spelling[],MATCH(scales[[#This Row],[n4]],sharp_spelling[number],0),2)),"")</f>
        <v>B</v>
      </c>
      <c r="V225" s="1" t="str">
        <f>IFERROR(IF($I225="b",INDEX(flat_spelling[],MATCH(scales[[#This Row],[n5]],flat_spelling[number],0),2),INDEX(sharp_spelling[],MATCH(scales[[#This Row],[n5]],sharp_spelling[number],0),2)),"")</f>
        <v>C#</v>
      </c>
      <c r="W225" s="1" t="str">
        <f>IFERROR(IF($I225="b",INDEX(flat_spelling[],MATCH(scales[[#This Row],[n6]],flat_spelling[number],0),2),INDEX(sharp_spelling[],MATCH(scales[[#This Row],[n6]],sharp_spelling[number],0),2)),"")</f>
        <v>D</v>
      </c>
      <c r="X225" s="1" t="str">
        <f>IFERROR(IF($I225="b",INDEX(flat_spelling[],MATCH(scales[[#This Row],[n7]],flat_spelling[number],0),2),INDEX(sharp_spelling[],MATCH(scales[[#This Row],[n7]],sharp_spelling[number],0),2)),"")</f>
        <v>E</v>
      </c>
      <c r="Y225" s="1" t="str">
        <f>IFERROR(IF($I225="b",INDEX(flat_spelling[],MATCH(scales[[#This Row],[n8]],flat_spelling[number],0),2),INDEX(sharp_spelling[],MATCH(scales[[#This Row],[n8]],sharp_spelling[number],0),2)),"")</f>
        <v/>
      </c>
      <c r="Z225" s="1" t="s">
        <v>77</v>
      </c>
      <c r="AA225" s="1" t="s">
        <v>79</v>
      </c>
      <c r="AB225" s="1" t="s">
        <v>79</v>
      </c>
      <c r="AC225" s="1" t="s">
        <v>78</v>
      </c>
      <c r="AD225" s="1" t="s">
        <v>78</v>
      </c>
      <c r="AE225" s="1" t="s">
        <v>80</v>
      </c>
      <c r="AF225" s="1" t="s">
        <v>77</v>
      </c>
    </row>
    <row r="226" spans="2:32" x14ac:dyDescent="0.4">
      <c r="B226" s="1">
        <v>224</v>
      </c>
      <c r="C226" s="1">
        <v>8</v>
      </c>
      <c r="D226" s="1" t="str">
        <f>scales[[#This Row],[nn1]]</f>
        <v>G</v>
      </c>
      <c r="E226" s="1" t="s">
        <v>64</v>
      </c>
      <c r="F226" s="1">
        <v>5</v>
      </c>
      <c r="G226" s="1" t="s">
        <v>26</v>
      </c>
      <c r="H226" s="1">
        <f t="shared" si="144"/>
        <v>4</v>
      </c>
      <c r="I226" s="1" t="str">
        <f>IF(COUNTIF(RMS_spelling[number],scales[[#This Row],[RMS]])&gt;0,"b","")</f>
        <v>b</v>
      </c>
      <c r="J226" s="1">
        <f t="shared" si="145"/>
        <v>8</v>
      </c>
      <c r="K226" s="1">
        <f t="shared" si="146"/>
        <v>10</v>
      </c>
      <c r="L226" s="1">
        <f t="shared" si="147"/>
        <v>12</v>
      </c>
      <c r="M226" s="1">
        <f t="shared" si="148"/>
        <v>1</v>
      </c>
      <c r="N226" s="1">
        <f t="shared" si="149"/>
        <v>3</v>
      </c>
      <c r="O226" s="1">
        <f t="shared" si="150"/>
        <v>4</v>
      </c>
      <c r="P226" s="1">
        <f t="shared" si="151"/>
        <v>6</v>
      </c>
      <c r="R226" s="1" t="str">
        <f>IFERROR(IF($I226="b",INDEX(flat_spelling[],MATCH(scales[[#This Row],[n1]],flat_spelling[number],0),2),INDEX(sharp_spelling[],MATCH(scales[[#This Row],[n1]],sharp_spelling[number],0),2)),"")</f>
        <v>G</v>
      </c>
      <c r="S226" s="1" t="str">
        <f>IFERROR(IF($I226="b",INDEX(flat_spelling[],MATCH(scales[[#This Row],[n2]],flat_spelling[number],0),2),INDEX(sharp_spelling[],MATCH(scales[[#This Row],[n2]],sharp_spelling[number],0),2)),"")</f>
        <v>A</v>
      </c>
      <c r="T226" s="1" t="str">
        <f>IFERROR(IF($I226="b",INDEX(flat_spelling[],MATCH(scales[[#This Row],[n3]],flat_spelling[number],0),2),INDEX(sharp_spelling[],MATCH(scales[[#This Row],[n3]],sharp_spelling[number],0),2)),"")</f>
        <v>B</v>
      </c>
      <c r="U226" s="1" t="str">
        <f>IFERROR(IF($I226="b",INDEX(flat_spelling[],MATCH(scales[[#This Row],[n4]],flat_spelling[number],0),2),INDEX(sharp_spelling[],MATCH(scales[[#This Row],[n4]],sharp_spelling[number],0),2)),"")</f>
        <v>C</v>
      </c>
      <c r="V226" s="1" t="str">
        <f>IFERROR(IF($I226="b",INDEX(flat_spelling[],MATCH(scales[[#This Row],[n5]],flat_spelling[number],0),2),INDEX(sharp_spelling[],MATCH(scales[[#This Row],[n5]],sharp_spelling[number],0),2)),"")</f>
        <v>D</v>
      </c>
      <c r="W226" s="1" t="str">
        <f>IFERROR(IF($I226="b",INDEX(flat_spelling[],MATCH(scales[[#This Row],[n6]],flat_spelling[number],0),2),INDEX(sharp_spelling[],MATCH(scales[[#This Row],[n6]],sharp_spelling[number],0),2)),"")</f>
        <v>Eb</v>
      </c>
      <c r="X226" s="1" t="str">
        <f>IFERROR(IF($I226="b",INDEX(flat_spelling[],MATCH(scales[[#This Row],[n7]],flat_spelling[number],0),2),INDEX(sharp_spelling[],MATCH(scales[[#This Row],[n7]],sharp_spelling[number],0),2)),"")</f>
        <v>F</v>
      </c>
      <c r="Y226" s="1" t="str">
        <f>IFERROR(IF($I226="b",INDEX(flat_spelling[],MATCH(scales[[#This Row],[n8]],flat_spelling[number],0),2),INDEX(sharp_spelling[],MATCH(scales[[#This Row],[n8]],sharp_spelling[number],0),2)),"")</f>
        <v/>
      </c>
      <c r="Z226" s="1" t="s">
        <v>77</v>
      </c>
      <c r="AA226" s="1" t="s">
        <v>79</v>
      </c>
      <c r="AB226" s="1" t="s">
        <v>79</v>
      </c>
      <c r="AC226" s="1" t="s">
        <v>78</v>
      </c>
      <c r="AD226" s="1" t="s">
        <v>78</v>
      </c>
      <c r="AE226" s="1" t="s">
        <v>80</v>
      </c>
      <c r="AF226" s="1" t="s">
        <v>77</v>
      </c>
    </row>
    <row r="227" spans="2:32" x14ac:dyDescent="0.4">
      <c r="B227" s="1">
        <v>225</v>
      </c>
      <c r="C227" s="1">
        <v>9</v>
      </c>
      <c r="D227" s="1" t="str">
        <f>scales[[#This Row],[nn1]]</f>
        <v>G#</v>
      </c>
      <c r="E227" s="1" t="s">
        <v>64</v>
      </c>
      <c r="F227" s="1">
        <v>5</v>
      </c>
      <c r="G227" s="1" t="s">
        <v>26</v>
      </c>
      <c r="H227" s="1">
        <f t="shared" si="144"/>
        <v>5</v>
      </c>
      <c r="I227" s="1" t="str">
        <f>IF(COUNTIF(RMS_spelling[number],scales[[#This Row],[RMS]])&gt;0,"b","")</f>
        <v/>
      </c>
      <c r="J227" s="1">
        <f t="shared" si="145"/>
        <v>9</v>
      </c>
      <c r="K227" s="1">
        <f t="shared" si="146"/>
        <v>11</v>
      </c>
      <c r="L227" s="1">
        <f t="shared" si="147"/>
        <v>1</v>
      </c>
      <c r="M227" s="1">
        <f t="shared" si="148"/>
        <v>2</v>
      </c>
      <c r="N227" s="1">
        <f t="shared" si="149"/>
        <v>4</v>
      </c>
      <c r="O227" s="1">
        <f t="shared" si="150"/>
        <v>5</v>
      </c>
      <c r="P227" s="1">
        <f t="shared" si="151"/>
        <v>7</v>
      </c>
      <c r="R227" s="1" t="str">
        <f>IFERROR(IF($I227="b",INDEX(flat_spelling[],MATCH(scales[[#This Row],[n1]],flat_spelling[number],0),2),INDEX(sharp_spelling[],MATCH(scales[[#This Row],[n1]],sharp_spelling[number],0),2)),"")</f>
        <v>G#</v>
      </c>
      <c r="S227" s="1" t="str">
        <f>IFERROR(IF($I227="b",INDEX(flat_spelling[],MATCH(scales[[#This Row],[n2]],flat_spelling[number],0),2),INDEX(sharp_spelling[],MATCH(scales[[#This Row],[n2]],sharp_spelling[number],0),2)),"")</f>
        <v>A#</v>
      </c>
      <c r="T227" s="1" t="str">
        <f>IFERROR(IF($I227="b",INDEX(flat_spelling[],MATCH(scales[[#This Row],[n3]],flat_spelling[number],0),2),INDEX(sharp_spelling[],MATCH(scales[[#This Row],[n3]],sharp_spelling[number],0),2)),"")</f>
        <v>C</v>
      </c>
      <c r="U227" s="1" t="str">
        <f>IFERROR(IF($I227="b",INDEX(flat_spelling[],MATCH(scales[[#This Row],[n4]],flat_spelling[number],0),2),INDEX(sharp_spelling[],MATCH(scales[[#This Row],[n4]],sharp_spelling[number],0),2)),"")</f>
        <v>C#</v>
      </c>
      <c r="V227" s="1" t="str">
        <f>IFERROR(IF($I227="b",INDEX(flat_spelling[],MATCH(scales[[#This Row],[n5]],flat_spelling[number],0),2),INDEX(sharp_spelling[],MATCH(scales[[#This Row],[n5]],sharp_spelling[number],0),2)),"")</f>
        <v>D#</v>
      </c>
      <c r="W227" s="1" t="str">
        <f>IFERROR(IF($I227="b",INDEX(flat_spelling[],MATCH(scales[[#This Row],[n6]],flat_spelling[number],0),2),INDEX(sharp_spelling[],MATCH(scales[[#This Row],[n6]],sharp_spelling[number],0),2)),"")</f>
        <v>E</v>
      </c>
      <c r="X227" s="1" t="str">
        <f>IFERROR(IF($I227="b",INDEX(flat_spelling[],MATCH(scales[[#This Row],[n7]],flat_spelling[number],0),2),INDEX(sharp_spelling[],MATCH(scales[[#This Row],[n7]],sharp_spelling[number],0),2)),"")</f>
        <v>F#</v>
      </c>
      <c r="Y227" s="1" t="str">
        <f>IFERROR(IF($I227="b",INDEX(flat_spelling[],MATCH(scales[[#This Row],[n8]],flat_spelling[number],0),2),INDEX(sharp_spelling[],MATCH(scales[[#This Row],[n8]],sharp_spelling[number],0),2)),"")</f>
        <v/>
      </c>
      <c r="Z227" s="1" t="s">
        <v>77</v>
      </c>
      <c r="AA227" s="1" t="s">
        <v>79</v>
      </c>
      <c r="AB227" s="1" t="s">
        <v>79</v>
      </c>
      <c r="AC227" s="1" t="s">
        <v>78</v>
      </c>
      <c r="AD227" s="1" t="s">
        <v>78</v>
      </c>
      <c r="AE227" s="1" t="s">
        <v>80</v>
      </c>
      <c r="AF227" s="1" t="s">
        <v>77</v>
      </c>
    </row>
    <row r="228" spans="2:32" x14ac:dyDescent="0.4">
      <c r="B228" s="1">
        <v>226</v>
      </c>
      <c r="C228" s="1">
        <v>10</v>
      </c>
      <c r="D228" s="1" t="str">
        <f>scales[[#This Row],[nn1]]</f>
        <v>A</v>
      </c>
      <c r="E228" s="1" t="s">
        <v>64</v>
      </c>
      <c r="F228" s="1">
        <v>5</v>
      </c>
      <c r="G228" s="1" t="s">
        <v>26</v>
      </c>
      <c r="H228" s="1">
        <f t="shared" si="144"/>
        <v>6</v>
      </c>
      <c r="I228" s="1" t="str">
        <f>IF(COUNTIF(RMS_spelling[number],scales[[#This Row],[RMS]])&gt;0,"b","")</f>
        <v>b</v>
      </c>
      <c r="J228" s="1">
        <f t="shared" si="145"/>
        <v>10</v>
      </c>
      <c r="K228" s="1">
        <f t="shared" si="146"/>
        <v>12</v>
      </c>
      <c r="L228" s="1">
        <f t="shared" si="147"/>
        <v>2</v>
      </c>
      <c r="M228" s="1">
        <f t="shared" si="148"/>
        <v>3</v>
      </c>
      <c r="N228" s="1">
        <f t="shared" si="149"/>
        <v>5</v>
      </c>
      <c r="O228" s="1">
        <f t="shared" si="150"/>
        <v>6</v>
      </c>
      <c r="P228" s="1">
        <f t="shared" si="151"/>
        <v>8</v>
      </c>
      <c r="R228" s="1" t="str">
        <f>IFERROR(IF($I228="b",INDEX(flat_spelling[],MATCH(scales[[#This Row],[n1]],flat_spelling[number],0),2),INDEX(sharp_spelling[],MATCH(scales[[#This Row],[n1]],sharp_spelling[number],0),2)),"")</f>
        <v>A</v>
      </c>
      <c r="S228" s="1" t="str">
        <f>IFERROR(IF($I228="b",INDEX(flat_spelling[],MATCH(scales[[#This Row],[n2]],flat_spelling[number],0),2),INDEX(sharp_spelling[],MATCH(scales[[#This Row],[n2]],sharp_spelling[number],0),2)),"")</f>
        <v>B</v>
      </c>
      <c r="T228" s="1" t="str">
        <f>IFERROR(IF($I228="b",INDEX(flat_spelling[],MATCH(scales[[#This Row],[n3]],flat_spelling[number],0),2),INDEX(sharp_spelling[],MATCH(scales[[#This Row],[n3]],sharp_spelling[number],0),2)),"")</f>
        <v>Db</v>
      </c>
      <c r="U228" s="1" t="str">
        <f>IFERROR(IF($I228="b",INDEX(flat_spelling[],MATCH(scales[[#This Row],[n4]],flat_spelling[number],0),2),INDEX(sharp_spelling[],MATCH(scales[[#This Row],[n4]],sharp_spelling[number],0),2)),"")</f>
        <v>D</v>
      </c>
      <c r="V228" s="1" t="str">
        <f>IFERROR(IF($I228="b",INDEX(flat_spelling[],MATCH(scales[[#This Row],[n5]],flat_spelling[number],0),2),INDEX(sharp_spelling[],MATCH(scales[[#This Row],[n5]],sharp_spelling[number],0),2)),"")</f>
        <v>E</v>
      </c>
      <c r="W228" s="1" t="str">
        <f>IFERROR(IF($I228="b",INDEX(flat_spelling[],MATCH(scales[[#This Row],[n6]],flat_spelling[number],0),2),INDEX(sharp_spelling[],MATCH(scales[[#This Row],[n6]],sharp_spelling[number],0),2)),"")</f>
        <v>F</v>
      </c>
      <c r="X228" s="1" t="str">
        <f>IFERROR(IF($I228="b",INDEX(flat_spelling[],MATCH(scales[[#This Row],[n7]],flat_spelling[number],0),2),INDEX(sharp_spelling[],MATCH(scales[[#This Row],[n7]],sharp_spelling[number],0),2)),"")</f>
        <v>G</v>
      </c>
      <c r="Y228" s="1" t="str">
        <f>IFERROR(IF($I228="b",INDEX(flat_spelling[],MATCH(scales[[#This Row],[n8]],flat_spelling[number],0),2),INDEX(sharp_spelling[],MATCH(scales[[#This Row],[n8]],sharp_spelling[number],0),2)),"")</f>
        <v/>
      </c>
      <c r="Z228" s="1" t="s">
        <v>77</v>
      </c>
      <c r="AA228" s="1" t="s">
        <v>79</v>
      </c>
      <c r="AB228" s="1" t="s">
        <v>79</v>
      </c>
      <c r="AC228" s="1" t="s">
        <v>78</v>
      </c>
      <c r="AD228" s="1" t="s">
        <v>78</v>
      </c>
      <c r="AE228" s="1" t="s">
        <v>80</v>
      </c>
      <c r="AF228" s="1" t="s">
        <v>77</v>
      </c>
    </row>
    <row r="229" spans="2:32" x14ac:dyDescent="0.4">
      <c r="B229" s="1">
        <v>227</v>
      </c>
      <c r="C229" s="1">
        <v>11</v>
      </c>
      <c r="D229" s="1" t="str">
        <f>scales[[#This Row],[nn1]]</f>
        <v>A#</v>
      </c>
      <c r="E229" s="1" t="s">
        <v>64</v>
      </c>
      <c r="F229" s="1">
        <v>5</v>
      </c>
      <c r="G229" s="1" t="s">
        <v>26</v>
      </c>
      <c r="H229" s="1">
        <f t="shared" si="144"/>
        <v>7</v>
      </c>
      <c r="I229" s="1" t="str">
        <f>IF(COUNTIF(RMS_spelling[number],scales[[#This Row],[RMS]])&gt;0,"b","")</f>
        <v/>
      </c>
      <c r="J229" s="1">
        <f t="shared" si="145"/>
        <v>11</v>
      </c>
      <c r="K229" s="1">
        <f t="shared" si="146"/>
        <v>1</v>
      </c>
      <c r="L229" s="1">
        <f t="shared" si="147"/>
        <v>3</v>
      </c>
      <c r="M229" s="1">
        <f t="shared" si="148"/>
        <v>4</v>
      </c>
      <c r="N229" s="1">
        <f t="shared" si="149"/>
        <v>6</v>
      </c>
      <c r="O229" s="1">
        <f t="shared" si="150"/>
        <v>7</v>
      </c>
      <c r="P229" s="1">
        <f t="shared" si="151"/>
        <v>9</v>
      </c>
      <c r="R229" s="1" t="str">
        <f>IFERROR(IF($I229="b",INDEX(flat_spelling[],MATCH(scales[[#This Row],[n1]],flat_spelling[number],0),2),INDEX(sharp_spelling[],MATCH(scales[[#This Row],[n1]],sharp_spelling[number],0),2)),"")</f>
        <v>A#</v>
      </c>
      <c r="S229" s="1" t="str">
        <f>IFERROR(IF($I229="b",INDEX(flat_spelling[],MATCH(scales[[#This Row],[n2]],flat_spelling[number],0),2),INDEX(sharp_spelling[],MATCH(scales[[#This Row],[n2]],sharp_spelling[number],0),2)),"")</f>
        <v>C</v>
      </c>
      <c r="T229" s="1" t="str">
        <f>IFERROR(IF($I229="b",INDEX(flat_spelling[],MATCH(scales[[#This Row],[n3]],flat_spelling[number],0),2),INDEX(sharp_spelling[],MATCH(scales[[#This Row],[n3]],sharp_spelling[number],0),2)),"")</f>
        <v>D</v>
      </c>
      <c r="U229" s="1" t="str">
        <f>IFERROR(IF($I229="b",INDEX(flat_spelling[],MATCH(scales[[#This Row],[n4]],flat_spelling[number],0),2),INDEX(sharp_spelling[],MATCH(scales[[#This Row],[n4]],sharp_spelling[number],0),2)),"")</f>
        <v>D#</v>
      </c>
      <c r="V229" s="1" t="str">
        <f>IFERROR(IF($I229="b",INDEX(flat_spelling[],MATCH(scales[[#This Row],[n5]],flat_spelling[number],0),2),INDEX(sharp_spelling[],MATCH(scales[[#This Row],[n5]],sharp_spelling[number],0),2)),"")</f>
        <v>F</v>
      </c>
      <c r="W229" s="1" t="str">
        <f>IFERROR(IF($I229="b",INDEX(flat_spelling[],MATCH(scales[[#This Row],[n6]],flat_spelling[number],0),2),INDEX(sharp_spelling[],MATCH(scales[[#This Row],[n6]],sharp_spelling[number],0),2)),"")</f>
        <v>F#</v>
      </c>
      <c r="X229" s="1" t="str">
        <f>IFERROR(IF($I229="b",INDEX(flat_spelling[],MATCH(scales[[#This Row],[n7]],flat_spelling[number],0),2),INDEX(sharp_spelling[],MATCH(scales[[#This Row],[n7]],sharp_spelling[number],0),2)),"")</f>
        <v>G#</v>
      </c>
      <c r="Y229" s="1" t="str">
        <f>IFERROR(IF($I229="b",INDEX(flat_spelling[],MATCH(scales[[#This Row],[n8]],flat_spelling[number],0),2),INDEX(sharp_spelling[],MATCH(scales[[#This Row],[n8]],sharp_spelling[number],0),2)),"")</f>
        <v/>
      </c>
      <c r="Z229" s="1" t="s">
        <v>77</v>
      </c>
      <c r="AA229" s="1" t="s">
        <v>79</v>
      </c>
      <c r="AB229" s="1" t="s">
        <v>79</v>
      </c>
      <c r="AC229" s="1" t="s">
        <v>78</v>
      </c>
      <c r="AD229" s="1" t="s">
        <v>78</v>
      </c>
      <c r="AE229" s="1" t="s">
        <v>80</v>
      </c>
      <c r="AF229" s="1" t="s">
        <v>77</v>
      </c>
    </row>
    <row r="230" spans="2:32" x14ac:dyDescent="0.4">
      <c r="B230" s="1">
        <v>228</v>
      </c>
      <c r="C230" s="1">
        <v>12</v>
      </c>
      <c r="D230" s="1" t="str">
        <f>scales[[#This Row],[nn1]]</f>
        <v>B</v>
      </c>
      <c r="E230" s="1" t="s">
        <v>64</v>
      </c>
      <c r="F230" s="1">
        <v>5</v>
      </c>
      <c r="G230" s="1" t="s">
        <v>26</v>
      </c>
      <c r="H230" s="1">
        <f t="shared" si="144"/>
        <v>8</v>
      </c>
      <c r="I230" s="1" t="str">
        <f>IF(COUNTIF(RMS_spelling[number],scales[[#This Row],[RMS]])&gt;0,"b","")</f>
        <v/>
      </c>
      <c r="J230" s="1">
        <f t="shared" si="145"/>
        <v>12</v>
      </c>
      <c r="K230" s="1">
        <f t="shared" si="146"/>
        <v>2</v>
      </c>
      <c r="L230" s="1">
        <f t="shared" si="147"/>
        <v>4</v>
      </c>
      <c r="M230" s="1">
        <f t="shared" si="148"/>
        <v>5</v>
      </c>
      <c r="N230" s="1">
        <f t="shared" si="149"/>
        <v>7</v>
      </c>
      <c r="O230" s="1">
        <f t="shared" si="150"/>
        <v>8</v>
      </c>
      <c r="P230" s="1">
        <f t="shared" si="151"/>
        <v>10</v>
      </c>
      <c r="R230" s="1" t="str">
        <f>IFERROR(IF($I230="b",INDEX(flat_spelling[],MATCH(scales[[#This Row],[n1]],flat_spelling[number],0),2),INDEX(sharp_spelling[],MATCH(scales[[#This Row],[n1]],sharp_spelling[number],0),2)),"")</f>
        <v>B</v>
      </c>
      <c r="S230" s="1" t="str">
        <f>IFERROR(IF($I230="b",INDEX(flat_spelling[],MATCH(scales[[#This Row],[n2]],flat_spelling[number],0),2),INDEX(sharp_spelling[],MATCH(scales[[#This Row],[n2]],sharp_spelling[number],0),2)),"")</f>
        <v>C#</v>
      </c>
      <c r="T230" s="1" t="str">
        <f>IFERROR(IF($I230="b",INDEX(flat_spelling[],MATCH(scales[[#This Row],[n3]],flat_spelling[number],0),2),INDEX(sharp_spelling[],MATCH(scales[[#This Row],[n3]],sharp_spelling[number],0),2)),"")</f>
        <v>D#</v>
      </c>
      <c r="U230" s="1" t="str">
        <f>IFERROR(IF($I230="b",INDEX(flat_spelling[],MATCH(scales[[#This Row],[n4]],flat_spelling[number],0),2),INDEX(sharp_spelling[],MATCH(scales[[#This Row],[n4]],sharp_spelling[number],0),2)),"")</f>
        <v>E</v>
      </c>
      <c r="V230" s="1" t="str">
        <f>IFERROR(IF($I230="b",INDEX(flat_spelling[],MATCH(scales[[#This Row],[n5]],flat_spelling[number],0),2),INDEX(sharp_spelling[],MATCH(scales[[#This Row],[n5]],sharp_spelling[number],0),2)),"")</f>
        <v>F#</v>
      </c>
      <c r="W230" s="1" t="str">
        <f>IFERROR(IF($I230="b",INDEX(flat_spelling[],MATCH(scales[[#This Row],[n6]],flat_spelling[number],0),2),INDEX(sharp_spelling[],MATCH(scales[[#This Row],[n6]],sharp_spelling[number],0),2)),"")</f>
        <v>G</v>
      </c>
      <c r="X230" s="1" t="str">
        <f>IFERROR(IF($I230="b",INDEX(flat_spelling[],MATCH(scales[[#This Row],[n7]],flat_spelling[number],0),2),INDEX(sharp_spelling[],MATCH(scales[[#This Row],[n7]],sharp_spelling[number],0),2)),"")</f>
        <v>A</v>
      </c>
      <c r="Y230" s="1" t="str">
        <f>IFERROR(IF($I230="b",INDEX(flat_spelling[],MATCH(scales[[#This Row],[n8]],flat_spelling[number],0),2),INDEX(sharp_spelling[],MATCH(scales[[#This Row],[n8]],sharp_spelling[number],0),2)),"")</f>
        <v/>
      </c>
      <c r="Z230" s="1" t="s">
        <v>77</v>
      </c>
      <c r="AA230" s="1" t="s">
        <v>79</v>
      </c>
      <c r="AB230" s="1" t="s">
        <v>79</v>
      </c>
      <c r="AC230" s="1" t="s">
        <v>78</v>
      </c>
      <c r="AD230" s="1" t="s">
        <v>78</v>
      </c>
      <c r="AE230" s="1" t="s">
        <v>80</v>
      </c>
      <c r="AF230" s="1" t="s">
        <v>77</v>
      </c>
    </row>
    <row r="231" spans="2:32" x14ac:dyDescent="0.4">
      <c r="B231" s="1">
        <v>229</v>
      </c>
      <c r="C231" s="1">
        <v>1</v>
      </c>
      <c r="D231" s="1" t="str">
        <f>scales[[#This Row],[nn1]]</f>
        <v>C</v>
      </c>
      <c r="E231" s="1" t="s">
        <v>64</v>
      </c>
      <c r="F231" s="1">
        <v>6</v>
      </c>
      <c r="G231" s="1" t="s">
        <v>67</v>
      </c>
      <c r="H231" s="1">
        <f>MOD(1+6,12)+1</f>
        <v>8</v>
      </c>
      <c r="I231" s="1" t="str">
        <f>IF(COUNTIF(RMS_spelling[number],scales[[#This Row],[RMS]])&gt;0,"b","")</f>
        <v/>
      </c>
      <c r="J231" s="1">
        <v>1</v>
      </c>
      <c r="K231" s="1">
        <v>3</v>
      </c>
      <c r="L231" s="1">
        <v>4</v>
      </c>
      <c r="M231" s="1">
        <v>6</v>
      </c>
      <c r="N231" s="1">
        <v>7</v>
      </c>
      <c r="O231" s="1">
        <v>9</v>
      </c>
      <c r="P231" s="1">
        <v>11</v>
      </c>
      <c r="R231" s="1" t="str">
        <f>IFERROR(IF($I231="b",INDEX(flat_spelling[],MATCH(scales[[#This Row],[n1]],flat_spelling[number],0),2),INDEX(sharp_spelling[],MATCH(scales[[#This Row],[n1]],sharp_spelling[number],0),2)),"")</f>
        <v>C</v>
      </c>
      <c r="S231" s="1" t="str">
        <f>IFERROR(IF($I231="b",INDEX(flat_spelling[],MATCH(scales[[#This Row],[n2]],flat_spelling[number],0),2),INDEX(sharp_spelling[],MATCH(scales[[#This Row],[n2]],sharp_spelling[number],0),2)),"")</f>
        <v>D</v>
      </c>
      <c r="T231" s="1" t="str">
        <f>IFERROR(IF($I231="b",INDEX(flat_spelling[],MATCH(scales[[#This Row],[n3]],flat_spelling[number],0),2),INDEX(sharp_spelling[],MATCH(scales[[#This Row],[n3]],sharp_spelling[number],0),2)),"")</f>
        <v>D#</v>
      </c>
      <c r="U231" s="1" t="str">
        <f>IFERROR(IF($I231="b",INDEX(flat_spelling[],MATCH(scales[[#This Row],[n4]],flat_spelling[number],0),2),INDEX(sharp_spelling[],MATCH(scales[[#This Row],[n4]],sharp_spelling[number],0),2)),"")</f>
        <v>F</v>
      </c>
      <c r="V231" s="1" t="str">
        <f>IFERROR(IF($I231="b",INDEX(flat_spelling[],MATCH(scales[[#This Row],[n5]],flat_spelling[number],0),2),INDEX(sharp_spelling[],MATCH(scales[[#This Row],[n5]],sharp_spelling[number],0),2)),"")</f>
        <v>F#</v>
      </c>
      <c r="W231" s="1" t="str">
        <f>IFERROR(IF($I231="b",INDEX(flat_spelling[],MATCH(scales[[#This Row],[n6]],flat_spelling[number],0),2),INDEX(sharp_spelling[],MATCH(scales[[#This Row],[n6]],sharp_spelling[number],0),2)),"")</f>
        <v>G#</v>
      </c>
      <c r="X231" s="1" t="str">
        <f>IFERROR(IF($I231="b",INDEX(flat_spelling[],MATCH(scales[[#This Row],[n7]],flat_spelling[number],0),2),INDEX(sharp_spelling[],MATCH(scales[[#This Row],[n7]],sharp_spelling[number],0),2)),"")</f>
        <v>A#</v>
      </c>
      <c r="Y231" s="1" t="str">
        <f>IFERROR(IF($I231="b",INDEX(flat_spelling[],MATCH(scales[[#This Row],[n8]],flat_spelling[number],0),2),INDEX(sharp_spelling[],MATCH(scales[[#This Row],[n8]],sharp_spelling[number],0),2)),"")</f>
        <v/>
      </c>
      <c r="Z231" s="1" t="s">
        <v>79</v>
      </c>
      <c r="AA231" s="1" t="s">
        <v>79</v>
      </c>
      <c r="AB231" s="1" t="s">
        <v>78</v>
      </c>
      <c r="AC231" s="1" t="s">
        <v>78</v>
      </c>
      <c r="AD231" s="1" t="s">
        <v>80</v>
      </c>
      <c r="AE231" s="1" t="s">
        <v>77</v>
      </c>
      <c r="AF231" s="1" t="s">
        <v>77</v>
      </c>
    </row>
    <row r="232" spans="2:32" x14ac:dyDescent="0.4">
      <c r="B232" s="1">
        <v>230</v>
      </c>
      <c r="C232" s="1">
        <v>2</v>
      </c>
      <c r="D232" s="1" t="str">
        <f>scales[[#This Row],[nn1]]</f>
        <v>Db</v>
      </c>
      <c r="E232" s="1" t="s">
        <v>64</v>
      </c>
      <c r="F232" s="1">
        <v>6</v>
      </c>
      <c r="G232" s="1" t="s">
        <v>67</v>
      </c>
      <c r="H232" s="1">
        <f t="shared" ref="H232:H242" si="152">MOD(H231,12)+1</f>
        <v>9</v>
      </c>
      <c r="I232" s="1" t="str">
        <f>IF(COUNTIF(RMS_spelling[number],scales[[#This Row],[RMS]])&gt;0,"b","")</f>
        <v>b</v>
      </c>
      <c r="J232" s="1">
        <f t="shared" ref="J232:J242" si="153">MOD(J231,12)+1</f>
        <v>2</v>
      </c>
      <c r="K232" s="1">
        <f t="shared" ref="K232:K242" si="154">MOD(K231,12)+1</f>
        <v>4</v>
      </c>
      <c r="L232" s="1">
        <f t="shared" ref="L232:L242" si="155">MOD(L231,12)+1</f>
        <v>5</v>
      </c>
      <c r="M232" s="1">
        <f t="shared" ref="M232:M242" si="156">MOD(M231,12)+1</f>
        <v>7</v>
      </c>
      <c r="N232" s="1">
        <f t="shared" ref="N232:N242" si="157">MOD(N231,12)+1</f>
        <v>8</v>
      </c>
      <c r="O232" s="1">
        <f t="shared" ref="O232:O242" si="158">MOD(O231,12)+1</f>
        <v>10</v>
      </c>
      <c r="P232" s="1">
        <f t="shared" ref="P232:P242" si="159">MOD(P231,12)+1</f>
        <v>12</v>
      </c>
      <c r="R232" s="1" t="str">
        <f>IFERROR(IF($I232="b",INDEX(flat_spelling[],MATCH(scales[[#This Row],[n1]],flat_spelling[number],0),2),INDEX(sharp_spelling[],MATCH(scales[[#This Row],[n1]],sharp_spelling[number],0),2)),"")</f>
        <v>Db</v>
      </c>
      <c r="S232" s="1" t="str">
        <f>IFERROR(IF($I232="b",INDEX(flat_spelling[],MATCH(scales[[#This Row],[n2]],flat_spelling[number],0),2),INDEX(sharp_spelling[],MATCH(scales[[#This Row],[n2]],sharp_spelling[number],0),2)),"")</f>
        <v>Eb</v>
      </c>
      <c r="T232" s="1" t="str">
        <f>IFERROR(IF($I232="b",INDEX(flat_spelling[],MATCH(scales[[#This Row],[n3]],flat_spelling[number],0),2),INDEX(sharp_spelling[],MATCH(scales[[#This Row],[n3]],sharp_spelling[number],0),2)),"")</f>
        <v>E</v>
      </c>
      <c r="U232" s="1" t="str">
        <f>IFERROR(IF($I232="b",INDEX(flat_spelling[],MATCH(scales[[#This Row],[n4]],flat_spelling[number],0),2),INDEX(sharp_spelling[],MATCH(scales[[#This Row],[n4]],sharp_spelling[number],0),2)),"")</f>
        <v>Gb</v>
      </c>
      <c r="V232" s="1" t="str">
        <f>IFERROR(IF($I232="b",INDEX(flat_spelling[],MATCH(scales[[#This Row],[n5]],flat_spelling[number],0),2),INDEX(sharp_spelling[],MATCH(scales[[#This Row],[n5]],sharp_spelling[number],0),2)),"")</f>
        <v>G</v>
      </c>
      <c r="W232" s="1" t="str">
        <f>IFERROR(IF($I232="b",INDEX(flat_spelling[],MATCH(scales[[#This Row],[n6]],flat_spelling[number],0),2),INDEX(sharp_spelling[],MATCH(scales[[#This Row],[n6]],sharp_spelling[number],0),2)),"")</f>
        <v>A</v>
      </c>
      <c r="X232" s="1" t="str">
        <f>IFERROR(IF($I232="b",INDEX(flat_spelling[],MATCH(scales[[#This Row],[n7]],flat_spelling[number],0),2),INDEX(sharp_spelling[],MATCH(scales[[#This Row],[n7]],sharp_spelling[number],0),2)),"")</f>
        <v>B</v>
      </c>
      <c r="Y232" s="1" t="str">
        <f>IFERROR(IF($I232="b",INDEX(flat_spelling[],MATCH(scales[[#This Row],[n8]],flat_spelling[number],0),2),INDEX(sharp_spelling[],MATCH(scales[[#This Row],[n8]],sharp_spelling[number],0),2)),"")</f>
        <v/>
      </c>
      <c r="Z232" s="1" t="s">
        <v>79</v>
      </c>
      <c r="AA232" s="1" t="s">
        <v>79</v>
      </c>
      <c r="AB232" s="1" t="s">
        <v>78</v>
      </c>
      <c r="AC232" s="1" t="s">
        <v>78</v>
      </c>
      <c r="AD232" s="1" t="s">
        <v>80</v>
      </c>
      <c r="AE232" s="1" t="s">
        <v>77</v>
      </c>
      <c r="AF232" s="1" t="s">
        <v>77</v>
      </c>
    </row>
    <row r="233" spans="2:32" x14ac:dyDescent="0.4">
      <c r="B233" s="1">
        <v>231</v>
      </c>
      <c r="C233" s="1">
        <v>3</v>
      </c>
      <c r="D233" s="1" t="str">
        <f>scales[[#This Row],[nn1]]</f>
        <v>D</v>
      </c>
      <c r="E233" s="1" t="s">
        <v>64</v>
      </c>
      <c r="F233" s="1">
        <v>6</v>
      </c>
      <c r="G233" s="1" t="s">
        <v>67</v>
      </c>
      <c r="H233" s="1">
        <f t="shared" si="152"/>
        <v>10</v>
      </c>
      <c r="I233" s="1" t="str">
        <f>IF(COUNTIF(RMS_spelling[number],scales[[#This Row],[RMS]])&gt;0,"b","")</f>
        <v/>
      </c>
      <c r="J233" s="1">
        <f t="shared" si="153"/>
        <v>3</v>
      </c>
      <c r="K233" s="1">
        <f t="shared" si="154"/>
        <v>5</v>
      </c>
      <c r="L233" s="1">
        <f t="shared" si="155"/>
        <v>6</v>
      </c>
      <c r="M233" s="1">
        <f t="shared" si="156"/>
        <v>8</v>
      </c>
      <c r="N233" s="1">
        <f t="shared" si="157"/>
        <v>9</v>
      </c>
      <c r="O233" s="1">
        <f t="shared" si="158"/>
        <v>11</v>
      </c>
      <c r="P233" s="1">
        <f t="shared" si="159"/>
        <v>1</v>
      </c>
      <c r="R233" s="1" t="str">
        <f>IFERROR(IF($I233="b",INDEX(flat_spelling[],MATCH(scales[[#This Row],[n1]],flat_spelling[number],0),2),INDEX(sharp_spelling[],MATCH(scales[[#This Row],[n1]],sharp_spelling[number],0),2)),"")</f>
        <v>D</v>
      </c>
      <c r="S233" s="1" t="str">
        <f>IFERROR(IF($I233="b",INDEX(flat_spelling[],MATCH(scales[[#This Row],[n2]],flat_spelling[number],0),2),INDEX(sharp_spelling[],MATCH(scales[[#This Row],[n2]],sharp_spelling[number],0),2)),"")</f>
        <v>E</v>
      </c>
      <c r="T233" s="1" t="str">
        <f>IFERROR(IF($I233="b",INDEX(flat_spelling[],MATCH(scales[[#This Row],[n3]],flat_spelling[number],0),2),INDEX(sharp_spelling[],MATCH(scales[[#This Row],[n3]],sharp_spelling[number],0),2)),"")</f>
        <v>F</v>
      </c>
      <c r="U233" s="1" t="str">
        <f>IFERROR(IF($I233="b",INDEX(flat_spelling[],MATCH(scales[[#This Row],[n4]],flat_spelling[number],0),2),INDEX(sharp_spelling[],MATCH(scales[[#This Row],[n4]],sharp_spelling[number],0),2)),"")</f>
        <v>G</v>
      </c>
      <c r="V233" s="1" t="str">
        <f>IFERROR(IF($I233="b",INDEX(flat_spelling[],MATCH(scales[[#This Row],[n5]],flat_spelling[number],0),2),INDEX(sharp_spelling[],MATCH(scales[[#This Row],[n5]],sharp_spelling[number],0),2)),"")</f>
        <v>G#</v>
      </c>
      <c r="W233" s="1" t="str">
        <f>IFERROR(IF($I233="b",INDEX(flat_spelling[],MATCH(scales[[#This Row],[n6]],flat_spelling[number],0),2),INDEX(sharp_spelling[],MATCH(scales[[#This Row],[n6]],sharp_spelling[number],0),2)),"")</f>
        <v>A#</v>
      </c>
      <c r="X233" s="1" t="str">
        <f>IFERROR(IF($I233="b",INDEX(flat_spelling[],MATCH(scales[[#This Row],[n7]],flat_spelling[number],0),2),INDEX(sharp_spelling[],MATCH(scales[[#This Row],[n7]],sharp_spelling[number],0),2)),"")</f>
        <v>C</v>
      </c>
      <c r="Y233" s="1" t="str">
        <f>IFERROR(IF($I233="b",INDEX(flat_spelling[],MATCH(scales[[#This Row],[n8]],flat_spelling[number],0),2),INDEX(sharp_spelling[],MATCH(scales[[#This Row],[n8]],sharp_spelling[number],0),2)),"")</f>
        <v/>
      </c>
      <c r="Z233" s="1" t="s">
        <v>79</v>
      </c>
      <c r="AA233" s="1" t="s">
        <v>79</v>
      </c>
      <c r="AB233" s="1" t="s">
        <v>78</v>
      </c>
      <c r="AC233" s="1" t="s">
        <v>78</v>
      </c>
      <c r="AD233" s="1" t="s">
        <v>80</v>
      </c>
      <c r="AE233" s="1" t="s">
        <v>77</v>
      </c>
      <c r="AF233" s="1" t="s">
        <v>77</v>
      </c>
    </row>
    <row r="234" spans="2:32" x14ac:dyDescent="0.4">
      <c r="B234" s="1">
        <v>232</v>
      </c>
      <c r="C234" s="1">
        <v>4</v>
      </c>
      <c r="D234" s="1" t="str">
        <f>scales[[#This Row],[nn1]]</f>
        <v>Eb</v>
      </c>
      <c r="E234" s="1" t="s">
        <v>64</v>
      </c>
      <c r="F234" s="1">
        <v>6</v>
      </c>
      <c r="G234" s="1" t="s">
        <v>67</v>
      </c>
      <c r="H234" s="1">
        <f t="shared" si="152"/>
        <v>11</v>
      </c>
      <c r="I234" s="1" t="str">
        <f>IF(COUNTIF(RMS_spelling[number],scales[[#This Row],[RMS]])&gt;0,"b","")</f>
        <v>b</v>
      </c>
      <c r="J234" s="1">
        <f t="shared" si="153"/>
        <v>4</v>
      </c>
      <c r="K234" s="1">
        <f t="shared" si="154"/>
        <v>6</v>
      </c>
      <c r="L234" s="1">
        <f t="shared" si="155"/>
        <v>7</v>
      </c>
      <c r="M234" s="1">
        <f t="shared" si="156"/>
        <v>9</v>
      </c>
      <c r="N234" s="1">
        <f t="shared" si="157"/>
        <v>10</v>
      </c>
      <c r="O234" s="1">
        <f t="shared" si="158"/>
        <v>12</v>
      </c>
      <c r="P234" s="1">
        <f t="shared" si="159"/>
        <v>2</v>
      </c>
      <c r="R234" s="1" t="str">
        <f>IFERROR(IF($I234="b",INDEX(flat_spelling[],MATCH(scales[[#This Row],[n1]],flat_spelling[number],0),2),INDEX(sharp_spelling[],MATCH(scales[[#This Row],[n1]],sharp_spelling[number],0),2)),"")</f>
        <v>Eb</v>
      </c>
      <c r="S234" s="1" t="str">
        <f>IFERROR(IF($I234="b",INDEX(flat_spelling[],MATCH(scales[[#This Row],[n2]],flat_spelling[number],0),2),INDEX(sharp_spelling[],MATCH(scales[[#This Row],[n2]],sharp_spelling[number],0),2)),"")</f>
        <v>F</v>
      </c>
      <c r="T234" s="1" t="str">
        <f>IFERROR(IF($I234="b",INDEX(flat_spelling[],MATCH(scales[[#This Row],[n3]],flat_spelling[number],0),2),INDEX(sharp_spelling[],MATCH(scales[[#This Row],[n3]],sharp_spelling[number],0),2)),"")</f>
        <v>Gb</v>
      </c>
      <c r="U234" s="1" t="str">
        <f>IFERROR(IF($I234="b",INDEX(flat_spelling[],MATCH(scales[[#This Row],[n4]],flat_spelling[number],0),2),INDEX(sharp_spelling[],MATCH(scales[[#This Row],[n4]],sharp_spelling[number],0),2)),"")</f>
        <v>Ab</v>
      </c>
      <c r="V234" s="1" t="str">
        <f>IFERROR(IF($I234="b",INDEX(flat_spelling[],MATCH(scales[[#This Row],[n5]],flat_spelling[number],0),2),INDEX(sharp_spelling[],MATCH(scales[[#This Row],[n5]],sharp_spelling[number],0),2)),"")</f>
        <v>A</v>
      </c>
      <c r="W234" s="1" t="str">
        <f>IFERROR(IF($I234="b",INDEX(flat_spelling[],MATCH(scales[[#This Row],[n6]],flat_spelling[number],0),2),INDEX(sharp_spelling[],MATCH(scales[[#This Row],[n6]],sharp_spelling[number],0),2)),"")</f>
        <v>B</v>
      </c>
      <c r="X234" s="1" t="str">
        <f>IFERROR(IF($I234="b",INDEX(flat_spelling[],MATCH(scales[[#This Row],[n7]],flat_spelling[number],0),2),INDEX(sharp_spelling[],MATCH(scales[[#This Row],[n7]],sharp_spelling[number],0),2)),"")</f>
        <v>Db</v>
      </c>
      <c r="Y234" s="1" t="str">
        <f>IFERROR(IF($I234="b",INDEX(flat_spelling[],MATCH(scales[[#This Row],[n8]],flat_spelling[number],0),2),INDEX(sharp_spelling[],MATCH(scales[[#This Row],[n8]],sharp_spelling[number],0),2)),"")</f>
        <v/>
      </c>
      <c r="Z234" s="1" t="s">
        <v>79</v>
      </c>
      <c r="AA234" s="1" t="s">
        <v>79</v>
      </c>
      <c r="AB234" s="1" t="s">
        <v>78</v>
      </c>
      <c r="AC234" s="1" t="s">
        <v>78</v>
      </c>
      <c r="AD234" s="1" t="s">
        <v>80</v>
      </c>
      <c r="AE234" s="1" t="s">
        <v>77</v>
      </c>
      <c r="AF234" s="1" t="s">
        <v>77</v>
      </c>
    </row>
    <row r="235" spans="2:32" x14ac:dyDescent="0.4">
      <c r="B235" s="1">
        <v>233</v>
      </c>
      <c r="C235" s="1">
        <v>5</v>
      </c>
      <c r="D235" s="1" t="str">
        <f>scales[[#This Row],[nn1]]</f>
        <v>E</v>
      </c>
      <c r="E235" s="1" t="s">
        <v>64</v>
      </c>
      <c r="F235" s="1">
        <v>6</v>
      </c>
      <c r="G235" s="1" t="s">
        <v>67</v>
      </c>
      <c r="H235" s="1">
        <f t="shared" si="152"/>
        <v>12</v>
      </c>
      <c r="I235" s="1" t="str">
        <f>IF(COUNTIF(RMS_spelling[number],scales[[#This Row],[RMS]])&gt;0,"b","")</f>
        <v/>
      </c>
      <c r="J235" s="1">
        <f t="shared" si="153"/>
        <v>5</v>
      </c>
      <c r="K235" s="1">
        <f t="shared" si="154"/>
        <v>7</v>
      </c>
      <c r="L235" s="1">
        <f t="shared" si="155"/>
        <v>8</v>
      </c>
      <c r="M235" s="1">
        <f t="shared" si="156"/>
        <v>10</v>
      </c>
      <c r="N235" s="1">
        <f t="shared" si="157"/>
        <v>11</v>
      </c>
      <c r="O235" s="1">
        <f t="shared" si="158"/>
        <v>1</v>
      </c>
      <c r="P235" s="1">
        <f t="shared" si="159"/>
        <v>3</v>
      </c>
      <c r="R235" s="1" t="str">
        <f>IFERROR(IF($I235="b",INDEX(flat_spelling[],MATCH(scales[[#This Row],[n1]],flat_spelling[number],0),2),INDEX(sharp_spelling[],MATCH(scales[[#This Row],[n1]],sharp_spelling[number],0),2)),"")</f>
        <v>E</v>
      </c>
      <c r="S235" s="1" t="str">
        <f>IFERROR(IF($I235="b",INDEX(flat_spelling[],MATCH(scales[[#This Row],[n2]],flat_spelling[number],0),2),INDEX(sharp_spelling[],MATCH(scales[[#This Row],[n2]],sharp_spelling[number],0),2)),"")</f>
        <v>F#</v>
      </c>
      <c r="T235" s="1" t="str">
        <f>IFERROR(IF($I235="b",INDEX(flat_spelling[],MATCH(scales[[#This Row],[n3]],flat_spelling[number],0),2),INDEX(sharp_spelling[],MATCH(scales[[#This Row],[n3]],sharp_spelling[number],0),2)),"")</f>
        <v>G</v>
      </c>
      <c r="U235" s="1" t="str">
        <f>IFERROR(IF($I235="b",INDEX(flat_spelling[],MATCH(scales[[#This Row],[n4]],flat_spelling[number],0),2),INDEX(sharp_spelling[],MATCH(scales[[#This Row],[n4]],sharp_spelling[number],0),2)),"")</f>
        <v>A</v>
      </c>
      <c r="V235" s="1" t="str">
        <f>IFERROR(IF($I235="b",INDEX(flat_spelling[],MATCH(scales[[#This Row],[n5]],flat_spelling[number],0),2),INDEX(sharp_spelling[],MATCH(scales[[#This Row],[n5]],sharp_spelling[number],0),2)),"")</f>
        <v>A#</v>
      </c>
      <c r="W235" s="1" t="str">
        <f>IFERROR(IF($I235="b",INDEX(flat_spelling[],MATCH(scales[[#This Row],[n6]],flat_spelling[number],0),2),INDEX(sharp_spelling[],MATCH(scales[[#This Row],[n6]],sharp_spelling[number],0),2)),"")</f>
        <v>C</v>
      </c>
      <c r="X235" s="1" t="str">
        <f>IFERROR(IF($I235="b",INDEX(flat_spelling[],MATCH(scales[[#This Row],[n7]],flat_spelling[number],0),2),INDEX(sharp_spelling[],MATCH(scales[[#This Row],[n7]],sharp_spelling[number],0),2)),"")</f>
        <v>D</v>
      </c>
      <c r="Y235" s="1" t="str">
        <f>IFERROR(IF($I235="b",INDEX(flat_spelling[],MATCH(scales[[#This Row],[n8]],flat_spelling[number],0),2),INDEX(sharp_spelling[],MATCH(scales[[#This Row],[n8]],sharp_spelling[number],0),2)),"")</f>
        <v/>
      </c>
      <c r="Z235" s="1" t="s">
        <v>79</v>
      </c>
      <c r="AA235" s="1" t="s">
        <v>79</v>
      </c>
      <c r="AB235" s="1" t="s">
        <v>78</v>
      </c>
      <c r="AC235" s="1" t="s">
        <v>78</v>
      </c>
      <c r="AD235" s="1" t="s">
        <v>80</v>
      </c>
      <c r="AE235" s="1" t="s">
        <v>77</v>
      </c>
      <c r="AF235" s="1" t="s">
        <v>77</v>
      </c>
    </row>
    <row r="236" spans="2:32" x14ac:dyDescent="0.4">
      <c r="B236" s="1">
        <v>234</v>
      </c>
      <c r="C236" s="1">
        <v>6</v>
      </c>
      <c r="D236" s="1" t="str">
        <f>scales[[#This Row],[nn1]]</f>
        <v>F</v>
      </c>
      <c r="E236" s="1" t="s">
        <v>64</v>
      </c>
      <c r="F236" s="1">
        <v>6</v>
      </c>
      <c r="G236" s="1" t="s">
        <v>67</v>
      </c>
      <c r="H236" s="1">
        <f t="shared" si="152"/>
        <v>1</v>
      </c>
      <c r="I236" s="1" t="str">
        <f>IF(COUNTIF(RMS_spelling[number],scales[[#This Row],[RMS]])&gt;0,"b","")</f>
        <v>b</v>
      </c>
      <c r="J236" s="1">
        <f t="shared" si="153"/>
        <v>6</v>
      </c>
      <c r="K236" s="1">
        <f t="shared" si="154"/>
        <v>8</v>
      </c>
      <c r="L236" s="1">
        <f t="shared" si="155"/>
        <v>9</v>
      </c>
      <c r="M236" s="1">
        <f t="shared" si="156"/>
        <v>11</v>
      </c>
      <c r="N236" s="1">
        <f t="shared" si="157"/>
        <v>12</v>
      </c>
      <c r="O236" s="1">
        <f t="shared" si="158"/>
        <v>2</v>
      </c>
      <c r="P236" s="1">
        <f t="shared" si="159"/>
        <v>4</v>
      </c>
      <c r="R236" s="1" t="str">
        <f>IFERROR(IF($I236="b",INDEX(flat_spelling[],MATCH(scales[[#This Row],[n1]],flat_spelling[number],0),2),INDEX(sharp_spelling[],MATCH(scales[[#This Row],[n1]],sharp_spelling[number],0),2)),"")</f>
        <v>F</v>
      </c>
      <c r="S236" s="1" t="str">
        <f>IFERROR(IF($I236="b",INDEX(flat_spelling[],MATCH(scales[[#This Row],[n2]],flat_spelling[number],0),2),INDEX(sharp_spelling[],MATCH(scales[[#This Row],[n2]],sharp_spelling[number],0),2)),"")</f>
        <v>G</v>
      </c>
      <c r="T236" s="1" t="str">
        <f>IFERROR(IF($I236="b",INDEX(flat_spelling[],MATCH(scales[[#This Row],[n3]],flat_spelling[number],0),2),INDEX(sharp_spelling[],MATCH(scales[[#This Row],[n3]],sharp_spelling[number],0),2)),"")</f>
        <v>Ab</v>
      </c>
      <c r="U236" s="1" t="str">
        <f>IFERROR(IF($I236="b",INDEX(flat_spelling[],MATCH(scales[[#This Row],[n4]],flat_spelling[number],0),2),INDEX(sharp_spelling[],MATCH(scales[[#This Row],[n4]],sharp_spelling[number],0),2)),"")</f>
        <v>Bb</v>
      </c>
      <c r="V236" s="1" t="str">
        <f>IFERROR(IF($I236="b",INDEX(flat_spelling[],MATCH(scales[[#This Row],[n5]],flat_spelling[number],0),2),INDEX(sharp_spelling[],MATCH(scales[[#This Row],[n5]],sharp_spelling[number],0),2)),"")</f>
        <v>B</v>
      </c>
      <c r="W236" s="1" t="str">
        <f>IFERROR(IF($I236="b",INDEX(flat_spelling[],MATCH(scales[[#This Row],[n6]],flat_spelling[number],0),2),INDEX(sharp_spelling[],MATCH(scales[[#This Row],[n6]],sharp_spelling[number],0),2)),"")</f>
        <v>Db</v>
      </c>
      <c r="X236" s="1" t="str">
        <f>IFERROR(IF($I236="b",INDEX(flat_spelling[],MATCH(scales[[#This Row],[n7]],flat_spelling[number],0),2),INDEX(sharp_spelling[],MATCH(scales[[#This Row],[n7]],sharp_spelling[number],0),2)),"")</f>
        <v>Eb</v>
      </c>
      <c r="Y236" s="1" t="str">
        <f>IFERROR(IF($I236="b",INDEX(flat_spelling[],MATCH(scales[[#This Row],[n8]],flat_spelling[number],0),2),INDEX(sharp_spelling[],MATCH(scales[[#This Row],[n8]],sharp_spelling[number],0),2)),"")</f>
        <v/>
      </c>
      <c r="Z236" s="1" t="s">
        <v>79</v>
      </c>
      <c r="AA236" s="1" t="s">
        <v>79</v>
      </c>
      <c r="AB236" s="1" t="s">
        <v>78</v>
      </c>
      <c r="AC236" s="1" t="s">
        <v>78</v>
      </c>
      <c r="AD236" s="1" t="s">
        <v>80</v>
      </c>
      <c r="AE236" s="1" t="s">
        <v>77</v>
      </c>
      <c r="AF236" s="1" t="s">
        <v>77</v>
      </c>
    </row>
    <row r="237" spans="2:32" x14ac:dyDescent="0.4">
      <c r="B237" s="1">
        <v>235</v>
      </c>
      <c r="C237" s="1">
        <v>7</v>
      </c>
      <c r="D237" s="1" t="str">
        <f>scales[[#This Row],[nn1]]</f>
        <v>Gb</v>
      </c>
      <c r="E237" s="1" t="s">
        <v>64</v>
      </c>
      <c r="F237" s="1">
        <v>6</v>
      </c>
      <c r="G237" s="1" t="s">
        <v>67</v>
      </c>
      <c r="H237" s="1">
        <f t="shared" si="152"/>
        <v>2</v>
      </c>
      <c r="I237" s="1" t="str">
        <f>IF(COUNTIF(RMS_spelling[number],scales[[#This Row],[RMS]])&gt;0,"b","")</f>
        <v>b</v>
      </c>
      <c r="J237" s="1">
        <f t="shared" si="153"/>
        <v>7</v>
      </c>
      <c r="K237" s="1">
        <f t="shared" si="154"/>
        <v>9</v>
      </c>
      <c r="L237" s="1">
        <f t="shared" si="155"/>
        <v>10</v>
      </c>
      <c r="M237" s="1">
        <f t="shared" si="156"/>
        <v>12</v>
      </c>
      <c r="N237" s="1">
        <f t="shared" si="157"/>
        <v>1</v>
      </c>
      <c r="O237" s="1">
        <f t="shared" si="158"/>
        <v>3</v>
      </c>
      <c r="P237" s="1">
        <f t="shared" si="159"/>
        <v>5</v>
      </c>
      <c r="R237" s="1" t="str">
        <f>IFERROR(IF($I237="b",INDEX(flat_spelling[],MATCH(scales[[#This Row],[n1]],flat_spelling[number],0),2),INDEX(sharp_spelling[],MATCH(scales[[#This Row],[n1]],sharp_spelling[number],0),2)),"")</f>
        <v>Gb</v>
      </c>
      <c r="S237" s="1" t="str">
        <f>IFERROR(IF($I237="b",INDEX(flat_spelling[],MATCH(scales[[#This Row],[n2]],flat_spelling[number],0),2),INDEX(sharp_spelling[],MATCH(scales[[#This Row],[n2]],sharp_spelling[number],0),2)),"")</f>
        <v>Ab</v>
      </c>
      <c r="T237" s="1" t="str">
        <f>IFERROR(IF($I237="b",INDEX(flat_spelling[],MATCH(scales[[#This Row],[n3]],flat_spelling[number],0),2),INDEX(sharp_spelling[],MATCH(scales[[#This Row],[n3]],sharp_spelling[number],0),2)),"")</f>
        <v>A</v>
      </c>
      <c r="U237" s="1" t="str">
        <f>IFERROR(IF($I237="b",INDEX(flat_spelling[],MATCH(scales[[#This Row],[n4]],flat_spelling[number],0),2),INDEX(sharp_spelling[],MATCH(scales[[#This Row],[n4]],sharp_spelling[number],0),2)),"")</f>
        <v>B</v>
      </c>
      <c r="V237" s="1" t="str">
        <f>IFERROR(IF($I237="b",INDEX(flat_spelling[],MATCH(scales[[#This Row],[n5]],flat_spelling[number],0),2),INDEX(sharp_spelling[],MATCH(scales[[#This Row],[n5]],sharp_spelling[number],0),2)),"")</f>
        <v>C</v>
      </c>
      <c r="W237" s="1" t="str">
        <f>IFERROR(IF($I237="b",INDEX(flat_spelling[],MATCH(scales[[#This Row],[n6]],flat_spelling[number],0),2),INDEX(sharp_spelling[],MATCH(scales[[#This Row],[n6]],sharp_spelling[number],0),2)),"")</f>
        <v>D</v>
      </c>
      <c r="X237" s="1" t="str">
        <f>IFERROR(IF($I237="b",INDEX(flat_spelling[],MATCH(scales[[#This Row],[n7]],flat_spelling[number],0),2),INDEX(sharp_spelling[],MATCH(scales[[#This Row],[n7]],sharp_spelling[number],0),2)),"")</f>
        <v>E</v>
      </c>
      <c r="Y237" s="1" t="str">
        <f>IFERROR(IF($I237="b",INDEX(flat_spelling[],MATCH(scales[[#This Row],[n8]],flat_spelling[number],0),2),INDEX(sharp_spelling[],MATCH(scales[[#This Row],[n8]],sharp_spelling[number],0),2)),"")</f>
        <v/>
      </c>
      <c r="Z237" s="1" t="s">
        <v>79</v>
      </c>
      <c r="AA237" s="1" t="s">
        <v>79</v>
      </c>
      <c r="AB237" s="1" t="s">
        <v>78</v>
      </c>
      <c r="AC237" s="1" t="s">
        <v>78</v>
      </c>
      <c r="AD237" s="1" t="s">
        <v>80</v>
      </c>
      <c r="AE237" s="1" t="s">
        <v>77</v>
      </c>
      <c r="AF237" s="1" t="s">
        <v>77</v>
      </c>
    </row>
    <row r="238" spans="2:32" x14ac:dyDescent="0.4">
      <c r="B238" s="1">
        <v>236</v>
      </c>
      <c r="C238" s="1">
        <v>8</v>
      </c>
      <c r="D238" s="1" t="str">
        <f>scales[[#This Row],[nn1]]</f>
        <v>G</v>
      </c>
      <c r="E238" s="1" t="s">
        <v>64</v>
      </c>
      <c r="F238" s="1">
        <v>6</v>
      </c>
      <c r="G238" s="1" t="s">
        <v>67</v>
      </c>
      <c r="H238" s="1">
        <f t="shared" si="152"/>
        <v>3</v>
      </c>
      <c r="I238" s="1" t="str">
        <f>IF(COUNTIF(RMS_spelling[number],scales[[#This Row],[RMS]])&gt;0,"b","")</f>
        <v/>
      </c>
      <c r="J238" s="1">
        <f t="shared" si="153"/>
        <v>8</v>
      </c>
      <c r="K238" s="1">
        <f t="shared" si="154"/>
        <v>10</v>
      </c>
      <c r="L238" s="1">
        <f t="shared" si="155"/>
        <v>11</v>
      </c>
      <c r="M238" s="1">
        <f t="shared" si="156"/>
        <v>1</v>
      </c>
      <c r="N238" s="1">
        <f t="shared" si="157"/>
        <v>2</v>
      </c>
      <c r="O238" s="1">
        <f t="shared" si="158"/>
        <v>4</v>
      </c>
      <c r="P238" s="1">
        <f t="shared" si="159"/>
        <v>6</v>
      </c>
      <c r="R238" s="1" t="str">
        <f>IFERROR(IF($I238="b",INDEX(flat_spelling[],MATCH(scales[[#This Row],[n1]],flat_spelling[number],0),2),INDEX(sharp_spelling[],MATCH(scales[[#This Row],[n1]],sharp_spelling[number],0),2)),"")</f>
        <v>G</v>
      </c>
      <c r="S238" s="1" t="str">
        <f>IFERROR(IF($I238="b",INDEX(flat_spelling[],MATCH(scales[[#This Row],[n2]],flat_spelling[number],0),2),INDEX(sharp_spelling[],MATCH(scales[[#This Row],[n2]],sharp_spelling[number],0),2)),"")</f>
        <v>A</v>
      </c>
      <c r="T238" s="1" t="str">
        <f>IFERROR(IF($I238="b",INDEX(flat_spelling[],MATCH(scales[[#This Row],[n3]],flat_spelling[number],0),2),INDEX(sharp_spelling[],MATCH(scales[[#This Row],[n3]],sharp_spelling[number],0),2)),"")</f>
        <v>A#</v>
      </c>
      <c r="U238" s="1" t="str">
        <f>IFERROR(IF($I238="b",INDEX(flat_spelling[],MATCH(scales[[#This Row],[n4]],flat_spelling[number],0),2),INDEX(sharp_spelling[],MATCH(scales[[#This Row],[n4]],sharp_spelling[number],0),2)),"")</f>
        <v>C</v>
      </c>
      <c r="V238" s="1" t="str">
        <f>IFERROR(IF($I238="b",INDEX(flat_spelling[],MATCH(scales[[#This Row],[n5]],flat_spelling[number],0),2),INDEX(sharp_spelling[],MATCH(scales[[#This Row],[n5]],sharp_spelling[number],0),2)),"")</f>
        <v>C#</v>
      </c>
      <c r="W238" s="1" t="str">
        <f>IFERROR(IF($I238="b",INDEX(flat_spelling[],MATCH(scales[[#This Row],[n6]],flat_spelling[number],0),2),INDEX(sharp_spelling[],MATCH(scales[[#This Row],[n6]],sharp_spelling[number],0),2)),"")</f>
        <v>D#</v>
      </c>
      <c r="X238" s="1" t="str">
        <f>IFERROR(IF($I238="b",INDEX(flat_spelling[],MATCH(scales[[#This Row],[n7]],flat_spelling[number],0),2),INDEX(sharp_spelling[],MATCH(scales[[#This Row],[n7]],sharp_spelling[number],0),2)),"")</f>
        <v>F</v>
      </c>
      <c r="Y238" s="1" t="str">
        <f>IFERROR(IF($I238="b",INDEX(flat_spelling[],MATCH(scales[[#This Row],[n8]],flat_spelling[number],0),2),INDEX(sharp_spelling[],MATCH(scales[[#This Row],[n8]],sharp_spelling[number],0),2)),"")</f>
        <v/>
      </c>
      <c r="Z238" s="1" t="s">
        <v>79</v>
      </c>
      <c r="AA238" s="1" t="s">
        <v>79</v>
      </c>
      <c r="AB238" s="1" t="s">
        <v>78</v>
      </c>
      <c r="AC238" s="1" t="s">
        <v>78</v>
      </c>
      <c r="AD238" s="1" t="s">
        <v>80</v>
      </c>
      <c r="AE238" s="1" t="s">
        <v>77</v>
      </c>
      <c r="AF238" s="1" t="s">
        <v>77</v>
      </c>
    </row>
    <row r="239" spans="2:32" x14ac:dyDescent="0.4">
      <c r="B239" s="1">
        <v>237</v>
      </c>
      <c r="C239" s="1">
        <v>9</v>
      </c>
      <c r="D239" s="1" t="str">
        <f>scales[[#This Row],[nn1]]</f>
        <v>Ab</v>
      </c>
      <c r="E239" s="1" t="s">
        <v>64</v>
      </c>
      <c r="F239" s="1">
        <v>6</v>
      </c>
      <c r="G239" s="1" t="s">
        <v>67</v>
      </c>
      <c r="H239" s="1">
        <f t="shared" si="152"/>
        <v>4</v>
      </c>
      <c r="I239" s="1" t="str">
        <f>IF(COUNTIF(RMS_spelling[number],scales[[#This Row],[RMS]])&gt;0,"b","")</f>
        <v>b</v>
      </c>
      <c r="J239" s="1">
        <f t="shared" si="153"/>
        <v>9</v>
      </c>
      <c r="K239" s="1">
        <f t="shared" si="154"/>
        <v>11</v>
      </c>
      <c r="L239" s="1">
        <f t="shared" si="155"/>
        <v>12</v>
      </c>
      <c r="M239" s="1">
        <f t="shared" si="156"/>
        <v>2</v>
      </c>
      <c r="N239" s="1">
        <f t="shared" si="157"/>
        <v>3</v>
      </c>
      <c r="O239" s="1">
        <f t="shared" si="158"/>
        <v>5</v>
      </c>
      <c r="P239" s="1">
        <f t="shared" si="159"/>
        <v>7</v>
      </c>
      <c r="R239" s="1" t="str">
        <f>IFERROR(IF($I239="b",INDEX(flat_spelling[],MATCH(scales[[#This Row],[n1]],flat_spelling[number],0),2),INDEX(sharp_spelling[],MATCH(scales[[#This Row],[n1]],sharp_spelling[number],0),2)),"")</f>
        <v>Ab</v>
      </c>
      <c r="S239" s="1" t="str">
        <f>IFERROR(IF($I239="b",INDEX(flat_spelling[],MATCH(scales[[#This Row],[n2]],flat_spelling[number],0),2),INDEX(sharp_spelling[],MATCH(scales[[#This Row],[n2]],sharp_spelling[number],0),2)),"")</f>
        <v>Bb</v>
      </c>
      <c r="T239" s="1" t="str">
        <f>IFERROR(IF($I239="b",INDEX(flat_spelling[],MATCH(scales[[#This Row],[n3]],flat_spelling[number],0),2),INDEX(sharp_spelling[],MATCH(scales[[#This Row],[n3]],sharp_spelling[number],0),2)),"")</f>
        <v>B</v>
      </c>
      <c r="U239" s="1" t="str">
        <f>IFERROR(IF($I239="b",INDEX(flat_spelling[],MATCH(scales[[#This Row],[n4]],flat_spelling[number],0),2),INDEX(sharp_spelling[],MATCH(scales[[#This Row],[n4]],sharp_spelling[number],0),2)),"")</f>
        <v>Db</v>
      </c>
      <c r="V239" s="1" t="str">
        <f>IFERROR(IF($I239="b",INDEX(flat_spelling[],MATCH(scales[[#This Row],[n5]],flat_spelling[number],0),2),INDEX(sharp_spelling[],MATCH(scales[[#This Row],[n5]],sharp_spelling[number],0),2)),"")</f>
        <v>D</v>
      </c>
      <c r="W239" s="1" t="str">
        <f>IFERROR(IF($I239="b",INDEX(flat_spelling[],MATCH(scales[[#This Row],[n6]],flat_spelling[number],0),2),INDEX(sharp_spelling[],MATCH(scales[[#This Row],[n6]],sharp_spelling[number],0),2)),"")</f>
        <v>E</v>
      </c>
      <c r="X239" s="1" t="str">
        <f>IFERROR(IF($I239="b",INDEX(flat_spelling[],MATCH(scales[[#This Row],[n7]],flat_spelling[number],0),2),INDEX(sharp_spelling[],MATCH(scales[[#This Row],[n7]],sharp_spelling[number],0),2)),"")</f>
        <v>Gb</v>
      </c>
      <c r="Y239" s="1" t="str">
        <f>IFERROR(IF($I239="b",INDEX(flat_spelling[],MATCH(scales[[#This Row],[n8]],flat_spelling[number],0),2),INDEX(sharp_spelling[],MATCH(scales[[#This Row],[n8]],sharp_spelling[number],0),2)),"")</f>
        <v/>
      </c>
      <c r="Z239" s="1" t="s">
        <v>79</v>
      </c>
      <c r="AA239" s="1" t="s">
        <v>79</v>
      </c>
      <c r="AB239" s="1" t="s">
        <v>78</v>
      </c>
      <c r="AC239" s="1" t="s">
        <v>78</v>
      </c>
      <c r="AD239" s="1" t="s">
        <v>80</v>
      </c>
      <c r="AE239" s="1" t="s">
        <v>77</v>
      </c>
      <c r="AF239" s="1" t="s">
        <v>77</v>
      </c>
    </row>
    <row r="240" spans="2:32" x14ac:dyDescent="0.4">
      <c r="B240" s="1">
        <v>238</v>
      </c>
      <c r="C240" s="1">
        <v>10</v>
      </c>
      <c r="D240" s="1" t="str">
        <f>scales[[#This Row],[nn1]]</f>
        <v>A</v>
      </c>
      <c r="E240" s="1" t="s">
        <v>64</v>
      </c>
      <c r="F240" s="1">
        <v>6</v>
      </c>
      <c r="G240" s="1" t="s">
        <v>67</v>
      </c>
      <c r="H240" s="1">
        <f t="shared" si="152"/>
        <v>5</v>
      </c>
      <c r="I240" s="1" t="str">
        <f>IF(COUNTIF(RMS_spelling[number],scales[[#This Row],[RMS]])&gt;0,"b","")</f>
        <v/>
      </c>
      <c r="J240" s="1">
        <f t="shared" si="153"/>
        <v>10</v>
      </c>
      <c r="K240" s="1">
        <f t="shared" si="154"/>
        <v>12</v>
      </c>
      <c r="L240" s="1">
        <f t="shared" si="155"/>
        <v>1</v>
      </c>
      <c r="M240" s="1">
        <f t="shared" si="156"/>
        <v>3</v>
      </c>
      <c r="N240" s="1">
        <f t="shared" si="157"/>
        <v>4</v>
      </c>
      <c r="O240" s="1">
        <f t="shared" si="158"/>
        <v>6</v>
      </c>
      <c r="P240" s="1">
        <f t="shared" si="159"/>
        <v>8</v>
      </c>
      <c r="R240" s="1" t="str">
        <f>IFERROR(IF($I240="b",INDEX(flat_spelling[],MATCH(scales[[#This Row],[n1]],flat_spelling[number],0),2),INDEX(sharp_spelling[],MATCH(scales[[#This Row],[n1]],sharp_spelling[number],0),2)),"")</f>
        <v>A</v>
      </c>
      <c r="S240" s="1" t="str">
        <f>IFERROR(IF($I240="b",INDEX(flat_spelling[],MATCH(scales[[#This Row],[n2]],flat_spelling[number],0),2),INDEX(sharp_spelling[],MATCH(scales[[#This Row],[n2]],sharp_spelling[number],0),2)),"")</f>
        <v>B</v>
      </c>
      <c r="T240" s="1" t="str">
        <f>IFERROR(IF($I240="b",INDEX(flat_spelling[],MATCH(scales[[#This Row],[n3]],flat_spelling[number],0),2),INDEX(sharp_spelling[],MATCH(scales[[#This Row],[n3]],sharp_spelling[number],0),2)),"")</f>
        <v>C</v>
      </c>
      <c r="U240" s="1" t="str">
        <f>IFERROR(IF($I240="b",INDEX(flat_spelling[],MATCH(scales[[#This Row],[n4]],flat_spelling[number],0),2),INDEX(sharp_spelling[],MATCH(scales[[#This Row],[n4]],sharp_spelling[number],0),2)),"")</f>
        <v>D</v>
      </c>
      <c r="V240" s="1" t="str">
        <f>IFERROR(IF($I240="b",INDEX(flat_spelling[],MATCH(scales[[#This Row],[n5]],flat_spelling[number],0),2),INDEX(sharp_spelling[],MATCH(scales[[#This Row],[n5]],sharp_spelling[number],0),2)),"")</f>
        <v>D#</v>
      </c>
      <c r="W240" s="1" t="str">
        <f>IFERROR(IF($I240="b",INDEX(flat_spelling[],MATCH(scales[[#This Row],[n6]],flat_spelling[number],0),2),INDEX(sharp_spelling[],MATCH(scales[[#This Row],[n6]],sharp_spelling[number],0),2)),"")</f>
        <v>F</v>
      </c>
      <c r="X240" s="1" t="str">
        <f>IFERROR(IF($I240="b",INDEX(flat_spelling[],MATCH(scales[[#This Row],[n7]],flat_spelling[number],0),2),INDEX(sharp_spelling[],MATCH(scales[[#This Row],[n7]],sharp_spelling[number],0),2)),"")</f>
        <v>G</v>
      </c>
      <c r="Y240" s="1" t="str">
        <f>IFERROR(IF($I240="b",INDEX(flat_spelling[],MATCH(scales[[#This Row],[n8]],flat_spelling[number],0),2),INDEX(sharp_spelling[],MATCH(scales[[#This Row],[n8]],sharp_spelling[number],0),2)),"")</f>
        <v/>
      </c>
      <c r="Z240" s="1" t="s">
        <v>79</v>
      </c>
      <c r="AA240" s="1" t="s">
        <v>79</v>
      </c>
      <c r="AB240" s="1" t="s">
        <v>78</v>
      </c>
      <c r="AC240" s="1" t="s">
        <v>78</v>
      </c>
      <c r="AD240" s="1" t="s">
        <v>80</v>
      </c>
      <c r="AE240" s="1" t="s">
        <v>77</v>
      </c>
      <c r="AF240" s="1" t="s">
        <v>77</v>
      </c>
    </row>
    <row r="241" spans="2:32" x14ac:dyDescent="0.4">
      <c r="B241" s="1">
        <v>239</v>
      </c>
      <c r="C241" s="1">
        <v>11</v>
      </c>
      <c r="D241" s="1" t="str">
        <f>scales[[#This Row],[nn1]]</f>
        <v>Bb</v>
      </c>
      <c r="E241" s="1" t="s">
        <v>64</v>
      </c>
      <c r="F241" s="1">
        <v>6</v>
      </c>
      <c r="G241" s="1" t="s">
        <v>67</v>
      </c>
      <c r="H241" s="1">
        <f t="shared" si="152"/>
        <v>6</v>
      </c>
      <c r="I241" s="1" t="str">
        <f>IF(COUNTIF(RMS_spelling[number],scales[[#This Row],[RMS]])&gt;0,"b","")</f>
        <v>b</v>
      </c>
      <c r="J241" s="1">
        <f t="shared" si="153"/>
        <v>11</v>
      </c>
      <c r="K241" s="1">
        <f t="shared" si="154"/>
        <v>1</v>
      </c>
      <c r="L241" s="1">
        <f t="shared" si="155"/>
        <v>2</v>
      </c>
      <c r="M241" s="1">
        <f t="shared" si="156"/>
        <v>4</v>
      </c>
      <c r="N241" s="1">
        <f t="shared" si="157"/>
        <v>5</v>
      </c>
      <c r="O241" s="1">
        <f t="shared" si="158"/>
        <v>7</v>
      </c>
      <c r="P241" s="1">
        <f t="shared" si="159"/>
        <v>9</v>
      </c>
      <c r="R241" s="1" t="str">
        <f>IFERROR(IF($I241="b",INDEX(flat_spelling[],MATCH(scales[[#This Row],[n1]],flat_spelling[number],0),2),INDEX(sharp_spelling[],MATCH(scales[[#This Row],[n1]],sharp_spelling[number],0),2)),"")</f>
        <v>Bb</v>
      </c>
      <c r="S241" s="1" t="str">
        <f>IFERROR(IF($I241="b",INDEX(flat_spelling[],MATCH(scales[[#This Row],[n2]],flat_spelling[number],0),2),INDEX(sharp_spelling[],MATCH(scales[[#This Row],[n2]],sharp_spelling[number],0),2)),"")</f>
        <v>C</v>
      </c>
      <c r="T241" s="1" t="str">
        <f>IFERROR(IF($I241="b",INDEX(flat_spelling[],MATCH(scales[[#This Row],[n3]],flat_spelling[number],0),2),INDEX(sharp_spelling[],MATCH(scales[[#This Row],[n3]],sharp_spelling[number],0),2)),"")</f>
        <v>Db</v>
      </c>
      <c r="U241" s="1" t="str">
        <f>IFERROR(IF($I241="b",INDEX(flat_spelling[],MATCH(scales[[#This Row],[n4]],flat_spelling[number],0),2),INDEX(sharp_spelling[],MATCH(scales[[#This Row],[n4]],sharp_spelling[number],0),2)),"")</f>
        <v>Eb</v>
      </c>
      <c r="V241" s="1" t="str">
        <f>IFERROR(IF($I241="b",INDEX(flat_spelling[],MATCH(scales[[#This Row],[n5]],flat_spelling[number],0),2),INDEX(sharp_spelling[],MATCH(scales[[#This Row],[n5]],sharp_spelling[number],0),2)),"")</f>
        <v>E</v>
      </c>
      <c r="W241" s="1" t="str">
        <f>IFERROR(IF($I241="b",INDEX(flat_spelling[],MATCH(scales[[#This Row],[n6]],flat_spelling[number],0),2),INDEX(sharp_spelling[],MATCH(scales[[#This Row],[n6]],sharp_spelling[number],0),2)),"")</f>
        <v>Gb</v>
      </c>
      <c r="X241" s="1" t="str">
        <f>IFERROR(IF($I241="b",INDEX(flat_spelling[],MATCH(scales[[#This Row],[n7]],flat_spelling[number],0),2),INDEX(sharp_spelling[],MATCH(scales[[#This Row],[n7]],sharp_spelling[number],0),2)),"")</f>
        <v>Ab</v>
      </c>
      <c r="Y241" s="1" t="str">
        <f>IFERROR(IF($I241="b",INDEX(flat_spelling[],MATCH(scales[[#This Row],[n8]],flat_spelling[number],0),2),INDEX(sharp_spelling[],MATCH(scales[[#This Row],[n8]],sharp_spelling[number],0),2)),"")</f>
        <v/>
      </c>
      <c r="Z241" s="1" t="s">
        <v>79</v>
      </c>
      <c r="AA241" s="1" t="s">
        <v>79</v>
      </c>
      <c r="AB241" s="1" t="s">
        <v>78</v>
      </c>
      <c r="AC241" s="1" t="s">
        <v>78</v>
      </c>
      <c r="AD241" s="1" t="s">
        <v>80</v>
      </c>
      <c r="AE241" s="1" t="s">
        <v>77</v>
      </c>
      <c r="AF241" s="1" t="s">
        <v>77</v>
      </c>
    </row>
    <row r="242" spans="2:32" x14ac:dyDescent="0.4">
      <c r="B242" s="1">
        <v>240</v>
      </c>
      <c r="C242" s="1">
        <v>12</v>
      </c>
      <c r="D242" s="1" t="str">
        <f>scales[[#This Row],[nn1]]</f>
        <v>B</v>
      </c>
      <c r="E242" s="1" t="s">
        <v>64</v>
      </c>
      <c r="F242" s="1">
        <v>6</v>
      </c>
      <c r="G242" s="1" t="s">
        <v>67</v>
      </c>
      <c r="H242" s="1">
        <f t="shared" si="152"/>
        <v>7</v>
      </c>
      <c r="I242" s="1" t="str">
        <f>IF(COUNTIF(RMS_spelling[number],scales[[#This Row],[RMS]])&gt;0,"b","")</f>
        <v/>
      </c>
      <c r="J242" s="1">
        <f t="shared" si="153"/>
        <v>12</v>
      </c>
      <c r="K242" s="1">
        <f t="shared" si="154"/>
        <v>2</v>
      </c>
      <c r="L242" s="1">
        <f t="shared" si="155"/>
        <v>3</v>
      </c>
      <c r="M242" s="1">
        <f t="shared" si="156"/>
        <v>5</v>
      </c>
      <c r="N242" s="1">
        <f t="shared" si="157"/>
        <v>6</v>
      </c>
      <c r="O242" s="1">
        <f t="shared" si="158"/>
        <v>8</v>
      </c>
      <c r="P242" s="1">
        <f t="shared" si="159"/>
        <v>10</v>
      </c>
      <c r="R242" s="1" t="str">
        <f>IFERROR(IF($I242="b",INDEX(flat_spelling[],MATCH(scales[[#This Row],[n1]],flat_spelling[number],0),2),INDEX(sharp_spelling[],MATCH(scales[[#This Row],[n1]],sharp_spelling[number],0),2)),"")</f>
        <v>B</v>
      </c>
      <c r="S242" s="1" t="str">
        <f>IFERROR(IF($I242="b",INDEX(flat_spelling[],MATCH(scales[[#This Row],[n2]],flat_spelling[number],0),2),INDEX(sharp_spelling[],MATCH(scales[[#This Row],[n2]],sharp_spelling[number],0),2)),"")</f>
        <v>C#</v>
      </c>
      <c r="T242" s="1" t="str">
        <f>IFERROR(IF($I242="b",INDEX(flat_spelling[],MATCH(scales[[#This Row],[n3]],flat_spelling[number],0),2),INDEX(sharp_spelling[],MATCH(scales[[#This Row],[n3]],sharp_spelling[number],0),2)),"")</f>
        <v>D</v>
      </c>
      <c r="U242" s="1" t="str">
        <f>IFERROR(IF($I242="b",INDEX(flat_spelling[],MATCH(scales[[#This Row],[n4]],flat_spelling[number],0),2),INDEX(sharp_spelling[],MATCH(scales[[#This Row],[n4]],sharp_spelling[number],0),2)),"")</f>
        <v>E</v>
      </c>
      <c r="V242" s="1" t="str">
        <f>IFERROR(IF($I242="b",INDEX(flat_spelling[],MATCH(scales[[#This Row],[n5]],flat_spelling[number],0),2),INDEX(sharp_spelling[],MATCH(scales[[#This Row],[n5]],sharp_spelling[number],0),2)),"")</f>
        <v>F</v>
      </c>
      <c r="W242" s="1" t="str">
        <f>IFERROR(IF($I242="b",INDEX(flat_spelling[],MATCH(scales[[#This Row],[n6]],flat_spelling[number],0),2),INDEX(sharp_spelling[],MATCH(scales[[#This Row],[n6]],sharp_spelling[number],0),2)),"")</f>
        <v>G</v>
      </c>
      <c r="X242" s="1" t="str">
        <f>IFERROR(IF($I242="b",INDEX(flat_spelling[],MATCH(scales[[#This Row],[n7]],flat_spelling[number],0),2),INDEX(sharp_spelling[],MATCH(scales[[#This Row],[n7]],sharp_spelling[number],0),2)),"")</f>
        <v>A</v>
      </c>
      <c r="Y242" s="1" t="str">
        <f>IFERROR(IF($I242="b",INDEX(flat_spelling[],MATCH(scales[[#This Row],[n8]],flat_spelling[number],0),2),INDEX(sharp_spelling[],MATCH(scales[[#This Row],[n8]],sharp_spelling[number],0),2)),"")</f>
        <v/>
      </c>
      <c r="Z242" s="1" t="s">
        <v>79</v>
      </c>
      <c r="AA242" s="1" t="s">
        <v>79</v>
      </c>
      <c r="AB242" s="1" t="s">
        <v>78</v>
      </c>
      <c r="AC242" s="1" t="s">
        <v>78</v>
      </c>
      <c r="AD242" s="1" t="s">
        <v>80</v>
      </c>
      <c r="AE242" s="1" t="s">
        <v>77</v>
      </c>
      <c r="AF242" s="1" t="s">
        <v>77</v>
      </c>
    </row>
    <row r="243" spans="2:32" x14ac:dyDescent="0.4">
      <c r="B243" s="1">
        <v>241</v>
      </c>
      <c r="C243" s="1">
        <v>1</v>
      </c>
      <c r="D243" s="1" t="str">
        <f>scales[[#This Row],[nn1]]</f>
        <v>C</v>
      </c>
      <c r="E243" s="1" t="s">
        <v>64</v>
      </c>
      <c r="F243" s="1">
        <v>7</v>
      </c>
      <c r="G243" s="1" t="s">
        <v>25</v>
      </c>
      <c r="H243" s="1">
        <f>MOD(1,12)+1</f>
        <v>2</v>
      </c>
      <c r="I243" s="1" t="str">
        <f>IF(COUNTIF(RMS_spelling[number],scales[[#This Row],[RMS]])&gt;0,"b","")</f>
        <v>b</v>
      </c>
      <c r="J243" s="1">
        <v>1</v>
      </c>
      <c r="K243" s="1">
        <v>2</v>
      </c>
      <c r="L243" s="1">
        <v>4</v>
      </c>
      <c r="M243" s="1">
        <v>5</v>
      </c>
      <c r="N243" s="1">
        <v>7</v>
      </c>
      <c r="O243" s="1">
        <v>9</v>
      </c>
      <c r="P243" s="1">
        <v>11</v>
      </c>
      <c r="R243" s="1" t="str">
        <f>IFERROR(IF($I243="b",INDEX(flat_spelling[],MATCH(scales[[#This Row],[n1]],flat_spelling[number],0),2),INDEX(sharp_spelling[],MATCH(scales[[#This Row],[n1]],sharp_spelling[number],0),2)),"")</f>
        <v>C</v>
      </c>
      <c r="S243" s="1" t="str">
        <f>IFERROR(IF($I243="b",INDEX(flat_spelling[],MATCH(scales[[#This Row],[n2]],flat_spelling[number],0),2),INDEX(sharp_spelling[],MATCH(scales[[#This Row],[n2]],sharp_spelling[number],0),2)),"")</f>
        <v>Db</v>
      </c>
      <c r="T243" s="1" t="str">
        <f>IFERROR(IF($I243="b",INDEX(flat_spelling[],MATCH(scales[[#This Row],[n3]],flat_spelling[number],0),2),INDEX(sharp_spelling[],MATCH(scales[[#This Row],[n3]],sharp_spelling[number],0),2)),"")</f>
        <v>Eb</v>
      </c>
      <c r="U243" s="1" t="str">
        <f>IFERROR(IF($I243="b",INDEX(flat_spelling[],MATCH(scales[[#This Row],[n4]],flat_spelling[number],0),2),INDEX(sharp_spelling[],MATCH(scales[[#This Row],[n4]],sharp_spelling[number],0),2)),"")</f>
        <v>E</v>
      </c>
      <c r="V243" s="1" t="str">
        <f>IFERROR(IF($I243="b",INDEX(flat_spelling[],MATCH(scales[[#This Row],[n5]],flat_spelling[number],0),2),INDEX(sharp_spelling[],MATCH(scales[[#This Row],[n5]],sharp_spelling[number],0),2)),"")</f>
        <v>Gb</v>
      </c>
      <c r="W243" s="1" t="str">
        <f>IFERROR(IF($I243="b",INDEX(flat_spelling[],MATCH(scales[[#This Row],[n6]],flat_spelling[number],0),2),INDEX(sharp_spelling[],MATCH(scales[[#This Row],[n6]],sharp_spelling[number],0),2)),"")</f>
        <v>Ab</v>
      </c>
      <c r="X243" s="1" t="str">
        <f>IFERROR(IF($I243="b",INDEX(flat_spelling[],MATCH(scales[[#This Row],[n7]],flat_spelling[number],0),2),INDEX(sharp_spelling[],MATCH(scales[[#This Row],[n7]],sharp_spelling[number],0),2)),"")</f>
        <v>Bb</v>
      </c>
      <c r="Y243" s="1" t="str">
        <f>IFERROR(IF($I243="b",INDEX(flat_spelling[],MATCH(scales[[#This Row],[n8]],flat_spelling[number],0),2),INDEX(sharp_spelling[],MATCH(scales[[#This Row],[n8]],sharp_spelling[number],0),2)),"")</f>
        <v/>
      </c>
      <c r="Z243" s="1" t="s">
        <v>79</v>
      </c>
      <c r="AA243" s="1" t="s">
        <v>78</v>
      </c>
      <c r="AB243" s="1" t="s">
        <v>78</v>
      </c>
      <c r="AC243" s="1" t="s">
        <v>80</v>
      </c>
      <c r="AD243" s="1" t="s">
        <v>77</v>
      </c>
      <c r="AE243" s="1" t="s">
        <v>77</v>
      </c>
      <c r="AF243" s="1" t="s">
        <v>79</v>
      </c>
    </row>
    <row r="244" spans="2:32" x14ac:dyDescent="0.4">
      <c r="B244" s="1">
        <v>242</v>
      </c>
      <c r="C244" s="1">
        <v>2</v>
      </c>
      <c r="D244" s="1" t="str">
        <f>scales[[#This Row],[nn1]]</f>
        <v>C#</v>
      </c>
      <c r="E244" s="1" t="s">
        <v>64</v>
      </c>
      <c r="F244" s="1">
        <v>7</v>
      </c>
      <c r="G244" s="1" t="s">
        <v>25</v>
      </c>
      <c r="H244" s="1">
        <f t="shared" ref="H244:H254" si="160">MOD(H243,12)+1</f>
        <v>3</v>
      </c>
      <c r="I244" s="1" t="str">
        <f>IF(COUNTIF(RMS_spelling[number],scales[[#This Row],[RMS]])&gt;0,"b","")</f>
        <v/>
      </c>
      <c r="J244" s="1">
        <f t="shared" ref="J244:J254" si="161">MOD(J243,12)+1</f>
        <v>2</v>
      </c>
      <c r="K244" s="1">
        <f t="shared" ref="K244:K254" si="162">MOD(K243,12)+1</f>
        <v>3</v>
      </c>
      <c r="L244" s="1">
        <f t="shared" ref="L244:L254" si="163">MOD(L243,12)+1</f>
        <v>5</v>
      </c>
      <c r="M244" s="1">
        <f t="shared" ref="M244:M254" si="164">MOD(M243,12)+1</f>
        <v>6</v>
      </c>
      <c r="N244" s="1">
        <f t="shared" ref="N244:N254" si="165">MOD(N243,12)+1</f>
        <v>8</v>
      </c>
      <c r="O244" s="1">
        <f t="shared" ref="O244:O254" si="166">MOD(O243,12)+1</f>
        <v>10</v>
      </c>
      <c r="P244" s="1">
        <f t="shared" ref="P244:P254" si="167">MOD(P243,12)+1</f>
        <v>12</v>
      </c>
      <c r="R244" s="1" t="str">
        <f>IFERROR(IF($I244="b",INDEX(flat_spelling[],MATCH(scales[[#This Row],[n1]],flat_spelling[number],0),2),INDEX(sharp_spelling[],MATCH(scales[[#This Row],[n1]],sharp_spelling[number],0),2)),"")</f>
        <v>C#</v>
      </c>
      <c r="S244" s="1" t="str">
        <f>IFERROR(IF($I244="b",INDEX(flat_spelling[],MATCH(scales[[#This Row],[n2]],flat_spelling[number],0),2),INDEX(sharp_spelling[],MATCH(scales[[#This Row],[n2]],sharp_spelling[number],0),2)),"")</f>
        <v>D</v>
      </c>
      <c r="T244" s="1" t="str">
        <f>IFERROR(IF($I244="b",INDEX(flat_spelling[],MATCH(scales[[#This Row],[n3]],flat_spelling[number],0),2),INDEX(sharp_spelling[],MATCH(scales[[#This Row],[n3]],sharp_spelling[number],0),2)),"")</f>
        <v>E</v>
      </c>
      <c r="U244" s="1" t="str">
        <f>IFERROR(IF($I244="b",INDEX(flat_spelling[],MATCH(scales[[#This Row],[n4]],flat_spelling[number],0),2),INDEX(sharp_spelling[],MATCH(scales[[#This Row],[n4]],sharp_spelling[number],0),2)),"")</f>
        <v>F</v>
      </c>
      <c r="V244" s="1" t="str">
        <f>IFERROR(IF($I244="b",INDEX(flat_spelling[],MATCH(scales[[#This Row],[n5]],flat_spelling[number],0),2),INDEX(sharp_spelling[],MATCH(scales[[#This Row],[n5]],sharp_spelling[number],0),2)),"")</f>
        <v>G</v>
      </c>
      <c r="W244" s="1" t="str">
        <f>IFERROR(IF($I244="b",INDEX(flat_spelling[],MATCH(scales[[#This Row],[n6]],flat_spelling[number],0),2),INDEX(sharp_spelling[],MATCH(scales[[#This Row],[n6]],sharp_spelling[number],0),2)),"")</f>
        <v>A</v>
      </c>
      <c r="X244" s="1" t="str">
        <f>IFERROR(IF($I244="b",INDEX(flat_spelling[],MATCH(scales[[#This Row],[n7]],flat_spelling[number],0),2),INDEX(sharp_spelling[],MATCH(scales[[#This Row],[n7]],sharp_spelling[number],0),2)),"")</f>
        <v>B</v>
      </c>
      <c r="Y244" s="1" t="str">
        <f>IFERROR(IF($I244="b",INDEX(flat_spelling[],MATCH(scales[[#This Row],[n8]],flat_spelling[number],0),2),INDEX(sharp_spelling[],MATCH(scales[[#This Row],[n8]],sharp_spelling[number],0),2)),"")</f>
        <v/>
      </c>
      <c r="Z244" s="1" t="s">
        <v>79</v>
      </c>
      <c r="AA244" s="1" t="s">
        <v>78</v>
      </c>
      <c r="AB244" s="1" t="s">
        <v>78</v>
      </c>
      <c r="AC244" s="1" t="s">
        <v>80</v>
      </c>
      <c r="AD244" s="1" t="s">
        <v>77</v>
      </c>
      <c r="AE244" s="1" t="s">
        <v>77</v>
      </c>
      <c r="AF244" s="1" t="s">
        <v>79</v>
      </c>
    </row>
    <row r="245" spans="2:32" x14ac:dyDescent="0.4">
      <c r="B245" s="1">
        <v>243</v>
      </c>
      <c r="C245" s="1">
        <v>3</v>
      </c>
      <c r="D245" s="1" t="str">
        <f>scales[[#This Row],[nn1]]</f>
        <v>D</v>
      </c>
      <c r="E245" s="1" t="s">
        <v>64</v>
      </c>
      <c r="F245" s="1">
        <v>7</v>
      </c>
      <c r="G245" s="1" t="s">
        <v>25</v>
      </c>
      <c r="H245" s="1">
        <f t="shared" si="160"/>
        <v>4</v>
      </c>
      <c r="I245" s="1" t="str">
        <f>IF(COUNTIF(RMS_spelling[number],scales[[#This Row],[RMS]])&gt;0,"b","")</f>
        <v>b</v>
      </c>
      <c r="J245" s="1">
        <f t="shared" si="161"/>
        <v>3</v>
      </c>
      <c r="K245" s="1">
        <f t="shared" si="162"/>
        <v>4</v>
      </c>
      <c r="L245" s="1">
        <f t="shared" si="163"/>
        <v>6</v>
      </c>
      <c r="M245" s="1">
        <f t="shared" si="164"/>
        <v>7</v>
      </c>
      <c r="N245" s="1">
        <f t="shared" si="165"/>
        <v>9</v>
      </c>
      <c r="O245" s="1">
        <f t="shared" si="166"/>
        <v>11</v>
      </c>
      <c r="P245" s="1">
        <f t="shared" si="167"/>
        <v>1</v>
      </c>
      <c r="R245" s="1" t="str">
        <f>IFERROR(IF($I245="b",INDEX(flat_spelling[],MATCH(scales[[#This Row],[n1]],flat_spelling[number],0),2),INDEX(sharp_spelling[],MATCH(scales[[#This Row],[n1]],sharp_spelling[number],0),2)),"")</f>
        <v>D</v>
      </c>
      <c r="S245" s="1" t="str">
        <f>IFERROR(IF($I245="b",INDEX(flat_spelling[],MATCH(scales[[#This Row],[n2]],flat_spelling[number],0),2),INDEX(sharp_spelling[],MATCH(scales[[#This Row],[n2]],sharp_spelling[number],0),2)),"")</f>
        <v>Eb</v>
      </c>
      <c r="T245" s="1" t="str">
        <f>IFERROR(IF($I245="b",INDEX(flat_spelling[],MATCH(scales[[#This Row],[n3]],flat_spelling[number],0),2),INDEX(sharp_spelling[],MATCH(scales[[#This Row],[n3]],sharp_spelling[number],0),2)),"")</f>
        <v>F</v>
      </c>
      <c r="U245" s="1" t="str">
        <f>IFERROR(IF($I245="b",INDEX(flat_spelling[],MATCH(scales[[#This Row],[n4]],flat_spelling[number],0),2),INDEX(sharp_spelling[],MATCH(scales[[#This Row],[n4]],sharp_spelling[number],0),2)),"")</f>
        <v>Gb</v>
      </c>
      <c r="V245" s="1" t="str">
        <f>IFERROR(IF($I245="b",INDEX(flat_spelling[],MATCH(scales[[#This Row],[n5]],flat_spelling[number],0),2),INDEX(sharp_spelling[],MATCH(scales[[#This Row],[n5]],sharp_spelling[number],0),2)),"")</f>
        <v>Ab</v>
      </c>
      <c r="W245" s="1" t="str">
        <f>IFERROR(IF($I245="b",INDEX(flat_spelling[],MATCH(scales[[#This Row],[n6]],flat_spelling[number],0),2),INDEX(sharp_spelling[],MATCH(scales[[#This Row],[n6]],sharp_spelling[number],0),2)),"")</f>
        <v>Bb</v>
      </c>
      <c r="X245" s="1" t="str">
        <f>IFERROR(IF($I245="b",INDEX(flat_spelling[],MATCH(scales[[#This Row],[n7]],flat_spelling[number],0),2),INDEX(sharp_spelling[],MATCH(scales[[#This Row],[n7]],sharp_spelling[number],0),2)),"")</f>
        <v>C</v>
      </c>
      <c r="Y245" s="1" t="str">
        <f>IFERROR(IF($I245="b",INDEX(flat_spelling[],MATCH(scales[[#This Row],[n8]],flat_spelling[number],0),2),INDEX(sharp_spelling[],MATCH(scales[[#This Row],[n8]],sharp_spelling[number],0),2)),"")</f>
        <v/>
      </c>
      <c r="Z245" s="1" t="s">
        <v>79</v>
      </c>
      <c r="AA245" s="1" t="s">
        <v>78</v>
      </c>
      <c r="AB245" s="1" t="s">
        <v>78</v>
      </c>
      <c r="AC245" s="1" t="s">
        <v>80</v>
      </c>
      <c r="AD245" s="1" t="s">
        <v>77</v>
      </c>
      <c r="AE245" s="1" t="s">
        <v>77</v>
      </c>
      <c r="AF245" s="1" t="s">
        <v>79</v>
      </c>
    </row>
    <row r="246" spans="2:32" x14ac:dyDescent="0.4">
      <c r="B246" s="1">
        <v>244</v>
      </c>
      <c r="C246" s="1">
        <v>4</v>
      </c>
      <c r="D246" s="1" t="str">
        <f>scales[[#This Row],[nn1]]</f>
        <v>D#</v>
      </c>
      <c r="E246" s="1" t="s">
        <v>64</v>
      </c>
      <c r="F246" s="1">
        <v>7</v>
      </c>
      <c r="G246" s="1" t="s">
        <v>25</v>
      </c>
      <c r="H246" s="1">
        <f t="shared" si="160"/>
        <v>5</v>
      </c>
      <c r="I246" s="1" t="str">
        <f>IF(COUNTIF(RMS_spelling[number],scales[[#This Row],[RMS]])&gt;0,"b","")</f>
        <v/>
      </c>
      <c r="J246" s="1">
        <f t="shared" si="161"/>
        <v>4</v>
      </c>
      <c r="K246" s="1">
        <f t="shared" si="162"/>
        <v>5</v>
      </c>
      <c r="L246" s="1">
        <f t="shared" si="163"/>
        <v>7</v>
      </c>
      <c r="M246" s="1">
        <f t="shared" si="164"/>
        <v>8</v>
      </c>
      <c r="N246" s="1">
        <f t="shared" si="165"/>
        <v>10</v>
      </c>
      <c r="O246" s="1">
        <f t="shared" si="166"/>
        <v>12</v>
      </c>
      <c r="P246" s="1">
        <f t="shared" si="167"/>
        <v>2</v>
      </c>
      <c r="R246" s="1" t="str">
        <f>IFERROR(IF($I246="b",INDEX(flat_spelling[],MATCH(scales[[#This Row],[n1]],flat_spelling[number],0),2),INDEX(sharp_spelling[],MATCH(scales[[#This Row],[n1]],sharp_spelling[number],0),2)),"")</f>
        <v>D#</v>
      </c>
      <c r="S246" s="1" t="str">
        <f>IFERROR(IF($I246="b",INDEX(flat_spelling[],MATCH(scales[[#This Row],[n2]],flat_spelling[number],0),2),INDEX(sharp_spelling[],MATCH(scales[[#This Row],[n2]],sharp_spelling[number],0),2)),"")</f>
        <v>E</v>
      </c>
      <c r="T246" s="1" t="str">
        <f>IFERROR(IF($I246="b",INDEX(flat_spelling[],MATCH(scales[[#This Row],[n3]],flat_spelling[number],0),2),INDEX(sharp_spelling[],MATCH(scales[[#This Row],[n3]],sharp_spelling[number],0),2)),"")</f>
        <v>F#</v>
      </c>
      <c r="U246" s="1" t="str">
        <f>IFERROR(IF($I246="b",INDEX(flat_spelling[],MATCH(scales[[#This Row],[n4]],flat_spelling[number],0),2),INDEX(sharp_spelling[],MATCH(scales[[#This Row],[n4]],sharp_spelling[number],0),2)),"")</f>
        <v>G</v>
      </c>
      <c r="V246" s="1" t="str">
        <f>IFERROR(IF($I246="b",INDEX(flat_spelling[],MATCH(scales[[#This Row],[n5]],flat_spelling[number],0),2),INDEX(sharp_spelling[],MATCH(scales[[#This Row],[n5]],sharp_spelling[number],0),2)),"")</f>
        <v>A</v>
      </c>
      <c r="W246" s="1" t="str">
        <f>IFERROR(IF($I246="b",INDEX(flat_spelling[],MATCH(scales[[#This Row],[n6]],flat_spelling[number],0),2),INDEX(sharp_spelling[],MATCH(scales[[#This Row],[n6]],sharp_spelling[number],0),2)),"")</f>
        <v>B</v>
      </c>
      <c r="X246" s="1" t="str">
        <f>IFERROR(IF($I246="b",INDEX(flat_spelling[],MATCH(scales[[#This Row],[n7]],flat_spelling[number],0),2),INDEX(sharp_spelling[],MATCH(scales[[#This Row],[n7]],sharp_spelling[number],0),2)),"")</f>
        <v>C#</v>
      </c>
      <c r="Y246" s="1" t="str">
        <f>IFERROR(IF($I246="b",INDEX(flat_spelling[],MATCH(scales[[#This Row],[n8]],flat_spelling[number],0),2),INDEX(sharp_spelling[],MATCH(scales[[#This Row],[n8]],sharp_spelling[number],0),2)),"")</f>
        <v/>
      </c>
      <c r="Z246" s="1" t="s">
        <v>79</v>
      </c>
      <c r="AA246" s="1" t="s">
        <v>78</v>
      </c>
      <c r="AB246" s="1" t="s">
        <v>78</v>
      </c>
      <c r="AC246" s="1" t="s">
        <v>80</v>
      </c>
      <c r="AD246" s="1" t="s">
        <v>77</v>
      </c>
      <c r="AE246" s="1" t="s">
        <v>77</v>
      </c>
      <c r="AF246" s="1" t="s">
        <v>79</v>
      </c>
    </row>
    <row r="247" spans="2:32" x14ac:dyDescent="0.4">
      <c r="B247" s="1">
        <v>245</v>
      </c>
      <c r="C247" s="1">
        <v>5</v>
      </c>
      <c r="D247" s="1" t="str">
        <f>scales[[#This Row],[nn1]]</f>
        <v>E</v>
      </c>
      <c r="E247" s="1" t="s">
        <v>64</v>
      </c>
      <c r="F247" s="1">
        <v>7</v>
      </c>
      <c r="G247" s="1" t="s">
        <v>25</v>
      </c>
      <c r="H247" s="1">
        <f t="shared" si="160"/>
        <v>6</v>
      </c>
      <c r="I247" s="1" t="str">
        <f>IF(COUNTIF(RMS_spelling[number],scales[[#This Row],[RMS]])&gt;0,"b","")</f>
        <v>b</v>
      </c>
      <c r="J247" s="1">
        <f t="shared" si="161"/>
        <v>5</v>
      </c>
      <c r="K247" s="1">
        <f t="shared" si="162"/>
        <v>6</v>
      </c>
      <c r="L247" s="1">
        <f t="shared" si="163"/>
        <v>8</v>
      </c>
      <c r="M247" s="1">
        <f t="shared" si="164"/>
        <v>9</v>
      </c>
      <c r="N247" s="1">
        <f t="shared" si="165"/>
        <v>11</v>
      </c>
      <c r="O247" s="1">
        <f t="shared" si="166"/>
        <v>1</v>
      </c>
      <c r="P247" s="1">
        <f t="shared" si="167"/>
        <v>3</v>
      </c>
      <c r="R247" s="1" t="str">
        <f>IFERROR(IF($I247="b",INDEX(flat_spelling[],MATCH(scales[[#This Row],[n1]],flat_spelling[number],0),2),INDEX(sharp_spelling[],MATCH(scales[[#This Row],[n1]],sharp_spelling[number],0),2)),"")</f>
        <v>E</v>
      </c>
      <c r="S247" s="1" t="str">
        <f>IFERROR(IF($I247="b",INDEX(flat_spelling[],MATCH(scales[[#This Row],[n2]],flat_spelling[number],0),2),INDEX(sharp_spelling[],MATCH(scales[[#This Row],[n2]],sharp_spelling[number],0),2)),"")</f>
        <v>F</v>
      </c>
      <c r="T247" s="1" t="str">
        <f>IFERROR(IF($I247="b",INDEX(flat_spelling[],MATCH(scales[[#This Row],[n3]],flat_spelling[number],0),2),INDEX(sharp_spelling[],MATCH(scales[[#This Row],[n3]],sharp_spelling[number],0),2)),"")</f>
        <v>G</v>
      </c>
      <c r="U247" s="1" t="str">
        <f>IFERROR(IF($I247="b",INDEX(flat_spelling[],MATCH(scales[[#This Row],[n4]],flat_spelling[number],0),2),INDEX(sharp_spelling[],MATCH(scales[[#This Row],[n4]],sharp_spelling[number],0),2)),"")</f>
        <v>Ab</v>
      </c>
      <c r="V247" s="1" t="str">
        <f>IFERROR(IF($I247="b",INDEX(flat_spelling[],MATCH(scales[[#This Row],[n5]],flat_spelling[number],0),2),INDEX(sharp_spelling[],MATCH(scales[[#This Row],[n5]],sharp_spelling[number],0),2)),"")</f>
        <v>Bb</v>
      </c>
      <c r="W247" s="1" t="str">
        <f>IFERROR(IF($I247="b",INDEX(flat_spelling[],MATCH(scales[[#This Row],[n6]],flat_spelling[number],0),2),INDEX(sharp_spelling[],MATCH(scales[[#This Row],[n6]],sharp_spelling[number],0),2)),"")</f>
        <v>C</v>
      </c>
      <c r="X247" s="1" t="str">
        <f>IFERROR(IF($I247="b",INDEX(flat_spelling[],MATCH(scales[[#This Row],[n7]],flat_spelling[number],0),2),INDEX(sharp_spelling[],MATCH(scales[[#This Row],[n7]],sharp_spelling[number],0),2)),"")</f>
        <v>D</v>
      </c>
      <c r="Y247" s="1" t="str">
        <f>IFERROR(IF($I247="b",INDEX(flat_spelling[],MATCH(scales[[#This Row],[n8]],flat_spelling[number],0),2),INDEX(sharp_spelling[],MATCH(scales[[#This Row],[n8]],sharp_spelling[number],0),2)),"")</f>
        <v/>
      </c>
      <c r="Z247" s="1" t="s">
        <v>79</v>
      </c>
      <c r="AA247" s="1" t="s">
        <v>78</v>
      </c>
      <c r="AB247" s="1" t="s">
        <v>78</v>
      </c>
      <c r="AC247" s="1" t="s">
        <v>80</v>
      </c>
      <c r="AD247" s="1" t="s">
        <v>77</v>
      </c>
      <c r="AE247" s="1" t="s">
        <v>77</v>
      </c>
      <c r="AF247" s="1" t="s">
        <v>79</v>
      </c>
    </row>
    <row r="248" spans="2:32" x14ac:dyDescent="0.4">
      <c r="B248" s="1">
        <v>246</v>
      </c>
      <c r="C248" s="1">
        <v>6</v>
      </c>
      <c r="D248" s="1" t="str">
        <f>scales[[#This Row],[nn1]]</f>
        <v>F</v>
      </c>
      <c r="E248" s="1" t="s">
        <v>64</v>
      </c>
      <c r="F248" s="1">
        <v>7</v>
      </c>
      <c r="G248" s="1" t="s">
        <v>25</v>
      </c>
      <c r="H248" s="1">
        <f t="shared" si="160"/>
        <v>7</v>
      </c>
      <c r="I248" s="1" t="str">
        <f>IF(COUNTIF(RMS_spelling[number],scales[[#This Row],[RMS]])&gt;0,"b","")</f>
        <v/>
      </c>
      <c r="J248" s="1">
        <f t="shared" si="161"/>
        <v>6</v>
      </c>
      <c r="K248" s="1">
        <f t="shared" si="162"/>
        <v>7</v>
      </c>
      <c r="L248" s="1">
        <f t="shared" si="163"/>
        <v>9</v>
      </c>
      <c r="M248" s="1">
        <f t="shared" si="164"/>
        <v>10</v>
      </c>
      <c r="N248" s="1">
        <f t="shared" si="165"/>
        <v>12</v>
      </c>
      <c r="O248" s="1">
        <f t="shared" si="166"/>
        <v>2</v>
      </c>
      <c r="P248" s="1">
        <f t="shared" si="167"/>
        <v>4</v>
      </c>
      <c r="R248" s="1" t="str">
        <f>IFERROR(IF($I248="b",INDEX(flat_spelling[],MATCH(scales[[#This Row],[n1]],flat_spelling[number],0),2),INDEX(sharp_spelling[],MATCH(scales[[#This Row],[n1]],sharp_spelling[number],0),2)),"")</f>
        <v>F</v>
      </c>
      <c r="S248" s="1" t="str">
        <f>IFERROR(IF($I248="b",INDEX(flat_spelling[],MATCH(scales[[#This Row],[n2]],flat_spelling[number],0),2),INDEX(sharp_spelling[],MATCH(scales[[#This Row],[n2]],sharp_spelling[number],0),2)),"")</f>
        <v>F#</v>
      </c>
      <c r="T248" s="1" t="str">
        <f>IFERROR(IF($I248="b",INDEX(flat_spelling[],MATCH(scales[[#This Row],[n3]],flat_spelling[number],0),2),INDEX(sharp_spelling[],MATCH(scales[[#This Row],[n3]],sharp_spelling[number],0),2)),"")</f>
        <v>G#</v>
      </c>
      <c r="U248" s="1" t="str">
        <f>IFERROR(IF($I248="b",INDEX(flat_spelling[],MATCH(scales[[#This Row],[n4]],flat_spelling[number],0),2),INDEX(sharp_spelling[],MATCH(scales[[#This Row],[n4]],sharp_spelling[number],0),2)),"")</f>
        <v>A</v>
      </c>
      <c r="V248" s="1" t="str">
        <f>IFERROR(IF($I248="b",INDEX(flat_spelling[],MATCH(scales[[#This Row],[n5]],flat_spelling[number],0),2),INDEX(sharp_spelling[],MATCH(scales[[#This Row],[n5]],sharp_spelling[number],0),2)),"")</f>
        <v>B</v>
      </c>
      <c r="W248" s="1" t="str">
        <f>IFERROR(IF($I248="b",INDEX(flat_spelling[],MATCH(scales[[#This Row],[n6]],flat_spelling[number],0),2),INDEX(sharp_spelling[],MATCH(scales[[#This Row],[n6]],sharp_spelling[number],0),2)),"")</f>
        <v>C#</v>
      </c>
      <c r="X248" s="1" t="str">
        <f>IFERROR(IF($I248="b",INDEX(flat_spelling[],MATCH(scales[[#This Row],[n7]],flat_spelling[number],0),2),INDEX(sharp_spelling[],MATCH(scales[[#This Row],[n7]],sharp_spelling[number],0),2)),"")</f>
        <v>D#</v>
      </c>
      <c r="Y248" s="1" t="str">
        <f>IFERROR(IF($I248="b",INDEX(flat_spelling[],MATCH(scales[[#This Row],[n8]],flat_spelling[number],0),2),INDEX(sharp_spelling[],MATCH(scales[[#This Row],[n8]],sharp_spelling[number],0),2)),"")</f>
        <v/>
      </c>
      <c r="Z248" s="1" t="s">
        <v>79</v>
      </c>
      <c r="AA248" s="1" t="s">
        <v>78</v>
      </c>
      <c r="AB248" s="1" t="s">
        <v>78</v>
      </c>
      <c r="AC248" s="1" t="s">
        <v>80</v>
      </c>
      <c r="AD248" s="1" t="s">
        <v>77</v>
      </c>
      <c r="AE248" s="1" t="s">
        <v>77</v>
      </c>
      <c r="AF248" s="1" t="s">
        <v>79</v>
      </c>
    </row>
    <row r="249" spans="2:32" x14ac:dyDescent="0.4">
      <c r="B249" s="1">
        <v>247</v>
      </c>
      <c r="C249" s="1">
        <v>7</v>
      </c>
      <c r="D249" s="1" t="str">
        <f>scales[[#This Row],[nn1]]</f>
        <v>F#</v>
      </c>
      <c r="E249" s="1" t="s">
        <v>64</v>
      </c>
      <c r="F249" s="1">
        <v>7</v>
      </c>
      <c r="G249" s="1" t="s">
        <v>25</v>
      </c>
      <c r="H249" s="1">
        <f t="shared" si="160"/>
        <v>8</v>
      </c>
      <c r="I249" s="1" t="str">
        <f>IF(COUNTIF(RMS_spelling[number],scales[[#This Row],[RMS]])&gt;0,"b","")</f>
        <v/>
      </c>
      <c r="J249" s="1">
        <f t="shared" si="161"/>
        <v>7</v>
      </c>
      <c r="K249" s="1">
        <f t="shared" si="162"/>
        <v>8</v>
      </c>
      <c r="L249" s="1">
        <f t="shared" si="163"/>
        <v>10</v>
      </c>
      <c r="M249" s="1">
        <f t="shared" si="164"/>
        <v>11</v>
      </c>
      <c r="N249" s="1">
        <f t="shared" si="165"/>
        <v>1</v>
      </c>
      <c r="O249" s="1">
        <f t="shared" si="166"/>
        <v>3</v>
      </c>
      <c r="P249" s="1">
        <f t="shared" si="167"/>
        <v>5</v>
      </c>
      <c r="R249" s="1" t="str">
        <f>IFERROR(IF($I249="b",INDEX(flat_spelling[],MATCH(scales[[#This Row],[n1]],flat_spelling[number],0),2),INDEX(sharp_spelling[],MATCH(scales[[#This Row],[n1]],sharp_spelling[number],0),2)),"")</f>
        <v>F#</v>
      </c>
      <c r="S249" s="1" t="str">
        <f>IFERROR(IF($I249="b",INDEX(flat_spelling[],MATCH(scales[[#This Row],[n2]],flat_spelling[number],0),2),INDEX(sharp_spelling[],MATCH(scales[[#This Row],[n2]],sharp_spelling[number],0),2)),"")</f>
        <v>G</v>
      </c>
      <c r="T249" s="1" t="str">
        <f>IFERROR(IF($I249="b",INDEX(flat_spelling[],MATCH(scales[[#This Row],[n3]],flat_spelling[number],0),2),INDEX(sharp_spelling[],MATCH(scales[[#This Row],[n3]],sharp_spelling[number],0),2)),"")</f>
        <v>A</v>
      </c>
      <c r="U249" s="1" t="str">
        <f>IFERROR(IF($I249="b",INDEX(flat_spelling[],MATCH(scales[[#This Row],[n4]],flat_spelling[number],0),2),INDEX(sharp_spelling[],MATCH(scales[[#This Row],[n4]],sharp_spelling[number],0),2)),"")</f>
        <v>A#</v>
      </c>
      <c r="V249" s="1" t="str">
        <f>IFERROR(IF($I249="b",INDEX(flat_spelling[],MATCH(scales[[#This Row],[n5]],flat_spelling[number],0),2),INDEX(sharp_spelling[],MATCH(scales[[#This Row],[n5]],sharp_spelling[number],0),2)),"")</f>
        <v>C</v>
      </c>
      <c r="W249" s="1" t="str">
        <f>IFERROR(IF($I249="b",INDEX(flat_spelling[],MATCH(scales[[#This Row],[n6]],flat_spelling[number],0),2),INDEX(sharp_spelling[],MATCH(scales[[#This Row],[n6]],sharp_spelling[number],0),2)),"")</f>
        <v>D</v>
      </c>
      <c r="X249" s="1" t="str">
        <f>IFERROR(IF($I249="b",INDEX(flat_spelling[],MATCH(scales[[#This Row],[n7]],flat_spelling[number],0),2),INDEX(sharp_spelling[],MATCH(scales[[#This Row],[n7]],sharp_spelling[number],0),2)),"")</f>
        <v>E</v>
      </c>
      <c r="Y249" s="1" t="str">
        <f>IFERROR(IF($I249="b",INDEX(flat_spelling[],MATCH(scales[[#This Row],[n8]],flat_spelling[number],0),2),INDEX(sharp_spelling[],MATCH(scales[[#This Row],[n8]],sharp_spelling[number],0),2)),"")</f>
        <v/>
      </c>
      <c r="Z249" s="1" t="s">
        <v>79</v>
      </c>
      <c r="AA249" s="1" t="s">
        <v>78</v>
      </c>
      <c r="AB249" s="1" t="s">
        <v>78</v>
      </c>
      <c r="AC249" s="1" t="s">
        <v>80</v>
      </c>
      <c r="AD249" s="1" t="s">
        <v>77</v>
      </c>
      <c r="AE249" s="1" t="s">
        <v>77</v>
      </c>
      <c r="AF249" s="1" t="s">
        <v>79</v>
      </c>
    </row>
    <row r="250" spans="2:32" x14ac:dyDescent="0.4">
      <c r="B250" s="1">
        <v>248</v>
      </c>
      <c r="C250" s="1">
        <v>8</v>
      </c>
      <c r="D250" s="1" t="str">
        <f>scales[[#This Row],[nn1]]</f>
        <v>G</v>
      </c>
      <c r="E250" s="1" t="s">
        <v>64</v>
      </c>
      <c r="F250" s="1">
        <v>7</v>
      </c>
      <c r="G250" s="1" t="s">
        <v>25</v>
      </c>
      <c r="H250" s="1">
        <f t="shared" si="160"/>
        <v>9</v>
      </c>
      <c r="I250" s="1" t="str">
        <f>IF(COUNTIF(RMS_spelling[number],scales[[#This Row],[RMS]])&gt;0,"b","")</f>
        <v>b</v>
      </c>
      <c r="J250" s="1">
        <f t="shared" si="161"/>
        <v>8</v>
      </c>
      <c r="K250" s="1">
        <f t="shared" si="162"/>
        <v>9</v>
      </c>
      <c r="L250" s="1">
        <f t="shared" si="163"/>
        <v>11</v>
      </c>
      <c r="M250" s="1">
        <f t="shared" si="164"/>
        <v>12</v>
      </c>
      <c r="N250" s="1">
        <f t="shared" si="165"/>
        <v>2</v>
      </c>
      <c r="O250" s="1">
        <f t="shared" si="166"/>
        <v>4</v>
      </c>
      <c r="P250" s="1">
        <f t="shared" si="167"/>
        <v>6</v>
      </c>
      <c r="R250" s="1" t="str">
        <f>IFERROR(IF($I250="b",INDEX(flat_spelling[],MATCH(scales[[#This Row],[n1]],flat_spelling[number],0),2),INDEX(sharp_spelling[],MATCH(scales[[#This Row],[n1]],sharp_spelling[number],0),2)),"")</f>
        <v>G</v>
      </c>
      <c r="S250" s="1" t="str">
        <f>IFERROR(IF($I250="b",INDEX(flat_spelling[],MATCH(scales[[#This Row],[n2]],flat_spelling[number],0),2),INDEX(sharp_spelling[],MATCH(scales[[#This Row],[n2]],sharp_spelling[number],0),2)),"")</f>
        <v>Ab</v>
      </c>
      <c r="T250" s="1" t="str">
        <f>IFERROR(IF($I250="b",INDEX(flat_spelling[],MATCH(scales[[#This Row],[n3]],flat_spelling[number],0),2),INDEX(sharp_spelling[],MATCH(scales[[#This Row],[n3]],sharp_spelling[number],0),2)),"")</f>
        <v>Bb</v>
      </c>
      <c r="U250" s="1" t="str">
        <f>IFERROR(IF($I250="b",INDEX(flat_spelling[],MATCH(scales[[#This Row],[n4]],flat_spelling[number],0),2),INDEX(sharp_spelling[],MATCH(scales[[#This Row],[n4]],sharp_spelling[number],0),2)),"")</f>
        <v>B</v>
      </c>
      <c r="V250" s="1" t="str">
        <f>IFERROR(IF($I250="b",INDEX(flat_spelling[],MATCH(scales[[#This Row],[n5]],flat_spelling[number],0),2),INDEX(sharp_spelling[],MATCH(scales[[#This Row],[n5]],sharp_spelling[number],0),2)),"")</f>
        <v>Db</v>
      </c>
      <c r="W250" s="1" t="str">
        <f>IFERROR(IF($I250="b",INDEX(flat_spelling[],MATCH(scales[[#This Row],[n6]],flat_spelling[number],0),2),INDEX(sharp_spelling[],MATCH(scales[[#This Row],[n6]],sharp_spelling[number],0),2)),"")</f>
        <v>Eb</v>
      </c>
      <c r="X250" s="1" t="str">
        <f>IFERROR(IF($I250="b",INDEX(flat_spelling[],MATCH(scales[[#This Row],[n7]],flat_spelling[number],0),2),INDEX(sharp_spelling[],MATCH(scales[[#This Row],[n7]],sharp_spelling[number],0),2)),"")</f>
        <v>F</v>
      </c>
      <c r="Y250" s="1" t="str">
        <f>IFERROR(IF($I250="b",INDEX(flat_spelling[],MATCH(scales[[#This Row],[n8]],flat_spelling[number],0),2),INDEX(sharp_spelling[],MATCH(scales[[#This Row],[n8]],sharp_spelling[number],0),2)),"")</f>
        <v/>
      </c>
      <c r="Z250" s="1" t="s">
        <v>79</v>
      </c>
      <c r="AA250" s="1" t="s">
        <v>78</v>
      </c>
      <c r="AB250" s="1" t="s">
        <v>78</v>
      </c>
      <c r="AC250" s="1" t="s">
        <v>80</v>
      </c>
      <c r="AD250" s="1" t="s">
        <v>77</v>
      </c>
      <c r="AE250" s="1" t="s">
        <v>77</v>
      </c>
      <c r="AF250" s="1" t="s">
        <v>79</v>
      </c>
    </row>
    <row r="251" spans="2:32" x14ac:dyDescent="0.4">
      <c r="B251" s="1">
        <v>249</v>
      </c>
      <c r="C251" s="1">
        <v>9</v>
      </c>
      <c r="D251" s="1" t="str">
        <f>scales[[#This Row],[nn1]]</f>
        <v>G#</v>
      </c>
      <c r="E251" s="1" t="s">
        <v>64</v>
      </c>
      <c r="F251" s="1">
        <v>7</v>
      </c>
      <c r="G251" s="1" t="s">
        <v>25</v>
      </c>
      <c r="H251" s="1">
        <f t="shared" si="160"/>
        <v>10</v>
      </c>
      <c r="I251" s="1" t="str">
        <f>IF(COUNTIF(RMS_spelling[number],scales[[#This Row],[RMS]])&gt;0,"b","")</f>
        <v/>
      </c>
      <c r="J251" s="1">
        <f t="shared" si="161"/>
        <v>9</v>
      </c>
      <c r="K251" s="1">
        <f t="shared" si="162"/>
        <v>10</v>
      </c>
      <c r="L251" s="1">
        <f t="shared" si="163"/>
        <v>12</v>
      </c>
      <c r="M251" s="1">
        <f t="shared" si="164"/>
        <v>1</v>
      </c>
      <c r="N251" s="1">
        <f t="shared" si="165"/>
        <v>3</v>
      </c>
      <c r="O251" s="1">
        <f t="shared" si="166"/>
        <v>5</v>
      </c>
      <c r="P251" s="1">
        <f t="shared" si="167"/>
        <v>7</v>
      </c>
      <c r="R251" s="1" t="str">
        <f>IFERROR(IF($I251="b",INDEX(flat_spelling[],MATCH(scales[[#This Row],[n1]],flat_spelling[number],0),2),INDEX(sharp_spelling[],MATCH(scales[[#This Row],[n1]],sharp_spelling[number],0),2)),"")</f>
        <v>G#</v>
      </c>
      <c r="S251" s="1" t="str">
        <f>IFERROR(IF($I251="b",INDEX(flat_spelling[],MATCH(scales[[#This Row],[n2]],flat_spelling[number],0),2),INDEX(sharp_spelling[],MATCH(scales[[#This Row],[n2]],sharp_spelling[number],0),2)),"")</f>
        <v>A</v>
      </c>
      <c r="T251" s="1" t="str">
        <f>IFERROR(IF($I251="b",INDEX(flat_spelling[],MATCH(scales[[#This Row],[n3]],flat_spelling[number],0),2),INDEX(sharp_spelling[],MATCH(scales[[#This Row],[n3]],sharp_spelling[number],0),2)),"")</f>
        <v>B</v>
      </c>
      <c r="U251" s="1" t="str">
        <f>IFERROR(IF($I251="b",INDEX(flat_spelling[],MATCH(scales[[#This Row],[n4]],flat_spelling[number],0),2),INDEX(sharp_spelling[],MATCH(scales[[#This Row],[n4]],sharp_spelling[number],0),2)),"")</f>
        <v>C</v>
      </c>
      <c r="V251" s="1" t="str">
        <f>IFERROR(IF($I251="b",INDEX(flat_spelling[],MATCH(scales[[#This Row],[n5]],flat_spelling[number],0),2),INDEX(sharp_spelling[],MATCH(scales[[#This Row],[n5]],sharp_spelling[number],0),2)),"")</f>
        <v>D</v>
      </c>
      <c r="W251" s="1" t="str">
        <f>IFERROR(IF($I251="b",INDEX(flat_spelling[],MATCH(scales[[#This Row],[n6]],flat_spelling[number],0),2),INDEX(sharp_spelling[],MATCH(scales[[#This Row],[n6]],sharp_spelling[number],0),2)),"")</f>
        <v>E</v>
      </c>
      <c r="X251" s="1" t="str">
        <f>IFERROR(IF($I251="b",INDEX(flat_spelling[],MATCH(scales[[#This Row],[n7]],flat_spelling[number],0),2),INDEX(sharp_spelling[],MATCH(scales[[#This Row],[n7]],sharp_spelling[number],0),2)),"")</f>
        <v>F#</v>
      </c>
      <c r="Y251" s="1" t="str">
        <f>IFERROR(IF($I251="b",INDEX(flat_spelling[],MATCH(scales[[#This Row],[n8]],flat_spelling[number],0),2),INDEX(sharp_spelling[],MATCH(scales[[#This Row],[n8]],sharp_spelling[number],0),2)),"")</f>
        <v/>
      </c>
      <c r="Z251" s="1" t="s">
        <v>79</v>
      </c>
      <c r="AA251" s="1" t="s">
        <v>78</v>
      </c>
      <c r="AB251" s="1" t="s">
        <v>78</v>
      </c>
      <c r="AC251" s="1" t="s">
        <v>80</v>
      </c>
      <c r="AD251" s="1" t="s">
        <v>77</v>
      </c>
      <c r="AE251" s="1" t="s">
        <v>77</v>
      </c>
      <c r="AF251" s="1" t="s">
        <v>79</v>
      </c>
    </row>
    <row r="252" spans="2:32" x14ac:dyDescent="0.4">
      <c r="B252" s="1">
        <v>250</v>
      </c>
      <c r="C252" s="1">
        <v>10</v>
      </c>
      <c r="D252" s="1" t="str">
        <f>scales[[#This Row],[nn1]]</f>
        <v>A</v>
      </c>
      <c r="E252" s="1" t="s">
        <v>64</v>
      </c>
      <c r="F252" s="1">
        <v>7</v>
      </c>
      <c r="G252" s="1" t="s">
        <v>25</v>
      </c>
      <c r="H252" s="1">
        <f t="shared" si="160"/>
        <v>11</v>
      </c>
      <c r="I252" s="1" t="str">
        <f>IF(COUNTIF(RMS_spelling[number],scales[[#This Row],[RMS]])&gt;0,"b","")</f>
        <v>b</v>
      </c>
      <c r="J252" s="1">
        <f t="shared" si="161"/>
        <v>10</v>
      </c>
      <c r="K252" s="1">
        <f t="shared" si="162"/>
        <v>11</v>
      </c>
      <c r="L252" s="1">
        <f t="shared" si="163"/>
        <v>1</v>
      </c>
      <c r="M252" s="1">
        <f t="shared" si="164"/>
        <v>2</v>
      </c>
      <c r="N252" s="1">
        <f t="shared" si="165"/>
        <v>4</v>
      </c>
      <c r="O252" s="1">
        <f t="shared" si="166"/>
        <v>6</v>
      </c>
      <c r="P252" s="1">
        <f t="shared" si="167"/>
        <v>8</v>
      </c>
      <c r="R252" s="1" t="str">
        <f>IFERROR(IF($I252="b",INDEX(flat_spelling[],MATCH(scales[[#This Row],[n1]],flat_spelling[number],0),2),INDEX(sharp_spelling[],MATCH(scales[[#This Row],[n1]],sharp_spelling[number],0),2)),"")</f>
        <v>A</v>
      </c>
      <c r="S252" s="1" t="str">
        <f>IFERROR(IF($I252="b",INDEX(flat_spelling[],MATCH(scales[[#This Row],[n2]],flat_spelling[number],0),2),INDEX(sharp_spelling[],MATCH(scales[[#This Row],[n2]],sharp_spelling[number],0),2)),"")</f>
        <v>Bb</v>
      </c>
      <c r="T252" s="1" t="str">
        <f>IFERROR(IF($I252="b",INDEX(flat_spelling[],MATCH(scales[[#This Row],[n3]],flat_spelling[number],0),2),INDEX(sharp_spelling[],MATCH(scales[[#This Row],[n3]],sharp_spelling[number],0),2)),"")</f>
        <v>C</v>
      </c>
      <c r="U252" s="1" t="str">
        <f>IFERROR(IF($I252="b",INDEX(flat_spelling[],MATCH(scales[[#This Row],[n4]],flat_spelling[number],0),2),INDEX(sharp_spelling[],MATCH(scales[[#This Row],[n4]],sharp_spelling[number],0),2)),"")</f>
        <v>Db</v>
      </c>
      <c r="V252" s="1" t="str">
        <f>IFERROR(IF($I252="b",INDEX(flat_spelling[],MATCH(scales[[#This Row],[n5]],flat_spelling[number],0),2),INDEX(sharp_spelling[],MATCH(scales[[#This Row],[n5]],sharp_spelling[number],0),2)),"")</f>
        <v>Eb</v>
      </c>
      <c r="W252" s="1" t="str">
        <f>IFERROR(IF($I252="b",INDEX(flat_spelling[],MATCH(scales[[#This Row],[n6]],flat_spelling[number],0),2),INDEX(sharp_spelling[],MATCH(scales[[#This Row],[n6]],sharp_spelling[number],0),2)),"")</f>
        <v>F</v>
      </c>
      <c r="X252" s="1" t="str">
        <f>IFERROR(IF($I252="b",INDEX(flat_spelling[],MATCH(scales[[#This Row],[n7]],flat_spelling[number],0),2),INDEX(sharp_spelling[],MATCH(scales[[#This Row],[n7]],sharp_spelling[number],0),2)),"")</f>
        <v>G</v>
      </c>
      <c r="Y252" s="1" t="str">
        <f>IFERROR(IF($I252="b",INDEX(flat_spelling[],MATCH(scales[[#This Row],[n8]],flat_spelling[number],0),2),INDEX(sharp_spelling[],MATCH(scales[[#This Row],[n8]],sharp_spelling[number],0),2)),"")</f>
        <v/>
      </c>
      <c r="Z252" s="1" t="s">
        <v>79</v>
      </c>
      <c r="AA252" s="1" t="s">
        <v>78</v>
      </c>
      <c r="AB252" s="1" t="s">
        <v>78</v>
      </c>
      <c r="AC252" s="1" t="s">
        <v>80</v>
      </c>
      <c r="AD252" s="1" t="s">
        <v>77</v>
      </c>
      <c r="AE252" s="1" t="s">
        <v>77</v>
      </c>
      <c r="AF252" s="1" t="s">
        <v>79</v>
      </c>
    </row>
    <row r="253" spans="2:32" x14ac:dyDescent="0.4">
      <c r="B253" s="1">
        <v>251</v>
      </c>
      <c r="C253" s="1">
        <v>11</v>
      </c>
      <c r="D253" s="1" t="str">
        <f>scales[[#This Row],[nn1]]</f>
        <v>A#</v>
      </c>
      <c r="E253" s="1" t="s">
        <v>64</v>
      </c>
      <c r="F253" s="1">
        <v>7</v>
      </c>
      <c r="G253" s="1" t="s">
        <v>25</v>
      </c>
      <c r="H253" s="1">
        <f t="shared" si="160"/>
        <v>12</v>
      </c>
      <c r="I253" s="1" t="str">
        <f>IF(COUNTIF(RMS_spelling[number],scales[[#This Row],[RMS]])&gt;0,"b","")</f>
        <v/>
      </c>
      <c r="J253" s="1">
        <f t="shared" si="161"/>
        <v>11</v>
      </c>
      <c r="K253" s="1">
        <f t="shared" si="162"/>
        <v>12</v>
      </c>
      <c r="L253" s="1">
        <f t="shared" si="163"/>
        <v>2</v>
      </c>
      <c r="M253" s="1">
        <f t="shared" si="164"/>
        <v>3</v>
      </c>
      <c r="N253" s="1">
        <f t="shared" si="165"/>
        <v>5</v>
      </c>
      <c r="O253" s="1">
        <f t="shared" si="166"/>
        <v>7</v>
      </c>
      <c r="P253" s="1">
        <f t="shared" si="167"/>
        <v>9</v>
      </c>
      <c r="R253" s="1" t="str">
        <f>IFERROR(IF($I253="b",INDEX(flat_spelling[],MATCH(scales[[#This Row],[n1]],flat_spelling[number],0),2),INDEX(sharp_spelling[],MATCH(scales[[#This Row],[n1]],sharp_spelling[number],0),2)),"")</f>
        <v>A#</v>
      </c>
      <c r="S253" s="1" t="str">
        <f>IFERROR(IF($I253="b",INDEX(flat_spelling[],MATCH(scales[[#This Row],[n2]],flat_spelling[number],0),2),INDEX(sharp_spelling[],MATCH(scales[[#This Row],[n2]],sharp_spelling[number],0),2)),"")</f>
        <v>B</v>
      </c>
      <c r="T253" s="1" t="str">
        <f>IFERROR(IF($I253="b",INDEX(flat_spelling[],MATCH(scales[[#This Row],[n3]],flat_spelling[number],0),2),INDEX(sharp_spelling[],MATCH(scales[[#This Row],[n3]],sharp_spelling[number],0),2)),"")</f>
        <v>C#</v>
      </c>
      <c r="U253" s="1" t="str">
        <f>IFERROR(IF($I253="b",INDEX(flat_spelling[],MATCH(scales[[#This Row],[n4]],flat_spelling[number],0),2),INDEX(sharp_spelling[],MATCH(scales[[#This Row],[n4]],sharp_spelling[number],0),2)),"")</f>
        <v>D</v>
      </c>
      <c r="V253" s="1" t="str">
        <f>IFERROR(IF($I253="b",INDEX(flat_spelling[],MATCH(scales[[#This Row],[n5]],flat_spelling[number],0),2),INDEX(sharp_spelling[],MATCH(scales[[#This Row],[n5]],sharp_spelling[number],0),2)),"")</f>
        <v>E</v>
      </c>
      <c r="W253" s="1" t="str">
        <f>IFERROR(IF($I253="b",INDEX(flat_spelling[],MATCH(scales[[#This Row],[n6]],flat_spelling[number],0),2),INDEX(sharp_spelling[],MATCH(scales[[#This Row],[n6]],sharp_spelling[number],0),2)),"")</f>
        <v>F#</v>
      </c>
      <c r="X253" s="1" t="str">
        <f>IFERROR(IF($I253="b",INDEX(flat_spelling[],MATCH(scales[[#This Row],[n7]],flat_spelling[number],0),2),INDEX(sharp_spelling[],MATCH(scales[[#This Row],[n7]],sharp_spelling[number],0),2)),"")</f>
        <v>G#</v>
      </c>
      <c r="Y253" s="1" t="str">
        <f>IFERROR(IF($I253="b",INDEX(flat_spelling[],MATCH(scales[[#This Row],[n8]],flat_spelling[number],0),2),INDEX(sharp_spelling[],MATCH(scales[[#This Row],[n8]],sharp_spelling[number],0),2)),"")</f>
        <v/>
      </c>
      <c r="Z253" s="1" t="s">
        <v>79</v>
      </c>
      <c r="AA253" s="1" t="s">
        <v>78</v>
      </c>
      <c r="AB253" s="1" t="s">
        <v>78</v>
      </c>
      <c r="AC253" s="1" t="s">
        <v>80</v>
      </c>
      <c r="AD253" s="1" t="s">
        <v>77</v>
      </c>
      <c r="AE253" s="1" t="s">
        <v>77</v>
      </c>
      <c r="AF253" s="1" t="s">
        <v>79</v>
      </c>
    </row>
    <row r="254" spans="2:32" x14ac:dyDescent="0.4">
      <c r="B254" s="1">
        <v>252</v>
      </c>
      <c r="C254" s="1">
        <v>12</v>
      </c>
      <c r="D254" s="1" t="str">
        <f>scales[[#This Row],[nn1]]</f>
        <v>B</v>
      </c>
      <c r="E254" s="1" t="s">
        <v>64</v>
      </c>
      <c r="F254" s="1">
        <v>7</v>
      </c>
      <c r="G254" s="1" t="s">
        <v>25</v>
      </c>
      <c r="H254" s="1">
        <f t="shared" si="160"/>
        <v>1</v>
      </c>
      <c r="I254" s="1" t="str">
        <f>IF(COUNTIF(RMS_spelling[number],scales[[#This Row],[RMS]])&gt;0,"b","")</f>
        <v>b</v>
      </c>
      <c r="J254" s="1">
        <f t="shared" si="161"/>
        <v>12</v>
      </c>
      <c r="K254" s="1">
        <f t="shared" si="162"/>
        <v>1</v>
      </c>
      <c r="L254" s="1">
        <f t="shared" si="163"/>
        <v>3</v>
      </c>
      <c r="M254" s="1">
        <f t="shared" si="164"/>
        <v>4</v>
      </c>
      <c r="N254" s="1">
        <f t="shared" si="165"/>
        <v>6</v>
      </c>
      <c r="O254" s="1">
        <f t="shared" si="166"/>
        <v>8</v>
      </c>
      <c r="P254" s="1">
        <f t="shared" si="167"/>
        <v>10</v>
      </c>
      <c r="R254" s="1" t="str">
        <f>IFERROR(IF($I254="b",INDEX(flat_spelling[],MATCH(scales[[#This Row],[n1]],flat_spelling[number],0),2),INDEX(sharp_spelling[],MATCH(scales[[#This Row],[n1]],sharp_spelling[number],0),2)),"")</f>
        <v>B</v>
      </c>
      <c r="S254" s="1" t="str">
        <f>IFERROR(IF($I254="b",INDEX(flat_spelling[],MATCH(scales[[#This Row],[n2]],flat_spelling[number],0),2),INDEX(sharp_spelling[],MATCH(scales[[#This Row],[n2]],sharp_spelling[number],0),2)),"")</f>
        <v>C</v>
      </c>
      <c r="T254" s="1" t="str">
        <f>IFERROR(IF($I254="b",INDEX(flat_spelling[],MATCH(scales[[#This Row],[n3]],flat_spelling[number],0),2),INDEX(sharp_spelling[],MATCH(scales[[#This Row],[n3]],sharp_spelling[number],0),2)),"")</f>
        <v>D</v>
      </c>
      <c r="U254" s="1" t="str">
        <f>IFERROR(IF($I254="b",INDEX(flat_spelling[],MATCH(scales[[#This Row],[n4]],flat_spelling[number],0),2),INDEX(sharp_spelling[],MATCH(scales[[#This Row],[n4]],sharp_spelling[number],0),2)),"")</f>
        <v>Eb</v>
      </c>
      <c r="V254" s="1" t="str">
        <f>IFERROR(IF($I254="b",INDEX(flat_spelling[],MATCH(scales[[#This Row],[n5]],flat_spelling[number],0),2),INDEX(sharp_spelling[],MATCH(scales[[#This Row],[n5]],sharp_spelling[number],0),2)),"")</f>
        <v>F</v>
      </c>
      <c r="W254" s="1" t="str">
        <f>IFERROR(IF($I254="b",INDEX(flat_spelling[],MATCH(scales[[#This Row],[n6]],flat_spelling[number],0),2),INDEX(sharp_spelling[],MATCH(scales[[#This Row],[n6]],sharp_spelling[number],0),2)),"")</f>
        <v>G</v>
      </c>
      <c r="X254" s="1" t="str">
        <f>IFERROR(IF($I254="b",INDEX(flat_spelling[],MATCH(scales[[#This Row],[n7]],flat_spelling[number],0),2),INDEX(sharp_spelling[],MATCH(scales[[#This Row],[n7]],sharp_spelling[number],0),2)),"")</f>
        <v>A</v>
      </c>
      <c r="Y254" s="1" t="str">
        <f>IFERROR(IF($I254="b",INDEX(flat_spelling[],MATCH(scales[[#This Row],[n8]],flat_spelling[number],0),2),INDEX(sharp_spelling[],MATCH(scales[[#This Row],[n8]],sharp_spelling[number],0),2)),"")</f>
        <v/>
      </c>
      <c r="Z254" s="1" t="s">
        <v>79</v>
      </c>
      <c r="AA254" s="1" t="s">
        <v>78</v>
      </c>
      <c r="AB254" s="1" t="s">
        <v>78</v>
      </c>
      <c r="AC254" s="1" t="s">
        <v>80</v>
      </c>
      <c r="AD254" s="1" t="s">
        <v>77</v>
      </c>
      <c r="AE254" s="1" t="s">
        <v>77</v>
      </c>
      <c r="AF254" s="1" t="s">
        <v>79</v>
      </c>
    </row>
    <row r="255" spans="2:32" x14ac:dyDescent="0.4">
      <c r="B255" s="1">
        <v>253</v>
      </c>
      <c r="C255" s="1">
        <v>1</v>
      </c>
      <c r="D255" s="1" t="str">
        <f>scales[[#This Row],[nn1]]</f>
        <v>C</v>
      </c>
      <c r="E255" s="1" t="s">
        <v>113</v>
      </c>
      <c r="F255" s="1">
        <v>1</v>
      </c>
      <c r="G255" s="1" t="s">
        <v>14</v>
      </c>
      <c r="H255" s="1">
        <v>1</v>
      </c>
      <c r="I255" s="1" t="str">
        <f>IF(COUNTIF(RMS_spelling[number],scales[[#This Row],[RMS]])&gt;0,"b","")</f>
        <v>b</v>
      </c>
      <c r="J255" s="1">
        <v>1</v>
      </c>
      <c r="K255" s="1">
        <v>3</v>
      </c>
      <c r="L255" s="1">
        <v>5</v>
      </c>
      <c r="M255" s="1">
        <v>8</v>
      </c>
      <c r="N255" s="1">
        <v>10</v>
      </c>
      <c r="R255" s="1" t="str">
        <f>IFERROR(IF($I255="b",INDEX(flat_spelling[],MATCH(scales[[#This Row],[n1]],flat_spelling[number],0),2),INDEX(sharp_spelling[],MATCH(scales[[#This Row],[n1]],sharp_spelling[number],0),2)),"")</f>
        <v>C</v>
      </c>
      <c r="S255" s="1" t="str">
        <f>IFERROR(IF($I255="b",INDEX(flat_spelling[],MATCH(scales[[#This Row],[n2]],flat_spelling[number],0),2),INDEX(sharp_spelling[],MATCH(scales[[#This Row],[n2]],sharp_spelling[number],0),2)),"")</f>
        <v>D</v>
      </c>
      <c r="T255" s="1" t="str">
        <f>IFERROR(IF($I255="b",INDEX(flat_spelling[],MATCH(scales[[#This Row],[n3]],flat_spelling[number],0),2),INDEX(sharp_spelling[],MATCH(scales[[#This Row],[n3]],sharp_spelling[number],0),2)),"")</f>
        <v>E</v>
      </c>
      <c r="U255" s="1" t="str">
        <f>IFERROR(IF($I255="b",INDEX(flat_spelling[],MATCH(scales[[#This Row],[n4]],flat_spelling[number],0),2),INDEX(sharp_spelling[],MATCH(scales[[#This Row],[n4]],sharp_spelling[number],0),2)),"")</f>
        <v>G</v>
      </c>
      <c r="V255" s="1" t="str">
        <f>IFERROR(IF($I255="b",INDEX(flat_spelling[],MATCH(scales[[#This Row],[n5]],flat_spelling[number],0),2),INDEX(sharp_spelling[],MATCH(scales[[#This Row],[n5]],sharp_spelling[number],0),2)),"")</f>
        <v>A</v>
      </c>
      <c r="W255" s="1" t="str">
        <f>IFERROR(IF($I255="b",INDEX(flat_spelling[],MATCH(scales[[#This Row],[n6]],flat_spelling[number],0),2),INDEX(sharp_spelling[],MATCH(scales[[#This Row],[n6]],sharp_spelling[number],0),2)),"")</f>
        <v/>
      </c>
      <c r="X255" s="1" t="str">
        <f>IFERROR(IF($I255="b",INDEX(flat_spelling[],MATCH(scales[[#This Row],[n7]],flat_spelling[number],0),2),INDEX(sharp_spelling[],MATCH(scales[[#This Row],[n7]],sharp_spelling[number],0),2)),"")</f>
        <v/>
      </c>
      <c r="Y255" s="1" t="str">
        <f>IFERROR(IF($I255="b",INDEX(flat_spelling[],MATCH(scales[[#This Row],[n8]],flat_spelling[number],0),2),INDEX(sharp_spelling[],MATCH(scales[[#This Row],[n8]],sharp_spelling[number],0),2)),"")</f>
        <v/>
      </c>
    </row>
    <row r="256" spans="2:32" x14ac:dyDescent="0.4">
      <c r="B256" s="1">
        <v>254</v>
      </c>
      <c r="C256" s="1">
        <v>2</v>
      </c>
      <c r="D256" s="1" t="str">
        <f>scales[[#This Row],[nn1]]</f>
        <v>Db</v>
      </c>
      <c r="E256" s="1" t="s">
        <v>113</v>
      </c>
      <c r="F256" s="1">
        <v>1</v>
      </c>
      <c r="G256" s="1" t="s">
        <v>14</v>
      </c>
      <c r="H256" s="1">
        <f t="shared" ref="H256:H266" si="168">H255+1</f>
        <v>2</v>
      </c>
      <c r="I256" s="1" t="str">
        <f>IF(COUNTIF(RMS_spelling[number],scales[[#This Row],[RMS]])&gt;0,"b","")</f>
        <v>b</v>
      </c>
      <c r="J256" s="1">
        <f t="shared" ref="J256:J266" si="169">MOD(J255,12)+1</f>
        <v>2</v>
      </c>
      <c r="K256" s="1">
        <f t="shared" ref="K256:K266" si="170">MOD(K255,12)+1</f>
        <v>4</v>
      </c>
      <c r="L256" s="1">
        <f t="shared" ref="L256:L266" si="171">MOD(L255,12)+1</f>
        <v>6</v>
      </c>
      <c r="M256" s="1">
        <f t="shared" ref="M256:M266" si="172">MOD(M255,12)+1</f>
        <v>9</v>
      </c>
      <c r="N256" s="1">
        <f t="shared" ref="N256:N266" si="173">MOD(N255,12)+1</f>
        <v>11</v>
      </c>
      <c r="R256" s="1" t="str">
        <f>IFERROR(IF($I256="b",INDEX(flat_spelling[],MATCH(scales[[#This Row],[n1]],flat_spelling[number],0),2),INDEX(sharp_spelling[],MATCH(scales[[#This Row],[n1]],sharp_spelling[number],0),2)),"")</f>
        <v>Db</v>
      </c>
      <c r="S256" s="1" t="str">
        <f>IFERROR(IF($I256="b",INDEX(flat_spelling[],MATCH(scales[[#This Row],[n2]],flat_spelling[number],0),2),INDEX(sharp_spelling[],MATCH(scales[[#This Row],[n2]],sharp_spelling[number],0),2)),"")</f>
        <v>Eb</v>
      </c>
      <c r="T256" s="1" t="str">
        <f>IFERROR(IF($I256="b",INDEX(flat_spelling[],MATCH(scales[[#This Row],[n3]],flat_spelling[number],0),2),INDEX(sharp_spelling[],MATCH(scales[[#This Row],[n3]],sharp_spelling[number],0),2)),"")</f>
        <v>F</v>
      </c>
      <c r="U256" s="1" t="str">
        <f>IFERROR(IF($I256="b",INDEX(flat_spelling[],MATCH(scales[[#This Row],[n4]],flat_spelling[number],0),2),INDEX(sharp_spelling[],MATCH(scales[[#This Row],[n4]],sharp_spelling[number],0),2)),"")</f>
        <v>Ab</v>
      </c>
      <c r="V256" s="1" t="str">
        <f>IFERROR(IF($I256="b",INDEX(flat_spelling[],MATCH(scales[[#This Row],[n5]],flat_spelling[number],0),2),INDEX(sharp_spelling[],MATCH(scales[[#This Row],[n5]],sharp_spelling[number],0),2)),"")</f>
        <v>Bb</v>
      </c>
      <c r="W256" s="1" t="str">
        <f>IFERROR(IF($I256="b",INDEX(flat_spelling[],MATCH(scales[[#This Row],[n6]],flat_spelling[number],0),2),INDEX(sharp_spelling[],MATCH(scales[[#This Row],[n6]],sharp_spelling[number],0),2)),"")</f>
        <v/>
      </c>
      <c r="X256" s="1" t="str">
        <f>IFERROR(IF($I256="b",INDEX(flat_spelling[],MATCH(scales[[#This Row],[n7]],flat_spelling[number],0),2),INDEX(sharp_spelling[],MATCH(scales[[#This Row],[n7]],sharp_spelling[number],0),2)),"")</f>
        <v/>
      </c>
      <c r="Y256" s="1" t="str">
        <f>IFERROR(IF($I256="b",INDEX(flat_spelling[],MATCH(scales[[#This Row],[n8]],flat_spelling[number],0),2),INDEX(sharp_spelling[],MATCH(scales[[#This Row],[n8]],sharp_spelling[number],0),2)),"")</f>
        <v/>
      </c>
    </row>
    <row r="257" spans="2:25" x14ac:dyDescent="0.4">
      <c r="B257" s="1">
        <v>255</v>
      </c>
      <c r="C257" s="1">
        <v>3</v>
      </c>
      <c r="D257" s="1" t="str">
        <f>scales[[#This Row],[nn1]]</f>
        <v>D</v>
      </c>
      <c r="E257" s="1" t="s">
        <v>113</v>
      </c>
      <c r="F257" s="1">
        <v>1</v>
      </c>
      <c r="G257" s="1" t="s">
        <v>14</v>
      </c>
      <c r="H257" s="1">
        <f t="shared" si="168"/>
        <v>3</v>
      </c>
      <c r="I257" s="1" t="str">
        <f>IF(COUNTIF(RMS_spelling[number],scales[[#This Row],[RMS]])&gt;0,"b","")</f>
        <v/>
      </c>
      <c r="J257" s="1">
        <f t="shared" si="169"/>
        <v>3</v>
      </c>
      <c r="K257" s="1">
        <f t="shared" si="170"/>
        <v>5</v>
      </c>
      <c r="L257" s="1">
        <f t="shared" si="171"/>
        <v>7</v>
      </c>
      <c r="M257" s="1">
        <f t="shared" si="172"/>
        <v>10</v>
      </c>
      <c r="N257" s="1">
        <f t="shared" si="173"/>
        <v>12</v>
      </c>
      <c r="R257" s="1" t="str">
        <f>IFERROR(IF($I257="b",INDEX(flat_spelling[],MATCH(scales[[#This Row],[n1]],flat_spelling[number],0),2),INDEX(sharp_spelling[],MATCH(scales[[#This Row],[n1]],sharp_spelling[number],0),2)),"")</f>
        <v>D</v>
      </c>
      <c r="S257" s="1" t="str">
        <f>IFERROR(IF($I257="b",INDEX(flat_spelling[],MATCH(scales[[#This Row],[n2]],flat_spelling[number],0),2),INDEX(sharp_spelling[],MATCH(scales[[#This Row],[n2]],sharp_spelling[number],0),2)),"")</f>
        <v>E</v>
      </c>
      <c r="T257" s="1" t="str">
        <f>IFERROR(IF($I257="b",INDEX(flat_spelling[],MATCH(scales[[#This Row],[n3]],flat_spelling[number],0),2),INDEX(sharp_spelling[],MATCH(scales[[#This Row],[n3]],sharp_spelling[number],0),2)),"")</f>
        <v>F#</v>
      </c>
      <c r="U257" s="1" t="str">
        <f>IFERROR(IF($I257="b",INDEX(flat_spelling[],MATCH(scales[[#This Row],[n4]],flat_spelling[number],0),2),INDEX(sharp_spelling[],MATCH(scales[[#This Row],[n4]],sharp_spelling[number],0),2)),"")</f>
        <v>A</v>
      </c>
      <c r="V257" s="1" t="str">
        <f>IFERROR(IF($I257="b",INDEX(flat_spelling[],MATCH(scales[[#This Row],[n5]],flat_spelling[number],0),2),INDEX(sharp_spelling[],MATCH(scales[[#This Row],[n5]],sharp_spelling[number],0),2)),"")</f>
        <v>B</v>
      </c>
      <c r="W257" s="1" t="str">
        <f>IFERROR(IF($I257="b",INDEX(flat_spelling[],MATCH(scales[[#This Row],[n6]],flat_spelling[number],0),2),INDEX(sharp_spelling[],MATCH(scales[[#This Row],[n6]],sharp_spelling[number],0),2)),"")</f>
        <v/>
      </c>
      <c r="X257" s="1" t="str">
        <f>IFERROR(IF($I257="b",INDEX(flat_spelling[],MATCH(scales[[#This Row],[n7]],flat_spelling[number],0),2),INDEX(sharp_spelling[],MATCH(scales[[#This Row],[n7]],sharp_spelling[number],0),2)),"")</f>
        <v/>
      </c>
      <c r="Y257" s="1" t="str">
        <f>IFERROR(IF($I257="b",INDEX(flat_spelling[],MATCH(scales[[#This Row],[n8]],flat_spelling[number],0),2),INDEX(sharp_spelling[],MATCH(scales[[#This Row],[n8]],sharp_spelling[number],0),2)),"")</f>
        <v/>
      </c>
    </row>
    <row r="258" spans="2:25" x14ac:dyDescent="0.4">
      <c r="B258" s="1">
        <v>256</v>
      </c>
      <c r="C258" s="1">
        <v>4</v>
      </c>
      <c r="D258" s="1" t="str">
        <f>scales[[#This Row],[nn1]]</f>
        <v>Eb</v>
      </c>
      <c r="E258" s="1" t="s">
        <v>113</v>
      </c>
      <c r="F258" s="1">
        <v>1</v>
      </c>
      <c r="G258" s="1" t="s">
        <v>14</v>
      </c>
      <c r="H258" s="1">
        <f t="shared" si="168"/>
        <v>4</v>
      </c>
      <c r="I258" s="1" t="str">
        <f>IF(COUNTIF(RMS_spelling[number],scales[[#This Row],[RMS]])&gt;0,"b","")</f>
        <v>b</v>
      </c>
      <c r="J258" s="1">
        <f t="shared" si="169"/>
        <v>4</v>
      </c>
      <c r="K258" s="1">
        <f t="shared" si="170"/>
        <v>6</v>
      </c>
      <c r="L258" s="1">
        <f t="shared" si="171"/>
        <v>8</v>
      </c>
      <c r="M258" s="1">
        <f t="shared" si="172"/>
        <v>11</v>
      </c>
      <c r="N258" s="1">
        <f t="shared" si="173"/>
        <v>1</v>
      </c>
      <c r="R258" s="1" t="str">
        <f>IFERROR(IF($I258="b",INDEX(flat_spelling[],MATCH(scales[[#This Row],[n1]],flat_spelling[number],0),2),INDEX(sharp_spelling[],MATCH(scales[[#This Row],[n1]],sharp_spelling[number],0),2)),"")</f>
        <v>Eb</v>
      </c>
      <c r="S258" s="1" t="str">
        <f>IFERROR(IF($I258="b",INDEX(flat_spelling[],MATCH(scales[[#This Row],[n2]],flat_spelling[number],0),2),INDEX(sharp_spelling[],MATCH(scales[[#This Row],[n2]],sharp_spelling[number],0),2)),"")</f>
        <v>F</v>
      </c>
      <c r="T258" s="1" t="str">
        <f>IFERROR(IF($I258="b",INDEX(flat_spelling[],MATCH(scales[[#This Row],[n3]],flat_spelling[number],0),2),INDEX(sharp_spelling[],MATCH(scales[[#This Row],[n3]],sharp_spelling[number],0),2)),"")</f>
        <v>G</v>
      </c>
      <c r="U258" s="1" t="str">
        <f>IFERROR(IF($I258="b",INDEX(flat_spelling[],MATCH(scales[[#This Row],[n4]],flat_spelling[number],0),2),INDEX(sharp_spelling[],MATCH(scales[[#This Row],[n4]],sharp_spelling[number],0),2)),"")</f>
        <v>Bb</v>
      </c>
      <c r="V258" s="1" t="str">
        <f>IFERROR(IF($I258="b",INDEX(flat_spelling[],MATCH(scales[[#This Row],[n5]],flat_spelling[number],0),2),INDEX(sharp_spelling[],MATCH(scales[[#This Row],[n5]],sharp_spelling[number],0),2)),"")</f>
        <v>C</v>
      </c>
      <c r="W258" s="1" t="str">
        <f>IFERROR(IF($I258="b",INDEX(flat_spelling[],MATCH(scales[[#This Row],[n6]],flat_spelling[number],0),2),INDEX(sharp_spelling[],MATCH(scales[[#This Row],[n6]],sharp_spelling[number],0),2)),"")</f>
        <v/>
      </c>
      <c r="X258" s="1" t="str">
        <f>IFERROR(IF($I258="b",INDEX(flat_spelling[],MATCH(scales[[#This Row],[n7]],flat_spelling[number],0),2),INDEX(sharp_spelling[],MATCH(scales[[#This Row],[n7]],sharp_spelling[number],0),2)),"")</f>
        <v/>
      </c>
      <c r="Y258" s="1" t="str">
        <f>IFERROR(IF($I258="b",INDEX(flat_spelling[],MATCH(scales[[#This Row],[n8]],flat_spelling[number],0),2),INDEX(sharp_spelling[],MATCH(scales[[#This Row],[n8]],sharp_spelling[number],0),2)),"")</f>
        <v/>
      </c>
    </row>
    <row r="259" spans="2:25" x14ac:dyDescent="0.4">
      <c r="B259" s="1">
        <v>257</v>
      </c>
      <c r="C259" s="1">
        <v>5</v>
      </c>
      <c r="D259" s="1" t="str">
        <f>scales[[#This Row],[nn1]]</f>
        <v>E</v>
      </c>
      <c r="E259" s="1" t="s">
        <v>113</v>
      </c>
      <c r="F259" s="1">
        <v>1</v>
      </c>
      <c r="G259" s="1" t="s">
        <v>14</v>
      </c>
      <c r="H259" s="1">
        <f t="shared" si="168"/>
        <v>5</v>
      </c>
      <c r="I259" s="1" t="str">
        <f>IF(COUNTIF(RMS_spelling[number],scales[[#This Row],[RMS]])&gt;0,"b","")</f>
        <v/>
      </c>
      <c r="J259" s="1">
        <f t="shared" si="169"/>
        <v>5</v>
      </c>
      <c r="K259" s="1">
        <f t="shared" si="170"/>
        <v>7</v>
      </c>
      <c r="L259" s="1">
        <f t="shared" si="171"/>
        <v>9</v>
      </c>
      <c r="M259" s="1">
        <f t="shared" si="172"/>
        <v>12</v>
      </c>
      <c r="N259" s="1">
        <f t="shared" si="173"/>
        <v>2</v>
      </c>
      <c r="R259" s="1" t="str">
        <f>IFERROR(IF($I259="b",INDEX(flat_spelling[],MATCH(scales[[#This Row],[n1]],flat_spelling[number],0),2),INDEX(sharp_spelling[],MATCH(scales[[#This Row],[n1]],sharp_spelling[number],0),2)),"")</f>
        <v>E</v>
      </c>
      <c r="S259" s="1" t="str">
        <f>IFERROR(IF($I259="b",INDEX(flat_spelling[],MATCH(scales[[#This Row],[n2]],flat_spelling[number],0),2),INDEX(sharp_spelling[],MATCH(scales[[#This Row],[n2]],sharp_spelling[number],0),2)),"")</f>
        <v>F#</v>
      </c>
      <c r="T259" s="1" t="str">
        <f>IFERROR(IF($I259="b",INDEX(flat_spelling[],MATCH(scales[[#This Row],[n3]],flat_spelling[number],0),2),INDEX(sharp_spelling[],MATCH(scales[[#This Row],[n3]],sharp_spelling[number],0),2)),"")</f>
        <v>G#</v>
      </c>
      <c r="U259" s="1" t="str">
        <f>IFERROR(IF($I259="b",INDEX(flat_spelling[],MATCH(scales[[#This Row],[n4]],flat_spelling[number],0),2),INDEX(sharp_spelling[],MATCH(scales[[#This Row],[n4]],sharp_spelling[number],0),2)),"")</f>
        <v>B</v>
      </c>
      <c r="V259" s="1" t="str">
        <f>IFERROR(IF($I259="b",INDEX(flat_spelling[],MATCH(scales[[#This Row],[n5]],flat_spelling[number],0),2),INDEX(sharp_spelling[],MATCH(scales[[#This Row],[n5]],sharp_spelling[number],0),2)),"")</f>
        <v>C#</v>
      </c>
      <c r="W259" s="1" t="str">
        <f>IFERROR(IF($I259="b",INDEX(flat_spelling[],MATCH(scales[[#This Row],[n6]],flat_spelling[number],0),2),INDEX(sharp_spelling[],MATCH(scales[[#This Row],[n6]],sharp_spelling[number],0),2)),"")</f>
        <v/>
      </c>
      <c r="X259" s="1" t="str">
        <f>IFERROR(IF($I259="b",INDEX(flat_spelling[],MATCH(scales[[#This Row],[n7]],flat_spelling[number],0),2),INDEX(sharp_spelling[],MATCH(scales[[#This Row],[n7]],sharp_spelling[number],0),2)),"")</f>
        <v/>
      </c>
      <c r="Y259" s="1" t="str">
        <f>IFERROR(IF($I259="b",INDEX(flat_spelling[],MATCH(scales[[#This Row],[n8]],flat_spelling[number],0),2),INDEX(sharp_spelling[],MATCH(scales[[#This Row],[n8]],sharp_spelling[number],0),2)),"")</f>
        <v/>
      </c>
    </row>
    <row r="260" spans="2:25" x14ac:dyDescent="0.4">
      <c r="B260" s="1">
        <v>258</v>
      </c>
      <c r="C260" s="1">
        <v>6</v>
      </c>
      <c r="D260" s="1" t="str">
        <f>scales[[#This Row],[nn1]]</f>
        <v>F</v>
      </c>
      <c r="E260" s="1" t="s">
        <v>113</v>
      </c>
      <c r="F260" s="1">
        <v>1</v>
      </c>
      <c r="G260" s="1" t="s">
        <v>14</v>
      </c>
      <c r="H260" s="1">
        <f t="shared" si="168"/>
        <v>6</v>
      </c>
      <c r="I260" s="1" t="str">
        <f>IF(COUNTIF(RMS_spelling[number],scales[[#This Row],[RMS]])&gt;0,"b","")</f>
        <v>b</v>
      </c>
      <c r="J260" s="1">
        <f t="shared" si="169"/>
        <v>6</v>
      </c>
      <c r="K260" s="1">
        <f t="shared" si="170"/>
        <v>8</v>
      </c>
      <c r="L260" s="1">
        <f t="shared" si="171"/>
        <v>10</v>
      </c>
      <c r="M260" s="1">
        <f t="shared" si="172"/>
        <v>1</v>
      </c>
      <c r="N260" s="1">
        <f t="shared" si="173"/>
        <v>3</v>
      </c>
      <c r="R260" s="1" t="str">
        <f>IFERROR(IF($I260="b",INDEX(flat_spelling[],MATCH(scales[[#This Row],[n1]],flat_spelling[number],0),2),INDEX(sharp_spelling[],MATCH(scales[[#This Row],[n1]],sharp_spelling[number],0),2)),"")</f>
        <v>F</v>
      </c>
      <c r="S260" s="1" t="str">
        <f>IFERROR(IF($I260="b",INDEX(flat_spelling[],MATCH(scales[[#This Row],[n2]],flat_spelling[number],0),2),INDEX(sharp_spelling[],MATCH(scales[[#This Row],[n2]],sharp_spelling[number],0),2)),"")</f>
        <v>G</v>
      </c>
      <c r="T260" s="1" t="str">
        <f>IFERROR(IF($I260="b",INDEX(flat_spelling[],MATCH(scales[[#This Row],[n3]],flat_spelling[number],0),2),INDEX(sharp_spelling[],MATCH(scales[[#This Row],[n3]],sharp_spelling[number],0),2)),"")</f>
        <v>A</v>
      </c>
      <c r="U260" s="1" t="str">
        <f>IFERROR(IF($I260="b",INDEX(flat_spelling[],MATCH(scales[[#This Row],[n4]],flat_spelling[number],0),2),INDEX(sharp_spelling[],MATCH(scales[[#This Row],[n4]],sharp_spelling[number],0),2)),"")</f>
        <v>C</v>
      </c>
      <c r="V260" s="1" t="str">
        <f>IFERROR(IF($I260="b",INDEX(flat_spelling[],MATCH(scales[[#This Row],[n5]],flat_spelling[number],0),2),INDEX(sharp_spelling[],MATCH(scales[[#This Row],[n5]],sharp_spelling[number],0),2)),"")</f>
        <v>D</v>
      </c>
      <c r="W260" s="1" t="str">
        <f>IFERROR(IF($I260="b",INDEX(flat_spelling[],MATCH(scales[[#This Row],[n6]],flat_spelling[number],0),2),INDEX(sharp_spelling[],MATCH(scales[[#This Row],[n6]],sharp_spelling[number],0),2)),"")</f>
        <v/>
      </c>
      <c r="X260" s="1" t="str">
        <f>IFERROR(IF($I260="b",INDEX(flat_spelling[],MATCH(scales[[#This Row],[n7]],flat_spelling[number],0),2),INDEX(sharp_spelling[],MATCH(scales[[#This Row],[n7]],sharp_spelling[number],0),2)),"")</f>
        <v/>
      </c>
      <c r="Y260" s="1" t="str">
        <f>IFERROR(IF($I260="b",INDEX(flat_spelling[],MATCH(scales[[#This Row],[n8]],flat_spelling[number],0),2),INDEX(sharp_spelling[],MATCH(scales[[#This Row],[n8]],sharp_spelling[number],0),2)),"")</f>
        <v/>
      </c>
    </row>
    <row r="261" spans="2:25" x14ac:dyDescent="0.4">
      <c r="B261" s="1">
        <v>259</v>
      </c>
      <c r="C261" s="1">
        <v>7</v>
      </c>
      <c r="D261" s="1" t="str">
        <f>scales[[#This Row],[nn1]]</f>
        <v>F#</v>
      </c>
      <c r="E261" s="1" t="s">
        <v>113</v>
      </c>
      <c r="F261" s="1">
        <v>1</v>
      </c>
      <c r="G261" s="1" t="s">
        <v>14</v>
      </c>
      <c r="H261" s="1">
        <f t="shared" si="168"/>
        <v>7</v>
      </c>
      <c r="I261" s="1" t="str">
        <f>IF(COUNTIF(RMS_spelling[number],scales[[#This Row],[RMS]])&gt;0,"b","")</f>
        <v/>
      </c>
      <c r="J261" s="1">
        <f t="shared" si="169"/>
        <v>7</v>
      </c>
      <c r="K261" s="1">
        <f t="shared" si="170"/>
        <v>9</v>
      </c>
      <c r="L261" s="1">
        <f t="shared" si="171"/>
        <v>11</v>
      </c>
      <c r="M261" s="1">
        <f t="shared" si="172"/>
        <v>2</v>
      </c>
      <c r="N261" s="1">
        <f t="shared" si="173"/>
        <v>4</v>
      </c>
      <c r="R261" s="1" t="str">
        <f>IFERROR(IF($I261="b",INDEX(flat_spelling[],MATCH(scales[[#This Row],[n1]],flat_spelling[number],0),2),INDEX(sharp_spelling[],MATCH(scales[[#This Row],[n1]],sharp_spelling[number],0),2)),"")</f>
        <v>F#</v>
      </c>
      <c r="S261" s="1" t="str">
        <f>IFERROR(IF($I261="b",INDEX(flat_spelling[],MATCH(scales[[#This Row],[n2]],flat_spelling[number],0),2),INDEX(sharp_spelling[],MATCH(scales[[#This Row],[n2]],sharp_spelling[number],0),2)),"")</f>
        <v>G#</v>
      </c>
      <c r="T261" s="1" t="str">
        <f>IFERROR(IF($I261="b",INDEX(flat_spelling[],MATCH(scales[[#This Row],[n3]],flat_spelling[number],0),2),INDEX(sharp_spelling[],MATCH(scales[[#This Row],[n3]],sharp_spelling[number],0),2)),"")</f>
        <v>A#</v>
      </c>
      <c r="U261" s="1" t="str">
        <f>IFERROR(IF($I261="b",INDEX(flat_spelling[],MATCH(scales[[#This Row],[n4]],flat_spelling[number],0),2),INDEX(sharp_spelling[],MATCH(scales[[#This Row],[n4]],sharp_spelling[number],0),2)),"")</f>
        <v>C#</v>
      </c>
      <c r="V261" s="1" t="str">
        <f>IFERROR(IF($I261="b",INDEX(flat_spelling[],MATCH(scales[[#This Row],[n5]],flat_spelling[number],0),2),INDEX(sharp_spelling[],MATCH(scales[[#This Row],[n5]],sharp_spelling[number],0),2)),"")</f>
        <v>D#</v>
      </c>
      <c r="W261" s="1" t="str">
        <f>IFERROR(IF($I261="b",INDEX(flat_spelling[],MATCH(scales[[#This Row],[n6]],flat_spelling[number],0),2),INDEX(sharp_spelling[],MATCH(scales[[#This Row],[n6]],sharp_spelling[number],0),2)),"")</f>
        <v/>
      </c>
      <c r="X261" s="1" t="str">
        <f>IFERROR(IF($I261="b",INDEX(flat_spelling[],MATCH(scales[[#This Row],[n7]],flat_spelling[number],0),2),INDEX(sharp_spelling[],MATCH(scales[[#This Row],[n7]],sharp_spelling[number],0),2)),"")</f>
        <v/>
      </c>
      <c r="Y261" s="1" t="str">
        <f>IFERROR(IF($I261="b",INDEX(flat_spelling[],MATCH(scales[[#This Row],[n8]],flat_spelling[number],0),2),INDEX(sharp_spelling[],MATCH(scales[[#This Row],[n8]],sharp_spelling[number],0),2)),"")</f>
        <v/>
      </c>
    </row>
    <row r="262" spans="2:25" x14ac:dyDescent="0.4">
      <c r="B262" s="1">
        <v>260</v>
      </c>
      <c r="C262" s="1">
        <v>8</v>
      </c>
      <c r="D262" s="1" t="str">
        <f>scales[[#This Row],[nn1]]</f>
        <v>G</v>
      </c>
      <c r="E262" s="1" t="s">
        <v>113</v>
      </c>
      <c r="F262" s="1">
        <v>1</v>
      </c>
      <c r="G262" s="1" t="s">
        <v>14</v>
      </c>
      <c r="H262" s="1">
        <f t="shared" si="168"/>
        <v>8</v>
      </c>
      <c r="I262" s="1" t="str">
        <f>IF(COUNTIF(RMS_spelling[number],scales[[#This Row],[RMS]])&gt;0,"b","")</f>
        <v/>
      </c>
      <c r="J262" s="1">
        <f t="shared" si="169"/>
        <v>8</v>
      </c>
      <c r="K262" s="1">
        <f t="shared" si="170"/>
        <v>10</v>
      </c>
      <c r="L262" s="1">
        <f t="shared" si="171"/>
        <v>12</v>
      </c>
      <c r="M262" s="1">
        <f t="shared" si="172"/>
        <v>3</v>
      </c>
      <c r="N262" s="1">
        <f t="shared" si="173"/>
        <v>5</v>
      </c>
      <c r="R262" s="1" t="str">
        <f>IFERROR(IF($I262="b",INDEX(flat_spelling[],MATCH(scales[[#This Row],[n1]],flat_spelling[number],0),2),INDEX(sharp_spelling[],MATCH(scales[[#This Row],[n1]],sharp_spelling[number],0),2)),"")</f>
        <v>G</v>
      </c>
      <c r="S262" s="1" t="str">
        <f>IFERROR(IF($I262="b",INDEX(flat_spelling[],MATCH(scales[[#This Row],[n2]],flat_spelling[number],0),2),INDEX(sharp_spelling[],MATCH(scales[[#This Row],[n2]],sharp_spelling[number],0),2)),"")</f>
        <v>A</v>
      </c>
      <c r="T262" s="1" t="str">
        <f>IFERROR(IF($I262="b",INDEX(flat_spelling[],MATCH(scales[[#This Row],[n3]],flat_spelling[number],0),2),INDEX(sharp_spelling[],MATCH(scales[[#This Row],[n3]],sharp_spelling[number],0),2)),"")</f>
        <v>B</v>
      </c>
      <c r="U262" s="1" t="str">
        <f>IFERROR(IF($I262="b",INDEX(flat_spelling[],MATCH(scales[[#This Row],[n4]],flat_spelling[number],0),2),INDEX(sharp_spelling[],MATCH(scales[[#This Row],[n4]],sharp_spelling[number],0),2)),"")</f>
        <v>D</v>
      </c>
      <c r="V262" s="1" t="str">
        <f>IFERROR(IF($I262="b",INDEX(flat_spelling[],MATCH(scales[[#This Row],[n5]],flat_spelling[number],0),2),INDEX(sharp_spelling[],MATCH(scales[[#This Row],[n5]],sharp_spelling[number],0),2)),"")</f>
        <v>E</v>
      </c>
      <c r="W262" s="1" t="str">
        <f>IFERROR(IF($I262="b",INDEX(flat_spelling[],MATCH(scales[[#This Row],[n6]],flat_spelling[number],0),2),INDEX(sharp_spelling[],MATCH(scales[[#This Row],[n6]],sharp_spelling[number],0),2)),"")</f>
        <v/>
      </c>
      <c r="X262" s="1" t="str">
        <f>IFERROR(IF($I262="b",INDEX(flat_spelling[],MATCH(scales[[#This Row],[n7]],flat_spelling[number],0),2),INDEX(sharp_spelling[],MATCH(scales[[#This Row],[n7]],sharp_spelling[number],0),2)),"")</f>
        <v/>
      </c>
      <c r="Y262" s="1" t="str">
        <f>IFERROR(IF($I262="b",INDEX(flat_spelling[],MATCH(scales[[#This Row],[n8]],flat_spelling[number],0),2),INDEX(sharp_spelling[],MATCH(scales[[#This Row],[n8]],sharp_spelling[number],0),2)),"")</f>
        <v/>
      </c>
    </row>
    <row r="263" spans="2:25" x14ac:dyDescent="0.4">
      <c r="B263" s="1">
        <v>261</v>
      </c>
      <c r="C263" s="1">
        <v>9</v>
      </c>
      <c r="D263" s="1" t="str">
        <f>scales[[#This Row],[nn1]]</f>
        <v>Ab</v>
      </c>
      <c r="E263" s="1" t="s">
        <v>113</v>
      </c>
      <c r="F263" s="1">
        <v>1</v>
      </c>
      <c r="G263" s="1" t="s">
        <v>14</v>
      </c>
      <c r="H263" s="1">
        <f t="shared" si="168"/>
        <v>9</v>
      </c>
      <c r="I263" s="1" t="str">
        <f>IF(COUNTIF(RMS_spelling[number],scales[[#This Row],[RMS]])&gt;0,"b","")</f>
        <v>b</v>
      </c>
      <c r="J263" s="1">
        <f t="shared" si="169"/>
        <v>9</v>
      </c>
      <c r="K263" s="1">
        <f t="shared" si="170"/>
        <v>11</v>
      </c>
      <c r="L263" s="1">
        <f t="shared" si="171"/>
        <v>1</v>
      </c>
      <c r="M263" s="1">
        <f t="shared" si="172"/>
        <v>4</v>
      </c>
      <c r="N263" s="1">
        <f t="shared" si="173"/>
        <v>6</v>
      </c>
      <c r="R263" s="1" t="str">
        <f>IFERROR(IF($I263="b",INDEX(flat_spelling[],MATCH(scales[[#This Row],[n1]],flat_spelling[number],0),2),INDEX(sharp_spelling[],MATCH(scales[[#This Row],[n1]],sharp_spelling[number],0),2)),"")</f>
        <v>Ab</v>
      </c>
      <c r="S263" s="1" t="str">
        <f>IFERROR(IF($I263="b",INDEX(flat_spelling[],MATCH(scales[[#This Row],[n2]],flat_spelling[number],0),2),INDEX(sharp_spelling[],MATCH(scales[[#This Row],[n2]],sharp_spelling[number],0),2)),"")</f>
        <v>Bb</v>
      </c>
      <c r="T263" s="1" t="str">
        <f>IFERROR(IF($I263="b",INDEX(flat_spelling[],MATCH(scales[[#This Row],[n3]],flat_spelling[number],0),2),INDEX(sharp_spelling[],MATCH(scales[[#This Row],[n3]],sharp_spelling[number],0),2)),"")</f>
        <v>C</v>
      </c>
      <c r="U263" s="1" t="str">
        <f>IFERROR(IF($I263="b",INDEX(flat_spelling[],MATCH(scales[[#This Row],[n4]],flat_spelling[number],0),2),INDEX(sharp_spelling[],MATCH(scales[[#This Row],[n4]],sharp_spelling[number],0),2)),"")</f>
        <v>Eb</v>
      </c>
      <c r="V263" s="1" t="str">
        <f>IFERROR(IF($I263="b",INDEX(flat_spelling[],MATCH(scales[[#This Row],[n5]],flat_spelling[number],0),2),INDEX(sharp_spelling[],MATCH(scales[[#This Row],[n5]],sharp_spelling[number],0),2)),"")</f>
        <v>F</v>
      </c>
      <c r="W263" s="1" t="str">
        <f>IFERROR(IF($I263="b",INDEX(flat_spelling[],MATCH(scales[[#This Row],[n6]],flat_spelling[number],0),2),INDEX(sharp_spelling[],MATCH(scales[[#This Row],[n6]],sharp_spelling[number],0),2)),"")</f>
        <v/>
      </c>
      <c r="X263" s="1" t="str">
        <f>IFERROR(IF($I263="b",INDEX(flat_spelling[],MATCH(scales[[#This Row],[n7]],flat_spelling[number],0),2),INDEX(sharp_spelling[],MATCH(scales[[#This Row],[n7]],sharp_spelling[number],0),2)),"")</f>
        <v/>
      </c>
      <c r="Y263" s="1" t="str">
        <f>IFERROR(IF($I263="b",INDEX(flat_spelling[],MATCH(scales[[#This Row],[n8]],flat_spelling[number],0),2),INDEX(sharp_spelling[],MATCH(scales[[#This Row],[n8]],sharp_spelling[number],0),2)),"")</f>
        <v/>
      </c>
    </row>
    <row r="264" spans="2:25" x14ac:dyDescent="0.4">
      <c r="B264" s="1">
        <v>262</v>
      </c>
      <c r="C264" s="1">
        <v>10</v>
      </c>
      <c r="D264" s="1" t="str">
        <f>scales[[#This Row],[nn1]]</f>
        <v>A</v>
      </c>
      <c r="E264" s="1" t="s">
        <v>113</v>
      </c>
      <c r="F264" s="1">
        <v>1</v>
      </c>
      <c r="G264" s="1" t="s">
        <v>14</v>
      </c>
      <c r="H264" s="1">
        <f t="shared" si="168"/>
        <v>10</v>
      </c>
      <c r="I264" s="1" t="str">
        <f>IF(COUNTIF(RMS_spelling[number],scales[[#This Row],[RMS]])&gt;0,"b","")</f>
        <v/>
      </c>
      <c r="J264" s="1">
        <f t="shared" si="169"/>
        <v>10</v>
      </c>
      <c r="K264" s="1">
        <f t="shared" si="170"/>
        <v>12</v>
      </c>
      <c r="L264" s="1">
        <f t="shared" si="171"/>
        <v>2</v>
      </c>
      <c r="M264" s="1">
        <f t="shared" si="172"/>
        <v>5</v>
      </c>
      <c r="N264" s="1">
        <f t="shared" si="173"/>
        <v>7</v>
      </c>
      <c r="R264" s="1" t="str">
        <f>IFERROR(IF($I264="b",INDEX(flat_spelling[],MATCH(scales[[#This Row],[n1]],flat_spelling[number],0),2),INDEX(sharp_spelling[],MATCH(scales[[#This Row],[n1]],sharp_spelling[number],0),2)),"")</f>
        <v>A</v>
      </c>
      <c r="S264" s="1" t="str">
        <f>IFERROR(IF($I264="b",INDEX(flat_spelling[],MATCH(scales[[#This Row],[n2]],flat_spelling[number],0),2),INDEX(sharp_spelling[],MATCH(scales[[#This Row],[n2]],sharp_spelling[number],0),2)),"")</f>
        <v>B</v>
      </c>
      <c r="T264" s="1" t="str">
        <f>IFERROR(IF($I264="b",INDEX(flat_spelling[],MATCH(scales[[#This Row],[n3]],flat_spelling[number],0),2),INDEX(sharp_spelling[],MATCH(scales[[#This Row],[n3]],sharp_spelling[number],0),2)),"")</f>
        <v>C#</v>
      </c>
      <c r="U264" s="1" t="str">
        <f>IFERROR(IF($I264="b",INDEX(flat_spelling[],MATCH(scales[[#This Row],[n4]],flat_spelling[number],0),2),INDEX(sharp_spelling[],MATCH(scales[[#This Row],[n4]],sharp_spelling[number],0),2)),"")</f>
        <v>E</v>
      </c>
      <c r="V264" s="1" t="str">
        <f>IFERROR(IF($I264="b",INDEX(flat_spelling[],MATCH(scales[[#This Row],[n5]],flat_spelling[number],0),2),INDEX(sharp_spelling[],MATCH(scales[[#This Row],[n5]],sharp_spelling[number],0),2)),"")</f>
        <v>F#</v>
      </c>
      <c r="W264" s="1" t="str">
        <f>IFERROR(IF($I264="b",INDEX(flat_spelling[],MATCH(scales[[#This Row],[n6]],flat_spelling[number],0),2),INDEX(sharp_spelling[],MATCH(scales[[#This Row],[n6]],sharp_spelling[number],0),2)),"")</f>
        <v/>
      </c>
      <c r="X264" s="1" t="str">
        <f>IFERROR(IF($I264="b",INDEX(flat_spelling[],MATCH(scales[[#This Row],[n7]],flat_spelling[number],0),2),INDEX(sharp_spelling[],MATCH(scales[[#This Row],[n7]],sharp_spelling[number],0),2)),"")</f>
        <v/>
      </c>
      <c r="Y264" s="1" t="str">
        <f>IFERROR(IF($I264="b",INDEX(flat_spelling[],MATCH(scales[[#This Row],[n8]],flat_spelling[number],0),2),INDEX(sharp_spelling[],MATCH(scales[[#This Row],[n8]],sharp_spelling[number],0),2)),"")</f>
        <v/>
      </c>
    </row>
    <row r="265" spans="2:25" x14ac:dyDescent="0.4">
      <c r="B265" s="1">
        <v>263</v>
      </c>
      <c r="C265" s="1">
        <v>11</v>
      </c>
      <c r="D265" s="1" t="str">
        <f>scales[[#This Row],[nn1]]</f>
        <v>Bb</v>
      </c>
      <c r="E265" s="1" t="s">
        <v>113</v>
      </c>
      <c r="F265" s="1">
        <v>1</v>
      </c>
      <c r="G265" s="1" t="s">
        <v>14</v>
      </c>
      <c r="H265" s="1">
        <f t="shared" si="168"/>
        <v>11</v>
      </c>
      <c r="I265" s="1" t="str">
        <f>IF(COUNTIF(RMS_spelling[number],scales[[#This Row],[RMS]])&gt;0,"b","")</f>
        <v>b</v>
      </c>
      <c r="J265" s="1">
        <f t="shared" si="169"/>
        <v>11</v>
      </c>
      <c r="K265" s="1">
        <f t="shared" si="170"/>
        <v>1</v>
      </c>
      <c r="L265" s="1">
        <f t="shared" si="171"/>
        <v>3</v>
      </c>
      <c r="M265" s="1">
        <f t="shared" si="172"/>
        <v>6</v>
      </c>
      <c r="N265" s="1">
        <f t="shared" si="173"/>
        <v>8</v>
      </c>
      <c r="R265" s="1" t="str">
        <f>IFERROR(IF($I265="b",INDEX(flat_spelling[],MATCH(scales[[#This Row],[n1]],flat_spelling[number],0),2),INDEX(sharp_spelling[],MATCH(scales[[#This Row],[n1]],sharp_spelling[number],0),2)),"")</f>
        <v>Bb</v>
      </c>
      <c r="S265" s="1" t="str">
        <f>IFERROR(IF($I265="b",INDEX(flat_spelling[],MATCH(scales[[#This Row],[n2]],flat_spelling[number],0),2),INDEX(sharp_spelling[],MATCH(scales[[#This Row],[n2]],sharp_spelling[number],0),2)),"")</f>
        <v>C</v>
      </c>
      <c r="T265" s="1" t="str">
        <f>IFERROR(IF($I265="b",INDEX(flat_spelling[],MATCH(scales[[#This Row],[n3]],flat_spelling[number],0),2),INDEX(sharp_spelling[],MATCH(scales[[#This Row],[n3]],sharp_spelling[number],0),2)),"")</f>
        <v>D</v>
      </c>
      <c r="U265" s="1" t="str">
        <f>IFERROR(IF($I265="b",INDEX(flat_spelling[],MATCH(scales[[#This Row],[n4]],flat_spelling[number],0),2),INDEX(sharp_spelling[],MATCH(scales[[#This Row],[n4]],sharp_spelling[number],0),2)),"")</f>
        <v>F</v>
      </c>
      <c r="V265" s="1" t="str">
        <f>IFERROR(IF($I265="b",INDEX(flat_spelling[],MATCH(scales[[#This Row],[n5]],flat_spelling[number],0),2),INDEX(sharp_spelling[],MATCH(scales[[#This Row],[n5]],sharp_spelling[number],0),2)),"")</f>
        <v>G</v>
      </c>
      <c r="W265" s="1" t="str">
        <f>IFERROR(IF($I265="b",INDEX(flat_spelling[],MATCH(scales[[#This Row],[n6]],flat_spelling[number],0),2),INDEX(sharp_spelling[],MATCH(scales[[#This Row],[n6]],sharp_spelling[number],0),2)),"")</f>
        <v/>
      </c>
      <c r="X265" s="1" t="str">
        <f>IFERROR(IF($I265="b",INDEX(flat_spelling[],MATCH(scales[[#This Row],[n7]],flat_spelling[number],0),2),INDEX(sharp_spelling[],MATCH(scales[[#This Row],[n7]],sharp_spelling[number],0),2)),"")</f>
        <v/>
      </c>
      <c r="Y265" s="1" t="str">
        <f>IFERROR(IF($I265="b",INDEX(flat_spelling[],MATCH(scales[[#This Row],[n8]],flat_spelling[number],0),2),INDEX(sharp_spelling[],MATCH(scales[[#This Row],[n8]],sharp_spelling[number],0),2)),"")</f>
        <v/>
      </c>
    </row>
    <row r="266" spans="2:25" x14ac:dyDescent="0.4">
      <c r="B266" s="1">
        <v>264</v>
      </c>
      <c r="C266" s="1">
        <v>12</v>
      </c>
      <c r="D266" s="1" t="str">
        <f>scales[[#This Row],[nn1]]</f>
        <v>B</v>
      </c>
      <c r="E266" s="1" t="s">
        <v>113</v>
      </c>
      <c r="F266" s="1">
        <v>1</v>
      </c>
      <c r="G266" s="1" t="s">
        <v>14</v>
      </c>
      <c r="H266" s="1">
        <f t="shared" si="168"/>
        <v>12</v>
      </c>
      <c r="I266" s="1" t="str">
        <f>IF(COUNTIF(RMS_spelling[number],scales[[#This Row],[RMS]])&gt;0,"b","")</f>
        <v/>
      </c>
      <c r="J266" s="1">
        <f t="shared" si="169"/>
        <v>12</v>
      </c>
      <c r="K266" s="1">
        <f t="shared" si="170"/>
        <v>2</v>
      </c>
      <c r="L266" s="1">
        <f t="shared" si="171"/>
        <v>4</v>
      </c>
      <c r="M266" s="1">
        <f t="shared" si="172"/>
        <v>7</v>
      </c>
      <c r="N266" s="1">
        <f t="shared" si="173"/>
        <v>9</v>
      </c>
      <c r="R266" s="1" t="str">
        <f>IFERROR(IF($I266="b",INDEX(flat_spelling[],MATCH(scales[[#This Row],[n1]],flat_spelling[number],0),2),INDEX(sharp_spelling[],MATCH(scales[[#This Row],[n1]],sharp_spelling[number],0),2)),"")</f>
        <v>B</v>
      </c>
      <c r="S266" s="1" t="str">
        <f>IFERROR(IF($I266="b",INDEX(flat_spelling[],MATCH(scales[[#This Row],[n2]],flat_spelling[number],0),2),INDEX(sharp_spelling[],MATCH(scales[[#This Row],[n2]],sharp_spelling[number],0),2)),"")</f>
        <v>C#</v>
      </c>
      <c r="T266" s="1" t="str">
        <f>IFERROR(IF($I266="b",INDEX(flat_spelling[],MATCH(scales[[#This Row],[n3]],flat_spelling[number],0),2),INDEX(sharp_spelling[],MATCH(scales[[#This Row],[n3]],sharp_spelling[number],0),2)),"")</f>
        <v>D#</v>
      </c>
      <c r="U266" s="1" t="str">
        <f>IFERROR(IF($I266="b",INDEX(flat_spelling[],MATCH(scales[[#This Row],[n4]],flat_spelling[number],0),2),INDEX(sharp_spelling[],MATCH(scales[[#This Row],[n4]],sharp_spelling[number],0),2)),"")</f>
        <v>F#</v>
      </c>
      <c r="V266" s="1" t="str">
        <f>IFERROR(IF($I266="b",INDEX(flat_spelling[],MATCH(scales[[#This Row],[n5]],flat_spelling[number],0),2),INDEX(sharp_spelling[],MATCH(scales[[#This Row],[n5]],sharp_spelling[number],0),2)),"")</f>
        <v>G#</v>
      </c>
      <c r="W266" s="1" t="str">
        <f>IFERROR(IF($I266="b",INDEX(flat_spelling[],MATCH(scales[[#This Row],[n6]],flat_spelling[number],0),2),INDEX(sharp_spelling[],MATCH(scales[[#This Row],[n6]],sharp_spelling[number],0),2)),"")</f>
        <v/>
      </c>
      <c r="X266" s="1" t="str">
        <f>IFERROR(IF($I266="b",INDEX(flat_spelling[],MATCH(scales[[#This Row],[n7]],flat_spelling[number],0),2),INDEX(sharp_spelling[],MATCH(scales[[#This Row],[n7]],sharp_spelling[number],0),2)),"")</f>
        <v/>
      </c>
      <c r="Y266" s="1" t="str">
        <f>IFERROR(IF($I266="b",INDEX(flat_spelling[],MATCH(scales[[#This Row],[n8]],flat_spelling[number],0),2),INDEX(sharp_spelling[],MATCH(scales[[#This Row],[n8]],sharp_spelling[number],0),2)),"")</f>
        <v/>
      </c>
    </row>
    <row r="267" spans="2:25" x14ac:dyDescent="0.4">
      <c r="B267" s="1">
        <v>265</v>
      </c>
      <c r="C267" s="1">
        <v>1</v>
      </c>
      <c r="D267" s="1" t="str">
        <f>scales[[#This Row],[nn1]]</f>
        <v>C</v>
      </c>
      <c r="E267" s="1" t="s">
        <v>113</v>
      </c>
      <c r="F267" s="1">
        <v>2</v>
      </c>
      <c r="G267" s="1" t="s">
        <v>65</v>
      </c>
      <c r="H267" s="1">
        <f>MOD(1+9,12)+1</f>
        <v>11</v>
      </c>
      <c r="I267" s="1" t="str">
        <f>IF(COUNTIF(RMS_spelling[number],scales[[#This Row],[RMS]])&gt;0,"b","")</f>
        <v>b</v>
      </c>
      <c r="J267" s="1">
        <v>1</v>
      </c>
      <c r="K267" s="1">
        <v>3</v>
      </c>
      <c r="L267" s="1">
        <v>6</v>
      </c>
      <c r="M267" s="1">
        <v>8</v>
      </c>
      <c r="N267" s="1">
        <v>11</v>
      </c>
      <c r="R267" s="1" t="str">
        <f>IFERROR(IF($I267="b",INDEX(flat_spelling[],MATCH(scales[[#This Row],[n1]],flat_spelling[number],0),2),INDEX(sharp_spelling[],MATCH(scales[[#This Row],[n1]],sharp_spelling[number],0),2)),"")</f>
        <v>C</v>
      </c>
      <c r="S267" s="1" t="str">
        <f>IFERROR(IF($I267="b",INDEX(flat_spelling[],MATCH(scales[[#This Row],[n2]],flat_spelling[number],0),2),INDEX(sharp_spelling[],MATCH(scales[[#This Row],[n2]],sharp_spelling[number],0),2)),"")</f>
        <v>D</v>
      </c>
      <c r="T267" s="1" t="str">
        <f>IFERROR(IF($I267="b",INDEX(flat_spelling[],MATCH(scales[[#This Row],[n3]],flat_spelling[number],0),2),INDEX(sharp_spelling[],MATCH(scales[[#This Row],[n3]],sharp_spelling[number],0),2)),"")</f>
        <v>F</v>
      </c>
      <c r="U267" s="1" t="str">
        <f>IFERROR(IF($I267="b",INDEX(flat_spelling[],MATCH(scales[[#This Row],[n4]],flat_spelling[number],0),2),INDEX(sharp_spelling[],MATCH(scales[[#This Row],[n4]],sharp_spelling[number],0),2)),"")</f>
        <v>G</v>
      </c>
      <c r="V267" s="1" t="str">
        <f>IFERROR(IF($I267="b",INDEX(flat_spelling[],MATCH(scales[[#This Row],[n5]],flat_spelling[number],0),2),INDEX(sharp_spelling[],MATCH(scales[[#This Row],[n5]],sharp_spelling[number],0),2)),"")</f>
        <v>Bb</v>
      </c>
      <c r="W267" s="1" t="str">
        <f>IFERROR(IF($I267="b",INDEX(flat_spelling[],MATCH(scales[[#This Row],[n6]],flat_spelling[number],0),2),INDEX(sharp_spelling[],MATCH(scales[[#This Row],[n6]],sharp_spelling[number],0),2)),"")</f>
        <v/>
      </c>
      <c r="X267" s="1" t="str">
        <f>IFERROR(IF($I267="b",INDEX(flat_spelling[],MATCH(scales[[#This Row],[n7]],flat_spelling[number],0),2),INDEX(sharp_spelling[],MATCH(scales[[#This Row],[n7]],sharp_spelling[number],0),2)),"")</f>
        <v/>
      </c>
      <c r="Y267" s="1" t="str">
        <f>IFERROR(IF($I267="b",INDEX(flat_spelling[],MATCH(scales[[#This Row],[n8]],flat_spelling[number],0),2),INDEX(sharp_spelling[],MATCH(scales[[#This Row],[n8]],sharp_spelling[number],0),2)),"")</f>
        <v/>
      </c>
    </row>
    <row r="268" spans="2:25" x14ac:dyDescent="0.4">
      <c r="B268" s="1">
        <v>266</v>
      </c>
      <c r="C268" s="1">
        <v>2</v>
      </c>
      <c r="D268" s="1" t="str">
        <f>scales[[#This Row],[nn1]]</f>
        <v>C#</v>
      </c>
      <c r="E268" s="1" t="s">
        <v>113</v>
      </c>
      <c r="F268" s="1">
        <v>2</v>
      </c>
      <c r="G268" s="1" t="s">
        <v>65</v>
      </c>
      <c r="H268" s="1">
        <f t="shared" ref="H268:H278" si="174">MOD(H267,12)+1</f>
        <v>12</v>
      </c>
      <c r="I268" s="1" t="str">
        <f>IF(COUNTIF(RMS_spelling[number],scales[[#This Row],[RMS]])&gt;0,"b","")</f>
        <v/>
      </c>
      <c r="J268" s="1">
        <f t="shared" ref="J268:J278" si="175">MOD(J267,12)+1</f>
        <v>2</v>
      </c>
      <c r="K268" s="1">
        <f t="shared" ref="K268:K278" si="176">MOD(K267,12)+1</f>
        <v>4</v>
      </c>
      <c r="L268" s="1">
        <f t="shared" ref="L268:L278" si="177">MOD(L267,12)+1</f>
        <v>7</v>
      </c>
      <c r="M268" s="1">
        <f t="shared" ref="M268:M278" si="178">MOD(M267,12)+1</f>
        <v>9</v>
      </c>
      <c r="N268" s="1">
        <f t="shared" ref="N268:N278" si="179">MOD(N267,12)+1</f>
        <v>12</v>
      </c>
      <c r="R268" s="1" t="str">
        <f>IFERROR(IF($I268="b",INDEX(flat_spelling[],MATCH(scales[[#This Row],[n1]],flat_spelling[number],0),2),INDEX(sharp_spelling[],MATCH(scales[[#This Row],[n1]],sharp_spelling[number],0),2)),"")</f>
        <v>C#</v>
      </c>
      <c r="S268" s="1" t="str">
        <f>IFERROR(IF($I268="b",INDEX(flat_spelling[],MATCH(scales[[#This Row],[n2]],flat_spelling[number],0),2),INDEX(sharp_spelling[],MATCH(scales[[#This Row],[n2]],sharp_spelling[number],0),2)),"")</f>
        <v>D#</v>
      </c>
      <c r="T268" s="1" t="str">
        <f>IFERROR(IF($I268="b",INDEX(flat_spelling[],MATCH(scales[[#This Row],[n3]],flat_spelling[number],0),2),INDEX(sharp_spelling[],MATCH(scales[[#This Row],[n3]],sharp_spelling[number],0),2)),"")</f>
        <v>F#</v>
      </c>
      <c r="U268" s="1" t="str">
        <f>IFERROR(IF($I268="b",INDEX(flat_spelling[],MATCH(scales[[#This Row],[n4]],flat_spelling[number],0),2),INDEX(sharp_spelling[],MATCH(scales[[#This Row],[n4]],sharp_spelling[number],0),2)),"")</f>
        <v>G#</v>
      </c>
      <c r="V268" s="1" t="str">
        <f>IFERROR(IF($I268="b",INDEX(flat_spelling[],MATCH(scales[[#This Row],[n5]],flat_spelling[number],0),2),INDEX(sharp_spelling[],MATCH(scales[[#This Row],[n5]],sharp_spelling[number],0),2)),"")</f>
        <v>B</v>
      </c>
      <c r="W268" s="1" t="str">
        <f>IFERROR(IF($I268="b",INDEX(flat_spelling[],MATCH(scales[[#This Row],[n6]],flat_spelling[number],0),2),INDEX(sharp_spelling[],MATCH(scales[[#This Row],[n6]],sharp_spelling[number],0),2)),"")</f>
        <v/>
      </c>
      <c r="X268" s="1" t="str">
        <f>IFERROR(IF($I268="b",INDEX(flat_spelling[],MATCH(scales[[#This Row],[n7]],flat_spelling[number],0),2),INDEX(sharp_spelling[],MATCH(scales[[#This Row],[n7]],sharp_spelling[number],0),2)),"")</f>
        <v/>
      </c>
      <c r="Y268" s="1" t="str">
        <f>IFERROR(IF($I268="b",INDEX(flat_spelling[],MATCH(scales[[#This Row],[n8]],flat_spelling[number],0),2),INDEX(sharp_spelling[],MATCH(scales[[#This Row],[n8]],sharp_spelling[number],0),2)),"")</f>
        <v/>
      </c>
    </row>
    <row r="269" spans="2:25" x14ac:dyDescent="0.4">
      <c r="B269" s="1">
        <v>267</v>
      </c>
      <c r="C269" s="1">
        <v>3</v>
      </c>
      <c r="D269" s="1" t="str">
        <f>scales[[#This Row],[nn1]]</f>
        <v>D</v>
      </c>
      <c r="E269" s="1" t="s">
        <v>113</v>
      </c>
      <c r="F269" s="1">
        <v>2</v>
      </c>
      <c r="G269" s="1" t="s">
        <v>65</v>
      </c>
      <c r="H269" s="1">
        <f t="shared" si="174"/>
        <v>1</v>
      </c>
      <c r="I269" s="1" t="str">
        <f>IF(COUNTIF(RMS_spelling[number],scales[[#This Row],[RMS]])&gt;0,"b","")</f>
        <v>b</v>
      </c>
      <c r="J269" s="1">
        <f t="shared" si="175"/>
        <v>3</v>
      </c>
      <c r="K269" s="1">
        <f t="shared" si="176"/>
        <v>5</v>
      </c>
      <c r="L269" s="1">
        <f t="shared" si="177"/>
        <v>8</v>
      </c>
      <c r="M269" s="1">
        <f t="shared" si="178"/>
        <v>10</v>
      </c>
      <c r="N269" s="1">
        <f t="shared" si="179"/>
        <v>1</v>
      </c>
      <c r="R269" s="1" t="str">
        <f>IFERROR(IF($I269="b",INDEX(flat_spelling[],MATCH(scales[[#This Row],[n1]],flat_spelling[number],0),2),INDEX(sharp_spelling[],MATCH(scales[[#This Row],[n1]],sharp_spelling[number],0),2)),"")</f>
        <v>D</v>
      </c>
      <c r="S269" s="1" t="str">
        <f>IFERROR(IF($I269="b",INDEX(flat_spelling[],MATCH(scales[[#This Row],[n2]],flat_spelling[number],0),2),INDEX(sharp_spelling[],MATCH(scales[[#This Row],[n2]],sharp_spelling[number],0),2)),"")</f>
        <v>E</v>
      </c>
      <c r="T269" s="1" t="str">
        <f>IFERROR(IF($I269="b",INDEX(flat_spelling[],MATCH(scales[[#This Row],[n3]],flat_spelling[number],0),2),INDEX(sharp_spelling[],MATCH(scales[[#This Row],[n3]],sharp_spelling[number],0),2)),"")</f>
        <v>G</v>
      </c>
      <c r="U269" s="1" t="str">
        <f>IFERROR(IF($I269="b",INDEX(flat_spelling[],MATCH(scales[[#This Row],[n4]],flat_spelling[number],0),2),INDEX(sharp_spelling[],MATCH(scales[[#This Row],[n4]],sharp_spelling[number],0),2)),"")</f>
        <v>A</v>
      </c>
      <c r="V269" s="1" t="str">
        <f>IFERROR(IF($I269="b",INDEX(flat_spelling[],MATCH(scales[[#This Row],[n5]],flat_spelling[number],0),2),INDEX(sharp_spelling[],MATCH(scales[[#This Row],[n5]],sharp_spelling[number],0),2)),"")</f>
        <v>C</v>
      </c>
      <c r="W269" s="1" t="str">
        <f>IFERROR(IF($I269="b",INDEX(flat_spelling[],MATCH(scales[[#This Row],[n6]],flat_spelling[number],0),2),INDEX(sharp_spelling[],MATCH(scales[[#This Row],[n6]],sharp_spelling[number],0),2)),"")</f>
        <v/>
      </c>
      <c r="X269" s="1" t="str">
        <f>IFERROR(IF($I269="b",INDEX(flat_spelling[],MATCH(scales[[#This Row],[n7]],flat_spelling[number],0),2),INDEX(sharp_spelling[],MATCH(scales[[#This Row],[n7]],sharp_spelling[number],0),2)),"")</f>
        <v/>
      </c>
      <c r="Y269" s="1" t="str">
        <f>IFERROR(IF($I269="b",INDEX(flat_spelling[],MATCH(scales[[#This Row],[n8]],flat_spelling[number],0),2),INDEX(sharp_spelling[],MATCH(scales[[#This Row],[n8]],sharp_spelling[number],0),2)),"")</f>
        <v/>
      </c>
    </row>
    <row r="270" spans="2:25" x14ac:dyDescent="0.4">
      <c r="B270" s="1">
        <v>268</v>
      </c>
      <c r="C270" s="1">
        <v>4</v>
      </c>
      <c r="D270" s="1" t="str">
        <f>scales[[#This Row],[nn1]]</f>
        <v>Eb</v>
      </c>
      <c r="E270" s="1" t="s">
        <v>113</v>
      </c>
      <c r="F270" s="1">
        <v>2</v>
      </c>
      <c r="G270" s="1" t="s">
        <v>65</v>
      </c>
      <c r="H270" s="1">
        <f t="shared" si="174"/>
        <v>2</v>
      </c>
      <c r="I270" s="1" t="str">
        <f>IF(COUNTIF(RMS_spelling[number],scales[[#This Row],[RMS]])&gt;0,"b","")</f>
        <v>b</v>
      </c>
      <c r="J270" s="1">
        <f t="shared" si="175"/>
        <v>4</v>
      </c>
      <c r="K270" s="1">
        <f t="shared" si="176"/>
        <v>6</v>
      </c>
      <c r="L270" s="1">
        <f t="shared" si="177"/>
        <v>9</v>
      </c>
      <c r="M270" s="1">
        <f t="shared" si="178"/>
        <v>11</v>
      </c>
      <c r="N270" s="1">
        <f t="shared" si="179"/>
        <v>2</v>
      </c>
      <c r="R270" s="1" t="str">
        <f>IFERROR(IF($I270="b",INDEX(flat_spelling[],MATCH(scales[[#This Row],[n1]],flat_spelling[number],0),2),INDEX(sharp_spelling[],MATCH(scales[[#This Row],[n1]],sharp_spelling[number],0),2)),"")</f>
        <v>Eb</v>
      </c>
      <c r="S270" s="1" t="str">
        <f>IFERROR(IF($I270="b",INDEX(flat_spelling[],MATCH(scales[[#This Row],[n2]],flat_spelling[number],0),2),INDEX(sharp_spelling[],MATCH(scales[[#This Row],[n2]],sharp_spelling[number],0),2)),"")</f>
        <v>F</v>
      </c>
      <c r="T270" s="1" t="str">
        <f>IFERROR(IF($I270="b",INDEX(flat_spelling[],MATCH(scales[[#This Row],[n3]],flat_spelling[number],0),2),INDEX(sharp_spelling[],MATCH(scales[[#This Row],[n3]],sharp_spelling[number],0),2)),"")</f>
        <v>Ab</v>
      </c>
      <c r="U270" s="1" t="str">
        <f>IFERROR(IF($I270="b",INDEX(flat_spelling[],MATCH(scales[[#This Row],[n4]],flat_spelling[number],0),2),INDEX(sharp_spelling[],MATCH(scales[[#This Row],[n4]],sharp_spelling[number],0),2)),"")</f>
        <v>Bb</v>
      </c>
      <c r="V270" s="1" t="str">
        <f>IFERROR(IF($I270="b",INDEX(flat_spelling[],MATCH(scales[[#This Row],[n5]],flat_spelling[number],0),2),INDEX(sharp_spelling[],MATCH(scales[[#This Row],[n5]],sharp_spelling[number],0),2)),"")</f>
        <v>Db</v>
      </c>
      <c r="W270" s="1" t="str">
        <f>IFERROR(IF($I270="b",INDEX(flat_spelling[],MATCH(scales[[#This Row],[n6]],flat_spelling[number],0),2),INDEX(sharp_spelling[],MATCH(scales[[#This Row],[n6]],sharp_spelling[number],0),2)),"")</f>
        <v/>
      </c>
      <c r="X270" s="1" t="str">
        <f>IFERROR(IF($I270="b",INDEX(flat_spelling[],MATCH(scales[[#This Row],[n7]],flat_spelling[number],0),2),INDEX(sharp_spelling[],MATCH(scales[[#This Row],[n7]],sharp_spelling[number],0),2)),"")</f>
        <v/>
      </c>
      <c r="Y270" s="1" t="str">
        <f>IFERROR(IF($I270="b",INDEX(flat_spelling[],MATCH(scales[[#This Row],[n8]],flat_spelling[number],0),2),INDEX(sharp_spelling[],MATCH(scales[[#This Row],[n8]],sharp_spelling[number],0),2)),"")</f>
        <v/>
      </c>
    </row>
    <row r="271" spans="2:25" x14ac:dyDescent="0.4">
      <c r="B271" s="1">
        <v>269</v>
      </c>
      <c r="C271" s="1">
        <v>5</v>
      </c>
      <c r="D271" s="1" t="str">
        <f>scales[[#This Row],[nn1]]</f>
        <v>E</v>
      </c>
      <c r="E271" s="1" t="s">
        <v>113</v>
      </c>
      <c r="F271" s="1">
        <v>2</v>
      </c>
      <c r="G271" s="1" t="s">
        <v>65</v>
      </c>
      <c r="H271" s="1">
        <f t="shared" si="174"/>
        <v>3</v>
      </c>
      <c r="I271" s="1" t="str">
        <f>IF(COUNTIF(RMS_spelling[number],scales[[#This Row],[RMS]])&gt;0,"b","")</f>
        <v/>
      </c>
      <c r="J271" s="1">
        <f t="shared" si="175"/>
        <v>5</v>
      </c>
      <c r="K271" s="1">
        <f t="shared" si="176"/>
        <v>7</v>
      </c>
      <c r="L271" s="1">
        <f t="shared" si="177"/>
        <v>10</v>
      </c>
      <c r="M271" s="1">
        <f t="shared" si="178"/>
        <v>12</v>
      </c>
      <c r="N271" s="1">
        <f t="shared" si="179"/>
        <v>3</v>
      </c>
      <c r="R271" s="1" t="str">
        <f>IFERROR(IF($I271="b",INDEX(flat_spelling[],MATCH(scales[[#This Row],[n1]],flat_spelling[number],0),2),INDEX(sharp_spelling[],MATCH(scales[[#This Row],[n1]],sharp_spelling[number],0),2)),"")</f>
        <v>E</v>
      </c>
      <c r="S271" s="1" t="str">
        <f>IFERROR(IF($I271="b",INDEX(flat_spelling[],MATCH(scales[[#This Row],[n2]],flat_spelling[number],0),2),INDEX(sharp_spelling[],MATCH(scales[[#This Row],[n2]],sharp_spelling[number],0),2)),"")</f>
        <v>F#</v>
      </c>
      <c r="T271" s="1" t="str">
        <f>IFERROR(IF($I271="b",INDEX(flat_spelling[],MATCH(scales[[#This Row],[n3]],flat_spelling[number],0),2),INDEX(sharp_spelling[],MATCH(scales[[#This Row],[n3]],sharp_spelling[number],0),2)),"")</f>
        <v>A</v>
      </c>
      <c r="U271" s="1" t="str">
        <f>IFERROR(IF($I271="b",INDEX(flat_spelling[],MATCH(scales[[#This Row],[n4]],flat_spelling[number],0),2),INDEX(sharp_spelling[],MATCH(scales[[#This Row],[n4]],sharp_spelling[number],0),2)),"")</f>
        <v>B</v>
      </c>
      <c r="V271" s="1" t="str">
        <f>IFERROR(IF($I271="b",INDEX(flat_spelling[],MATCH(scales[[#This Row],[n5]],flat_spelling[number],0),2),INDEX(sharp_spelling[],MATCH(scales[[#This Row],[n5]],sharp_spelling[number],0),2)),"")</f>
        <v>D</v>
      </c>
      <c r="W271" s="1" t="str">
        <f>IFERROR(IF($I271="b",INDEX(flat_spelling[],MATCH(scales[[#This Row],[n6]],flat_spelling[number],0),2),INDEX(sharp_spelling[],MATCH(scales[[#This Row],[n6]],sharp_spelling[number],0),2)),"")</f>
        <v/>
      </c>
      <c r="X271" s="1" t="str">
        <f>IFERROR(IF($I271="b",INDEX(flat_spelling[],MATCH(scales[[#This Row],[n7]],flat_spelling[number],0),2),INDEX(sharp_spelling[],MATCH(scales[[#This Row],[n7]],sharp_spelling[number],0),2)),"")</f>
        <v/>
      </c>
      <c r="Y271" s="1" t="str">
        <f>IFERROR(IF($I271="b",INDEX(flat_spelling[],MATCH(scales[[#This Row],[n8]],flat_spelling[number],0),2),INDEX(sharp_spelling[],MATCH(scales[[#This Row],[n8]],sharp_spelling[number],0),2)),"")</f>
        <v/>
      </c>
    </row>
    <row r="272" spans="2:25" x14ac:dyDescent="0.4">
      <c r="B272" s="1">
        <v>270</v>
      </c>
      <c r="C272" s="1">
        <v>6</v>
      </c>
      <c r="D272" s="1" t="str">
        <f>scales[[#This Row],[nn1]]</f>
        <v>F</v>
      </c>
      <c r="E272" s="1" t="s">
        <v>113</v>
      </c>
      <c r="F272" s="1">
        <v>2</v>
      </c>
      <c r="G272" s="1" t="s">
        <v>65</v>
      </c>
      <c r="H272" s="1">
        <f t="shared" si="174"/>
        <v>4</v>
      </c>
      <c r="I272" s="1" t="str">
        <f>IF(COUNTIF(RMS_spelling[number],scales[[#This Row],[RMS]])&gt;0,"b","")</f>
        <v>b</v>
      </c>
      <c r="J272" s="1">
        <f t="shared" si="175"/>
        <v>6</v>
      </c>
      <c r="K272" s="1">
        <f t="shared" si="176"/>
        <v>8</v>
      </c>
      <c r="L272" s="1">
        <f t="shared" si="177"/>
        <v>11</v>
      </c>
      <c r="M272" s="1">
        <f t="shared" si="178"/>
        <v>1</v>
      </c>
      <c r="N272" s="1">
        <f t="shared" si="179"/>
        <v>4</v>
      </c>
      <c r="R272" s="1" t="str">
        <f>IFERROR(IF($I272="b",INDEX(flat_spelling[],MATCH(scales[[#This Row],[n1]],flat_spelling[number],0),2),INDEX(sharp_spelling[],MATCH(scales[[#This Row],[n1]],sharp_spelling[number],0),2)),"")</f>
        <v>F</v>
      </c>
      <c r="S272" s="1" t="str">
        <f>IFERROR(IF($I272="b",INDEX(flat_spelling[],MATCH(scales[[#This Row],[n2]],flat_spelling[number],0),2),INDEX(sharp_spelling[],MATCH(scales[[#This Row],[n2]],sharp_spelling[number],0),2)),"")</f>
        <v>G</v>
      </c>
      <c r="T272" s="1" t="str">
        <f>IFERROR(IF($I272="b",INDEX(flat_spelling[],MATCH(scales[[#This Row],[n3]],flat_spelling[number],0),2),INDEX(sharp_spelling[],MATCH(scales[[#This Row],[n3]],sharp_spelling[number],0),2)),"")</f>
        <v>Bb</v>
      </c>
      <c r="U272" s="1" t="str">
        <f>IFERROR(IF($I272="b",INDEX(flat_spelling[],MATCH(scales[[#This Row],[n4]],flat_spelling[number],0),2),INDEX(sharp_spelling[],MATCH(scales[[#This Row],[n4]],sharp_spelling[number],0),2)),"")</f>
        <v>C</v>
      </c>
      <c r="V272" s="1" t="str">
        <f>IFERROR(IF($I272="b",INDEX(flat_spelling[],MATCH(scales[[#This Row],[n5]],flat_spelling[number],0),2),INDEX(sharp_spelling[],MATCH(scales[[#This Row],[n5]],sharp_spelling[number],0),2)),"")</f>
        <v>Eb</v>
      </c>
      <c r="W272" s="1" t="str">
        <f>IFERROR(IF($I272="b",INDEX(flat_spelling[],MATCH(scales[[#This Row],[n6]],flat_spelling[number],0),2),INDEX(sharp_spelling[],MATCH(scales[[#This Row],[n6]],sharp_spelling[number],0),2)),"")</f>
        <v/>
      </c>
      <c r="X272" s="1" t="str">
        <f>IFERROR(IF($I272="b",INDEX(flat_spelling[],MATCH(scales[[#This Row],[n7]],flat_spelling[number],0),2),INDEX(sharp_spelling[],MATCH(scales[[#This Row],[n7]],sharp_spelling[number],0),2)),"")</f>
        <v/>
      </c>
      <c r="Y272" s="1" t="str">
        <f>IFERROR(IF($I272="b",INDEX(flat_spelling[],MATCH(scales[[#This Row],[n8]],flat_spelling[number],0),2),INDEX(sharp_spelling[],MATCH(scales[[#This Row],[n8]],sharp_spelling[number],0),2)),"")</f>
        <v/>
      </c>
    </row>
    <row r="273" spans="2:25" x14ac:dyDescent="0.4">
      <c r="B273" s="1">
        <v>271</v>
      </c>
      <c r="C273" s="1">
        <v>7</v>
      </c>
      <c r="D273" s="1" t="str">
        <f>scales[[#This Row],[nn1]]</f>
        <v>F#</v>
      </c>
      <c r="E273" s="1" t="s">
        <v>113</v>
      </c>
      <c r="F273" s="1">
        <v>2</v>
      </c>
      <c r="G273" s="1" t="s">
        <v>65</v>
      </c>
      <c r="H273" s="1">
        <f t="shared" si="174"/>
        <v>5</v>
      </c>
      <c r="I273" s="1" t="str">
        <f>IF(COUNTIF(RMS_spelling[number],scales[[#This Row],[RMS]])&gt;0,"b","")</f>
        <v/>
      </c>
      <c r="J273" s="1">
        <f t="shared" si="175"/>
        <v>7</v>
      </c>
      <c r="K273" s="1">
        <f t="shared" si="176"/>
        <v>9</v>
      </c>
      <c r="L273" s="1">
        <f t="shared" si="177"/>
        <v>12</v>
      </c>
      <c r="M273" s="1">
        <f t="shared" si="178"/>
        <v>2</v>
      </c>
      <c r="N273" s="1">
        <f t="shared" si="179"/>
        <v>5</v>
      </c>
      <c r="R273" s="1" t="str">
        <f>IFERROR(IF($I273="b",INDEX(flat_spelling[],MATCH(scales[[#This Row],[n1]],flat_spelling[number],0),2),INDEX(sharp_spelling[],MATCH(scales[[#This Row],[n1]],sharp_spelling[number],0),2)),"")</f>
        <v>F#</v>
      </c>
      <c r="S273" s="1" t="str">
        <f>IFERROR(IF($I273="b",INDEX(flat_spelling[],MATCH(scales[[#This Row],[n2]],flat_spelling[number],0),2),INDEX(sharp_spelling[],MATCH(scales[[#This Row],[n2]],sharp_spelling[number],0),2)),"")</f>
        <v>G#</v>
      </c>
      <c r="T273" s="1" t="str">
        <f>IFERROR(IF($I273="b",INDEX(flat_spelling[],MATCH(scales[[#This Row],[n3]],flat_spelling[number],0),2),INDEX(sharp_spelling[],MATCH(scales[[#This Row],[n3]],sharp_spelling[number],0),2)),"")</f>
        <v>B</v>
      </c>
      <c r="U273" s="1" t="str">
        <f>IFERROR(IF($I273="b",INDEX(flat_spelling[],MATCH(scales[[#This Row],[n4]],flat_spelling[number],0),2),INDEX(sharp_spelling[],MATCH(scales[[#This Row],[n4]],sharp_spelling[number],0),2)),"")</f>
        <v>C#</v>
      </c>
      <c r="V273" s="1" t="str">
        <f>IFERROR(IF($I273="b",INDEX(flat_spelling[],MATCH(scales[[#This Row],[n5]],flat_spelling[number],0),2),INDEX(sharp_spelling[],MATCH(scales[[#This Row],[n5]],sharp_spelling[number],0),2)),"")</f>
        <v>E</v>
      </c>
      <c r="W273" s="1" t="str">
        <f>IFERROR(IF($I273="b",INDEX(flat_spelling[],MATCH(scales[[#This Row],[n6]],flat_spelling[number],0),2),INDEX(sharp_spelling[],MATCH(scales[[#This Row],[n6]],sharp_spelling[number],0),2)),"")</f>
        <v/>
      </c>
      <c r="X273" s="1" t="str">
        <f>IFERROR(IF($I273="b",INDEX(flat_spelling[],MATCH(scales[[#This Row],[n7]],flat_spelling[number],0),2),INDEX(sharp_spelling[],MATCH(scales[[#This Row],[n7]],sharp_spelling[number],0),2)),"")</f>
        <v/>
      </c>
      <c r="Y273" s="1" t="str">
        <f>IFERROR(IF($I273="b",INDEX(flat_spelling[],MATCH(scales[[#This Row],[n8]],flat_spelling[number],0),2),INDEX(sharp_spelling[],MATCH(scales[[#This Row],[n8]],sharp_spelling[number],0),2)),"")</f>
        <v/>
      </c>
    </row>
    <row r="274" spans="2:25" x14ac:dyDescent="0.4">
      <c r="B274" s="1">
        <v>272</v>
      </c>
      <c r="C274" s="1">
        <v>8</v>
      </c>
      <c r="D274" s="1" t="str">
        <f>scales[[#This Row],[nn1]]</f>
        <v>G</v>
      </c>
      <c r="E274" s="1" t="s">
        <v>113</v>
      </c>
      <c r="F274" s="1">
        <v>2</v>
      </c>
      <c r="G274" s="1" t="s">
        <v>65</v>
      </c>
      <c r="H274" s="1">
        <f t="shared" si="174"/>
        <v>6</v>
      </c>
      <c r="I274" s="1" t="str">
        <f>IF(COUNTIF(RMS_spelling[number],scales[[#This Row],[RMS]])&gt;0,"b","")</f>
        <v>b</v>
      </c>
      <c r="J274" s="1">
        <f t="shared" si="175"/>
        <v>8</v>
      </c>
      <c r="K274" s="1">
        <f t="shared" si="176"/>
        <v>10</v>
      </c>
      <c r="L274" s="1">
        <f t="shared" si="177"/>
        <v>1</v>
      </c>
      <c r="M274" s="1">
        <f t="shared" si="178"/>
        <v>3</v>
      </c>
      <c r="N274" s="1">
        <f t="shared" si="179"/>
        <v>6</v>
      </c>
      <c r="R274" s="1" t="str">
        <f>IFERROR(IF($I274="b",INDEX(flat_spelling[],MATCH(scales[[#This Row],[n1]],flat_spelling[number],0),2),INDEX(sharp_spelling[],MATCH(scales[[#This Row],[n1]],sharp_spelling[number],0),2)),"")</f>
        <v>G</v>
      </c>
      <c r="S274" s="1" t="str">
        <f>IFERROR(IF($I274="b",INDEX(flat_spelling[],MATCH(scales[[#This Row],[n2]],flat_spelling[number],0),2),INDEX(sharp_spelling[],MATCH(scales[[#This Row],[n2]],sharp_spelling[number],0),2)),"")</f>
        <v>A</v>
      </c>
      <c r="T274" s="1" t="str">
        <f>IFERROR(IF($I274="b",INDEX(flat_spelling[],MATCH(scales[[#This Row],[n3]],flat_spelling[number],0),2),INDEX(sharp_spelling[],MATCH(scales[[#This Row],[n3]],sharp_spelling[number],0),2)),"")</f>
        <v>C</v>
      </c>
      <c r="U274" s="1" t="str">
        <f>IFERROR(IF($I274="b",INDEX(flat_spelling[],MATCH(scales[[#This Row],[n4]],flat_spelling[number],0),2),INDEX(sharp_spelling[],MATCH(scales[[#This Row],[n4]],sharp_spelling[number],0),2)),"")</f>
        <v>D</v>
      </c>
      <c r="V274" s="1" t="str">
        <f>IFERROR(IF($I274="b",INDEX(flat_spelling[],MATCH(scales[[#This Row],[n5]],flat_spelling[number],0),2),INDEX(sharp_spelling[],MATCH(scales[[#This Row],[n5]],sharp_spelling[number],0),2)),"")</f>
        <v>F</v>
      </c>
      <c r="W274" s="1" t="str">
        <f>IFERROR(IF($I274="b",INDEX(flat_spelling[],MATCH(scales[[#This Row],[n6]],flat_spelling[number],0),2),INDEX(sharp_spelling[],MATCH(scales[[#This Row],[n6]],sharp_spelling[number],0),2)),"")</f>
        <v/>
      </c>
      <c r="X274" s="1" t="str">
        <f>IFERROR(IF($I274="b",INDEX(flat_spelling[],MATCH(scales[[#This Row],[n7]],flat_spelling[number],0),2),INDEX(sharp_spelling[],MATCH(scales[[#This Row],[n7]],sharp_spelling[number],0),2)),"")</f>
        <v/>
      </c>
      <c r="Y274" s="1" t="str">
        <f>IFERROR(IF($I274="b",INDEX(flat_spelling[],MATCH(scales[[#This Row],[n8]],flat_spelling[number],0),2),INDEX(sharp_spelling[],MATCH(scales[[#This Row],[n8]],sharp_spelling[number],0),2)),"")</f>
        <v/>
      </c>
    </row>
    <row r="275" spans="2:25" x14ac:dyDescent="0.4">
      <c r="B275" s="1">
        <v>273</v>
      </c>
      <c r="C275" s="1">
        <v>9</v>
      </c>
      <c r="D275" s="1" t="str">
        <f>scales[[#This Row],[nn1]]</f>
        <v>G#</v>
      </c>
      <c r="E275" s="1" t="s">
        <v>113</v>
      </c>
      <c r="F275" s="1">
        <v>2</v>
      </c>
      <c r="G275" s="1" t="s">
        <v>65</v>
      </c>
      <c r="H275" s="1">
        <f t="shared" si="174"/>
        <v>7</v>
      </c>
      <c r="I275" s="1" t="str">
        <f>IF(COUNTIF(RMS_spelling[number],scales[[#This Row],[RMS]])&gt;0,"b","")</f>
        <v/>
      </c>
      <c r="J275" s="1">
        <f t="shared" si="175"/>
        <v>9</v>
      </c>
      <c r="K275" s="1">
        <f t="shared" si="176"/>
        <v>11</v>
      </c>
      <c r="L275" s="1">
        <f t="shared" si="177"/>
        <v>2</v>
      </c>
      <c r="M275" s="1">
        <f t="shared" si="178"/>
        <v>4</v>
      </c>
      <c r="N275" s="1">
        <f t="shared" si="179"/>
        <v>7</v>
      </c>
      <c r="R275" s="1" t="str">
        <f>IFERROR(IF($I275="b",INDEX(flat_spelling[],MATCH(scales[[#This Row],[n1]],flat_spelling[number],0),2),INDEX(sharp_spelling[],MATCH(scales[[#This Row],[n1]],sharp_spelling[number],0),2)),"")</f>
        <v>G#</v>
      </c>
      <c r="S275" s="1" t="str">
        <f>IFERROR(IF($I275="b",INDEX(flat_spelling[],MATCH(scales[[#This Row],[n2]],flat_spelling[number],0),2),INDEX(sharp_spelling[],MATCH(scales[[#This Row],[n2]],sharp_spelling[number],0),2)),"")</f>
        <v>A#</v>
      </c>
      <c r="T275" s="1" t="str">
        <f>IFERROR(IF($I275="b",INDEX(flat_spelling[],MATCH(scales[[#This Row],[n3]],flat_spelling[number],0),2),INDEX(sharp_spelling[],MATCH(scales[[#This Row],[n3]],sharp_spelling[number],0),2)),"")</f>
        <v>C#</v>
      </c>
      <c r="U275" s="1" t="str">
        <f>IFERROR(IF($I275="b",INDEX(flat_spelling[],MATCH(scales[[#This Row],[n4]],flat_spelling[number],0),2),INDEX(sharp_spelling[],MATCH(scales[[#This Row],[n4]],sharp_spelling[number],0),2)),"")</f>
        <v>D#</v>
      </c>
      <c r="V275" s="1" t="str">
        <f>IFERROR(IF($I275="b",INDEX(flat_spelling[],MATCH(scales[[#This Row],[n5]],flat_spelling[number],0),2),INDEX(sharp_spelling[],MATCH(scales[[#This Row],[n5]],sharp_spelling[number],0),2)),"")</f>
        <v>F#</v>
      </c>
      <c r="W275" s="1" t="str">
        <f>IFERROR(IF($I275="b",INDEX(flat_spelling[],MATCH(scales[[#This Row],[n6]],flat_spelling[number],0),2),INDEX(sharp_spelling[],MATCH(scales[[#This Row],[n6]],sharp_spelling[number],0),2)),"")</f>
        <v/>
      </c>
      <c r="X275" s="1" t="str">
        <f>IFERROR(IF($I275="b",INDEX(flat_spelling[],MATCH(scales[[#This Row],[n7]],flat_spelling[number],0),2),INDEX(sharp_spelling[],MATCH(scales[[#This Row],[n7]],sharp_spelling[number],0),2)),"")</f>
        <v/>
      </c>
      <c r="Y275" s="1" t="str">
        <f>IFERROR(IF($I275="b",INDEX(flat_spelling[],MATCH(scales[[#This Row],[n8]],flat_spelling[number],0),2),INDEX(sharp_spelling[],MATCH(scales[[#This Row],[n8]],sharp_spelling[number],0),2)),"")</f>
        <v/>
      </c>
    </row>
    <row r="276" spans="2:25" x14ac:dyDescent="0.4">
      <c r="B276" s="1">
        <v>274</v>
      </c>
      <c r="C276" s="1">
        <v>10</v>
      </c>
      <c r="D276" s="1" t="str">
        <f>scales[[#This Row],[nn1]]</f>
        <v>A</v>
      </c>
      <c r="E276" s="1" t="s">
        <v>113</v>
      </c>
      <c r="F276" s="1">
        <v>2</v>
      </c>
      <c r="G276" s="1" t="s">
        <v>65</v>
      </c>
      <c r="H276" s="1">
        <f t="shared" si="174"/>
        <v>8</v>
      </c>
      <c r="I276" s="1" t="str">
        <f>IF(COUNTIF(RMS_spelling[number],scales[[#This Row],[RMS]])&gt;0,"b","")</f>
        <v/>
      </c>
      <c r="J276" s="1">
        <f t="shared" si="175"/>
        <v>10</v>
      </c>
      <c r="K276" s="1">
        <f t="shared" si="176"/>
        <v>12</v>
      </c>
      <c r="L276" s="1">
        <f t="shared" si="177"/>
        <v>3</v>
      </c>
      <c r="M276" s="1">
        <f t="shared" si="178"/>
        <v>5</v>
      </c>
      <c r="N276" s="1">
        <f t="shared" si="179"/>
        <v>8</v>
      </c>
      <c r="R276" s="1" t="str">
        <f>IFERROR(IF($I276="b",INDEX(flat_spelling[],MATCH(scales[[#This Row],[n1]],flat_spelling[number],0),2),INDEX(sharp_spelling[],MATCH(scales[[#This Row],[n1]],sharp_spelling[number],0),2)),"")</f>
        <v>A</v>
      </c>
      <c r="S276" s="1" t="str">
        <f>IFERROR(IF($I276="b",INDEX(flat_spelling[],MATCH(scales[[#This Row],[n2]],flat_spelling[number],0),2),INDEX(sharp_spelling[],MATCH(scales[[#This Row],[n2]],sharp_spelling[number],0),2)),"")</f>
        <v>B</v>
      </c>
      <c r="T276" s="1" t="str">
        <f>IFERROR(IF($I276="b",INDEX(flat_spelling[],MATCH(scales[[#This Row],[n3]],flat_spelling[number],0),2),INDEX(sharp_spelling[],MATCH(scales[[#This Row],[n3]],sharp_spelling[number],0),2)),"")</f>
        <v>D</v>
      </c>
      <c r="U276" s="1" t="str">
        <f>IFERROR(IF($I276="b",INDEX(flat_spelling[],MATCH(scales[[#This Row],[n4]],flat_spelling[number],0),2),INDEX(sharp_spelling[],MATCH(scales[[#This Row],[n4]],sharp_spelling[number],0),2)),"")</f>
        <v>E</v>
      </c>
      <c r="V276" s="1" t="str">
        <f>IFERROR(IF($I276="b",INDEX(flat_spelling[],MATCH(scales[[#This Row],[n5]],flat_spelling[number],0),2),INDEX(sharp_spelling[],MATCH(scales[[#This Row],[n5]],sharp_spelling[number],0),2)),"")</f>
        <v>G</v>
      </c>
      <c r="W276" s="1" t="str">
        <f>IFERROR(IF($I276="b",INDEX(flat_spelling[],MATCH(scales[[#This Row],[n6]],flat_spelling[number],0),2),INDEX(sharp_spelling[],MATCH(scales[[#This Row],[n6]],sharp_spelling[number],0),2)),"")</f>
        <v/>
      </c>
      <c r="X276" s="1" t="str">
        <f>IFERROR(IF($I276="b",INDEX(flat_spelling[],MATCH(scales[[#This Row],[n7]],flat_spelling[number],0),2),INDEX(sharp_spelling[],MATCH(scales[[#This Row],[n7]],sharp_spelling[number],0),2)),"")</f>
        <v/>
      </c>
      <c r="Y276" s="1" t="str">
        <f>IFERROR(IF($I276="b",INDEX(flat_spelling[],MATCH(scales[[#This Row],[n8]],flat_spelling[number],0),2),INDEX(sharp_spelling[],MATCH(scales[[#This Row],[n8]],sharp_spelling[number],0),2)),"")</f>
        <v/>
      </c>
    </row>
    <row r="277" spans="2:25" x14ac:dyDescent="0.4">
      <c r="B277" s="1">
        <v>275</v>
      </c>
      <c r="C277" s="1">
        <v>11</v>
      </c>
      <c r="D277" s="1" t="str">
        <f>scales[[#This Row],[nn1]]</f>
        <v>Bb</v>
      </c>
      <c r="E277" s="1" t="s">
        <v>113</v>
      </c>
      <c r="F277" s="1">
        <v>2</v>
      </c>
      <c r="G277" s="1" t="s">
        <v>65</v>
      </c>
      <c r="H277" s="1">
        <f t="shared" si="174"/>
        <v>9</v>
      </c>
      <c r="I277" s="1" t="str">
        <f>IF(COUNTIF(RMS_spelling[number],scales[[#This Row],[RMS]])&gt;0,"b","")</f>
        <v>b</v>
      </c>
      <c r="J277" s="1">
        <f t="shared" si="175"/>
        <v>11</v>
      </c>
      <c r="K277" s="1">
        <f t="shared" si="176"/>
        <v>1</v>
      </c>
      <c r="L277" s="1">
        <f t="shared" si="177"/>
        <v>4</v>
      </c>
      <c r="M277" s="1">
        <f t="shared" si="178"/>
        <v>6</v>
      </c>
      <c r="N277" s="1">
        <f t="shared" si="179"/>
        <v>9</v>
      </c>
      <c r="R277" s="1" t="str">
        <f>IFERROR(IF($I277="b",INDEX(flat_spelling[],MATCH(scales[[#This Row],[n1]],flat_spelling[number],0),2),INDEX(sharp_spelling[],MATCH(scales[[#This Row],[n1]],sharp_spelling[number],0),2)),"")</f>
        <v>Bb</v>
      </c>
      <c r="S277" s="1" t="str">
        <f>IFERROR(IF($I277="b",INDEX(flat_spelling[],MATCH(scales[[#This Row],[n2]],flat_spelling[number],0),2),INDEX(sharp_spelling[],MATCH(scales[[#This Row],[n2]],sharp_spelling[number],0),2)),"")</f>
        <v>C</v>
      </c>
      <c r="T277" s="1" t="str">
        <f>IFERROR(IF($I277="b",INDEX(flat_spelling[],MATCH(scales[[#This Row],[n3]],flat_spelling[number],0),2),INDEX(sharp_spelling[],MATCH(scales[[#This Row],[n3]],sharp_spelling[number],0),2)),"")</f>
        <v>Eb</v>
      </c>
      <c r="U277" s="1" t="str">
        <f>IFERROR(IF($I277="b",INDEX(flat_spelling[],MATCH(scales[[#This Row],[n4]],flat_spelling[number],0),2),INDEX(sharp_spelling[],MATCH(scales[[#This Row],[n4]],sharp_spelling[number],0),2)),"")</f>
        <v>F</v>
      </c>
      <c r="V277" s="1" t="str">
        <f>IFERROR(IF($I277="b",INDEX(flat_spelling[],MATCH(scales[[#This Row],[n5]],flat_spelling[number],0),2),INDEX(sharp_spelling[],MATCH(scales[[#This Row],[n5]],sharp_spelling[number],0),2)),"")</f>
        <v>Ab</v>
      </c>
      <c r="W277" s="1" t="str">
        <f>IFERROR(IF($I277="b",INDEX(flat_spelling[],MATCH(scales[[#This Row],[n6]],flat_spelling[number],0),2),INDEX(sharp_spelling[],MATCH(scales[[#This Row],[n6]],sharp_spelling[number],0),2)),"")</f>
        <v/>
      </c>
      <c r="X277" s="1" t="str">
        <f>IFERROR(IF($I277="b",INDEX(flat_spelling[],MATCH(scales[[#This Row],[n7]],flat_spelling[number],0),2),INDEX(sharp_spelling[],MATCH(scales[[#This Row],[n7]],sharp_spelling[number],0),2)),"")</f>
        <v/>
      </c>
      <c r="Y277" s="1" t="str">
        <f>IFERROR(IF($I277="b",INDEX(flat_spelling[],MATCH(scales[[#This Row],[n8]],flat_spelling[number],0),2),INDEX(sharp_spelling[],MATCH(scales[[#This Row],[n8]],sharp_spelling[number],0),2)),"")</f>
        <v/>
      </c>
    </row>
    <row r="278" spans="2:25" x14ac:dyDescent="0.4">
      <c r="B278" s="1">
        <v>276</v>
      </c>
      <c r="C278" s="1">
        <v>12</v>
      </c>
      <c r="D278" s="1" t="str">
        <f>scales[[#This Row],[nn1]]</f>
        <v>B</v>
      </c>
      <c r="E278" s="1" t="s">
        <v>113</v>
      </c>
      <c r="F278" s="1">
        <v>2</v>
      </c>
      <c r="G278" s="1" t="s">
        <v>65</v>
      </c>
      <c r="H278" s="1">
        <f t="shared" si="174"/>
        <v>10</v>
      </c>
      <c r="I278" s="1" t="str">
        <f>IF(COUNTIF(RMS_spelling[number],scales[[#This Row],[RMS]])&gt;0,"b","")</f>
        <v/>
      </c>
      <c r="J278" s="1">
        <f t="shared" si="175"/>
        <v>12</v>
      </c>
      <c r="K278" s="1">
        <f t="shared" si="176"/>
        <v>2</v>
      </c>
      <c r="L278" s="1">
        <f t="shared" si="177"/>
        <v>5</v>
      </c>
      <c r="M278" s="1">
        <f t="shared" si="178"/>
        <v>7</v>
      </c>
      <c r="N278" s="1">
        <f t="shared" si="179"/>
        <v>10</v>
      </c>
      <c r="R278" s="1" t="str">
        <f>IFERROR(IF($I278="b",INDEX(flat_spelling[],MATCH(scales[[#This Row],[n1]],flat_spelling[number],0),2),INDEX(sharp_spelling[],MATCH(scales[[#This Row],[n1]],sharp_spelling[number],0),2)),"")</f>
        <v>B</v>
      </c>
      <c r="S278" s="1" t="str">
        <f>IFERROR(IF($I278="b",INDEX(flat_spelling[],MATCH(scales[[#This Row],[n2]],flat_spelling[number],0),2),INDEX(sharp_spelling[],MATCH(scales[[#This Row],[n2]],sharp_spelling[number],0),2)),"")</f>
        <v>C#</v>
      </c>
      <c r="T278" s="1" t="str">
        <f>IFERROR(IF($I278="b",INDEX(flat_spelling[],MATCH(scales[[#This Row],[n3]],flat_spelling[number],0),2),INDEX(sharp_spelling[],MATCH(scales[[#This Row],[n3]],sharp_spelling[number],0),2)),"")</f>
        <v>E</v>
      </c>
      <c r="U278" s="1" t="str">
        <f>IFERROR(IF($I278="b",INDEX(flat_spelling[],MATCH(scales[[#This Row],[n4]],flat_spelling[number],0),2),INDEX(sharp_spelling[],MATCH(scales[[#This Row],[n4]],sharp_spelling[number],0),2)),"")</f>
        <v>F#</v>
      </c>
      <c r="V278" s="1" t="str">
        <f>IFERROR(IF($I278="b",INDEX(flat_spelling[],MATCH(scales[[#This Row],[n5]],flat_spelling[number],0),2),INDEX(sharp_spelling[],MATCH(scales[[#This Row],[n5]],sharp_spelling[number],0),2)),"")</f>
        <v>A</v>
      </c>
      <c r="W278" s="1" t="str">
        <f>IFERROR(IF($I278="b",INDEX(flat_spelling[],MATCH(scales[[#This Row],[n6]],flat_spelling[number],0),2),INDEX(sharp_spelling[],MATCH(scales[[#This Row],[n6]],sharp_spelling[number],0),2)),"")</f>
        <v/>
      </c>
      <c r="X278" s="1" t="str">
        <f>IFERROR(IF($I278="b",INDEX(flat_spelling[],MATCH(scales[[#This Row],[n7]],flat_spelling[number],0),2),INDEX(sharp_spelling[],MATCH(scales[[#This Row],[n7]],sharp_spelling[number],0),2)),"")</f>
        <v/>
      </c>
      <c r="Y278" s="1" t="str">
        <f>IFERROR(IF($I278="b",INDEX(flat_spelling[],MATCH(scales[[#This Row],[n8]],flat_spelling[number],0),2),INDEX(sharp_spelling[],MATCH(scales[[#This Row],[n8]],sharp_spelling[number],0),2)),"")</f>
        <v/>
      </c>
    </row>
    <row r="279" spans="2:25" x14ac:dyDescent="0.4">
      <c r="B279" s="1">
        <v>277</v>
      </c>
      <c r="C279" s="1">
        <v>1</v>
      </c>
      <c r="D279" s="1" t="str">
        <f>scales[[#This Row],[nn1]]</f>
        <v>C</v>
      </c>
      <c r="E279" s="1" t="s">
        <v>113</v>
      </c>
      <c r="F279" s="1">
        <v>3</v>
      </c>
      <c r="G279" s="1" t="s">
        <v>108</v>
      </c>
      <c r="H279" s="1">
        <f>MOD(1+7,12)+1</f>
        <v>9</v>
      </c>
      <c r="I279" s="1" t="str">
        <f>IF(COUNTIF(RMS_spelling[number],scales[[#This Row],[RMS]])&gt;0,"b","")</f>
        <v>b</v>
      </c>
      <c r="J279" s="1">
        <v>1</v>
      </c>
      <c r="K279" s="1">
        <v>4</v>
      </c>
      <c r="L279" s="1">
        <v>6</v>
      </c>
      <c r="M279" s="1">
        <v>9</v>
      </c>
      <c r="N279" s="1">
        <v>11</v>
      </c>
      <c r="R279" s="1" t="str">
        <f>IFERROR(IF($I279="b",INDEX(flat_spelling[],MATCH(scales[[#This Row],[n1]],flat_spelling[number],0),2),INDEX(sharp_spelling[],MATCH(scales[[#This Row],[n1]],sharp_spelling[number],0),2)),"")</f>
        <v>C</v>
      </c>
      <c r="S279" s="1" t="str">
        <f>IFERROR(IF($I279="b",INDEX(flat_spelling[],MATCH(scales[[#This Row],[n2]],flat_spelling[number],0),2),INDEX(sharp_spelling[],MATCH(scales[[#This Row],[n2]],sharp_spelling[number],0),2)),"")</f>
        <v>Eb</v>
      </c>
      <c r="T279" s="1" t="str">
        <f>IFERROR(IF($I279="b",INDEX(flat_spelling[],MATCH(scales[[#This Row],[n3]],flat_spelling[number],0),2),INDEX(sharp_spelling[],MATCH(scales[[#This Row],[n3]],sharp_spelling[number],0),2)),"")</f>
        <v>F</v>
      </c>
      <c r="U279" s="1" t="str">
        <f>IFERROR(IF($I279="b",INDEX(flat_spelling[],MATCH(scales[[#This Row],[n4]],flat_spelling[number],0),2),INDEX(sharp_spelling[],MATCH(scales[[#This Row],[n4]],sharp_spelling[number],0),2)),"")</f>
        <v>Ab</v>
      </c>
      <c r="V279" s="1" t="str">
        <f>IFERROR(IF($I279="b",INDEX(flat_spelling[],MATCH(scales[[#This Row],[n5]],flat_spelling[number],0),2),INDEX(sharp_spelling[],MATCH(scales[[#This Row],[n5]],sharp_spelling[number],0),2)),"")</f>
        <v>Bb</v>
      </c>
      <c r="W279" s="1" t="str">
        <f>IFERROR(IF($I279="b",INDEX(flat_spelling[],MATCH(scales[[#This Row],[n6]],flat_spelling[number],0),2),INDEX(sharp_spelling[],MATCH(scales[[#This Row],[n6]],sharp_spelling[number],0),2)),"")</f>
        <v/>
      </c>
      <c r="X279" s="1" t="str">
        <f>IFERROR(IF($I279="b",INDEX(flat_spelling[],MATCH(scales[[#This Row],[n7]],flat_spelling[number],0),2),INDEX(sharp_spelling[],MATCH(scales[[#This Row],[n7]],sharp_spelling[number],0),2)),"")</f>
        <v/>
      </c>
      <c r="Y279" s="1" t="str">
        <f>IFERROR(IF($I279="b",INDEX(flat_spelling[],MATCH(scales[[#This Row],[n8]],flat_spelling[number],0),2),INDEX(sharp_spelling[],MATCH(scales[[#This Row],[n8]],sharp_spelling[number],0),2)),"")</f>
        <v/>
      </c>
    </row>
    <row r="280" spans="2:25" x14ac:dyDescent="0.4">
      <c r="B280" s="1">
        <v>278</v>
      </c>
      <c r="C280" s="1">
        <v>2</v>
      </c>
      <c r="D280" s="1" t="str">
        <f>scales[[#This Row],[nn1]]</f>
        <v>C#</v>
      </c>
      <c r="E280" s="1" t="s">
        <v>113</v>
      </c>
      <c r="F280" s="1">
        <v>3</v>
      </c>
      <c r="G280" s="1" t="s">
        <v>108</v>
      </c>
      <c r="H280" s="1">
        <f t="shared" ref="H280:H290" si="180">MOD(H279,12)+1</f>
        <v>10</v>
      </c>
      <c r="I280" s="1" t="str">
        <f>IF(COUNTIF(RMS_spelling[number],scales[[#This Row],[RMS]])&gt;0,"b","")</f>
        <v/>
      </c>
      <c r="J280" s="1">
        <f t="shared" ref="J280:J290" si="181">MOD(J279,12)+1</f>
        <v>2</v>
      </c>
      <c r="K280" s="1">
        <f t="shared" ref="K280:K290" si="182">MOD(K279,12)+1</f>
        <v>5</v>
      </c>
      <c r="L280" s="1">
        <f t="shared" ref="L280:L290" si="183">MOD(L279,12)+1</f>
        <v>7</v>
      </c>
      <c r="M280" s="1">
        <f t="shared" ref="M280:M290" si="184">MOD(M279,12)+1</f>
        <v>10</v>
      </c>
      <c r="N280" s="1">
        <f t="shared" ref="N280:N290" si="185">MOD(N279,12)+1</f>
        <v>12</v>
      </c>
      <c r="R280" s="1" t="str">
        <f>IFERROR(IF($I280="b",INDEX(flat_spelling[],MATCH(scales[[#This Row],[n1]],flat_spelling[number],0),2),INDEX(sharp_spelling[],MATCH(scales[[#This Row],[n1]],sharp_spelling[number],0),2)),"")</f>
        <v>C#</v>
      </c>
      <c r="S280" s="1" t="str">
        <f>IFERROR(IF($I280="b",INDEX(flat_spelling[],MATCH(scales[[#This Row],[n2]],flat_spelling[number],0),2),INDEX(sharp_spelling[],MATCH(scales[[#This Row],[n2]],sharp_spelling[number],0),2)),"")</f>
        <v>E</v>
      </c>
      <c r="T280" s="1" t="str">
        <f>IFERROR(IF($I280="b",INDEX(flat_spelling[],MATCH(scales[[#This Row],[n3]],flat_spelling[number],0),2),INDEX(sharp_spelling[],MATCH(scales[[#This Row],[n3]],sharp_spelling[number],0),2)),"")</f>
        <v>F#</v>
      </c>
      <c r="U280" s="1" t="str">
        <f>IFERROR(IF($I280="b",INDEX(flat_spelling[],MATCH(scales[[#This Row],[n4]],flat_spelling[number],0),2),INDEX(sharp_spelling[],MATCH(scales[[#This Row],[n4]],sharp_spelling[number],0),2)),"")</f>
        <v>A</v>
      </c>
      <c r="V280" s="1" t="str">
        <f>IFERROR(IF($I280="b",INDEX(flat_spelling[],MATCH(scales[[#This Row],[n5]],flat_spelling[number],0),2),INDEX(sharp_spelling[],MATCH(scales[[#This Row],[n5]],sharp_spelling[number],0),2)),"")</f>
        <v>B</v>
      </c>
      <c r="W280" s="1" t="str">
        <f>IFERROR(IF($I280="b",INDEX(flat_spelling[],MATCH(scales[[#This Row],[n6]],flat_spelling[number],0),2),INDEX(sharp_spelling[],MATCH(scales[[#This Row],[n6]],sharp_spelling[number],0),2)),"")</f>
        <v/>
      </c>
      <c r="X280" s="1" t="str">
        <f>IFERROR(IF($I280="b",INDEX(flat_spelling[],MATCH(scales[[#This Row],[n7]],flat_spelling[number],0),2),INDEX(sharp_spelling[],MATCH(scales[[#This Row],[n7]],sharp_spelling[number],0),2)),"")</f>
        <v/>
      </c>
      <c r="Y280" s="1" t="str">
        <f>IFERROR(IF($I280="b",INDEX(flat_spelling[],MATCH(scales[[#This Row],[n8]],flat_spelling[number],0),2),INDEX(sharp_spelling[],MATCH(scales[[#This Row],[n8]],sharp_spelling[number],0),2)),"")</f>
        <v/>
      </c>
    </row>
    <row r="281" spans="2:25" x14ac:dyDescent="0.4">
      <c r="B281" s="1">
        <v>279</v>
      </c>
      <c r="C281" s="1">
        <v>3</v>
      </c>
      <c r="D281" s="1" t="str">
        <f>scales[[#This Row],[nn1]]</f>
        <v>D</v>
      </c>
      <c r="E281" s="1" t="s">
        <v>113</v>
      </c>
      <c r="F281" s="1">
        <v>3</v>
      </c>
      <c r="G281" s="1" t="s">
        <v>108</v>
      </c>
      <c r="H281" s="1">
        <f t="shared" si="180"/>
        <v>11</v>
      </c>
      <c r="I281" s="1" t="str">
        <f>IF(COUNTIF(RMS_spelling[number],scales[[#This Row],[RMS]])&gt;0,"b","")</f>
        <v>b</v>
      </c>
      <c r="J281" s="1">
        <f t="shared" si="181"/>
        <v>3</v>
      </c>
      <c r="K281" s="1">
        <f t="shared" si="182"/>
        <v>6</v>
      </c>
      <c r="L281" s="1">
        <f t="shared" si="183"/>
        <v>8</v>
      </c>
      <c r="M281" s="1">
        <f t="shared" si="184"/>
        <v>11</v>
      </c>
      <c r="N281" s="1">
        <f t="shared" si="185"/>
        <v>1</v>
      </c>
      <c r="R281" s="1" t="str">
        <f>IFERROR(IF($I281="b",INDEX(flat_spelling[],MATCH(scales[[#This Row],[n1]],flat_spelling[number],0),2),INDEX(sharp_spelling[],MATCH(scales[[#This Row],[n1]],sharp_spelling[number],0),2)),"")</f>
        <v>D</v>
      </c>
      <c r="S281" s="1" t="str">
        <f>IFERROR(IF($I281="b",INDEX(flat_spelling[],MATCH(scales[[#This Row],[n2]],flat_spelling[number],0),2),INDEX(sharp_spelling[],MATCH(scales[[#This Row],[n2]],sharp_spelling[number],0),2)),"")</f>
        <v>F</v>
      </c>
      <c r="T281" s="1" t="str">
        <f>IFERROR(IF($I281="b",INDEX(flat_spelling[],MATCH(scales[[#This Row],[n3]],flat_spelling[number],0),2),INDEX(sharp_spelling[],MATCH(scales[[#This Row],[n3]],sharp_spelling[number],0),2)),"")</f>
        <v>G</v>
      </c>
      <c r="U281" s="1" t="str">
        <f>IFERROR(IF($I281="b",INDEX(flat_spelling[],MATCH(scales[[#This Row],[n4]],flat_spelling[number],0),2),INDEX(sharp_spelling[],MATCH(scales[[#This Row],[n4]],sharp_spelling[number],0),2)),"")</f>
        <v>Bb</v>
      </c>
      <c r="V281" s="1" t="str">
        <f>IFERROR(IF($I281="b",INDEX(flat_spelling[],MATCH(scales[[#This Row],[n5]],flat_spelling[number],0),2),INDEX(sharp_spelling[],MATCH(scales[[#This Row],[n5]],sharp_spelling[number],0),2)),"")</f>
        <v>C</v>
      </c>
      <c r="W281" s="1" t="str">
        <f>IFERROR(IF($I281="b",INDEX(flat_spelling[],MATCH(scales[[#This Row],[n6]],flat_spelling[number],0),2),INDEX(sharp_spelling[],MATCH(scales[[#This Row],[n6]],sharp_spelling[number],0),2)),"")</f>
        <v/>
      </c>
      <c r="X281" s="1" t="str">
        <f>IFERROR(IF($I281="b",INDEX(flat_spelling[],MATCH(scales[[#This Row],[n7]],flat_spelling[number],0),2),INDEX(sharp_spelling[],MATCH(scales[[#This Row],[n7]],sharp_spelling[number],0),2)),"")</f>
        <v/>
      </c>
      <c r="Y281" s="1" t="str">
        <f>IFERROR(IF($I281="b",INDEX(flat_spelling[],MATCH(scales[[#This Row],[n8]],flat_spelling[number],0),2),INDEX(sharp_spelling[],MATCH(scales[[#This Row],[n8]],sharp_spelling[number],0),2)),"")</f>
        <v/>
      </c>
    </row>
    <row r="282" spans="2:25" x14ac:dyDescent="0.4">
      <c r="B282" s="1">
        <v>280</v>
      </c>
      <c r="C282" s="1">
        <v>4</v>
      </c>
      <c r="D282" s="1" t="str">
        <f>scales[[#This Row],[nn1]]</f>
        <v>D#</v>
      </c>
      <c r="E282" s="1" t="s">
        <v>113</v>
      </c>
      <c r="F282" s="1">
        <v>3</v>
      </c>
      <c r="G282" s="1" t="s">
        <v>108</v>
      </c>
      <c r="H282" s="1">
        <f t="shared" si="180"/>
        <v>12</v>
      </c>
      <c r="I282" s="1" t="str">
        <f>IF(COUNTIF(RMS_spelling[number],scales[[#This Row],[RMS]])&gt;0,"b","")</f>
        <v/>
      </c>
      <c r="J282" s="1">
        <f t="shared" si="181"/>
        <v>4</v>
      </c>
      <c r="K282" s="1">
        <f t="shared" si="182"/>
        <v>7</v>
      </c>
      <c r="L282" s="1">
        <f t="shared" si="183"/>
        <v>9</v>
      </c>
      <c r="M282" s="1">
        <f t="shared" si="184"/>
        <v>12</v>
      </c>
      <c r="N282" s="1">
        <f t="shared" si="185"/>
        <v>2</v>
      </c>
      <c r="R282" s="1" t="str">
        <f>IFERROR(IF($I282="b",INDEX(flat_spelling[],MATCH(scales[[#This Row],[n1]],flat_spelling[number],0),2),INDEX(sharp_spelling[],MATCH(scales[[#This Row],[n1]],sharp_spelling[number],0),2)),"")</f>
        <v>D#</v>
      </c>
      <c r="S282" s="1" t="str">
        <f>IFERROR(IF($I282="b",INDEX(flat_spelling[],MATCH(scales[[#This Row],[n2]],flat_spelling[number],0),2),INDEX(sharp_spelling[],MATCH(scales[[#This Row],[n2]],sharp_spelling[number],0),2)),"")</f>
        <v>F#</v>
      </c>
      <c r="T282" s="1" t="str">
        <f>IFERROR(IF($I282="b",INDEX(flat_spelling[],MATCH(scales[[#This Row],[n3]],flat_spelling[number],0),2),INDEX(sharp_spelling[],MATCH(scales[[#This Row],[n3]],sharp_spelling[number],0),2)),"")</f>
        <v>G#</v>
      </c>
      <c r="U282" s="1" t="str">
        <f>IFERROR(IF($I282="b",INDEX(flat_spelling[],MATCH(scales[[#This Row],[n4]],flat_spelling[number],0),2),INDEX(sharp_spelling[],MATCH(scales[[#This Row],[n4]],sharp_spelling[number],0),2)),"")</f>
        <v>B</v>
      </c>
      <c r="V282" s="1" t="str">
        <f>IFERROR(IF($I282="b",INDEX(flat_spelling[],MATCH(scales[[#This Row],[n5]],flat_spelling[number],0),2),INDEX(sharp_spelling[],MATCH(scales[[#This Row],[n5]],sharp_spelling[number],0),2)),"")</f>
        <v>C#</v>
      </c>
      <c r="W282" s="1" t="str">
        <f>IFERROR(IF($I282="b",INDEX(flat_spelling[],MATCH(scales[[#This Row],[n6]],flat_spelling[number],0),2),INDEX(sharp_spelling[],MATCH(scales[[#This Row],[n6]],sharp_spelling[number],0),2)),"")</f>
        <v/>
      </c>
      <c r="X282" s="1" t="str">
        <f>IFERROR(IF($I282="b",INDEX(flat_spelling[],MATCH(scales[[#This Row],[n7]],flat_spelling[number],0),2),INDEX(sharp_spelling[],MATCH(scales[[#This Row],[n7]],sharp_spelling[number],0),2)),"")</f>
        <v/>
      </c>
      <c r="Y282" s="1" t="str">
        <f>IFERROR(IF($I282="b",INDEX(flat_spelling[],MATCH(scales[[#This Row],[n8]],flat_spelling[number],0),2),INDEX(sharp_spelling[],MATCH(scales[[#This Row],[n8]],sharp_spelling[number],0),2)),"")</f>
        <v/>
      </c>
    </row>
    <row r="283" spans="2:25" x14ac:dyDescent="0.4">
      <c r="B283" s="1">
        <v>281</v>
      </c>
      <c r="C283" s="1">
        <v>5</v>
      </c>
      <c r="D283" s="1" t="str">
        <f>scales[[#This Row],[nn1]]</f>
        <v>E</v>
      </c>
      <c r="E283" s="1" t="s">
        <v>113</v>
      </c>
      <c r="F283" s="1">
        <v>3</v>
      </c>
      <c r="G283" s="1" t="s">
        <v>108</v>
      </c>
      <c r="H283" s="1">
        <f t="shared" si="180"/>
        <v>1</v>
      </c>
      <c r="I283" s="1" t="str">
        <f>IF(COUNTIF(RMS_spelling[number],scales[[#This Row],[RMS]])&gt;0,"b","")</f>
        <v>b</v>
      </c>
      <c r="J283" s="1">
        <f t="shared" si="181"/>
        <v>5</v>
      </c>
      <c r="K283" s="1">
        <f t="shared" si="182"/>
        <v>8</v>
      </c>
      <c r="L283" s="1">
        <f t="shared" si="183"/>
        <v>10</v>
      </c>
      <c r="M283" s="1">
        <f t="shared" si="184"/>
        <v>1</v>
      </c>
      <c r="N283" s="1">
        <f t="shared" si="185"/>
        <v>3</v>
      </c>
      <c r="R283" s="1" t="str">
        <f>IFERROR(IF($I283="b",INDEX(flat_spelling[],MATCH(scales[[#This Row],[n1]],flat_spelling[number],0),2),INDEX(sharp_spelling[],MATCH(scales[[#This Row],[n1]],sharp_spelling[number],0),2)),"")</f>
        <v>E</v>
      </c>
      <c r="S283" s="1" t="str">
        <f>IFERROR(IF($I283="b",INDEX(flat_spelling[],MATCH(scales[[#This Row],[n2]],flat_spelling[number],0),2),INDEX(sharp_spelling[],MATCH(scales[[#This Row],[n2]],sharp_spelling[number],0),2)),"")</f>
        <v>G</v>
      </c>
      <c r="T283" s="1" t="str">
        <f>IFERROR(IF($I283="b",INDEX(flat_spelling[],MATCH(scales[[#This Row],[n3]],flat_spelling[number],0),2),INDEX(sharp_spelling[],MATCH(scales[[#This Row],[n3]],sharp_spelling[number],0),2)),"")</f>
        <v>A</v>
      </c>
      <c r="U283" s="1" t="str">
        <f>IFERROR(IF($I283="b",INDEX(flat_spelling[],MATCH(scales[[#This Row],[n4]],flat_spelling[number],0),2),INDEX(sharp_spelling[],MATCH(scales[[#This Row],[n4]],sharp_spelling[number],0),2)),"")</f>
        <v>C</v>
      </c>
      <c r="V283" s="1" t="str">
        <f>IFERROR(IF($I283="b",INDEX(flat_spelling[],MATCH(scales[[#This Row],[n5]],flat_spelling[number],0),2),INDEX(sharp_spelling[],MATCH(scales[[#This Row],[n5]],sharp_spelling[number],0),2)),"")</f>
        <v>D</v>
      </c>
      <c r="W283" s="1" t="str">
        <f>IFERROR(IF($I283="b",INDEX(flat_spelling[],MATCH(scales[[#This Row],[n6]],flat_spelling[number],0),2),INDEX(sharp_spelling[],MATCH(scales[[#This Row],[n6]],sharp_spelling[number],0),2)),"")</f>
        <v/>
      </c>
      <c r="X283" s="1" t="str">
        <f>IFERROR(IF($I283="b",INDEX(flat_spelling[],MATCH(scales[[#This Row],[n7]],flat_spelling[number],0),2),INDEX(sharp_spelling[],MATCH(scales[[#This Row],[n7]],sharp_spelling[number],0),2)),"")</f>
        <v/>
      </c>
      <c r="Y283" s="1" t="str">
        <f>IFERROR(IF($I283="b",INDEX(flat_spelling[],MATCH(scales[[#This Row],[n8]],flat_spelling[number],0),2),INDEX(sharp_spelling[],MATCH(scales[[#This Row],[n8]],sharp_spelling[number],0),2)),"")</f>
        <v/>
      </c>
    </row>
    <row r="284" spans="2:25" x14ac:dyDescent="0.4">
      <c r="B284" s="1">
        <v>282</v>
      </c>
      <c r="C284" s="1">
        <v>6</v>
      </c>
      <c r="D284" s="1" t="str">
        <f>scales[[#This Row],[nn1]]</f>
        <v>F</v>
      </c>
      <c r="E284" s="1" t="s">
        <v>113</v>
      </c>
      <c r="F284" s="1">
        <v>3</v>
      </c>
      <c r="G284" s="1" t="s">
        <v>108</v>
      </c>
      <c r="H284" s="1">
        <f t="shared" si="180"/>
        <v>2</v>
      </c>
      <c r="I284" s="1" t="str">
        <f>IF(COUNTIF(RMS_spelling[number],scales[[#This Row],[RMS]])&gt;0,"b","")</f>
        <v>b</v>
      </c>
      <c r="J284" s="1">
        <f t="shared" si="181"/>
        <v>6</v>
      </c>
      <c r="K284" s="1">
        <f t="shared" si="182"/>
        <v>9</v>
      </c>
      <c r="L284" s="1">
        <f t="shared" si="183"/>
        <v>11</v>
      </c>
      <c r="M284" s="1">
        <f t="shared" si="184"/>
        <v>2</v>
      </c>
      <c r="N284" s="1">
        <f t="shared" si="185"/>
        <v>4</v>
      </c>
      <c r="R284" s="1" t="str">
        <f>IFERROR(IF($I284="b",INDEX(flat_spelling[],MATCH(scales[[#This Row],[n1]],flat_spelling[number],0),2),INDEX(sharp_spelling[],MATCH(scales[[#This Row],[n1]],sharp_spelling[number],0),2)),"")</f>
        <v>F</v>
      </c>
      <c r="S284" s="1" t="str">
        <f>IFERROR(IF($I284="b",INDEX(flat_spelling[],MATCH(scales[[#This Row],[n2]],flat_spelling[number],0),2),INDEX(sharp_spelling[],MATCH(scales[[#This Row],[n2]],sharp_spelling[number],0),2)),"")</f>
        <v>Ab</v>
      </c>
      <c r="T284" s="1" t="str">
        <f>IFERROR(IF($I284="b",INDEX(flat_spelling[],MATCH(scales[[#This Row],[n3]],flat_spelling[number],0),2),INDEX(sharp_spelling[],MATCH(scales[[#This Row],[n3]],sharp_spelling[number],0),2)),"")</f>
        <v>Bb</v>
      </c>
      <c r="U284" s="1" t="str">
        <f>IFERROR(IF($I284="b",INDEX(flat_spelling[],MATCH(scales[[#This Row],[n4]],flat_spelling[number],0),2),INDEX(sharp_spelling[],MATCH(scales[[#This Row],[n4]],sharp_spelling[number],0),2)),"")</f>
        <v>Db</v>
      </c>
      <c r="V284" s="1" t="str">
        <f>IFERROR(IF($I284="b",INDEX(flat_spelling[],MATCH(scales[[#This Row],[n5]],flat_spelling[number],0),2),INDEX(sharp_spelling[],MATCH(scales[[#This Row],[n5]],sharp_spelling[number],0),2)),"")</f>
        <v>Eb</v>
      </c>
      <c r="W284" s="1" t="str">
        <f>IFERROR(IF($I284="b",INDEX(flat_spelling[],MATCH(scales[[#This Row],[n6]],flat_spelling[number],0),2),INDEX(sharp_spelling[],MATCH(scales[[#This Row],[n6]],sharp_spelling[number],0),2)),"")</f>
        <v/>
      </c>
      <c r="X284" s="1" t="str">
        <f>IFERROR(IF($I284="b",INDEX(flat_spelling[],MATCH(scales[[#This Row],[n7]],flat_spelling[number],0),2),INDEX(sharp_spelling[],MATCH(scales[[#This Row],[n7]],sharp_spelling[number],0),2)),"")</f>
        <v/>
      </c>
      <c r="Y284" s="1" t="str">
        <f>IFERROR(IF($I284="b",INDEX(flat_spelling[],MATCH(scales[[#This Row],[n8]],flat_spelling[number],0),2),INDEX(sharp_spelling[],MATCH(scales[[#This Row],[n8]],sharp_spelling[number],0),2)),"")</f>
        <v/>
      </c>
    </row>
    <row r="285" spans="2:25" x14ac:dyDescent="0.4">
      <c r="B285" s="1">
        <v>283</v>
      </c>
      <c r="C285" s="1">
        <v>7</v>
      </c>
      <c r="D285" s="1" t="str">
        <f>scales[[#This Row],[nn1]]</f>
        <v>F#</v>
      </c>
      <c r="E285" s="1" t="s">
        <v>113</v>
      </c>
      <c r="F285" s="1">
        <v>3</v>
      </c>
      <c r="G285" s="1" t="s">
        <v>108</v>
      </c>
      <c r="H285" s="1">
        <f t="shared" si="180"/>
        <v>3</v>
      </c>
      <c r="I285" s="1" t="str">
        <f>IF(COUNTIF(RMS_spelling[number],scales[[#This Row],[RMS]])&gt;0,"b","")</f>
        <v/>
      </c>
      <c r="J285" s="1">
        <f t="shared" si="181"/>
        <v>7</v>
      </c>
      <c r="K285" s="1">
        <f t="shared" si="182"/>
        <v>10</v>
      </c>
      <c r="L285" s="1">
        <f t="shared" si="183"/>
        <v>12</v>
      </c>
      <c r="M285" s="1">
        <f t="shared" si="184"/>
        <v>3</v>
      </c>
      <c r="N285" s="1">
        <f t="shared" si="185"/>
        <v>5</v>
      </c>
      <c r="R285" s="1" t="str">
        <f>IFERROR(IF($I285="b",INDEX(flat_spelling[],MATCH(scales[[#This Row],[n1]],flat_spelling[number],0),2),INDEX(sharp_spelling[],MATCH(scales[[#This Row],[n1]],sharp_spelling[number],0),2)),"")</f>
        <v>F#</v>
      </c>
      <c r="S285" s="1" t="str">
        <f>IFERROR(IF($I285="b",INDEX(flat_spelling[],MATCH(scales[[#This Row],[n2]],flat_spelling[number],0),2),INDEX(sharp_spelling[],MATCH(scales[[#This Row],[n2]],sharp_spelling[number],0),2)),"")</f>
        <v>A</v>
      </c>
      <c r="T285" s="1" t="str">
        <f>IFERROR(IF($I285="b",INDEX(flat_spelling[],MATCH(scales[[#This Row],[n3]],flat_spelling[number],0),2),INDEX(sharp_spelling[],MATCH(scales[[#This Row],[n3]],sharp_spelling[number],0),2)),"")</f>
        <v>B</v>
      </c>
      <c r="U285" s="1" t="str">
        <f>IFERROR(IF($I285="b",INDEX(flat_spelling[],MATCH(scales[[#This Row],[n4]],flat_spelling[number],0),2),INDEX(sharp_spelling[],MATCH(scales[[#This Row],[n4]],sharp_spelling[number],0),2)),"")</f>
        <v>D</v>
      </c>
      <c r="V285" s="1" t="str">
        <f>IFERROR(IF($I285="b",INDEX(flat_spelling[],MATCH(scales[[#This Row],[n5]],flat_spelling[number],0),2),INDEX(sharp_spelling[],MATCH(scales[[#This Row],[n5]],sharp_spelling[number],0),2)),"")</f>
        <v>E</v>
      </c>
      <c r="W285" s="1" t="str">
        <f>IFERROR(IF($I285="b",INDEX(flat_spelling[],MATCH(scales[[#This Row],[n6]],flat_spelling[number],0),2),INDEX(sharp_spelling[],MATCH(scales[[#This Row],[n6]],sharp_spelling[number],0),2)),"")</f>
        <v/>
      </c>
      <c r="X285" s="1" t="str">
        <f>IFERROR(IF($I285="b",INDEX(flat_spelling[],MATCH(scales[[#This Row],[n7]],flat_spelling[number],0),2),INDEX(sharp_spelling[],MATCH(scales[[#This Row],[n7]],sharp_spelling[number],0),2)),"")</f>
        <v/>
      </c>
      <c r="Y285" s="1" t="str">
        <f>IFERROR(IF($I285="b",INDEX(flat_spelling[],MATCH(scales[[#This Row],[n8]],flat_spelling[number],0),2),INDEX(sharp_spelling[],MATCH(scales[[#This Row],[n8]],sharp_spelling[number],0),2)),"")</f>
        <v/>
      </c>
    </row>
    <row r="286" spans="2:25" x14ac:dyDescent="0.4">
      <c r="B286" s="1">
        <v>284</v>
      </c>
      <c r="C286" s="1">
        <v>8</v>
      </c>
      <c r="D286" s="1" t="str">
        <f>scales[[#This Row],[nn1]]</f>
        <v>G</v>
      </c>
      <c r="E286" s="1" t="s">
        <v>113</v>
      </c>
      <c r="F286" s="1">
        <v>3</v>
      </c>
      <c r="G286" s="1" t="s">
        <v>108</v>
      </c>
      <c r="H286" s="1">
        <f t="shared" si="180"/>
        <v>4</v>
      </c>
      <c r="I286" s="1" t="str">
        <f>IF(COUNTIF(RMS_spelling[number],scales[[#This Row],[RMS]])&gt;0,"b","")</f>
        <v>b</v>
      </c>
      <c r="J286" s="1">
        <f t="shared" si="181"/>
        <v>8</v>
      </c>
      <c r="K286" s="1">
        <f t="shared" si="182"/>
        <v>11</v>
      </c>
      <c r="L286" s="1">
        <f t="shared" si="183"/>
        <v>1</v>
      </c>
      <c r="M286" s="1">
        <f t="shared" si="184"/>
        <v>4</v>
      </c>
      <c r="N286" s="1">
        <f t="shared" si="185"/>
        <v>6</v>
      </c>
      <c r="R286" s="1" t="str">
        <f>IFERROR(IF($I286="b",INDEX(flat_spelling[],MATCH(scales[[#This Row],[n1]],flat_spelling[number],0),2),INDEX(sharp_spelling[],MATCH(scales[[#This Row],[n1]],sharp_spelling[number],0),2)),"")</f>
        <v>G</v>
      </c>
      <c r="S286" s="1" t="str">
        <f>IFERROR(IF($I286="b",INDEX(flat_spelling[],MATCH(scales[[#This Row],[n2]],flat_spelling[number],0),2),INDEX(sharp_spelling[],MATCH(scales[[#This Row],[n2]],sharp_spelling[number],0),2)),"")</f>
        <v>Bb</v>
      </c>
      <c r="T286" s="1" t="str">
        <f>IFERROR(IF($I286="b",INDEX(flat_spelling[],MATCH(scales[[#This Row],[n3]],flat_spelling[number],0),2),INDEX(sharp_spelling[],MATCH(scales[[#This Row],[n3]],sharp_spelling[number],0),2)),"")</f>
        <v>C</v>
      </c>
      <c r="U286" s="1" t="str">
        <f>IFERROR(IF($I286="b",INDEX(flat_spelling[],MATCH(scales[[#This Row],[n4]],flat_spelling[number],0),2),INDEX(sharp_spelling[],MATCH(scales[[#This Row],[n4]],sharp_spelling[number],0),2)),"")</f>
        <v>Eb</v>
      </c>
      <c r="V286" s="1" t="str">
        <f>IFERROR(IF($I286="b",INDEX(flat_spelling[],MATCH(scales[[#This Row],[n5]],flat_spelling[number],0),2),INDEX(sharp_spelling[],MATCH(scales[[#This Row],[n5]],sharp_spelling[number],0),2)),"")</f>
        <v>F</v>
      </c>
      <c r="W286" s="1" t="str">
        <f>IFERROR(IF($I286="b",INDEX(flat_spelling[],MATCH(scales[[#This Row],[n6]],flat_spelling[number],0),2),INDEX(sharp_spelling[],MATCH(scales[[#This Row],[n6]],sharp_spelling[number],0),2)),"")</f>
        <v/>
      </c>
      <c r="X286" s="1" t="str">
        <f>IFERROR(IF($I286="b",INDEX(flat_spelling[],MATCH(scales[[#This Row],[n7]],flat_spelling[number],0),2),INDEX(sharp_spelling[],MATCH(scales[[#This Row],[n7]],sharp_spelling[number],0),2)),"")</f>
        <v/>
      </c>
      <c r="Y286" s="1" t="str">
        <f>IFERROR(IF($I286="b",INDEX(flat_spelling[],MATCH(scales[[#This Row],[n8]],flat_spelling[number],0),2),INDEX(sharp_spelling[],MATCH(scales[[#This Row],[n8]],sharp_spelling[number],0),2)),"")</f>
        <v/>
      </c>
    </row>
    <row r="287" spans="2:25" x14ac:dyDescent="0.4">
      <c r="B287" s="1">
        <v>285</v>
      </c>
      <c r="C287" s="1">
        <v>9</v>
      </c>
      <c r="D287" s="1" t="str">
        <f>scales[[#This Row],[nn1]]</f>
        <v>G#</v>
      </c>
      <c r="E287" s="1" t="s">
        <v>113</v>
      </c>
      <c r="F287" s="1">
        <v>3</v>
      </c>
      <c r="G287" s="1" t="s">
        <v>108</v>
      </c>
      <c r="H287" s="1">
        <f t="shared" si="180"/>
        <v>5</v>
      </c>
      <c r="I287" s="1" t="str">
        <f>IF(COUNTIF(RMS_spelling[number],scales[[#This Row],[RMS]])&gt;0,"b","")</f>
        <v/>
      </c>
      <c r="J287" s="1">
        <f t="shared" si="181"/>
        <v>9</v>
      </c>
      <c r="K287" s="1">
        <f t="shared" si="182"/>
        <v>12</v>
      </c>
      <c r="L287" s="1">
        <f t="shared" si="183"/>
        <v>2</v>
      </c>
      <c r="M287" s="1">
        <f t="shared" si="184"/>
        <v>5</v>
      </c>
      <c r="N287" s="1">
        <f t="shared" si="185"/>
        <v>7</v>
      </c>
      <c r="R287" s="1" t="str">
        <f>IFERROR(IF($I287="b",INDEX(flat_spelling[],MATCH(scales[[#This Row],[n1]],flat_spelling[number],0),2),INDEX(sharp_spelling[],MATCH(scales[[#This Row],[n1]],sharp_spelling[number],0),2)),"")</f>
        <v>G#</v>
      </c>
      <c r="S287" s="1" t="str">
        <f>IFERROR(IF($I287="b",INDEX(flat_spelling[],MATCH(scales[[#This Row],[n2]],flat_spelling[number],0),2),INDEX(sharp_spelling[],MATCH(scales[[#This Row],[n2]],sharp_spelling[number],0),2)),"")</f>
        <v>B</v>
      </c>
      <c r="T287" s="1" t="str">
        <f>IFERROR(IF($I287="b",INDEX(flat_spelling[],MATCH(scales[[#This Row],[n3]],flat_spelling[number],0),2),INDEX(sharp_spelling[],MATCH(scales[[#This Row],[n3]],sharp_spelling[number],0),2)),"")</f>
        <v>C#</v>
      </c>
      <c r="U287" s="1" t="str">
        <f>IFERROR(IF($I287="b",INDEX(flat_spelling[],MATCH(scales[[#This Row],[n4]],flat_spelling[number],0),2),INDEX(sharp_spelling[],MATCH(scales[[#This Row],[n4]],sharp_spelling[number],0),2)),"")</f>
        <v>E</v>
      </c>
      <c r="V287" s="1" t="str">
        <f>IFERROR(IF($I287="b",INDEX(flat_spelling[],MATCH(scales[[#This Row],[n5]],flat_spelling[number],0),2),INDEX(sharp_spelling[],MATCH(scales[[#This Row],[n5]],sharp_spelling[number],0),2)),"")</f>
        <v>F#</v>
      </c>
      <c r="W287" s="1" t="str">
        <f>IFERROR(IF($I287="b",INDEX(flat_spelling[],MATCH(scales[[#This Row],[n6]],flat_spelling[number],0),2),INDEX(sharp_spelling[],MATCH(scales[[#This Row],[n6]],sharp_spelling[number],0),2)),"")</f>
        <v/>
      </c>
      <c r="X287" s="1" t="str">
        <f>IFERROR(IF($I287="b",INDEX(flat_spelling[],MATCH(scales[[#This Row],[n7]],flat_spelling[number],0),2),INDEX(sharp_spelling[],MATCH(scales[[#This Row],[n7]],sharp_spelling[number],0),2)),"")</f>
        <v/>
      </c>
      <c r="Y287" s="1" t="str">
        <f>IFERROR(IF($I287="b",INDEX(flat_spelling[],MATCH(scales[[#This Row],[n8]],flat_spelling[number],0),2),INDEX(sharp_spelling[],MATCH(scales[[#This Row],[n8]],sharp_spelling[number],0),2)),"")</f>
        <v/>
      </c>
    </row>
    <row r="288" spans="2:25" x14ac:dyDescent="0.4">
      <c r="B288" s="1">
        <v>286</v>
      </c>
      <c r="C288" s="1">
        <v>10</v>
      </c>
      <c r="D288" s="1" t="str">
        <f>scales[[#This Row],[nn1]]</f>
        <v>A</v>
      </c>
      <c r="E288" s="1" t="s">
        <v>113</v>
      </c>
      <c r="F288" s="1">
        <v>3</v>
      </c>
      <c r="G288" s="1" t="s">
        <v>108</v>
      </c>
      <c r="H288" s="1">
        <f t="shared" si="180"/>
        <v>6</v>
      </c>
      <c r="I288" s="1" t="str">
        <f>IF(COUNTIF(RMS_spelling[number],scales[[#This Row],[RMS]])&gt;0,"b","")</f>
        <v>b</v>
      </c>
      <c r="J288" s="1">
        <f t="shared" si="181"/>
        <v>10</v>
      </c>
      <c r="K288" s="1">
        <f t="shared" si="182"/>
        <v>1</v>
      </c>
      <c r="L288" s="1">
        <f t="shared" si="183"/>
        <v>3</v>
      </c>
      <c r="M288" s="1">
        <f t="shared" si="184"/>
        <v>6</v>
      </c>
      <c r="N288" s="1">
        <f t="shared" si="185"/>
        <v>8</v>
      </c>
      <c r="R288" s="1" t="str">
        <f>IFERROR(IF($I288="b",INDEX(flat_spelling[],MATCH(scales[[#This Row],[n1]],flat_spelling[number],0),2),INDEX(sharp_spelling[],MATCH(scales[[#This Row],[n1]],sharp_spelling[number],0),2)),"")</f>
        <v>A</v>
      </c>
      <c r="S288" s="1" t="str">
        <f>IFERROR(IF($I288="b",INDEX(flat_spelling[],MATCH(scales[[#This Row],[n2]],flat_spelling[number],0),2),INDEX(sharp_spelling[],MATCH(scales[[#This Row],[n2]],sharp_spelling[number],0),2)),"")</f>
        <v>C</v>
      </c>
      <c r="T288" s="1" t="str">
        <f>IFERROR(IF($I288="b",INDEX(flat_spelling[],MATCH(scales[[#This Row],[n3]],flat_spelling[number],0),2),INDEX(sharp_spelling[],MATCH(scales[[#This Row],[n3]],sharp_spelling[number],0),2)),"")</f>
        <v>D</v>
      </c>
      <c r="U288" s="1" t="str">
        <f>IFERROR(IF($I288="b",INDEX(flat_spelling[],MATCH(scales[[#This Row],[n4]],flat_spelling[number],0),2),INDEX(sharp_spelling[],MATCH(scales[[#This Row],[n4]],sharp_spelling[number],0),2)),"")</f>
        <v>F</v>
      </c>
      <c r="V288" s="1" t="str">
        <f>IFERROR(IF($I288="b",INDEX(flat_spelling[],MATCH(scales[[#This Row],[n5]],flat_spelling[number],0),2),INDEX(sharp_spelling[],MATCH(scales[[#This Row],[n5]],sharp_spelling[number],0),2)),"")</f>
        <v>G</v>
      </c>
      <c r="W288" s="1" t="str">
        <f>IFERROR(IF($I288="b",INDEX(flat_spelling[],MATCH(scales[[#This Row],[n6]],flat_spelling[number],0),2),INDEX(sharp_spelling[],MATCH(scales[[#This Row],[n6]],sharp_spelling[number],0),2)),"")</f>
        <v/>
      </c>
      <c r="X288" s="1" t="str">
        <f>IFERROR(IF($I288="b",INDEX(flat_spelling[],MATCH(scales[[#This Row],[n7]],flat_spelling[number],0),2),INDEX(sharp_spelling[],MATCH(scales[[#This Row],[n7]],sharp_spelling[number],0),2)),"")</f>
        <v/>
      </c>
      <c r="Y288" s="1" t="str">
        <f>IFERROR(IF($I288="b",INDEX(flat_spelling[],MATCH(scales[[#This Row],[n8]],flat_spelling[number],0),2),INDEX(sharp_spelling[],MATCH(scales[[#This Row],[n8]],sharp_spelling[number],0),2)),"")</f>
        <v/>
      </c>
    </row>
    <row r="289" spans="2:25" x14ac:dyDescent="0.4">
      <c r="B289" s="1">
        <v>287</v>
      </c>
      <c r="C289" s="1">
        <v>11</v>
      </c>
      <c r="D289" s="1" t="str">
        <f>scales[[#This Row],[nn1]]</f>
        <v>A#</v>
      </c>
      <c r="E289" s="1" t="s">
        <v>113</v>
      </c>
      <c r="F289" s="1">
        <v>3</v>
      </c>
      <c r="G289" s="1" t="s">
        <v>108</v>
      </c>
      <c r="H289" s="1">
        <f t="shared" si="180"/>
        <v>7</v>
      </c>
      <c r="I289" s="1" t="str">
        <f>IF(COUNTIF(RMS_spelling[number],scales[[#This Row],[RMS]])&gt;0,"b","")</f>
        <v/>
      </c>
      <c r="J289" s="1">
        <f t="shared" si="181"/>
        <v>11</v>
      </c>
      <c r="K289" s="1">
        <f t="shared" si="182"/>
        <v>2</v>
      </c>
      <c r="L289" s="1">
        <f t="shared" si="183"/>
        <v>4</v>
      </c>
      <c r="M289" s="1">
        <f t="shared" si="184"/>
        <v>7</v>
      </c>
      <c r="N289" s="1">
        <f t="shared" si="185"/>
        <v>9</v>
      </c>
      <c r="R289" s="1" t="str">
        <f>IFERROR(IF($I289="b",INDEX(flat_spelling[],MATCH(scales[[#This Row],[n1]],flat_spelling[number],0),2),INDEX(sharp_spelling[],MATCH(scales[[#This Row],[n1]],sharp_spelling[number],0),2)),"")</f>
        <v>A#</v>
      </c>
      <c r="S289" s="1" t="str">
        <f>IFERROR(IF($I289="b",INDEX(flat_spelling[],MATCH(scales[[#This Row],[n2]],flat_spelling[number],0),2),INDEX(sharp_spelling[],MATCH(scales[[#This Row],[n2]],sharp_spelling[number],0),2)),"")</f>
        <v>C#</v>
      </c>
      <c r="T289" s="1" t="str">
        <f>IFERROR(IF($I289="b",INDEX(flat_spelling[],MATCH(scales[[#This Row],[n3]],flat_spelling[number],0),2),INDEX(sharp_spelling[],MATCH(scales[[#This Row],[n3]],sharp_spelling[number],0),2)),"")</f>
        <v>D#</v>
      </c>
      <c r="U289" s="1" t="str">
        <f>IFERROR(IF($I289="b",INDEX(flat_spelling[],MATCH(scales[[#This Row],[n4]],flat_spelling[number],0),2),INDEX(sharp_spelling[],MATCH(scales[[#This Row],[n4]],sharp_spelling[number],0),2)),"")</f>
        <v>F#</v>
      </c>
      <c r="V289" s="1" t="str">
        <f>IFERROR(IF($I289="b",INDEX(flat_spelling[],MATCH(scales[[#This Row],[n5]],flat_spelling[number],0),2),INDEX(sharp_spelling[],MATCH(scales[[#This Row],[n5]],sharp_spelling[number],0),2)),"")</f>
        <v>G#</v>
      </c>
      <c r="W289" s="1" t="str">
        <f>IFERROR(IF($I289="b",INDEX(flat_spelling[],MATCH(scales[[#This Row],[n6]],flat_spelling[number],0),2),INDEX(sharp_spelling[],MATCH(scales[[#This Row],[n6]],sharp_spelling[number],0),2)),"")</f>
        <v/>
      </c>
      <c r="X289" s="1" t="str">
        <f>IFERROR(IF($I289="b",INDEX(flat_spelling[],MATCH(scales[[#This Row],[n7]],flat_spelling[number],0),2),INDEX(sharp_spelling[],MATCH(scales[[#This Row],[n7]],sharp_spelling[number],0),2)),"")</f>
        <v/>
      </c>
      <c r="Y289" s="1" t="str">
        <f>IFERROR(IF($I289="b",INDEX(flat_spelling[],MATCH(scales[[#This Row],[n8]],flat_spelling[number],0),2),INDEX(sharp_spelling[],MATCH(scales[[#This Row],[n8]],sharp_spelling[number],0),2)),"")</f>
        <v/>
      </c>
    </row>
    <row r="290" spans="2:25" x14ac:dyDescent="0.4">
      <c r="B290" s="1">
        <v>288</v>
      </c>
      <c r="C290" s="1">
        <v>12</v>
      </c>
      <c r="D290" s="1" t="str">
        <f>scales[[#This Row],[nn1]]</f>
        <v>B</v>
      </c>
      <c r="E290" s="1" t="s">
        <v>113</v>
      </c>
      <c r="F290" s="1">
        <v>3</v>
      </c>
      <c r="G290" s="1" t="s">
        <v>108</v>
      </c>
      <c r="H290" s="1">
        <f t="shared" si="180"/>
        <v>8</v>
      </c>
      <c r="I290" s="1" t="str">
        <f>IF(COUNTIF(RMS_spelling[number],scales[[#This Row],[RMS]])&gt;0,"b","")</f>
        <v/>
      </c>
      <c r="J290" s="1">
        <f t="shared" si="181"/>
        <v>12</v>
      </c>
      <c r="K290" s="1">
        <f t="shared" si="182"/>
        <v>3</v>
      </c>
      <c r="L290" s="1">
        <f t="shared" si="183"/>
        <v>5</v>
      </c>
      <c r="M290" s="1">
        <f t="shared" si="184"/>
        <v>8</v>
      </c>
      <c r="N290" s="1">
        <f t="shared" si="185"/>
        <v>10</v>
      </c>
      <c r="R290" s="1" t="str">
        <f>IFERROR(IF($I290="b",INDEX(flat_spelling[],MATCH(scales[[#This Row],[n1]],flat_spelling[number],0),2),INDEX(sharp_spelling[],MATCH(scales[[#This Row],[n1]],sharp_spelling[number],0),2)),"")</f>
        <v>B</v>
      </c>
      <c r="S290" s="1" t="str">
        <f>IFERROR(IF($I290="b",INDEX(flat_spelling[],MATCH(scales[[#This Row],[n2]],flat_spelling[number],0),2),INDEX(sharp_spelling[],MATCH(scales[[#This Row],[n2]],sharp_spelling[number],0),2)),"")</f>
        <v>D</v>
      </c>
      <c r="T290" s="1" t="str">
        <f>IFERROR(IF($I290="b",INDEX(flat_spelling[],MATCH(scales[[#This Row],[n3]],flat_spelling[number],0),2),INDEX(sharp_spelling[],MATCH(scales[[#This Row],[n3]],sharp_spelling[number],0),2)),"")</f>
        <v>E</v>
      </c>
      <c r="U290" s="1" t="str">
        <f>IFERROR(IF($I290="b",INDEX(flat_spelling[],MATCH(scales[[#This Row],[n4]],flat_spelling[number],0),2),INDEX(sharp_spelling[],MATCH(scales[[#This Row],[n4]],sharp_spelling[number],0),2)),"")</f>
        <v>G</v>
      </c>
      <c r="V290" s="1" t="str">
        <f>IFERROR(IF($I290="b",INDEX(flat_spelling[],MATCH(scales[[#This Row],[n5]],flat_spelling[number],0),2),INDEX(sharp_spelling[],MATCH(scales[[#This Row],[n5]],sharp_spelling[number],0),2)),"")</f>
        <v>A</v>
      </c>
      <c r="W290" s="1" t="str">
        <f>IFERROR(IF($I290="b",INDEX(flat_spelling[],MATCH(scales[[#This Row],[n6]],flat_spelling[number],0),2),INDEX(sharp_spelling[],MATCH(scales[[#This Row],[n6]],sharp_spelling[number],0),2)),"")</f>
        <v/>
      </c>
      <c r="X290" s="1" t="str">
        <f>IFERROR(IF($I290="b",INDEX(flat_spelling[],MATCH(scales[[#This Row],[n7]],flat_spelling[number],0),2),INDEX(sharp_spelling[],MATCH(scales[[#This Row],[n7]],sharp_spelling[number],0),2)),"")</f>
        <v/>
      </c>
      <c r="Y290" s="1" t="str">
        <f>IFERROR(IF($I290="b",INDEX(flat_spelling[],MATCH(scales[[#This Row],[n8]],flat_spelling[number],0),2),INDEX(sharp_spelling[],MATCH(scales[[#This Row],[n8]],sharp_spelling[number],0),2)),"")</f>
        <v/>
      </c>
    </row>
    <row r="291" spans="2:25" x14ac:dyDescent="0.4">
      <c r="B291" s="1">
        <v>289</v>
      </c>
      <c r="C291" s="1">
        <v>1</v>
      </c>
      <c r="D291" s="1" t="str">
        <f>scales[[#This Row],[nn1]]</f>
        <v>C</v>
      </c>
      <c r="E291" s="1" t="s">
        <v>113</v>
      </c>
      <c r="F291" s="1">
        <v>4</v>
      </c>
      <c r="G291" s="1" t="s">
        <v>109</v>
      </c>
      <c r="H291" s="1">
        <f>MOD(1+4,12)+1</f>
        <v>6</v>
      </c>
      <c r="I291" s="1" t="str">
        <f>IF(COUNTIF(RMS_spelling[number],scales[[#This Row],[RMS]])&gt;0,"b","")</f>
        <v>b</v>
      </c>
      <c r="J291" s="1">
        <v>1</v>
      </c>
      <c r="K291" s="1">
        <v>3</v>
      </c>
      <c r="L291" s="1">
        <v>6</v>
      </c>
      <c r="M291" s="1">
        <v>8</v>
      </c>
      <c r="N291" s="1">
        <v>10</v>
      </c>
      <c r="R291" s="1" t="str">
        <f>IFERROR(IF($I291="b",INDEX(flat_spelling[],MATCH(scales[[#This Row],[n1]],flat_spelling[number],0),2),INDEX(sharp_spelling[],MATCH(scales[[#This Row],[n1]],sharp_spelling[number],0),2)),"")</f>
        <v>C</v>
      </c>
      <c r="S291" s="1" t="str">
        <f>IFERROR(IF($I291="b",INDEX(flat_spelling[],MATCH(scales[[#This Row],[n2]],flat_spelling[number],0),2),INDEX(sharp_spelling[],MATCH(scales[[#This Row],[n2]],sharp_spelling[number],0),2)),"")</f>
        <v>D</v>
      </c>
      <c r="T291" s="1" t="str">
        <f>IFERROR(IF($I291="b",INDEX(flat_spelling[],MATCH(scales[[#This Row],[n3]],flat_spelling[number],0),2),INDEX(sharp_spelling[],MATCH(scales[[#This Row],[n3]],sharp_spelling[number],0),2)),"")</f>
        <v>F</v>
      </c>
      <c r="U291" s="1" t="str">
        <f>IFERROR(IF($I291="b",INDEX(flat_spelling[],MATCH(scales[[#This Row],[n4]],flat_spelling[number],0),2),INDEX(sharp_spelling[],MATCH(scales[[#This Row],[n4]],sharp_spelling[number],0),2)),"")</f>
        <v>G</v>
      </c>
      <c r="V291" s="1" t="str">
        <f>IFERROR(IF($I291="b",INDEX(flat_spelling[],MATCH(scales[[#This Row],[n5]],flat_spelling[number],0),2),INDEX(sharp_spelling[],MATCH(scales[[#This Row],[n5]],sharp_spelling[number],0),2)),"")</f>
        <v>A</v>
      </c>
      <c r="W291" s="1" t="str">
        <f>IFERROR(IF($I291="b",INDEX(flat_spelling[],MATCH(scales[[#This Row],[n6]],flat_spelling[number],0),2),INDEX(sharp_spelling[],MATCH(scales[[#This Row],[n6]],sharp_spelling[number],0),2)),"")</f>
        <v/>
      </c>
      <c r="X291" s="1" t="str">
        <f>IFERROR(IF($I291="b",INDEX(flat_spelling[],MATCH(scales[[#This Row],[n7]],flat_spelling[number],0),2),INDEX(sharp_spelling[],MATCH(scales[[#This Row],[n7]],sharp_spelling[number],0),2)),"")</f>
        <v/>
      </c>
      <c r="Y291" s="1" t="str">
        <f>IFERROR(IF($I291="b",INDEX(flat_spelling[],MATCH(scales[[#This Row],[n8]],flat_spelling[number],0),2),INDEX(sharp_spelling[],MATCH(scales[[#This Row],[n8]],sharp_spelling[number],0),2)),"")</f>
        <v/>
      </c>
    </row>
    <row r="292" spans="2:25" x14ac:dyDescent="0.4">
      <c r="B292" s="1">
        <v>290</v>
      </c>
      <c r="C292" s="1">
        <v>2</v>
      </c>
      <c r="D292" s="1" t="str">
        <f>scales[[#This Row],[nn1]]</f>
        <v>C#</v>
      </c>
      <c r="E292" s="1" t="s">
        <v>113</v>
      </c>
      <c r="F292" s="1">
        <v>4</v>
      </c>
      <c r="G292" s="1" t="s">
        <v>109</v>
      </c>
      <c r="H292" s="1">
        <f t="shared" ref="H292:H302" si="186">MOD(H291,12)+1</f>
        <v>7</v>
      </c>
      <c r="I292" s="1" t="str">
        <f>IF(COUNTIF(RMS_spelling[number],scales[[#This Row],[RMS]])&gt;0,"b","")</f>
        <v/>
      </c>
      <c r="J292" s="1">
        <f t="shared" ref="J292:J302" si="187">MOD(J291,12)+1</f>
        <v>2</v>
      </c>
      <c r="K292" s="1">
        <f t="shared" ref="K292:K302" si="188">MOD(K291,12)+1</f>
        <v>4</v>
      </c>
      <c r="L292" s="1">
        <f t="shared" ref="L292:L302" si="189">MOD(L291,12)+1</f>
        <v>7</v>
      </c>
      <c r="M292" s="1">
        <f t="shared" ref="M292:M302" si="190">MOD(M291,12)+1</f>
        <v>9</v>
      </c>
      <c r="N292" s="1">
        <f t="shared" ref="N292:N302" si="191">MOD(N291,12)+1</f>
        <v>11</v>
      </c>
      <c r="R292" s="1" t="str">
        <f>IFERROR(IF($I292="b",INDEX(flat_spelling[],MATCH(scales[[#This Row],[n1]],flat_spelling[number],0),2),INDEX(sharp_spelling[],MATCH(scales[[#This Row],[n1]],sharp_spelling[number],0),2)),"")</f>
        <v>C#</v>
      </c>
      <c r="S292" s="1" t="str">
        <f>IFERROR(IF($I292="b",INDEX(flat_spelling[],MATCH(scales[[#This Row],[n2]],flat_spelling[number],0),2),INDEX(sharp_spelling[],MATCH(scales[[#This Row],[n2]],sharp_spelling[number],0),2)),"")</f>
        <v>D#</v>
      </c>
      <c r="T292" s="1" t="str">
        <f>IFERROR(IF($I292="b",INDEX(flat_spelling[],MATCH(scales[[#This Row],[n3]],flat_spelling[number],0),2),INDEX(sharp_spelling[],MATCH(scales[[#This Row],[n3]],sharp_spelling[number],0),2)),"")</f>
        <v>F#</v>
      </c>
      <c r="U292" s="1" t="str">
        <f>IFERROR(IF($I292="b",INDEX(flat_spelling[],MATCH(scales[[#This Row],[n4]],flat_spelling[number],0),2),INDEX(sharp_spelling[],MATCH(scales[[#This Row],[n4]],sharp_spelling[number],0),2)),"")</f>
        <v>G#</v>
      </c>
      <c r="V292" s="1" t="str">
        <f>IFERROR(IF($I292="b",INDEX(flat_spelling[],MATCH(scales[[#This Row],[n5]],flat_spelling[number],0),2),INDEX(sharp_spelling[],MATCH(scales[[#This Row],[n5]],sharp_spelling[number],0),2)),"")</f>
        <v>A#</v>
      </c>
      <c r="W292" s="1" t="str">
        <f>IFERROR(IF($I292="b",INDEX(flat_spelling[],MATCH(scales[[#This Row],[n6]],flat_spelling[number],0),2),INDEX(sharp_spelling[],MATCH(scales[[#This Row],[n6]],sharp_spelling[number],0),2)),"")</f>
        <v/>
      </c>
      <c r="X292" s="1" t="str">
        <f>IFERROR(IF($I292="b",INDEX(flat_spelling[],MATCH(scales[[#This Row],[n7]],flat_spelling[number],0),2),INDEX(sharp_spelling[],MATCH(scales[[#This Row],[n7]],sharp_spelling[number],0),2)),"")</f>
        <v/>
      </c>
      <c r="Y292" s="1" t="str">
        <f>IFERROR(IF($I292="b",INDEX(flat_spelling[],MATCH(scales[[#This Row],[n8]],flat_spelling[number],0),2),INDEX(sharp_spelling[],MATCH(scales[[#This Row],[n8]],sharp_spelling[number],0),2)),"")</f>
        <v/>
      </c>
    </row>
    <row r="293" spans="2:25" x14ac:dyDescent="0.4">
      <c r="B293" s="1">
        <v>291</v>
      </c>
      <c r="C293" s="1">
        <v>3</v>
      </c>
      <c r="D293" s="1" t="str">
        <f>scales[[#This Row],[nn1]]</f>
        <v>D</v>
      </c>
      <c r="E293" s="1" t="s">
        <v>113</v>
      </c>
      <c r="F293" s="1">
        <v>4</v>
      </c>
      <c r="G293" s="1" t="s">
        <v>109</v>
      </c>
      <c r="H293" s="1">
        <f t="shared" si="186"/>
        <v>8</v>
      </c>
      <c r="I293" s="1" t="str">
        <f>IF(COUNTIF(RMS_spelling[number],scales[[#This Row],[RMS]])&gt;0,"b","")</f>
        <v/>
      </c>
      <c r="J293" s="1">
        <f t="shared" si="187"/>
        <v>3</v>
      </c>
      <c r="K293" s="1">
        <f t="shared" si="188"/>
        <v>5</v>
      </c>
      <c r="L293" s="1">
        <f t="shared" si="189"/>
        <v>8</v>
      </c>
      <c r="M293" s="1">
        <f t="shared" si="190"/>
        <v>10</v>
      </c>
      <c r="N293" s="1">
        <f t="shared" si="191"/>
        <v>12</v>
      </c>
      <c r="R293" s="1" t="str">
        <f>IFERROR(IF($I293="b",INDEX(flat_spelling[],MATCH(scales[[#This Row],[n1]],flat_spelling[number],0),2),INDEX(sharp_spelling[],MATCH(scales[[#This Row],[n1]],sharp_spelling[number],0),2)),"")</f>
        <v>D</v>
      </c>
      <c r="S293" s="1" t="str">
        <f>IFERROR(IF($I293="b",INDEX(flat_spelling[],MATCH(scales[[#This Row],[n2]],flat_spelling[number],0),2),INDEX(sharp_spelling[],MATCH(scales[[#This Row],[n2]],sharp_spelling[number],0),2)),"")</f>
        <v>E</v>
      </c>
      <c r="T293" s="1" t="str">
        <f>IFERROR(IF($I293="b",INDEX(flat_spelling[],MATCH(scales[[#This Row],[n3]],flat_spelling[number],0),2),INDEX(sharp_spelling[],MATCH(scales[[#This Row],[n3]],sharp_spelling[number],0),2)),"")</f>
        <v>G</v>
      </c>
      <c r="U293" s="1" t="str">
        <f>IFERROR(IF($I293="b",INDEX(flat_spelling[],MATCH(scales[[#This Row],[n4]],flat_spelling[number],0),2),INDEX(sharp_spelling[],MATCH(scales[[#This Row],[n4]],sharp_spelling[number],0),2)),"")</f>
        <v>A</v>
      </c>
      <c r="V293" s="1" t="str">
        <f>IFERROR(IF($I293="b",INDEX(flat_spelling[],MATCH(scales[[#This Row],[n5]],flat_spelling[number],0),2),INDEX(sharp_spelling[],MATCH(scales[[#This Row],[n5]],sharp_spelling[number],0),2)),"")</f>
        <v>B</v>
      </c>
      <c r="W293" s="1" t="str">
        <f>IFERROR(IF($I293="b",INDEX(flat_spelling[],MATCH(scales[[#This Row],[n6]],flat_spelling[number],0),2),INDEX(sharp_spelling[],MATCH(scales[[#This Row],[n6]],sharp_spelling[number],0),2)),"")</f>
        <v/>
      </c>
      <c r="X293" s="1" t="str">
        <f>IFERROR(IF($I293="b",INDEX(flat_spelling[],MATCH(scales[[#This Row],[n7]],flat_spelling[number],0),2),INDEX(sharp_spelling[],MATCH(scales[[#This Row],[n7]],sharp_spelling[number],0),2)),"")</f>
        <v/>
      </c>
      <c r="Y293" s="1" t="str">
        <f>IFERROR(IF($I293="b",INDEX(flat_spelling[],MATCH(scales[[#This Row],[n8]],flat_spelling[number],0),2),INDEX(sharp_spelling[],MATCH(scales[[#This Row],[n8]],sharp_spelling[number],0),2)),"")</f>
        <v/>
      </c>
    </row>
    <row r="294" spans="2:25" x14ac:dyDescent="0.4">
      <c r="B294" s="1">
        <v>292</v>
      </c>
      <c r="C294" s="1">
        <v>4</v>
      </c>
      <c r="D294" s="1" t="str">
        <f>scales[[#This Row],[nn1]]</f>
        <v>Eb</v>
      </c>
      <c r="E294" s="1" t="s">
        <v>113</v>
      </c>
      <c r="F294" s="1">
        <v>4</v>
      </c>
      <c r="G294" s="1" t="s">
        <v>109</v>
      </c>
      <c r="H294" s="1">
        <f t="shared" si="186"/>
        <v>9</v>
      </c>
      <c r="I294" s="1" t="str">
        <f>IF(COUNTIF(RMS_spelling[number],scales[[#This Row],[RMS]])&gt;0,"b","")</f>
        <v>b</v>
      </c>
      <c r="J294" s="1">
        <f t="shared" si="187"/>
        <v>4</v>
      </c>
      <c r="K294" s="1">
        <f t="shared" si="188"/>
        <v>6</v>
      </c>
      <c r="L294" s="1">
        <f t="shared" si="189"/>
        <v>9</v>
      </c>
      <c r="M294" s="1">
        <f t="shared" si="190"/>
        <v>11</v>
      </c>
      <c r="N294" s="1">
        <f t="shared" si="191"/>
        <v>1</v>
      </c>
      <c r="R294" s="1" t="str">
        <f>IFERROR(IF($I294="b",INDEX(flat_spelling[],MATCH(scales[[#This Row],[n1]],flat_spelling[number],0),2),INDEX(sharp_spelling[],MATCH(scales[[#This Row],[n1]],sharp_spelling[number],0),2)),"")</f>
        <v>Eb</v>
      </c>
      <c r="S294" s="1" t="str">
        <f>IFERROR(IF($I294="b",INDEX(flat_spelling[],MATCH(scales[[#This Row],[n2]],flat_spelling[number],0),2),INDEX(sharp_spelling[],MATCH(scales[[#This Row],[n2]],sharp_spelling[number],0),2)),"")</f>
        <v>F</v>
      </c>
      <c r="T294" s="1" t="str">
        <f>IFERROR(IF($I294="b",INDEX(flat_spelling[],MATCH(scales[[#This Row],[n3]],flat_spelling[number],0),2),INDEX(sharp_spelling[],MATCH(scales[[#This Row],[n3]],sharp_spelling[number],0),2)),"")</f>
        <v>Ab</v>
      </c>
      <c r="U294" s="1" t="str">
        <f>IFERROR(IF($I294="b",INDEX(flat_spelling[],MATCH(scales[[#This Row],[n4]],flat_spelling[number],0),2),INDEX(sharp_spelling[],MATCH(scales[[#This Row],[n4]],sharp_spelling[number],0),2)),"")</f>
        <v>Bb</v>
      </c>
      <c r="V294" s="1" t="str">
        <f>IFERROR(IF($I294="b",INDEX(flat_spelling[],MATCH(scales[[#This Row],[n5]],flat_spelling[number],0),2),INDEX(sharp_spelling[],MATCH(scales[[#This Row],[n5]],sharp_spelling[number],0),2)),"")</f>
        <v>C</v>
      </c>
      <c r="W294" s="1" t="str">
        <f>IFERROR(IF($I294="b",INDEX(flat_spelling[],MATCH(scales[[#This Row],[n6]],flat_spelling[number],0),2),INDEX(sharp_spelling[],MATCH(scales[[#This Row],[n6]],sharp_spelling[number],0),2)),"")</f>
        <v/>
      </c>
      <c r="X294" s="1" t="str">
        <f>IFERROR(IF($I294="b",INDEX(flat_spelling[],MATCH(scales[[#This Row],[n7]],flat_spelling[number],0),2),INDEX(sharp_spelling[],MATCH(scales[[#This Row],[n7]],sharp_spelling[number],0),2)),"")</f>
        <v/>
      </c>
      <c r="Y294" s="1" t="str">
        <f>IFERROR(IF($I294="b",INDEX(flat_spelling[],MATCH(scales[[#This Row],[n8]],flat_spelling[number],0),2),INDEX(sharp_spelling[],MATCH(scales[[#This Row],[n8]],sharp_spelling[number],0),2)),"")</f>
        <v/>
      </c>
    </row>
    <row r="295" spans="2:25" x14ac:dyDescent="0.4">
      <c r="B295" s="1">
        <v>293</v>
      </c>
      <c r="C295" s="1">
        <v>5</v>
      </c>
      <c r="D295" s="1" t="str">
        <f>scales[[#This Row],[nn1]]</f>
        <v>E</v>
      </c>
      <c r="E295" s="1" t="s">
        <v>113</v>
      </c>
      <c r="F295" s="1">
        <v>4</v>
      </c>
      <c r="G295" s="1" t="s">
        <v>109</v>
      </c>
      <c r="H295" s="1">
        <f t="shared" si="186"/>
        <v>10</v>
      </c>
      <c r="I295" s="1" t="str">
        <f>IF(COUNTIF(RMS_spelling[number],scales[[#This Row],[RMS]])&gt;0,"b","")</f>
        <v/>
      </c>
      <c r="J295" s="1">
        <f t="shared" si="187"/>
        <v>5</v>
      </c>
      <c r="K295" s="1">
        <f t="shared" si="188"/>
        <v>7</v>
      </c>
      <c r="L295" s="1">
        <f t="shared" si="189"/>
        <v>10</v>
      </c>
      <c r="M295" s="1">
        <f t="shared" si="190"/>
        <v>12</v>
      </c>
      <c r="N295" s="1">
        <f t="shared" si="191"/>
        <v>2</v>
      </c>
      <c r="R295" s="1" t="str">
        <f>IFERROR(IF($I295="b",INDEX(flat_spelling[],MATCH(scales[[#This Row],[n1]],flat_spelling[number],0),2),INDEX(sharp_spelling[],MATCH(scales[[#This Row],[n1]],sharp_spelling[number],0),2)),"")</f>
        <v>E</v>
      </c>
      <c r="S295" s="1" t="str">
        <f>IFERROR(IF($I295="b",INDEX(flat_spelling[],MATCH(scales[[#This Row],[n2]],flat_spelling[number],0),2),INDEX(sharp_spelling[],MATCH(scales[[#This Row],[n2]],sharp_spelling[number],0),2)),"")</f>
        <v>F#</v>
      </c>
      <c r="T295" s="1" t="str">
        <f>IFERROR(IF($I295="b",INDEX(flat_spelling[],MATCH(scales[[#This Row],[n3]],flat_spelling[number],0),2),INDEX(sharp_spelling[],MATCH(scales[[#This Row],[n3]],sharp_spelling[number],0),2)),"")</f>
        <v>A</v>
      </c>
      <c r="U295" s="1" t="str">
        <f>IFERROR(IF($I295="b",INDEX(flat_spelling[],MATCH(scales[[#This Row],[n4]],flat_spelling[number],0),2),INDEX(sharp_spelling[],MATCH(scales[[#This Row],[n4]],sharp_spelling[number],0),2)),"")</f>
        <v>B</v>
      </c>
      <c r="V295" s="1" t="str">
        <f>IFERROR(IF($I295="b",INDEX(flat_spelling[],MATCH(scales[[#This Row],[n5]],flat_spelling[number],0),2),INDEX(sharp_spelling[],MATCH(scales[[#This Row],[n5]],sharp_spelling[number],0),2)),"")</f>
        <v>C#</v>
      </c>
      <c r="W295" s="1" t="str">
        <f>IFERROR(IF($I295="b",INDEX(flat_spelling[],MATCH(scales[[#This Row],[n6]],flat_spelling[number],0),2),INDEX(sharp_spelling[],MATCH(scales[[#This Row],[n6]],sharp_spelling[number],0),2)),"")</f>
        <v/>
      </c>
      <c r="X295" s="1" t="str">
        <f>IFERROR(IF($I295="b",INDEX(flat_spelling[],MATCH(scales[[#This Row],[n7]],flat_spelling[number],0),2),INDEX(sharp_spelling[],MATCH(scales[[#This Row],[n7]],sharp_spelling[number],0),2)),"")</f>
        <v/>
      </c>
      <c r="Y295" s="1" t="str">
        <f>IFERROR(IF($I295="b",INDEX(flat_spelling[],MATCH(scales[[#This Row],[n8]],flat_spelling[number],0),2),INDEX(sharp_spelling[],MATCH(scales[[#This Row],[n8]],sharp_spelling[number],0),2)),"")</f>
        <v/>
      </c>
    </row>
    <row r="296" spans="2:25" x14ac:dyDescent="0.4">
      <c r="B296" s="1">
        <v>294</v>
      </c>
      <c r="C296" s="1">
        <v>6</v>
      </c>
      <c r="D296" s="1" t="str">
        <f>scales[[#This Row],[nn1]]</f>
        <v>F</v>
      </c>
      <c r="E296" s="1" t="s">
        <v>113</v>
      </c>
      <c r="F296" s="1">
        <v>4</v>
      </c>
      <c r="G296" s="1" t="s">
        <v>109</v>
      </c>
      <c r="H296" s="1">
        <f t="shared" si="186"/>
        <v>11</v>
      </c>
      <c r="I296" s="1" t="str">
        <f>IF(COUNTIF(RMS_spelling[number],scales[[#This Row],[RMS]])&gt;0,"b","")</f>
        <v>b</v>
      </c>
      <c r="J296" s="1">
        <f t="shared" si="187"/>
        <v>6</v>
      </c>
      <c r="K296" s="1">
        <f t="shared" si="188"/>
        <v>8</v>
      </c>
      <c r="L296" s="1">
        <f t="shared" si="189"/>
        <v>11</v>
      </c>
      <c r="M296" s="1">
        <f t="shared" si="190"/>
        <v>1</v>
      </c>
      <c r="N296" s="1">
        <f t="shared" si="191"/>
        <v>3</v>
      </c>
      <c r="R296" s="1" t="str">
        <f>IFERROR(IF($I296="b",INDEX(flat_spelling[],MATCH(scales[[#This Row],[n1]],flat_spelling[number],0),2),INDEX(sharp_spelling[],MATCH(scales[[#This Row],[n1]],sharp_spelling[number],0),2)),"")</f>
        <v>F</v>
      </c>
      <c r="S296" s="1" t="str">
        <f>IFERROR(IF($I296="b",INDEX(flat_spelling[],MATCH(scales[[#This Row],[n2]],flat_spelling[number],0),2),INDEX(sharp_spelling[],MATCH(scales[[#This Row],[n2]],sharp_spelling[number],0),2)),"")</f>
        <v>G</v>
      </c>
      <c r="T296" s="1" t="str">
        <f>IFERROR(IF($I296="b",INDEX(flat_spelling[],MATCH(scales[[#This Row],[n3]],flat_spelling[number],0),2),INDEX(sharp_spelling[],MATCH(scales[[#This Row],[n3]],sharp_spelling[number],0),2)),"")</f>
        <v>Bb</v>
      </c>
      <c r="U296" s="1" t="str">
        <f>IFERROR(IF($I296="b",INDEX(flat_spelling[],MATCH(scales[[#This Row],[n4]],flat_spelling[number],0),2),INDEX(sharp_spelling[],MATCH(scales[[#This Row],[n4]],sharp_spelling[number],0),2)),"")</f>
        <v>C</v>
      </c>
      <c r="V296" s="1" t="str">
        <f>IFERROR(IF($I296="b",INDEX(flat_spelling[],MATCH(scales[[#This Row],[n5]],flat_spelling[number],0),2),INDEX(sharp_spelling[],MATCH(scales[[#This Row],[n5]],sharp_spelling[number],0),2)),"")</f>
        <v>D</v>
      </c>
      <c r="W296" s="1" t="str">
        <f>IFERROR(IF($I296="b",INDEX(flat_spelling[],MATCH(scales[[#This Row],[n6]],flat_spelling[number],0),2),INDEX(sharp_spelling[],MATCH(scales[[#This Row],[n6]],sharp_spelling[number],0),2)),"")</f>
        <v/>
      </c>
      <c r="X296" s="1" t="str">
        <f>IFERROR(IF($I296="b",INDEX(flat_spelling[],MATCH(scales[[#This Row],[n7]],flat_spelling[number],0),2),INDEX(sharp_spelling[],MATCH(scales[[#This Row],[n7]],sharp_spelling[number],0),2)),"")</f>
        <v/>
      </c>
      <c r="Y296" s="1" t="str">
        <f>IFERROR(IF($I296="b",INDEX(flat_spelling[],MATCH(scales[[#This Row],[n8]],flat_spelling[number],0),2),INDEX(sharp_spelling[],MATCH(scales[[#This Row],[n8]],sharp_spelling[number],0),2)),"")</f>
        <v/>
      </c>
    </row>
    <row r="297" spans="2:25" x14ac:dyDescent="0.4">
      <c r="B297" s="1">
        <v>295</v>
      </c>
      <c r="C297" s="1">
        <v>7</v>
      </c>
      <c r="D297" s="1" t="str">
        <f>scales[[#This Row],[nn1]]</f>
        <v>F#</v>
      </c>
      <c r="E297" s="1" t="s">
        <v>113</v>
      </c>
      <c r="F297" s="1">
        <v>4</v>
      </c>
      <c r="G297" s="1" t="s">
        <v>109</v>
      </c>
      <c r="H297" s="1">
        <f t="shared" si="186"/>
        <v>12</v>
      </c>
      <c r="I297" s="1" t="str">
        <f>IF(COUNTIF(RMS_spelling[number],scales[[#This Row],[RMS]])&gt;0,"b","")</f>
        <v/>
      </c>
      <c r="J297" s="1">
        <f t="shared" si="187"/>
        <v>7</v>
      </c>
      <c r="K297" s="1">
        <f t="shared" si="188"/>
        <v>9</v>
      </c>
      <c r="L297" s="1">
        <f t="shared" si="189"/>
        <v>12</v>
      </c>
      <c r="M297" s="1">
        <f t="shared" si="190"/>
        <v>2</v>
      </c>
      <c r="N297" s="1">
        <f t="shared" si="191"/>
        <v>4</v>
      </c>
      <c r="R297" s="1" t="str">
        <f>IFERROR(IF($I297="b",INDEX(flat_spelling[],MATCH(scales[[#This Row],[n1]],flat_spelling[number],0),2),INDEX(sharp_spelling[],MATCH(scales[[#This Row],[n1]],sharp_spelling[number],0),2)),"")</f>
        <v>F#</v>
      </c>
      <c r="S297" s="1" t="str">
        <f>IFERROR(IF($I297="b",INDEX(flat_spelling[],MATCH(scales[[#This Row],[n2]],flat_spelling[number],0),2),INDEX(sharp_spelling[],MATCH(scales[[#This Row],[n2]],sharp_spelling[number],0),2)),"")</f>
        <v>G#</v>
      </c>
      <c r="T297" s="1" t="str">
        <f>IFERROR(IF($I297="b",INDEX(flat_spelling[],MATCH(scales[[#This Row],[n3]],flat_spelling[number],0),2),INDEX(sharp_spelling[],MATCH(scales[[#This Row],[n3]],sharp_spelling[number],0),2)),"")</f>
        <v>B</v>
      </c>
      <c r="U297" s="1" t="str">
        <f>IFERROR(IF($I297="b",INDEX(flat_spelling[],MATCH(scales[[#This Row],[n4]],flat_spelling[number],0),2),INDEX(sharp_spelling[],MATCH(scales[[#This Row],[n4]],sharp_spelling[number],0),2)),"")</f>
        <v>C#</v>
      </c>
      <c r="V297" s="1" t="str">
        <f>IFERROR(IF($I297="b",INDEX(flat_spelling[],MATCH(scales[[#This Row],[n5]],flat_spelling[number],0),2),INDEX(sharp_spelling[],MATCH(scales[[#This Row],[n5]],sharp_spelling[number],0),2)),"")</f>
        <v>D#</v>
      </c>
      <c r="W297" s="1" t="str">
        <f>IFERROR(IF($I297="b",INDEX(flat_spelling[],MATCH(scales[[#This Row],[n6]],flat_spelling[number],0),2),INDEX(sharp_spelling[],MATCH(scales[[#This Row],[n6]],sharp_spelling[number],0),2)),"")</f>
        <v/>
      </c>
      <c r="X297" s="1" t="str">
        <f>IFERROR(IF($I297="b",INDEX(flat_spelling[],MATCH(scales[[#This Row],[n7]],flat_spelling[number],0),2),INDEX(sharp_spelling[],MATCH(scales[[#This Row],[n7]],sharp_spelling[number],0),2)),"")</f>
        <v/>
      </c>
      <c r="Y297" s="1" t="str">
        <f>IFERROR(IF($I297="b",INDEX(flat_spelling[],MATCH(scales[[#This Row],[n8]],flat_spelling[number],0),2),INDEX(sharp_spelling[],MATCH(scales[[#This Row],[n8]],sharp_spelling[number],0),2)),"")</f>
        <v/>
      </c>
    </row>
    <row r="298" spans="2:25" x14ac:dyDescent="0.4">
      <c r="B298" s="1">
        <v>296</v>
      </c>
      <c r="C298" s="1">
        <v>8</v>
      </c>
      <c r="D298" s="1" t="str">
        <f>scales[[#This Row],[nn1]]</f>
        <v>G</v>
      </c>
      <c r="E298" s="1" t="s">
        <v>113</v>
      </c>
      <c r="F298" s="1">
        <v>4</v>
      </c>
      <c r="G298" s="1" t="s">
        <v>109</v>
      </c>
      <c r="H298" s="1">
        <f t="shared" si="186"/>
        <v>1</v>
      </c>
      <c r="I298" s="1" t="str">
        <f>IF(COUNTIF(RMS_spelling[number],scales[[#This Row],[RMS]])&gt;0,"b","")</f>
        <v>b</v>
      </c>
      <c r="J298" s="1">
        <f t="shared" si="187"/>
        <v>8</v>
      </c>
      <c r="K298" s="1">
        <f t="shared" si="188"/>
        <v>10</v>
      </c>
      <c r="L298" s="1">
        <f t="shared" si="189"/>
        <v>1</v>
      </c>
      <c r="M298" s="1">
        <f t="shared" si="190"/>
        <v>3</v>
      </c>
      <c r="N298" s="1">
        <f t="shared" si="191"/>
        <v>5</v>
      </c>
      <c r="R298" s="1" t="str">
        <f>IFERROR(IF($I298="b",INDEX(flat_spelling[],MATCH(scales[[#This Row],[n1]],flat_spelling[number],0),2),INDEX(sharp_spelling[],MATCH(scales[[#This Row],[n1]],sharp_spelling[number],0),2)),"")</f>
        <v>G</v>
      </c>
      <c r="S298" s="1" t="str">
        <f>IFERROR(IF($I298="b",INDEX(flat_spelling[],MATCH(scales[[#This Row],[n2]],flat_spelling[number],0),2),INDEX(sharp_spelling[],MATCH(scales[[#This Row],[n2]],sharp_spelling[number],0),2)),"")</f>
        <v>A</v>
      </c>
      <c r="T298" s="1" t="str">
        <f>IFERROR(IF($I298="b",INDEX(flat_spelling[],MATCH(scales[[#This Row],[n3]],flat_spelling[number],0),2),INDEX(sharp_spelling[],MATCH(scales[[#This Row],[n3]],sharp_spelling[number],0),2)),"")</f>
        <v>C</v>
      </c>
      <c r="U298" s="1" t="str">
        <f>IFERROR(IF($I298="b",INDEX(flat_spelling[],MATCH(scales[[#This Row],[n4]],flat_spelling[number],0),2),INDEX(sharp_spelling[],MATCH(scales[[#This Row],[n4]],sharp_spelling[number],0),2)),"")</f>
        <v>D</v>
      </c>
      <c r="V298" s="1" t="str">
        <f>IFERROR(IF($I298="b",INDEX(flat_spelling[],MATCH(scales[[#This Row],[n5]],flat_spelling[number],0),2),INDEX(sharp_spelling[],MATCH(scales[[#This Row],[n5]],sharp_spelling[number],0),2)),"")</f>
        <v>E</v>
      </c>
      <c r="W298" s="1" t="str">
        <f>IFERROR(IF($I298="b",INDEX(flat_spelling[],MATCH(scales[[#This Row],[n6]],flat_spelling[number],0),2),INDEX(sharp_spelling[],MATCH(scales[[#This Row],[n6]],sharp_spelling[number],0),2)),"")</f>
        <v/>
      </c>
      <c r="X298" s="1" t="str">
        <f>IFERROR(IF($I298="b",INDEX(flat_spelling[],MATCH(scales[[#This Row],[n7]],flat_spelling[number],0),2),INDEX(sharp_spelling[],MATCH(scales[[#This Row],[n7]],sharp_spelling[number],0),2)),"")</f>
        <v/>
      </c>
      <c r="Y298" s="1" t="str">
        <f>IFERROR(IF($I298="b",INDEX(flat_spelling[],MATCH(scales[[#This Row],[n8]],flat_spelling[number],0),2),INDEX(sharp_spelling[],MATCH(scales[[#This Row],[n8]],sharp_spelling[number],0),2)),"")</f>
        <v/>
      </c>
    </row>
    <row r="299" spans="2:25" x14ac:dyDescent="0.4">
      <c r="B299" s="1">
        <v>297</v>
      </c>
      <c r="C299" s="1">
        <v>9</v>
      </c>
      <c r="D299" s="1" t="str">
        <f>scales[[#This Row],[nn1]]</f>
        <v>Ab</v>
      </c>
      <c r="E299" s="1" t="s">
        <v>113</v>
      </c>
      <c r="F299" s="1">
        <v>4</v>
      </c>
      <c r="G299" s="1" t="s">
        <v>109</v>
      </c>
      <c r="H299" s="1">
        <f t="shared" si="186"/>
        <v>2</v>
      </c>
      <c r="I299" s="1" t="str">
        <f>IF(COUNTIF(RMS_spelling[number],scales[[#This Row],[RMS]])&gt;0,"b","")</f>
        <v>b</v>
      </c>
      <c r="J299" s="1">
        <f t="shared" si="187"/>
        <v>9</v>
      </c>
      <c r="K299" s="1">
        <f t="shared" si="188"/>
        <v>11</v>
      </c>
      <c r="L299" s="1">
        <f t="shared" si="189"/>
        <v>2</v>
      </c>
      <c r="M299" s="1">
        <f t="shared" si="190"/>
        <v>4</v>
      </c>
      <c r="N299" s="1">
        <f t="shared" si="191"/>
        <v>6</v>
      </c>
      <c r="R299" s="1" t="str">
        <f>IFERROR(IF($I299="b",INDEX(flat_spelling[],MATCH(scales[[#This Row],[n1]],flat_spelling[number],0),2),INDEX(sharp_spelling[],MATCH(scales[[#This Row],[n1]],sharp_spelling[number],0),2)),"")</f>
        <v>Ab</v>
      </c>
      <c r="S299" s="1" t="str">
        <f>IFERROR(IF($I299="b",INDEX(flat_spelling[],MATCH(scales[[#This Row],[n2]],flat_spelling[number],0),2),INDEX(sharp_spelling[],MATCH(scales[[#This Row],[n2]],sharp_spelling[number],0),2)),"")</f>
        <v>Bb</v>
      </c>
      <c r="T299" s="1" t="str">
        <f>IFERROR(IF($I299="b",INDEX(flat_spelling[],MATCH(scales[[#This Row],[n3]],flat_spelling[number],0),2),INDEX(sharp_spelling[],MATCH(scales[[#This Row],[n3]],sharp_spelling[number],0),2)),"")</f>
        <v>Db</v>
      </c>
      <c r="U299" s="1" t="str">
        <f>IFERROR(IF($I299="b",INDEX(flat_spelling[],MATCH(scales[[#This Row],[n4]],flat_spelling[number],0),2),INDEX(sharp_spelling[],MATCH(scales[[#This Row],[n4]],sharp_spelling[number],0),2)),"")</f>
        <v>Eb</v>
      </c>
      <c r="V299" s="1" t="str">
        <f>IFERROR(IF($I299="b",INDEX(flat_spelling[],MATCH(scales[[#This Row],[n5]],flat_spelling[number],0),2),INDEX(sharp_spelling[],MATCH(scales[[#This Row],[n5]],sharp_spelling[number],0),2)),"")</f>
        <v>F</v>
      </c>
      <c r="W299" s="1" t="str">
        <f>IFERROR(IF($I299="b",INDEX(flat_spelling[],MATCH(scales[[#This Row],[n6]],flat_spelling[number],0),2),INDEX(sharp_spelling[],MATCH(scales[[#This Row],[n6]],sharp_spelling[number],0),2)),"")</f>
        <v/>
      </c>
      <c r="X299" s="1" t="str">
        <f>IFERROR(IF($I299="b",INDEX(flat_spelling[],MATCH(scales[[#This Row],[n7]],flat_spelling[number],0),2),INDEX(sharp_spelling[],MATCH(scales[[#This Row],[n7]],sharp_spelling[number],0),2)),"")</f>
        <v/>
      </c>
      <c r="Y299" s="1" t="str">
        <f>IFERROR(IF($I299="b",INDEX(flat_spelling[],MATCH(scales[[#This Row],[n8]],flat_spelling[number],0),2),INDEX(sharp_spelling[],MATCH(scales[[#This Row],[n8]],sharp_spelling[number],0),2)),"")</f>
        <v/>
      </c>
    </row>
    <row r="300" spans="2:25" x14ac:dyDescent="0.4">
      <c r="B300" s="1">
        <v>298</v>
      </c>
      <c r="C300" s="1">
        <v>10</v>
      </c>
      <c r="D300" s="1" t="str">
        <f>scales[[#This Row],[nn1]]</f>
        <v>A</v>
      </c>
      <c r="E300" s="1" t="s">
        <v>113</v>
      </c>
      <c r="F300" s="1">
        <v>4</v>
      </c>
      <c r="G300" s="1" t="s">
        <v>109</v>
      </c>
      <c r="H300" s="1">
        <f t="shared" si="186"/>
        <v>3</v>
      </c>
      <c r="I300" s="1" t="str">
        <f>IF(COUNTIF(RMS_spelling[number],scales[[#This Row],[RMS]])&gt;0,"b","")</f>
        <v/>
      </c>
      <c r="J300" s="1">
        <f t="shared" si="187"/>
        <v>10</v>
      </c>
      <c r="K300" s="1">
        <f t="shared" si="188"/>
        <v>12</v>
      </c>
      <c r="L300" s="1">
        <f t="shared" si="189"/>
        <v>3</v>
      </c>
      <c r="M300" s="1">
        <f t="shared" si="190"/>
        <v>5</v>
      </c>
      <c r="N300" s="1">
        <f t="shared" si="191"/>
        <v>7</v>
      </c>
      <c r="R300" s="1" t="str">
        <f>IFERROR(IF($I300="b",INDEX(flat_spelling[],MATCH(scales[[#This Row],[n1]],flat_spelling[number],0),2),INDEX(sharp_spelling[],MATCH(scales[[#This Row],[n1]],sharp_spelling[number],0),2)),"")</f>
        <v>A</v>
      </c>
      <c r="S300" s="1" t="str">
        <f>IFERROR(IF($I300="b",INDEX(flat_spelling[],MATCH(scales[[#This Row],[n2]],flat_spelling[number],0),2),INDEX(sharp_spelling[],MATCH(scales[[#This Row],[n2]],sharp_spelling[number],0),2)),"")</f>
        <v>B</v>
      </c>
      <c r="T300" s="1" t="str">
        <f>IFERROR(IF($I300="b",INDEX(flat_spelling[],MATCH(scales[[#This Row],[n3]],flat_spelling[number],0),2),INDEX(sharp_spelling[],MATCH(scales[[#This Row],[n3]],sharp_spelling[number],0),2)),"")</f>
        <v>D</v>
      </c>
      <c r="U300" s="1" t="str">
        <f>IFERROR(IF($I300="b",INDEX(flat_spelling[],MATCH(scales[[#This Row],[n4]],flat_spelling[number],0),2),INDEX(sharp_spelling[],MATCH(scales[[#This Row],[n4]],sharp_spelling[number],0),2)),"")</f>
        <v>E</v>
      </c>
      <c r="V300" s="1" t="str">
        <f>IFERROR(IF($I300="b",INDEX(flat_spelling[],MATCH(scales[[#This Row],[n5]],flat_spelling[number],0),2),INDEX(sharp_spelling[],MATCH(scales[[#This Row],[n5]],sharp_spelling[number],0),2)),"")</f>
        <v>F#</v>
      </c>
      <c r="W300" s="1" t="str">
        <f>IFERROR(IF($I300="b",INDEX(flat_spelling[],MATCH(scales[[#This Row],[n6]],flat_spelling[number],0),2),INDEX(sharp_spelling[],MATCH(scales[[#This Row],[n6]],sharp_spelling[number],0),2)),"")</f>
        <v/>
      </c>
      <c r="X300" s="1" t="str">
        <f>IFERROR(IF($I300="b",INDEX(flat_spelling[],MATCH(scales[[#This Row],[n7]],flat_spelling[number],0),2),INDEX(sharp_spelling[],MATCH(scales[[#This Row],[n7]],sharp_spelling[number],0),2)),"")</f>
        <v/>
      </c>
      <c r="Y300" s="1" t="str">
        <f>IFERROR(IF($I300="b",INDEX(flat_spelling[],MATCH(scales[[#This Row],[n8]],flat_spelling[number],0),2),INDEX(sharp_spelling[],MATCH(scales[[#This Row],[n8]],sharp_spelling[number],0),2)),"")</f>
        <v/>
      </c>
    </row>
    <row r="301" spans="2:25" x14ac:dyDescent="0.4">
      <c r="B301" s="1">
        <v>299</v>
      </c>
      <c r="C301" s="1">
        <v>11</v>
      </c>
      <c r="D301" s="1" t="str">
        <f>scales[[#This Row],[nn1]]</f>
        <v>Bb</v>
      </c>
      <c r="E301" s="1" t="s">
        <v>113</v>
      </c>
      <c r="F301" s="1">
        <v>4</v>
      </c>
      <c r="G301" s="1" t="s">
        <v>109</v>
      </c>
      <c r="H301" s="1">
        <f t="shared" si="186"/>
        <v>4</v>
      </c>
      <c r="I301" s="1" t="str">
        <f>IF(COUNTIF(RMS_spelling[number],scales[[#This Row],[RMS]])&gt;0,"b","")</f>
        <v>b</v>
      </c>
      <c r="J301" s="1">
        <f t="shared" si="187"/>
        <v>11</v>
      </c>
      <c r="K301" s="1">
        <f t="shared" si="188"/>
        <v>1</v>
      </c>
      <c r="L301" s="1">
        <f t="shared" si="189"/>
        <v>4</v>
      </c>
      <c r="M301" s="1">
        <f t="shared" si="190"/>
        <v>6</v>
      </c>
      <c r="N301" s="1">
        <f t="shared" si="191"/>
        <v>8</v>
      </c>
      <c r="R301" s="1" t="str">
        <f>IFERROR(IF($I301="b",INDEX(flat_spelling[],MATCH(scales[[#This Row],[n1]],flat_spelling[number],0),2),INDEX(sharp_spelling[],MATCH(scales[[#This Row],[n1]],sharp_spelling[number],0),2)),"")</f>
        <v>Bb</v>
      </c>
      <c r="S301" s="1" t="str">
        <f>IFERROR(IF($I301="b",INDEX(flat_spelling[],MATCH(scales[[#This Row],[n2]],flat_spelling[number],0),2),INDEX(sharp_spelling[],MATCH(scales[[#This Row],[n2]],sharp_spelling[number],0),2)),"")</f>
        <v>C</v>
      </c>
      <c r="T301" s="1" t="str">
        <f>IFERROR(IF($I301="b",INDEX(flat_spelling[],MATCH(scales[[#This Row],[n3]],flat_spelling[number],0),2),INDEX(sharp_spelling[],MATCH(scales[[#This Row],[n3]],sharp_spelling[number],0),2)),"")</f>
        <v>Eb</v>
      </c>
      <c r="U301" s="1" t="str">
        <f>IFERROR(IF($I301="b",INDEX(flat_spelling[],MATCH(scales[[#This Row],[n4]],flat_spelling[number],0),2),INDEX(sharp_spelling[],MATCH(scales[[#This Row],[n4]],sharp_spelling[number],0),2)),"")</f>
        <v>F</v>
      </c>
      <c r="V301" s="1" t="str">
        <f>IFERROR(IF($I301="b",INDEX(flat_spelling[],MATCH(scales[[#This Row],[n5]],flat_spelling[number],0),2),INDEX(sharp_spelling[],MATCH(scales[[#This Row],[n5]],sharp_spelling[number],0),2)),"")</f>
        <v>G</v>
      </c>
      <c r="W301" s="1" t="str">
        <f>IFERROR(IF($I301="b",INDEX(flat_spelling[],MATCH(scales[[#This Row],[n6]],flat_spelling[number],0),2),INDEX(sharp_spelling[],MATCH(scales[[#This Row],[n6]],sharp_spelling[number],0),2)),"")</f>
        <v/>
      </c>
      <c r="X301" s="1" t="str">
        <f>IFERROR(IF($I301="b",INDEX(flat_spelling[],MATCH(scales[[#This Row],[n7]],flat_spelling[number],0),2),INDEX(sharp_spelling[],MATCH(scales[[#This Row],[n7]],sharp_spelling[number],0),2)),"")</f>
        <v/>
      </c>
      <c r="Y301" s="1" t="str">
        <f>IFERROR(IF($I301="b",INDEX(flat_spelling[],MATCH(scales[[#This Row],[n8]],flat_spelling[number],0),2),INDEX(sharp_spelling[],MATCH(scales[[#This Row],[n8]],sharp_spelling[number],0),2)),"")</f>
        <v/>
      </c>
    </row>
    <row r="302" spans="2:25" x14ac:dyDescent="0.4">
      <c r="B302" s="1">
        <v>300</v>
      </c>
      <c r="C302" s="1">
        <v>12</v>
      </c>
      <c r="D302" s="1" t="str">
        <f>scales[[#This Row],[nn1]]</f>
        <v>B</v>
      </c>
      <c r="E302" s="1" t="s">
        <v>113</v>
      </c>
      <c r="F302" s="1">
        <v>4</v>
      </c>
      <c r="G302" s="1" t="s">
        <v>109</v>
      </c>
      <c r="H302" s="1">
        <f t="shared" si="186"/>
        <v>5</v>
      </c>
      <c r="I302" s="1" t="str">
        <f>IF(COUNTIF(RMS_spelling[number],scales[[#This Row],[RMS]])&gt;0,"b","")</f>
        <v/>
      </c>
      <c r="J302" s="1">
        <f t="shared" si="187"/>
        <v>12</v>
      </c>
      <c r="K302" s="1">
        <f t="shared" si="188"/>
        <v>2</v>
      </c>
      <c r="L302" s="1">
        <f t="shared" si="189"/>
        <v>5</v>
      </c>
      <c r="M302" s="1">
        <f t="shared" si="190"/>
        <v>7</v>
      </c>
      <c r="N302" s="1">
        <f t="shared" si="191"/>
        <v>9</v>
      </c>
      <c r="R302" s="1" t="str">
        <f>IFERROR(IF($I302="b",INDEX(flat_spelling[],MATCH(scales[[#This Row],[n1]],flat_spelling[number],0),2),INDEX(sharp_spelling[],MATCH(scales[[#This Row],[n1]],sharp_spelling[number],0),2)),"")</f>
        <v>B</v>
      </c>
      <c r="S302" s="1" t="str">
        <f>IFERROR(IF($I302="b",INDEX(flat_spelling[],MATCH(scales[[#This Row],[n2]],flat_spelling[number],0),2),INDEX(sharp_spelling[],MATCH(scales[[#This Row],[n2]],sharp_spelling[number],0),2)),"")</f>
        <v>C#</v>
      </c>
      <c r="T302" s="1" t="str">
        <f>IFERROR(IF($I302="b",INDEX(flat_spelling[],MATCH(scales[[#This Row],[n3]],flat_spelling[number],0),2),INDEX(sharp_spelling[],MATCH(scales[[#This Row],[n3]],sharp_spelling[number],0),2)),"")</f>
        <v>E</v>
      </c>
      <c r="U302" s="1" t="str">
        <f>IFERROR(IF($I302="b",INDEX(flat_spelling[],MATCH(scales[[#This Row],[n4]],flat_spelling[number],0),2),INDEX(sharp_spelling[],MATCH(scales[[#This Row],[n4]],sharp_spelling[number],0),2)),"")</f>
        <v>F#</v>
      </c>
      <c r="V302" s="1" t="str">
        <f>IFERROR(IF($I302="b",INDEX(flat_spelling[],MATCH(scales[[#This Row],[n5]],flat_spelling[number],0),2),INDEX(sharp_spelling[],MATCH(scales[[#This Row],[n5]],sharp_spelling[number],0),2)),"")</f>
        <v>G#</v>
      </c>
      <c r="W302" s="1" t="str">
        <f>IFERROR(IF($I302="b",INDEX(flat_spelling[],MATCH(scales[[#This Row],[n6]],flat_spelling[number],0),2),INDEX(sharp_spelling[],MATCH(scales[[#This Row],[n6]],sharp_spelling[number],0),2)),"")</f>
        <v/>
      </c>
      <c r="X302" s="1" t="str">
        <f>IFERROR(IF($I302="b",INDEX(flat_spelling[],MATCH(scales[[#This Row],[n7]],flat_spelling[number],0),2),INDEX(sharp_spelling[],MATCH(scales[[#This Row],[n7]],sharp_spelling[number],0),2)),"")</f>
        <v/>
      </c>
      <c r="Y302" s="1" t="str">
        <f>IFERROR(IF($I302="b",INDEX(flat_spelling[],MATCH(scales[[#This Row],[n8]],flat_spelling[number],0),2),INDEX(sharp_spelling[],MATCH(scales[[#This Row],[n8]],sharp_spelling[number],0),2)),"")</f>
        <v/>
      </c>
    </row>
    <row r="303" spans="2:25" x14ac:dyDescent="0.4">
      <c r="B303" s="1">
        <v>301</v>
      </c>
      <c r="C303" s="1">
        <v>1</v>
      </c>
      <c r="D303" s="1" t="str">
        <f>scales[[#This Row],[nn1]]</f>
        <v>C</v>
      </c>
      <c r="E303" s="1" t="s">
        <v>113</v>
      </c>
      <c r="F303" s="1">
        <v>5</v>
      </c>
      <c r="G303" s="1" t="s">
        <v>24</v>
      </c>
      <c r="H303" s="1">
        <f>MOD(1+2,12)+1</f>
        <v>4</v>
      </c>
      <c r="I303" s="1" t="str">
        <f>IF(COUNTIF(RMS_spelling[number],scales[[#This Row],[RMS]])&gt;0,"b","")</f>
        <v>b</v>
      </c>
      <c r="J303" s="1">
        <v>1</v>
      </c>
      <c r="K303" s="1">
        <v>4</v>
      </c>
      <c r="L303" s="1">
        <v>6</v>
      </c>
      <c r="M303" s="1">
        <v>8</v>
      </c>
      <c r="N303" s="1">
        <v>11</v>
      </c>
      <c r="R303" s="1" t="str">
        <f>IFERROR(IF($I303="b",INDEX(flat_spelling[],MATCH(scales[[#This Row],[n1]],flat_spelling[number],0),2),INDEX(sharp_spelling[],MATCH(scales[[#This Row],[n1]],sharp_spelling[number],0),2)),"")</f>
        <v>C</v>
      </c>
      <c r="S303" s="1" t="str">
        <f>IFERROR(IF($I303="b",INDEX(flat_spelling[],MATCH(scales[[#This Row],[n2]],flat_spelling[number],0),2),INDEX(sharp_spelling[],MATCH(scales[[#This Row],[n2]],sharp_spelling[number],0),2)),"")</f>
        <v>Eb</v>
      </c>
      <c r="T303" s="1" t="str">
        <f>IFERROR(IF($I303="b",INDEX(flat_spelling[],MATCH(scales[[#This Row],[n3]],flat_spelling[number],0),2),INDEX(sharp_spelling[],MATCH(scales[[#This Row],[n3]],sharp_spelling[number],0),2)),"")</f>
        <v>F</v>
      </c>
      <c r="U303" s="1" t="str">
        <f>IFERROR(IF($I303="b",INDEX(flat_spelling[],MATCH(scales[[#This Row],[n4]],flat_spelling[number],0),2),INDEX(sharp_spelling[],MATCH(scales[[#This Row],[n4]],sharp_spelling[number],0),2)),"")</f>
        <v>G</v>
      </c>
      <c r="V303" s="1" t="str">
        <f>IFERROR(IF($I303="b",INDEX(flat_spelling[],MATCH(scales[[#This Row],[n5]],flat_spelling[number],0),2),INDEX(sharp_spelling[],MATCH(scales[[#This Row],[n5]],sharp_spelling[number],0),2)),"")</f>
        <v>Bb</v>
      </c>
      <c r="W303" s="1" t="str">
        <f>IFERROR(IF($I303="b",INDEX(flat_spelling[],MATCH(scales[[#This Row],[n6]],flat_spelling[number],0),2),INDEX(sharp_spelling[],MATCH(scales[[#This Row],[n6]],sharp_spelling[number],0),2)),"")</f>
        <v/>
      </c>
      <c r="X303" s="1" t="str">
        <f>IFERROR(IF($I303="b",INDEX(flat_spelling[],MATCH(scales[[#This Row],[n7]],flat_spelling[number],0),2),INDEX(sharp_spelling[],MATCH(scales[[#This Row],[n7]],sharp_spelling[number],0),2)),"")</f>
        <v/>
      </c>
      <c r="Y303" s="1" t="str">
        <f>IFERROR(IF($I303="b",INDEX(flat_spelling[],MATCH(scales[[#This Row],[n8]],flat_spelling[number],0),2),INDEX(sharp_spelling[],MATCH(scales[[#This Row],[n8]],sharp_spelling[number],0),2)),"")</f>
        <v/>
      </c>
    </row>
    <row r="304" spans="2:25" x14ac:dyDescent="0.4">
      <c r="B304" s="1">
        <v>302</v>
      </c>
      <c r="C304" s="1">
        <v>2</v>
      </c>
      <c r="D304" s="1" t="str">
        <f>scales[[#This Row],[nn1]]</f>
        <v>C#</v>
      </c>
      <c r="E304" s="1" t="s">
        <v>113</v>
      </c>
      <c r="F304" s="1">
        <v>5</v>
      </c>
      <c r="G304" s="1" t="s">
        <v>24</v>
      </c>
      <c r="H304" s="1">
        <f t="shared" ref="H304:H314" si="192">MOD(H303,12)+1</f>
        <v>5</v>
      </c>
      <c r="I304" s="1" t="str">
        <f>IF(COUNTIF(RMS_spelling[number],scales[[#This Row],[RMS]])&gt;0,"b","")</f>
        <v/>
      </c>
      <c r="J304" s="1">
        <f t="shared" ref="J304:J314" si="193">MOD(J303,12)+1</f>
        <v>2</v>
      </c>
      <c r="K304" s="1">
        <f t="shared" ref="K304:K314" si="194">MOD(K303,12)+1</f>
        <v>5</v>
      </c>
      <c r="L304" s="1">
        <f t="shared" ref="L304:L314" si="195">MOD(L303,12)+1</f>
        <v>7</v>
      </c>
      <c r="M304" s="1">
        <f t="shared" ref="M304:M314" si="196">MOD(M303,12)+1</f>
        <v>9</v>
      </c>
      <c r="N304" s="1">
        <f t="shared" ref="N304:N314" si="197">MOD(N303,12)+1</f>
        <v>12</v>
      </c>
      <c r="R304" s="1" t="str">
        <f>IFERROR(IF($I304="b",INDEX(flat_spelling[],MATCH(scales[[#This Row],[n1]],flat_spelling[number],0),2),INDEX(sharp_spelling[],MATCH(scales[[#This Row],[n1]],sharp_spelling[number],0),2)),"")</f>
        <v>C#</v>
      </c>
      <c r="S304" s="1" t="str">
        <f>IFERROR(IF($I304="b",INDEX(flat_spelling[],MATCH(scales[[#This Row],[n2]],flat_spelling[number],0),2),INDEX(sharp_spelling[],MATCH(scales[[#This Row],[n2]],sharp_spelling[number],0),2)),"")</f>
        <v>E</v>
      </c>
      <c r="T304" s="1" t="str">
        <f>IFERROR(IF($I304="b",INDEX(flat_spelling[],MATCH(scales[[#This Row],[n3]],flat_spelling[number],0),2),INDEX(sharp_spelling[],MATCH(scales[[#This Row],[n3]],sharp_spelling[number],0),2)),"")</f>
        <v>F#</v>
      </c>
      <c r="U304" s="1" t="str">
        <f>IFERROR(IF($I304="b",INDEX(flat_spelling[],MATCH(scales[[#This Row],[n4]],flat_spelling[number],0),2),INDEX(sharp_spelling[],MATCH(scales[[#This Row],[n4]],sharp_spelling[number],0),2)),"")</f>
        <v>G#</v>
      </c>
      <c r="V304" s="1" t="str">
        <f>IFERROR(IF($I304="b",INDEX(flat_spelling[],MATCH(scales[[#This Row],[n5]],flat_spelling[number],0),2),INDEX(sharp_spelling[],MATCH(scales[[#This Row],[n5]],sharp_spelling[number],0),2)),"")</f>
        <v>B</v>
      </c>
      <c r="W304" s="1" t="str">
        <f>IFERROR(IF($I304="b",INDEX(flat_spelling[],MATCH(scales[[#This Row],[n6]],flat_spelling[number],0),2),INDEX(sharp_spelling[],MATCH(scales[[#This Row],[n6]],sharp_spelling[number],0),2)),"")</f>
        <v/>
      </c>
      <c r="X304" s="1" t="str">
        <f>IFERROR(IF($I304="b",INDEX(flat_spelling[],MATCH(scales[[#This Row],[n7]],flat_spelling[number],0),2),INDEX(sharp_spelling[],MATCH(scales[[#This Row],[n7]],sharp_spelling[number],0),2)),"")</f>
        <v/>
      </c>
      <c r="Y304" s="1" t="str">
        <f>IFERROR(IF($I304="b",INDEX(flat_spelling[],MATCH(scales[[#This Row],[n8]],flat_spelling[number],0),2),INDEX(sharp_spelling[],MATCH(scales[[#This Row],[n8]],sharp_spelling[number],0),2)),"")</f>
        <v/>
      </c>
    </row>
    <row r="305" spans="2:31" x14ac:dyDescent="0.4">
      <c r="B305" s="1">
        <v>303</v>
      </c>
      <c r="C305" s="1">
        <v>3</v>
      </c>
      <c r="D305" s="1" t="str">
        <f>scales[[#This Row],[nn1]]</f>
        <v>D</v>
      </c>
      <c r="E305" s="1" t="s">
        <v>113</v>
      </c>
      <c r="F305" s="1">
        <v>5</v>
      </c>
      <c r="G305" s="1" t="s">
        <v>24</v>
      </c>
      <c r="H305" s="1">
        <f t="shared" si="192"/>
        <v>6</v>
      </c>
      <c r="I305" s="1" t="str">
        <f>IF(COUNTIF(RMS_spelling[number],scales[[#This Row],[RMS]])&gt;0,"b","")</f>
        <v>b</v>
      </c>
      <c r="J305" s="1">
        <f t="shared" si="193"/>
        <v>3</v>
      </c>
      <c r="K305" s="1">
        <f t="shared" si="194"/>
        <v>6</v>
      </c>
      <c r="L305" s="1">
        <f t="shared" si="195"/>
        <v>8</v>
      </c>
      <c r="M305" s="1">
        <f t="shared" si="196"/>
        <v>10</v>
      </c>
      <c r="N305" s="1">
        <f t="shared" si="197"/>
        <v>1</v>
      </c>
      <c r="R305" s="1" t="str">
        <f>IFERROR(IF($I305="b",INDEX(flat_spelling[],MATCH(scales[[#This Row],[n1]],flat_spelling[number],0),2),INDEX(sharp_spelling[],MATCH(scales[[#This Row],[n1]],sharp_spelling[number],0),2)),"")</f>
        <v>D</v>
      </c>
      <c r="S305" s="1" t="str">
        <f>IFERROR(IF($I305="b",INDEX(flat_spelling[],MATCH(scales[[#This Row],[n2]],flat_spelling[number],0),2),INDEX(sharp_spelling[],MATCH(scales[[#This Row],[n2]],sharp_spelling[number],0),2)),"")</f>
        <v>F</v>
      </c>
      <c r="T305" s="1" t="str">
        <f>IFERROR(IF($I305="b",INDEX(flat_spelling[],MATCH(scales[[#This Row],[n3]],flat_spelling[number],0),2),INDEX(sharp_spelling[],MATCH(scales[[#This Row],[n3]],sharp_spelling[number],0),2)),"")</f>
        <v>G</v>
      </c>
      <c r="U305" s="1" t="str">
        <f>IFERROR(IF($I305="b",INDEX(flat_spelling[],MATCH(scales[[#This Row],[n4]],flat_spelling[number],0),2),INDEX(sharp_spelling[],MATCH(scales[[#This Row],[n4]],sharp_spelling[number],0),2)),"")</f>
        <v>A</v>
      </c>
      <c r="V305" s="1" t="str">
        <f>IFERROR(IF($I305="b",INDEX(flat_spelling[],MATCH(scales[[#This Row],[n5]],flat_spelling[number],0),2),INDEX(sharp_spelling[],MATCH(scales[[#This Row],[n5]],sharp_spelling[number],0),2)),"")</f>
        <v>C</v>
      </c>
      <c r="W305" s="1" t="str">
        <f>IFERROR(IF($I305="b",INDEX(flat_spelling[],MATCH(scales[[#This Row],[n6]],flat_spelling[number],0),2),INDEX(sharp_spelling[],MATCH(scales[[#This Row],[n6]],sharp_spelling[number],0),2)),"")</f>
        <v/>
      </c>
      <c r="X305" s="1" t="str">
        <f>IFERROR(IF($I305="b",INDEX(flat_spelling[],MATCH(scales[[#This Row],[n7]],flat_spelling[number],0),2),INDEX(sharp_spelling[],MATCH(scales[[#This Row],[n7]],sharp_spelling[number],0),2)),"")</f>
        <v/>
      </c>
      <c r="Y305" s="1" t="str">
        <f>IFERROR(IF($I305="b",INDEX(flat_spelling[],MATCH(scales[[#This Row],[n8]],flat_spelling[number],0),2),INDEX(sharp_spelling[],MATCH(scales[[#This Row],[n8]],sharp_spelling[number],0),2)),"")</f>
        <v/>
      </c>
    </row>
    <row r="306" spans="2:31" x14ac:dyDescent="0.4">
      <c r="B306" s="1">
        <v>304</v>
      </c>
      <c r="C306" s="1">
        <v>4</v>
      </c>
      <c r="D306" s="1" t="str">
        <f>scales[[#This Row],[nn1]]</f>
        <v>D#</v>
      </c>
      <c r="E306" s="1" t="s">
        <v>113</v>
      </c>
      <c r="F306" s="1">
        <v>5</v>
      </c>
      <c r="G306" s="1" t="s">
        <v>24</v>
      </c>
      <c r="H306" s="1">
        <f t="shared" si="192"/>
        <v>7</v>
      </c>
      <c r="I306" s="1" t="str">
        <f>IF(COUNTIF(RMS_spelling[number],scales[[#This Row],[RMS]])&gt;0,"b","")</f>
        <v/>
      </c>
      <c r="J306" s="1">
        <f t="shared" si="193"/>
        <v>4</v>
      </c>
      <c r="K306" s="1">
        <f t="shared" si="194"/>
        <v>7</v>
      </c>
      <c r="L306" s="1">
        <f t="shared" si="195"/>
        <v>9</v>
      </c>
      <c r="M306" s="1">
        <f t="shared" si="196"/>
        <v>11</v>
      </c>
      <c r="N306" s="1">
        <f t="shared" si="197"/>
        <v>2</v>
      </c>
      <c r="R306" s="1" t="str">
        <f>IFERROR(IF($I306="b",INDEX(flat_spelling[],MATCH(scales[[#This Row],[n1]],flat_spelling[number],0),2),INDEX(sharp_spelling[],MATCH(scales[[#This Row],[n1]],sharp_spelling[number],0),2)),"")</f>
        <v>D#</v>
      </c>
      <c r="S306" s="1" t="str">
        <f>IFERROR(IF($I306="b",INDEX(flat_spelling[],MATCH(scales[[#This Row],[n2]],flat_spelling[number],0),2),INDEX(sharp_spelling[],MATCH(scales[[#This Row],[n2]],sharp_spelling[number],0),2)),"")</f>
        <v>F#</v>
      </c>
      <c r="T306" s="1" t="str">
        <f>IFERROR(IF($I306="b",INDEX(flat_spelling[],MATCH(scales[[#This Row],[n3]],flat_spelling[number],0),2),INDEX(sharp_spelling[],MATCH(scales[[#This Row],[n3]],sharp_spelling[number],0),2)),"")</f>
        <v>G#</v>
      </c>
      <c r="U306" s="1" t="str">
        <f>IFERROR(IF($I306="b",INDEX(flat_spelling[],MATCH(scales[[#This Row],[n4]],flat_spelling[number],0),2),INDEX(sharp_spelling[],MATCH(scales[[#This Row],[n4]],sharp_spelling[number],0),2)),"")</f>
        <v>A#</v>
      </c>
      <c r="V306" s="1" t="str">
        <f>IFERROR(IF($I306="b",INDEX(flat_spelling[],MATCH(scales[[#This Row],[n5]],flat_spelling[number],0),2),INDEX(sharp_spelling[],MATCH(scales[[#This Row],[n5]],sharp_spelling[number],0),2)),"")</f>
        <v>C#</v>
      </c>
      <c r="W306" s="1" t="str">
        <f>IFERROR(IF($I306="b",INDEX(flat_spelling[],MATCH(scales[[#This Row],[n6]],flat_spelling[number],0),2),INDEX(sharp_spelling[],MATCH(scales[[#This Row],[n6]],sharp_spelling[number],0),2)),"")</f>
        <v/>
      </c>
      <c r="X306" s="1" t="str">
        <f>IFERROR(IF($I306="b",INDEX(flat_spelling[],MATCH(scales[[#This Row],[n7]],flat_spelling[number],0),2),INDEX(sharp_spelling[],MATCH(scales[[#This Row],[n7]],sharp_spelling[number],0),2)),"")</f>
        <v/>
      </c>
      <c r="Y306" s="1" t="str">
        <f>IFERROR(IF($I306="b",INDEX(flat_spelling[],MATCH(scales[[#This Row],[n8]],flat_spelling[number],0),2),INDEX(sharp_spelling[],MATCH(scales[[#This Row],[n8]],sharp_spelling[number],0),2)),"")</f>
        <v/>
      </c>
    </row>
    <row r="307" spans="2:31" x14ac:dyDescent="0.4">
      <c r="B307" s="1">
        <v>305</v>
      </c>
      <c r="C307" s="1">
        <v>5</v>
      </c>
      <c r="D307" s="1" t="str">
        <f>scales[[#This Row],[nn1]]</f>
        <v>E</v>
      </c>
      <c r="E307" s="1" t="s">
        <v>113</v>
      </c>
      <c r="F307" s="1">
        <v>5</v>
      </c>
      <c r="G307" s="1" t="s">
        <v>24</v>
      </c>
      <c r="H307" s="1">
        <f t="shared" si="192"/>
        <v>8</v>
      </c>
      <c r="I307" s="1" t="str">
        <f>IF(COUNTIF(RMS_spelling[number],scales[[#This Row],[RMS]])&gt;0,"b","")</f>
        <v/>
      </c>
      <c r="J307" s="1">
        <f t="shared" si="193"/>
        <v>5</v>
      </c>
      <c r="K307" s="1">
        <f t="shared" si="194"/>
        <v>8</v>
      </c>
      <c r="L307" s="1">
        <f t="shared" si="195"/>
        <v>10</v>
      </c>
      <c r="M307" s="1">
        <f t="shared" si="196"/>
        <v>12</v>
      </c>
      <c r="N307" s="1">
        <f t="shared" si="197"/>
        <v>3</v>
      </c>
      <c r="R307" s="1" t="str">
        <f>IFERROR(IF($I307="b",INDEX(flat_spelling[],MATCH(scales[[#This Row],[n1]],flat_spelling[number],0),2),INDEX(sharp_spelling[],MATCH(scales[[#This Row],[n1]],sharp_spelling[number],0),2)),"")</f>
        <v>E</v>
      </c>
      <c r="S307" s="1" t="str">
        <f>IFERROR(IF($I307="b",INDEX(flat_spelling[],MATCH(scales[[#This Row],[n2]],flat_spelling[number],0),2),INDEX(sharp_spelling[],MATCH(scales[[#This Row],[n2]],sharp_spelling[number],0),2)),"")</f>
        <v>G</v>
      </c>
      <c r="T307" s="1" t="str">
        <f>IFERROR(IF($I307="b",INDEX(flat_spelling[],MATCH(scales[[#This Row],[n3]],flat_spelling[number],0),2),INDEX(sharp_spelling[],MATCH(scales[[#This Row],[n3]],sharp_spelling[number],0),2)),"")</f>
        <v>A</v>
      </c>
      <c r="U307" s="1" t="str">
        <f>IFERROR(IF($I307="b",INDEX(flat_spelling[],MATCH(scales[[#This Row],[n4]],flat_spelling[number],0),2),INDEX(sharp_spelling[],MATCH(scales[[#This Row],[n4]],sharp_spelling[number],0),2)),"")</f>
        <v>B</v>
      </c>
      <c r="V307" s="1" t="str">
        <f>IFERROR(IF($I307="b",INDEX(flat_spelling[],MATCH(scales[[#This Row],[n5]],flat_spelling[number],0),2),INDEX(sharp_spelling[],MATCH(scales[[#This Row],[n5]],sharp_spelling[number],0),2)),"")</f>
        <v>D</v>
      </c>
      <c r="W307" s="1" t="str">
        <f>IFERROR(IF($I307="b",INDEX(flat_spelling[],MATCH(scales[[#This Row],[n6]],flat_spelling[number],0),2),INDEX(sharp_spelling[],MATCH(scales[[#This Row],[n6]],sharp_spelling[number],0),2)),"")</f>
        <v/>
      </c>
      <c r="X307" s="1" t="str">
        <f>IFERROR(IF($I307="b",INDEX(flat_spelling[],MATCH(scales[[#This Row],[n7]],flat_spelling[number],0),2),INDEX(sharp_spelling[],MATCH(scales[[#This Row],[n7]],sharp_spelling[number],0),2)),"")</f>
        <v/>
      </c>
      <c r="Y307" s="1" t="str">
        <f>IFERROR(IF($I307="b",INDEX(flat_spelling[],MATCH(scales[[#This Row],[n8]],flat_spelling[number],0),2),INDEX(sharp_spelling[],MATCH(scales[[#This Row],[n8]],sharp_spelling[number],0),2)),"")</f>
        <v/>
      </c>
    </row>
    <row r="308" spans="2:31" x14ac:dyDescent="0.4">
      <c r="B308" s="1">
        <v>306</v>
      </c>
      <c r="C308" s="1">
        <v>6</v>
      </c>
      <c r="D308" s="1" t="str">
        <f>scales[[#This Row],[nn1]]</f>
        <v>F</v>
      </c>
      <c r="E308" s="1" t="s">
        <v>113</v>
      </c>
      <c r="F308" s="1">
        <v>5</v>
      </c>
      <c r="G308" s="1" t="s">
        <v>24</v>
      </c>
      <c r="H308" s="1">
        <f t="shared" si="192"/>
        <v>9</v>
      </c>
      <c r="I308" s="1" t="str">
        <f>IF(COUNTIF(RMS_spelling[number],scales[[#This Row],[RMS]])&gt;0,"b","")</f>
        <v>b</v>
      </c>
      <c r="J308" s="1">
        <f t="shared" si="193"/>
        <v>6</v>
      </c>
      <c r="K308" s="1">
        <f t="shared" si="194"/>
        <v>9</v>
      </c>
      <c r="L308" s="1">
        <f t="shared" si="195"/>
        <v>11</v>
      </c>
      <c r="M308" s="1">
        <f t="shared" si="196"/>
        <v>1</v>
      </c>
      <c r="N308" s="1">
        <f t="shared" si="197"/>
        <v>4</v>
      </c>
      <c r="R308" s="1" t="str">
        <f>IFERROR(IF($I308="b",INDEX(flat_spelling[],MATCH(scales[[#This Row],[n1]],flat_spelling[number],0),2),INDEX(sharp_spelling[],MATCH(scales[[#This Row],[n1]],sharp_spelling[number],0),2)),"")</f>
        <v>F</v>
      </c>
      <c r="S308" s="1" t="str">
        <f>IFERROR(IF($I308="b",INDEX(flat_spelling[],MATCH(scales[[#This Row],[n2]],flat_spelling[number],0),2),INDEX(sharp_spelling[],MATCH(scales[[#This Row],[n2]],sharp_spelling[number],0),2)),"")</f>
        <v>Ab</v>
      </c>
      <c r="T308" s="1" t="str">
        <f>IFERROR(IF($I308="b",INDEX(flat_spelling[],MATCH(scales[[#This Row],[n3]],flat_spelling[number],0),2),INDEX(sharp_spelling[],MATCH(scales[[#This Row],[n3]],sharp_spelling[number],0),2)),"")</f>
        <v>Bb</v>
      </c>
      <c r="U308" s="1" t="str">
        <f>IFERROR(IF($I308="b",INDEX(flat_spelling[],MATCH(scales[[#This Row],[n4]],flat_spelling[number],0),2),INDEX(sharp_spelling[],MATCH(scales[[#This Row],[n4]],sharp_spelling[number],0),2)),"")</f>
        <v>C</v>
      </c>
      <c r="V308" s="1" t="str">
        <f>IFERROR(IF($I308="b",INDEX(flat_spelling[],MATCH(scales[[#This Row],[n5]],flat_spelling[number],0),2),INDEX(sharp_spelling[],MATCH(scales[[#This Row],[n5]],sharp_spelling[number],0),2)),"")</f>
        <v>Eb</v>
      </c>
      <c r="W308" s="1" t="str">
        <f>IFERROR(IF($I308="b",INDEX(flat_spelling[],MATCH(scales[[#This Row],[n6]],flat_spelling[number],0),2),INDEX(sharp_spelling[],MATCH(scales[[#This Row],[n6]],sharp_spelling[number],0),2)),"")</f>
        <v/>
      </c>
      <c r="X308" s="1" t="str">
        <f>IFERROR(IF($I308="b",INDEX(flat_spelling[],MATCH(scales[[#This Row],[n7]],flat_spelling[number],0),2),INDEX(sharp_spelling[],MATCH(scales[[#This Row],[n7]],sharp_spelling[number],0),2)),"")</f>
        <v/>
      </c>
      <c r="Y308" s="1" t="str">
        <f>IFERROR(IF($I308="b",INDEX(flat_spelling[],MATCH(scales[[#This Row],[n8]],flat_spelling[number],0),2),INDEX(sharp_spelling[],MATCH(scales[[#This Row],[n8]],sharp_spelling[number],0),2)),"")</f>
        <v/>
      </c>
    </row>
    <row r="309" spans="2:31" x14ac:dyDescent="0.4">
      <c r="B309" s="1">
        <v>307</v>
      </c>
      <c r="C309" s="1">
        <v>7</v>
      </c>
      <c r="D309" s="1" t="str">
        <f>scales[[#This Row],[nn1]]</f>
        <v>F#</v>
      </c>
      <c r="E309" s="1" t="s">
        <v>113</v>
      </c>
      <c r="F309" s="1">
        <v>5</v>
      </c>
      <c r="G309" s="1" t="s">
        <v>24</v>
      </c>
      <c r="H309" s="1">
        <f t="shared" si="192"/>
        <v>10</v>
      </c>
      <c r="I309" s="1" t="str">
        <f>IF(COUNTIF(RMS_spelling[number],scales[[#This Row],[RMS]])&gt;0,"b","")</f>
        <v/>
      </c>
      <c r="J309" s="1">
        <f t="shared" si="193"/>
        <v>7</v>
      </c>
      <c r="K309" s="1">
        <f t="shared" si="194"/>
        <v>10</v>
      </c>
      <c r="L309" s="1">
        <f t="shared" si="195"/>
        <v>12</v>
      </c>
      <c r="M309" s="1">
        <f t="shared" si="196"/>
        <v>2</v>
      </c>
      <c r="N309" s="1">
        <f t="shared" si="197"/>
        <v>5</v>
      </c>
      <c r="R309" s="1" t="str">
        <f>IFERROR(IF($I309="b",INDEX(flat_spelling[],MATCH(scales[[#This Row],[n1]],flat_spelling[number],0),2),INDEX(sharp_spelling[],MATCH(scales[[#This Row],[n1]],sharp_spelling[number],0),2)),"")</f>
        <v>F#</v>
      </c>
      <c r="S309" s="1" t="str">
        <f>IFERROR(IF($I309="b",INDEX(flat_spelling[],MATCH(scales[[#This Row],[n2]],flat_spelling[number],0),2),INDEX(sharp_spelling[],MATCH(scales[[#This Row],[n2]],sharp_spelling[number],0),2)),"")</f>
        <v>A</v>
      </c>
      <c r="T309" s="1" t="str">
        <f>IFERROR(IF($I309="b",INDEX(flat_spelling[],MATCH(scales[[#This Row],[n3]],flat_spelling[number],0),2),INDEX(sharp_spelling[],MATCH(scales[[#This Row],[n3]],sharp_spelling[number],0),2)),"")</f>
        <v>B</v>
      </c>
      <c r="U309" s="1" t="str">
        <f>IFERROR(IF($I309="b",INDEX(flat_spelling[],MATCH(scales[[#This Row],[n4]],flat_spelling[number],0),2),INDEX(sharp_spelling[],MATCH(scales[[#This Row],[n4]],sharp_spelling[number],0),2)),"")</f>
        <v>C#</v>
      </c>
      <c r="V309" s="1" t="str">
        <f>IFERROR(IF($I309="b",INDEX(flat_spelling[],MATCH(scales[[#This Row],[n5]],flat_spelling[number],0),2),INDEX(sharp_spelling[],MATCH(scales[[#This Row],[n5]],sharp_spelling[number],0),2)),"")</f>
        <v>E</v>
      </c>
      <c r="W309" s="1" t="str">
        <f>IFERROR(IF($I309="b",INDEX(flat_spelling[],MATCH(scales[[#This Row],[n6]],flat_spelling[number],0),2),INDEX(sharp_spelling[],MATCH(scales[[#This Row],[n6]],sharp_spelling[number],0),2)),"")</f>
        <v/>
      </c>
      <c r="X309" s="1" t="str">
        <f>IFERROR(IF($I309="b",INDEX(flat_spelling[],MATCH(scales[[#This Row],[n7]],flat_spelling[number],0),2),INDEX(sharp_spelling[],MATCH(scales[[#This Row],[n7]],sharp_spelling[number],0),2)),"")</f>
        <v/>
      </c>
      <c r="Y309" s="1" t="str">
        <f>IFERROR(IF($I309="b",INDEX(flat_spelling[],MATCH(scales[[#This Row],[n8]],flat_spelling[number],0),2),INDEX(sharp_spelling[],MATCH(scales[[#This Row],[n8]],sharp_spelling[number],0),2)),"")</f>
        <v/>
      </c>
    </row>
    <row r="310" spans="2:31" x14ac:dyDescent="0.4">
      <c r="B310" s="1">
        <v>308</v>
      </c>
      <c r="C310" s="1">
        <v>8</v>
      </c>
      <c r="D310" s="1" t="str">
        <f>scales[[#This Row],[nn1]]</f>
        <v>G</v>
      </c>
      <c r="E310" s="1" t="s">
        <v>113</v>
      </c>
      <c r="F310" s="1">
        <v>5</v>
      </c>
      <c r="G310" s="1" t="s">
        <v>24</v>
      </c>
      <c r="H310" s="1">
        <f t="shared" si="192"/>
        <v>11</v>
      </c>
      <c r="I310" s="1" t="str">
        <f>IF(COUNTIF(RMS_spelling[number],scales[[#This Row],[RMS]])&gt;0,"b","")</f>
        <v>b</v>
      </c>
      <c r="J310" s="1">
        <f t="shared" si="193"/>
        <v>8</v>
      </c>
      <c r="K310" s="1">
        <f t="shared" si="194"/>
        <v>11</v>
      </c>
      <c r="L310" s="1">
        <f t="shared" si="195"/>
        <v>1</v>
      </c>
      <c r="M310" s="1">
        <f t="shared" si="196"/>
        <v>3</v>
      </c>
      <c r="N310" s="1">
        <f t="shared" si="197"/>
        <v>6</v>
      </c>
      <c r="R310" s="1" t="str">
        <f>IFERROR(IF($I310="b",INDEX(flat_spelling[],MATCH(scales[[#This Row],[n1]],flat_spelling[number],0),2),INDEX(sharp_spelling[],MATCH(scales[[#This Row],[n1]],sharp_spelling[number],0),2)),"")</f>
        <v>G</v>
      </c>
      <c r="S310" s="1" t="str">
        <f>IFERROR(IF($I310="b",INDEX(flat_spelling[],MATCH(scales[[#This Row],[n2]],flat_spelling[number],0),2),INDEX(sharp_spelling[],MATCH(scales[[#This Row],[n2]],sharp_spelling[number],0),2)),"")</f>
        <v>Bb</v>
      </c>
      <c r="T310" s="1" t="str">
        <f>IFERROR(IF($I310="b",INDEX(flat_spelling[],MATCH(scales[[#This Row],[n3]],flat_spelling[number],0),2),INDEX(sharp_spelling[],MATCH(scales[[#This Row],[n3]],sharp_spelling[number],0),2)),"")</f>
        <v>C</v>
      </c>
      <c r="U310" s="1" t="str">
        <f>IFERROR(IF($I310="b",INDEX(flat_spelling[],MATCH(scales[[#This Row],[n4]],flat_spelling[number],0),2),INDEX(sharp_spelling[],MATCH(scales[[#This Row],[n4]],sharp_spelling[number],0),2)),"")</f>
        <v>D</v>
      </c>
      <c r="V310" s="1" t="str">
        <f>IFERROR(IF($I310="b",INDEX(flat_spelling[],MATCH(scales[[#This Row],[n5]],flat_spelling[number],0),2),INDEX(sharp_spelling[],MATCH(scales[[#This Row],[n5]],sharp_spelling[number],0),2)),"")</f>
        <v>F</v>
      </c>
      <c r="W310" s="1" t="str">
        <f>IFERROR(IF($I310="b",INDEX(flat_spelling[],MATCH(scales[[#This Row],[n6]],flat_spelling[number],0),2),INDEX(sharp_spelling[],MATCH(scales[[#This Row],[n6]],sharp_spelling[number],0),2)),"")</f>
        <v/>
      </c>
      <c r="X310" s="1" t="str">
        <f>IFERROR(IF($I310="b",INDEX(flat_spelling[],MATCH(scales[[#This Row],[n7]],flat_spelling[number],0),2),INDEX(sharp_spelling[],MATCH(scales[[#This Row],[n7]],sharp_spelling[number],0),2)),"")</f>
        <v/>
      </c>
      <c r="Y310" s="1" t="str">
        <f>IFERROR(IF($I310="b",INDEX(flat_spelling[],MATCH(scales[[#This Row],[n8]],flat_spelling[number],0),2),INDEX(sharp_spelling[],MATCH(scales[[#This Row],[n8]],sharp_spelling[number],0),2)),"")</f>
        <v/>
      </c>
    </row>
    <row r="311" spans="2:31" x14ac:dyDescent="0.4">
      <c r="B311" s="1">
        <v>309</v>
      </c>
      <c r="C311" s="1">
        <v>9</v>
      </c>
      <c r="D311" s="1" t="str">
        <f>scales[[#This Row],[nn1]]</f>
        <v>G#</v>
      </c>
      <c r="E311" s="1" t="s">
        <v>113</v>
      </c>
      <c r="F311" s="1">
        <v>5</v>
      </c>
      <c r="G311" s="1" t="s">
        <v>24</v>
      </c>
      <c r="H311" s="1">
        <f t="shared" si="192"/>
        <v>12</v>
      </c>
      <c r="I311" s="1" t="str">
        <f>IF(COUNTIF(RMS_spelling[number],scales[[#This Row],[RMS]])&gt;0,"b","")</f>
        <v/>
      </c>
      <c r="J311" s="1">
        <f t="shared" si="193"/>
        <v>9</v>
      </c>
      <c r="K311" s="1">
        <f t="shared" si="194"/>
        <v>12</v>
      </c>
      <c r="L311" s="1">
        <f t="shared" si="195"/>
        <v>2</v>
      </c>
      <c r="M311" s="1">
        <f t="shared" si="196"/>
        <v>4</v>
      </c>
      <c r="N311" s="1">
        <f t="shared" si="197"/>
        <v>7</v>
      </c>
      <c r="R311" s="1" t="str">
        <f>IFERROR(IF($I311="b",INDEX(flat_spelling[],MATCH(scales[[#This Row],[n1]],flat_spelling[number],0),2),INDEX(sharp_spelling[],MATCH(scales[[#This Row],[n1]],sharp_spelling[number],0),2)),"")</f>
        <v>G#</v>
      </c>
      <c r="S311" s="1" t="str">
        <f>IFERROR(IF($I311="b",INDEX(flat_spelling[],MATCH(scales[[#This Row],[n2]],flat_spelling[number],0),2),INDEX(sharp_spelling[],MATCH(scales[[#This Row],[n2]],sharp_spelling[number],0),2)),"")</f>
        <v>B</v>
      </c>
      <c r="T311" s="1" t="str">
        <f>IFERROR(IF($I311="b",INDEX(flat_spelling[],MATCH(scales[[#This Row],[n3]],flat_spelling[number],0),2),INDEX(sharp_spelling[],MATCH(scales[[#This Row],[n3]],sharp_spelling[number],0),2)),"")</f>
        <v>C#</v>
      </c>
      <c r="U311" s="1" t="str">
        <f>IFERROR(IF($I311="b",INDEX(flat_spelling[],MATCH(scales[[#This Row],[n4]],flat_spelling[number],0),2),INDEX(sharp_spelling[],MATCH(scales[[#This Row],[n4]],sharp_spelling[number],0),2)),"")</f>
        <v>D#</v>
      </c>
      <c r="V311" s="1" t="str">
        <f>IFERROR(IF($I311="b",INDEX(flat_spelling[],MATCH(scales[[#This Row],[n5]],flat_spelling[number],0),2),INDEX(sharp_spelling[],MATCH(scales[[#This Row],[n5]],sharp_spelling[number],0),2)),"")</f>
        <v>F#</v>
      </c>
      <c r="W311" s="1" t="str">
        <f>IFERROR(IF($I311="b",INDEX(flat_spelling[],MATCH(scales[[#This Row],[n6]],flat_spelling[number],0),2),INDEX(sharp_spelling[],MATCH(scales[[#This Row],[n6]],sharp_spelling[number],0),2)),"")</f>
        <v/>
      </c>
      <c r="X311" s="1" t="str">
        <f>IFERROR(IF($I311="b",INDEX(flat_spelling[],MATCH(scales[[#This Row],[n7]],flat_spelling[number],0),2),INDEX(sharp_spelling[],MATCH(scales[[#This Row],[n7]],sharp_spelling[number],0),2)),"")</f>
        <v/>
      </c>
      <c r="Y311" s="1" t="str">
        <f>IFERROR(IF($I311="b",INDEX(flat_spelling[],MATCH(scales[[#This Row],[n8]],flat_spelling[number],0),2),INDEX(sharp_spelling[],MATCH(scales[[#This Row],[n8]],sharp_spelling[number],0),2)),"")</f>
        <v/>
      </c>
    </row>
    <row r="312" spans="2:31" x14ac:dyDescent="0.4">
      <c r="B312" s="1">
        <v>310</v>
      </c>
      <c r="C312" s="1">
        <v>10</v>
      </c>
      <c r="D312" s="1" t="str">
        <f>scales[[#This Row],[nn1]]</f>
        <v>A</v>
      </c>
      <c r="E312" s="1" t="s">
        <v>113</v>
      </c>
      <c r="F312" s="1">
        <v>5</v>
      </c>
      <c r="G312" s="1" t="s">
        <v>24</v>
      </c>
      <c r="H312" s="1">
        <f t="shared" si="192"/>
        <v>1</v>
      </c>
      <c r="I312" s="1" t="str">
        <f>IF(COUNTIF(RMS_spelling[number],scales[[#This Row],[RMS]])&gt;0,"b","")</f>
        <v>b</v>
      </c>
      <c r="J312" s="1">
        <f t="shared" si="193"/>
        <v>10</v>
      </c>
      <c r="K312" s="1">
        <f t="shared" si="194"/>
        <v>1</v>
      </c>
      <c r="L312" s="1">
        <f t="shared" si="195"/>
        <v>3</v>
      </c>
      <c r="M312" s="1">
        <f t="shared" si="196"/>
        <v>5</v>
      </c>
      <c r="N312" s="1">
        <f t="shared" si="197"/>
        <v>8</v>
      </c>
      <c r="R312" s="1" t="str">
        <f>IFERROR(IF($I312="b",INDEX(flat_spelling[],MATCH(scales[[#This Row],[n1]],flat_spelling[number],0),2),INDEX(sharp_spelling[],MATCH(scales[[#This Row],[n1]],sharp_spelling[number],0),2)),"")</f>
        <v>A</v>
      </c>
      <c r="S312" s="1" t="str">
        <f>IFERROR(IF($I312="b",INDEX(flat_spelling[],MATCH(scales[[#This Row],[n2]],flat_spelling[number],0),2),INDEX(sharp_spelling[],MATCH(scales[[#This Row],[n2]],sharp_spelling[number],0),2)),"")</f>
        <v>C</v>
      </c>
      <c r="T312" s="1" t="str">
        <f>IFERROR(IF($I312="b",INDEX(flat_spelling[],MATCH(scales[[#This Row],[n3]],flat_spelling[number],0),2),INDEX(sharp_spelling[],MATCH(scales[[#This Row],[n3]],sharp_spelling[number],0),2)),"")</f>
        <v>D</v>
      </c>
      <c r="U312" s="1" t="str">
        <f>IFERROR(IF($I312="b",INDEX(flat_spelling[],MATCH(scales[[#This Row],[n4]],flat_spelling[number],0),2),INDEX(sharp_spelling[],MATCH(scales[[#This Row],[n4]],sharp_spelling[number],0),2)),"")</f>
        <v>E</v>
      </c>
      <c r="V312" s="1" t="str">
        <f>IFERROR(IF($I312="b",INDEX(flat_spelling[],MATCH(scales[[#This Row],[n5]],flat_spelling[number],0),2),INDEX(sharp_spelling[],MATCH(scales[[#This Row],[n5]],sharp_spelling[number],0),2)),"")</f>
        <v>G</v>
      </c>
      <c r="W312" s="1" t="str">
        <f>IFERROR(IF($I312="b",INDEX(flat_spelling[],MATCH(scales[[#This Row],[n6]],flat_spelling[number],0),2),INDEX(sharp_spelling[],MATCH(scales[[#This Row],[n6]],sharp_spelling[number],0),2)),"")</f>
        <v/>
      </c>
      <c r="X312" s="1" t="str">
        <f>IFERROR(IF($I312="b",INDEX(flat_spelling[],MATCH(scales[[#This Row],[n7]],flat_spelling[number],0),2),INDEX(sharp_spelling[],MATCH(scales[[#This Row],[n7]],sharp_spelling[number],0),2)),"")</f>
        <v/>
      </c>
      <c r="Y312" s="1" t="str">
        <f>IFERROR(IF($I312="b",INDEX(flat_spelling[],MATCH(scales[[#This Row],[n8]],flat_spelling[number],0),2),INDEX(sharp_spelling[],MATCH(scales[[#This Row],[n8]],sharp_spelling[number],0),2)),"")</f>
        <v/>
      </c>
    </row>
    <row r="313" spans="2:31" x14ac:dyDescent="0.4">
      <c r="B313" s="1">
        <v>311</v>
      </c>
      <c r="C313" s="1">
        <v>11</v>
      </c>
      <c r="D313" s="1" t="str">
        <f>scales[[#This Row],[nn1]]</f>
        <v>Bb</v>
      </c>
      <c r="E313" s="1" t="s">
        <v>113</v>
      </c>
      <c r="F313" s="1">
        <v>5</v>
      </c>
      <c r="G313" s="1" t="s">
        <v>24</v>
      </c>
      <c r="H313" s="1">
        <f t="shared" si="192"/>
        <v>2</v>
      </c>
      <c r="I313" s="1" t="str">
        <f>IF(COUNTIF(RMS_spelling[number],scales[[#This Row],[RMS]])&gt;0,"b","")</f>
        <v>b</v>
      </c>
      <c r="J313" s="1">
        <f t="shared" si="193"/>
        <v>11</v>
      </c>
      <c r="K313" s="1">
        <f t="shared" si="194"/>
        <v>2</v>
      </c>
      <c r="L313" s="1">
        <f t="shared" si="195"/>
        <v>4</v>
      </c>
      <c r="M313" s="1">
        <f t="shared" si="196"/>
        <v>6</v>
      </c>
      <c r="N313" s="1">
        <f t="shared" si="197"/>
        <v>9</v>
      </c>
      <c r="R313" s="1" t="str">
        <f>IFERROR(IF($I313="b",INDEX(flat_spelling[],MATCH(scales[[#This Row],[n1]],flat_spelling[number],0),2),INDEX(sharp_spelling[],MATCH(scales[[#This Row],[n1]],sharp_spelling[number],0),2)),"")</f>
        <v>Bb</v>
      </c>
      <c r="S313" s="1" t="str">
        <f>IFERROR(IF($I313="b",INDEX(flat_spelling[],MATCH(scales[[#This Row],[n2]],flat_spelling[number],0),2),INDEX(sharp_spelling[],MATCH(scales[[#This Row],[n2]],sharp_spelling[number],0),2)),"")</f>
        <v>Db</v>
      </c>
      <c r="T313" s="1" t="str">
        <f>IFERROR(IF($I313="b",INDEX(flat_spelling[],MATCH(scales[[#This Row],[n3]],flat_spelling[number],0),2),INDEX(sharp_spelling[],MATCH(scales[[#This Row],[n3]],sharp_spelling[number],0),2)),"")</f>
        <v>Eb</v>
      </c>
      <c r="U313" s="1" t="str">
        <f>IFERROR(IF($I313="b",INDEX(flat_spelling[],MATCH(scales[[#This Row],[n4]],flat_spelling[number],0),2),INDEX(sharp_spelling[],MATCH(scales[[#This Row],[n4]],sharp_spelling[number],0),2)),"")</f>
        <v>F</v>
      </c>
      <c r="V313" s="1" t="str">
        <f>IFERROR(IF($I313="b",INDEX(flat_spelling[],MATCH(scales[[#This Row],[n5]],flat_spelling[number],0),2),INDEX(sharp_spelling[],MATCH(scales[[#This Row],[n5]],sharp_spelling[number],0),2)),"")</f>
        <v>Ab</v>
      </c>
      <c r="W313" s="1" t="str">
        <f>IFERROR(IF($I313="b",INDEX(flat_spelling[],MATCH(scales[[#This Row],[n6]],flat_spelling[number],0),2),INDEX(sharp_spelling[],MATCH(scales[[#This Row],[n6]],sharp_spelling[number],0),2)),"")</f>
        <v/>
      </c>
      <c r="X313" s="1" t="str">
        <f>IFERROR(IF($I313="b",INDEX(flat_spelling[],MATCH(scales[[#This Row],[n7]],flat_spelling[number],0),2),INDEX(sharp_spelling[],MATCH(scales[[#This Row],[n7]],sharp_spelling[number],0),2)),"")</f>
        <v/>
      </c>
      <c r="Y313" s="1" t="str">
        <f>IFERROR(IF($I313="b",INDEX(flat_spelling[],MATCH(scales[[#This Row],[n8]],flat_spelling[number],0),2),INDEX(sharp_spelling[],MATCH(scales[[#This Row],[n8]],sharp_spelling[number],0),2)),"")</f>
        <v/>
      </c>
    </row>
    <row r="314" spans="2:31" x14ac:dyDescent="0.4">
      <c r="B314" s="1">
        <v>312</v>
      </c>
      <c r="C314" s="1">
        <v>12</v>
      </c>
      <c r="D314" s="1" t="str">
        <f>scales[[#This Row],[nn1]]</f>
        <v>B</v>
      </c>
      <c r="E314" s="1" t="s">
        <v>113</v>
      </c>
      <c r="F314" s="1">
        <v>5</v>
      </c>
      <c r="G314" s="1" t="s">
        <v>24</v>
      </c>
      <c r="H314" s="1">
        <f t="shared" si="192"/>
        <v>3</v>
      </c>
      <c r="I314" s="1" t="str">
        <f>IF(COUNTIF(RMS_spelling[number],scales[[#This Row],[RMS]])&gt;0,"b","")</f>
        <v/>
      </c>
      <c r="J314" s="1">
        <f t="shared" si="193"/>
        <v>12</v>
      </c>
      <c r="K314" s="1">
        <f t="shared" si="194"/>
        <v>3</v>
      </c>
      <c r="L314" s="1">
        <f t="shared" si="195"/>
        <v>5</v>
      </c>
      <c r="M314" s="1">
        <f t="shared" si="196"/>
        <v>7</v>
      </c>
      <c r="N314" s="1">
        <f t="shared" si="197"/>
        <v>10</v>
      </c>
      <c r="R314" s="1" t="str">
        <f>IFERROR(IF($I314="b",INDEX(flat_spelling[],MATCH(scales[[#This Row],[n1]],flat_spelling[number],0),2),INDEX(sharp_spelling[],MATCH(scales[[#This Row],[n1]],sharp_spelling[number],0),2)),"")</f>
        <v>B</v>
      </c>
      <c r="S314" s="1" t="str">
        <f>IFERROR(IF($I314="b",INDEX(flat_spelling[],MATCH(scales[[#This Row],[n2]],flat_spelling[number],0),2),INDEX(sharp_spelling[],MATCH(scales[[#This Row],[n2]],sharp_spelling[number],0),2)),"")</f>
        <v>D</v>
      </c>
      <c r="T314" s="1" t="str">
        <f>IFERROR(IF($I314="b",INDEX(flat_spelling[],MATCH(scales[[#This Row],[n3]],flat_spelling[number],0),2),INDEX(sharp_spelling[],MATCH(scales[[#This Row],[n3]],sharp_spelling[number],0),2)),"")</f>
        <v>E</v>
      </c>
      <c r="U314" s="1" t="str">
        <f>IFERROR(IF($I314="b",INDEX(flat_spelling[],MATCH(scales[[#This Row],[n4]],flat_spelling[number],0),2),INDEX(sharp_spelling[],MATCH(scales[[#This Row],[n4]],sharp_spelling[number],0),2)),"")</f>
        <v>F#</v>
      </c>
      <c r="V314" s="1" t="str">
        <f>IFERROR(IF($I314="b",INDEX(flat_spelling[],MATCH(scales[[#This Row],[n5]],flat_spelling[number],0),2),INDEX(sharp_spelling[],MATCH(scales[[#This Row],[n5]],sharp_spelling[number],0),2)),"")</f>
        <v>A</v>
      </c>
      <c r="W314" s="1" t="str">
        <f>IFERROR(IF($I314="b",INDEX(flat_spelling[],MATCH(scales[[#This Row],[n6]],flat_spelling[number],0),2),INDEX(sharp_spelling[],MATCH(scales[[#This Row],[n6]],sharp_spelling[number],0),2)),"")</f>
        <v/>
      </c>
      <c r="X314" s="1" t="str">
        <f>IFERROR(IF($I314="b",INDEX(flat_spelling[],MATCH(scales[[#This Row],[n7]],flat_spelling[number],0),2),INDEX(sharp_spelling[],MATCH(scales[[#This Row],[n7]],sharp_spelling[number],0),2)),"")</f>
        <v/>
      </c>
      <c r="Y314" s="1" t="str">
        <f>IFERROR(IF($I314="b",INDEX(flat_spelling[],MATCH(scales[[#This Row],[n8]],flat_spelling[number],0),2),INDEX(sharp_spelling[],MATCH(scales[[#This Row],[n8]],sharp_spelling[number],0),2)),"")</f>
        <v/>
      </c>
    </row>
    <row r="315" spans="2:31" x14ac:dyDescent="0.4">
      <c r="B315" s="1">
        <v>313</v>
      </c>
      <c r="C315" s="1">
        <v>1</v>
      </c>
      <c r="D315" s="1" t="str">
        <f>scales[[#This Row],[nn1]]</f>
        <v>C</v>
      </c>
      <c r="E315" s="1" t="s">
        <v>112</v>
      </c>
      <c r="F315" s="1">
        <v>1</v>
      </c>
      <c r="G315" s="1" t="s">
        <v>81</v>
      </c>
      <c r="H315" s="1">
        <v>1</v>
      </c>
      <c r="I315" s="1" t="str">
        <f>IF(COUNTIF(RMS_spelling[number],scales[[#This Row],[RMS]])&gt;0,"b","")</f>
        <v>b</v>
      </c>
      <c r="J315" s="1">
        <v>1</v>
      </c>
      <c r="K315" s="1">
        <v>4</v>
      </c>
      <c r="L315" s="1">
        <v>5</v>
      </c>
      <c r="M315" s="1">
        <v>8</v>
      </c>
      <c r="N315" s="1">
        <v>9</v>
      </c>
      <c r="O315" s="1">
        <v>12</v>
      </c>
      <c r="R315" s="1" t="str">
        <f>IFERROR(IF($I315="b",INDEX(flat_spelling[],MATCH(scales[[#This Row],[n1]],flat_spelling[number],0),2),INDEX(sharp_spelling[],MATCH(scales[[#This Row],[n1]],sharp_spelling[number],0),2)),"")</f>
        <v>C</v>
      </c>
      <c r="S315" s="1" t="str">
        <f>IFERROR(IF($I315="b",INDEX(flat_spelling[],MATCH(scales[[#This Row],[n2]],flat_spelling[number],0),2),INDEX(sharp_spelling[],MATCH(scales[[#This Row],[n2]],sharp_spelling[number],0),2)),"")</f>
        <v>Eb</v>
      </c>
      <c r="T315" s="1" t="str">
        <f>IFERROR(IF($I315="b",INDEX(flat_spelling[],MATCH(scales[[#This Row],[n3]],flat_spelling[number],0),2),INDEX(sharp_spelling[],MATCH(scales[[#This Row],[n3]],sharp_spelling[number],0),2)),"")</f>
        <v>E</v>
      </c>
      <c r="U315" s="1" t="str">
        <f>IFERROR(IF($I315="b",INDEX(flat_spelling[],MATCH(scales[[#This Row],[n4]],flat_spelling[number],0),2),INDEX(sharp_spelling[],MATCH(scales[[#This Row],[n4]],sharp_spelling[number],0),2)),"")</f>
        <v>G</v>
      </c>
      <c r="V315" s="1" t="str">
        <f>IFERROR(IF($I315="b",INDEX(flat_spelling[],MATCH(scales[[#This Row],[n5]],flat_spelling[number],0),2),INDEX(sharp_spelling[],MATCH(scales[[#This Row],[n5]],sharp_spelling[number],0),2)),"")</f>
        <v>Ab</v>
      </c>
      <c r="W315" s="1" t="str">
        <f>IFERROR(IF($I315="b",INDEX(flat_spelling[],MATCH(scales[[#This Row],[n6]],flat_spelling[number],0),2),INDEX(sharp_spelling[],MATCH(scales[[#This Row],[n6]],sharp_spelling[number],0),2)),"")</f>
        <v>B</v>
      </c>
      <c r="X315" s="1" t="str">
        <f>IFERROR(IF($I315="b",INDEX(flat_spelling[],MATCH(scales[[#This Row],[n7]],flat_spelling[number],0),2),INDEX(sharp_spelling[],MATCH(scales[[#This Row],[n7]],sharp_spelling[number],0),2)),"")</f>
        <v/>
      </c>
      <c r="Y315" s="1" t="str">
        <f>IFERROR(IF($I315="b",INDEX(flat_spelling[],MATCH(scales[[#This Row],[n8]],flat_spelling[number],0),2),INDEX(sharp_spelling[],MATCH(scales[[#This Row],[n8]],sharp_spelling[number],0),2)),"")</f>
        <v/>
      </c>
      <c r="Z315" s="1" t="s">
        <v>80</v>
      </c>
      <c r="AA315" s="1" t="s">
        <v>80</v>
      </c>
      <c r="AB315" s="1" t="s">
        <v>80</v>
      </c>
      <c r="AC315" s="1" t="s">
        <v>80</v>
      </c>
      <c r="AD315" s="1" t="s">
        <v>80</v>
      </c>
      <c r="AE315" s="1" t="s">
        <v>80</v>
      </c>
    </row>
    <row r="316" spans="2:31" x14ac:dyDescent="0.4">
      <c r="B316" s="1">
        <v>314</v>
      </c>
      <c r="C316" s="1">
        <v>2</v>
      </c>
      <c r="D316" s="1" t="str">
        <f>scales[[#This Row],[nn1]]</f>
        <v>Db</v>
      </c>
      <c r="E316" s="1" t="s">
        <v>112</v>
      </c>
      <c r="F316" s="1">
        <v>1</v>
      </c>
      <c r="G316" s="1" t="s">
        <v>81</v>
      </c>
      <c r="H316" s="1">
        <f t="shared" ref="H316:H326" si="198">H315+1</f>
        <v>2</v>
      </c>
      <c r="I316" s="1" t="str">
        <f>IF(COUNTIF(RMS_spelling[number],scales[[#This Row],[RMS]])&gt;0,"b","")</f>
        <v>b</v>
      </c>
      <c r="J316" s="1">
        <f t="shared" ref="J316:J326" si="199">MOD(J315,12)+1</f>
        <v>2</v>
      </c>
      <c r="K316" s="1">
        <f t="shared" ref="K316:K326" si="200">MOD(K315,12)+1</f>
        <v>5</v>
      </c>
      <c r="L316" s="1">
        <f t="shared" ref="L316:L326" si="201">MOD(L315,12)+1</f>
        <v>6</v>
      </c>
      <c r="M316" s="1">
        <f t="shared" ref="M316:M326" si="202">MOD(M315,12)+1</f>
        <v>9</v>
      </c>
      <c r="N316" s="1">
        <f t="shared" ref="N316:N326" si="203">MOD(N315,12)+1</f>
        <v>10</v>
      </c>
      <c r="O316" s="1">
        <f t="shared" ref="O316:O326" si="204">MOD(O315,12)+1</f>
        <v>1</v>
      </c>
      <c r="R316" s="1" t="str">
        <f>IFERROR(IF($I316="b",INDEX(flat_spelling[],MATCH(scales[[#This Row],[n1]],flat_spelling[number],0),2),INDEX(sharp_spelling[],MATCH(scales[[#This Row],[n1]],sharp_spelling[number],0),2)),"")</f>
        <v>Db</v>
      </c>
      <c r="S316" s="1" t="str">
        <f>IFERROR(IF($I316="b",INDEX(flat_spelling[],MATCH(scales[[#This Row],[n2]],flat_spelling[number],0),2),INDEX(sharp_spelling[],MATCH(scales[[#This Row],[n2]],sharp_spelling[number],0),2)),"")</f>
        <v>E</v>
      </c>
      <c r="T316" s="1" t="str">
        <f>IFERROR(IF($I316="b",INDEX(flat_spelling[],MATCH(scales[[#This Row],[n3]],flat_spelling[number],0),2),INDEX(sharp_spelling[],MATCH(scales[[#This Row],[n3]],sharp_spelling[number],0),2)),"")</f>
        <v>F</v>
      </c>
      <c r="U316" s="1" t="str">
        <f>IFERROR(IF($I316="b",INDEX(flat_spelling[],MATCH(scales[[#This Row],[n4]],flat_spelling[number],0),2),INDEX(sharp_spelling[],MATCH(scales[[#This Row],[n4]],sharp_spelling[number],0),2)),"")</f>
        <v>Ab</v>
      </c>
      <c r="V316" s="1" t="str">
        <f>IFERROR(IF($I316="b",INDEX(flat_spelling[],MATCH(scales[[#This Row],[n5]],flat_spelling[number],0),2),INDEX(sharp_spelling[],MATCH(scales[[#This Row],[n5]],sharp_spelling[number],0),2)),"")</f>
        <v>A</v>
      </c>
      <c r="W316" s="1" t="str">
        <f>IFERROR(IF($I316="b",INDEX(flat_spelling[],MATCH(scales[[#This Row],[n6]],flat_spelling[number],0),2),INDEX(sharp_spelling[],MATCH(scales[[#This Row],[n6]],sharp_spelling[number],0),2)),"")</f>
        <v>C</v>
      </c>
      <c r="X316" s="1" t="str">
        <f>IFERROR(IF($I316="b",INDEX(flat_spelling[],MATCH(scales[[#This Row],[n7]],flat_spelling[number],0),2),INDEX(sharp_spelling[],MATCH(scales[[#This Row],[n7]],sharp_spelling[number],0),2)),"")</f>
        <v/>
      </c>
      <c r="Y316" s="1" t="str">
        <f>IFERROR(IF($I316="b",INDEX(flat_spelling[],MATCH(scales[[#This Row],[n8]],flat_spelling[number],0),2),INDEX(sharp_spelling[],MATCH(scales[[#This Row],[n8]],sharp_spelling[number],0),2)),"")</f>
        <v/>
      </c>
      <c r="Z316" s="1" t="s">
        <v>80</v>
      </c>
      <c r="AA316" s="1" t="s">
        <v>80</v>
      </c>
      <c r="AB316" s="1" t="s">
        <v>80</v>
      </c>
      <c r="AC316" s="1" t="s">
        <v>80</v>
      </c>
      <c r="AD316" s="1" t="s">
        <v>80</v>
      </c>
      <c r="AE316" s="1" t="s">
        <v>80</v>
      </c>
    </row>
    <row r="317" spans="2:31" x14ac:dyDescent="0.4">
      <c r="B317" s="1">
        <v>315</v>
      </c>
      <c r="C317" s="1">
        <v>3</v>
      </c>
      <c r="D317" s="1" t="str">
        <f>scales[[#This Row],[nn1]]</f>
        <v>D</v>
      </c>
      <c r="E317" s="1" t="s">
        <v>112</v>
      </c>
      <c r="F317" s="1">
        <v>1</v>
      </c>
      <c r="G317" s="1" t="s">
        <v>81</v>
      </c>
      <c r="H317" s="1">
        <f t="shared" si="198"/>
        <v>3</v>
      </c>
      <c r="I317" s="1" t="str">
        <f>IF(COUNTIF(RMS_spelling[number],scales[[#This Row],[RMS]])&gt;0,"b","")</f>
        <v/>
      </c>
      <c r="J317" s="1">
        <f t="shared" si="199"/>
        <v>3</v>
      </c>
      <c r="K317" s="1">
        <f t="shared" si="200"/>
        <v>6</v>
      </c>
      <c r="L317" s="1">
        <f t="shared" si="201"/>
        <v>7</v>
      </c>
      <c r="M317" s="1">
        <f t="shared" si="202"/>
        <v>10</v>
      </c>
      <c r="N317" s="1">
        <f t="shared" si="203"/>
        <v>11</v>
      </c>
      <c r="O317" s="1">
        <f t="shared" si="204"/>
        <v>2</v>
      </c>
      <c r="R317" s="1" t="str">
        <f>IFERROR(IF($I317="b",INDEX(flat_spelling[],MATCH(scales[[#This Row],[n1]],flat_spelling[number],0),2),INDEX(sharp_spelling[],MATCH(scales[[#This Row],[n1]],sharp_spelling[number],0),2)),"")</f>
        <v>D</v>
      </c>
      <c r="S317" s="1" t="str">
        <f>IFERROR(IF($I317="b",INDEX(flat_spelling[],MATCH(scales[[#This Row],[n2]],flat_spelling[number],0),2),INDEX(sharp_spelling[],MATCH(scales[[#This Row],[n2]],sharp_spelling[number],0),2)),"")</f>
        <v>F</v>
      </c>
      <c r="T317" s="1" t="str">
        <f>IFERROR(IF($I317="b",INDEX(flat_spelling[],MATCH(scales[[#This Row],[n3]],flat_spelling[number],0),2),INDEX(sharp_spelling[],MATCH(scales[[#This Row],[n3]],sharp_spelling[number],0),2)),"")</f>
        <v>F#</v>
      </c>
      <c r="U317" s="1" t="str">
        <f>IFERROR(IF($I317="b",INDEX(flat_spelling[],MATCH(scales[[#This Row],[n4]],flat_spelling[number],0),2),INDEX(sharp_spelling[],MATCH(scales[[#This Row],[n4]],sharp_spelling[number],0),2)),"")</f>
        <v>A</v>
      </c>
      <c r="V317" s="1" t="str">
        <f>IFERROR(IF($I317="b",INDEX(flat_spelling[],MATCH(scales[[#This Row],[n5]],flat_spelling[number],0),2),INDEX(sharp_spelling[],MATCH(scales[[#This Row],[n5]],sharp_spelling[number],0),2)),"")</f>
        <v>A#</v>
      </c>
      <c r="W317" s="1" t="str">
        <f>IFERROR(IF($I317="b",INDEX(flat_spelling[],MATCH(scales[[#This Row],[n6]],flat_spelling[number],0),2),INDEX(sharp_spelling[],MATCH(scales[[#This Row],[n6]],sharp_spelling[number],0),2)),"")</f>
        <v>C#</v>
      </c>
      <c r="X317" s="1" t="str">
        <f>IFERROR(IF($I317="b",INDEX(flat_spelling[],MATCH(scales[[#This Row],[n7]],flat_spelling[number],0),2),INDEX(sharp_spelling[],MATCH(scales[[#This Row],[n7]],sharp_spelling[number],0),2)),"")</f>
        <v/>
      </c>
      <c r="Y317" s="1" t="str">
        <f>IFERROR(IF($I317="b",INDEX(flat_spelling[],MATCH(scales[[#This Row],[n8]],flat_spelling[number],0),2),INDEX(sharp_spelling[],MATCH(scales[[#This Row],[n8]],sharp_spelling[number],0),2)),"")</f>
        <v/>
      </c>
      <c r="Z317" s="1" t="s">
        <v>80</v>
      </c>
      <c r="AA317" s="1" t="s">
        <v>80</v>
      </c>
      <c r="AB317" s="1" t="s">
        <v>80</v>
      </c>
      <c r="AC317" s="1" t="s">
        <v>80</v>
      </c>
      <c r="AD317" s="1" t="s">
        <v>80</v>
      </c>
      <c r="AE317" s="1" t="s">
        <v>80</v>
      </c>
    </row>
    <row r="318" spans="2:31" x14ac:dyDescent="0.4">
      <c r="B318" s="1">
        <v>316</v>
      </c>
      <c r="C318" s="1">
        <v>4</v>
      </c>
      <c r="D318" s="1" t="str">
        <f>scales[[#This Row],[nn1]]</f>
        <v>Eb</v>
      </c>
      <c r="E318" s="1" t="s">
        <v>112</v>
      </c>
      <c r="F318" s="1">
        <v>1</v>
      </c>
      <c r="G318" s="1" t="s">
        <v>81</v>
      </c>
      <c r="H318" s="1">
        <f t="shared" si="198"/>
        <v>4</v>
      </c>
      <c r="I318" s="1" t="str">
        <f>IF(COUNTIF(RMS_spelling[number],scales[[#This Row],[RMS]])&gt;0,"b","")</f>
        <v>b</v>
      </c>
      <c r="J318" s="1">
        <f t="shared" si="199"/>
        <v>4</v>
      </c>
      <c r="K318" s="1">
        <f t="shared" si="200"/>
        <v>7</v>
      </c>
      <c r="L318" s="1">
        <f t="shared" si="201"/>
        <v>8</v>
      </c>
      <c r="M318" s="1">
        <f t="shared" si="202"/>
        <v>11</v>
      </c>
      <c r="N318" s="1">
        <f t="shared" si="203"/>
        <v>12</v>
      </c>
      <c r="O318" s="1">
        <f t="shared" si="204"/>
        <v>3</v>
      </c>
      <c r="R318" s="1" t="str">
        <f>IFERROR(IF($I318="b",INDEX(flat_spelling[],MATCH(scales[[#This Row],[n1]],flat_spelling[number],0),2),INDEX(sharp_spelling[],MATCH(scales[[#This Row],[n1]],sharp_spelling[number],0),2)),"")</f>
        <v>Eb</v>
      </c>
      <c r="S318" s="1" t="str">
        <f>IFERROR(IF($I318="b",INDEX(flat_spelling[],MATCH(scales[[#This Row],[n2]],flat_spelling[number],0),2),INDEX(sharp_spelling[],MATCH(scales[[#This Row],[n2]],sharp_spelling[number],0),2)),"")</f>
        <v>Gb</v>
      </c>
      <c r="T318" s="1" t="str">
        <f>IFERROR(IF($I318="b",INDEX(flat_spelling[],MATCH(scales[[#This Row],[n3]],flat_spelling[number],0),2),INDEX(sharp_spelling[],MATCH(scales[[#This Row],[n3]],sharp_spelling[number],0),2)),"")</f>
        <v>G</v>
      </c>
      <c r="U318" s="1" t="str">
        <f>IFERROR(IF($I318="b",INDEX(flat_spelling[],MATCH(scales[[#This Row],[n4]],flat_spelling[number],0),2),INDEX(sharp_spelling[],MATCH(scales[[#This Row],[n4]],sharp_spelling[number],0),2)),"")</f>
        <v>Bb</v>
      </c>
      <c r="V318" s="1" t="str">
        <f>IFERROR(IF($I318="b",INDEX(flat_spelling[],MATCH(scales[[#This Row],[n5]],flat_spelling[number],0),2),INDEX(sharp_spelling[],MATCH(scales[[#This Row],[n5]],sharp_spelling[number],0),2)),"")</f>
        <v>B</v>
      </c>
      <c r="W318" s="1" t="str">
        <f>IFERROR(IF($I318="b",INDEX(flat_spelling[],MATCH(scales[[#This Row],[n6]],flat_spelling[number],0),2),INDEX(sharp_spelling[],MATCH(scales[[#This Row],[n6]],sharp_spelling[number],0),2)),"")</f>
        <v>D</v>
      </c>
      <c r="X318" s="1" t="str">
        <f>IFERROR(IF($I318="b",INDEX(flat_spelling[],MATCH(scales[[#This Row],[n7]],flat_spelling[number],0),2),INDEX(sharp_spelling[],MATCH(scales[[#This Row],[n7]],sharp_spelling[number],0),2)),"")</f>
        <v/>
      </c>
      <c r="Y318" s="1" t="str">
        <f>IFERROR(IF($I318="b",INDEX(flat_spelling[],MATCH(scales[[#This Row],[n8]],flat_spelling[number],0),2),INDEX(sharp_spelling[],MATCH(scales[[#This Row],[n8]],sharp_spelling[number],0),2)),"")</f>
        <v/>
      </c>
      <c r="Z318" s="1" t="s">
        <v>80</v>
      </c>
      <c r="AA318" s="1" t="s">
        <v>80</v>
      </c>
      <c r="AB318" s="1" t="s">
        <v>80</v>
      </c>
      <c r="AC318" s="1" t="s">
        <v>80</v>
      </c>
      <c r="AD318" s="1" t="s">
        <v>80</v>
      </c>
      <c r="AE318" s="1" t="s">
        <v>80</v>
      </c>
    </row>
    <row r="319" spans="2:31" x14ac:dyDescent="0.4">
      <c r="B319" s="1">
        <v>317</v>
      </c>
      <c r="C319" s="1">
        <v>5</v>
      </c>
      <c r="D319" s="1" t="str">
        <f>scales[[#This Row],[nn1]]</f>
        <v>E</v>
      </c>
      <c r="E319" s="1" t="s">
        <v>112</v>
      </c>
      <c r="F319" s="1">
        <v>1</v>
      </c>
      <c r="G319" s="1" t="s">
        <v>81</v>
      </c>
      <c r="H319" s="1">
        <f t="shared" si="198"/>
        <v>5</v>
      </c>
      <c r="I319" s="1" t="str">
        <f>IF(COUNTIF(RMS_spelling[number],scales[[#This Row],[RMS]])&gt;0,"b","")</f>
        <v/>
      </c>
      <c r="J319" s="1">
        <f t="shared" si="199"/>
        <v>5</v>
      </c>
      <c r="K319" s="1">
        <f t="shared" si="200"/>
        <v>8</v>
      </c>
      <c r="L319" s="1">
        <f t="shared" si="201"/>
        <v>9</v>
      </c>
      <c r="M319" s="1">
        <f t="shared" si="202"/>
        <v>12</v>
      </c>
      <c r="N319" s="1">
        <f t="shared" si="203"/>
        <v>1</v>
      </c>
      <c r="O319" s="1">
        <f t="shared" si="204"/>
        <v>4</v>
      </c>
      <c r="R319" s="1" t="str">
        <f>IFERROR(IF($I319="b",INDEX(flat_spelling[],MATCH(scales[[#This Row],[n1]],flat_spelling[number],0),2),INDEX(sharp_spelling[],MATCH(scales[[#This Row],[n1]],sharp_spelling[number],0),2)),"")</f>
        <v>E</v>
      </c>
      <c r="S319" s="1" t="str">
        <f>IFERROR(IF($I319="b",INDEX(flat_spelling[],MATCH(scales[[#This Row],[n2]],flat_spelling[number],0),2),INDEX(sharp_spelling[],MATCH(scales[[#This Row],[n2]],sharp_spelling[number],0),2)),"")</f>
        <v>G</v>
      </c>
      <c r="T319" s="1" t="str">
        <f>IFERROR(IF($I319="b",INDEX(flat_spelling[],MATCH(scales[[#This Row],[n3]],flat_spelling[number],0),2),INDEX(sharp_spelling[],MATCH(scales[[#This Row],[n3]],sharp_spelling[number],0),2)),"")</f>
        <v>G#</v>
      </c>
      <c r="U319" s="1" t="str">
        <f>IFERROR(IF($I319="b",INDEX(flat_spelling[],MATCH(scales[[#This Row],[n4]],flat_spelling[number],0),2),INDEX(sharp_spelling[],MATCH(scales[[#This Row],[n4]],sharp_spelling[number],0),2)),"")</f>
        <v>B</v>
      </c>
      <c r="V319" s="1" t="str">
        <f>IFERROR(IF($I319="b",INDEX(flat_spelling[],MATCH(scales[[#This Row],[n5]],flat_spelling[number],0),2),INDEX(sharp_spelling[],MATCH(scales[[#This Row],[n5]],sharp_spelling[number],0),2)),"")</f>
        <v>C</v>
      </c>
      <c r="W319" s="1" t="str">
        <f>IFERROR(IF($I319="b",INDEX(flat_spelling[],MATCH(scales[[#This Row],[n6]],flat_spelling[number],0),2),INDEX(sharp_spelling[],MATCH(scales[[#This Row],[n6]],sharp_spelling[number],0),2)),"")</f>
        <v>D#</v>
      </c>
      <c r="X319" s="1" t="str">
        <f>IFERROR(IF($I319="b",INDEX(flat_spelling[],MATCH(scales[[#This Row],[n7]],flat_spelling[number],0),2),INDEX(sharp_spelling[],MATCH(scales[[#This Row],[n7]],sharp_spelling[number],0),2)),"")</f>
        <v/>
      </c>
      <c r="Y319" s="1" t="str">
        <f>IFERROR(IF($I319="b",INDEX(flat_spelling[],MATCH(scales[[#This Row],[n8]],flat_spelling[number],0),2),INDEX(sharp_spelling[],MATCH(scales[[#This Row],[n8]],sharp_spelling[number],0),2)),"")</f>
        <v/>
      </c>
      <c r="Z319" s="1" t="s">
        <v>80</v>
      </c>
      <c r="AA319" s="1" t="s">
        <v>80</v>
      </c>
      <c r="AB319" s="1" t="s">
        <v>80</v>
      </c>
      <c r="AC319" s="1" t="s">
        <v>80</v>
      </c>
      <c r="AD319" s="1" t="s">
        <v>80</v>
      </c>
      <c r="AE319" s="1" t="s">
        <v>80</v>
      </c>
    </row>
    <row r="320" spans="2:31" x14ac:dyDescent="0.4">
      <c r="B320" s="1">
        <v>318</v>
      </c>
      <c r="C320" s="1">
        <v>6</v>
      </c>
      <c r="D320" s="1" t="str">
        <f>scales[[#This Row],[nn1]]</f>
        <v>F</v>
      </c>
      <c r="E320" s="1" t="s">
        <v>112</v>
      </c>
      <c r="F320" s="1">
        <v>1</v>
      </c>
      <c r="G320" s="1" t="s">
        <v>81</v>
      </c>
      <c r="H320" s="1">
        <f t="shared" si="198"/>
        <v>6</v>
      </c>
      <c r="I320" s="1" t="str">
        <f>IF(COUNTIF(RMS_spelling[number],scales[[#This Row],[RMS]])&gt;0,"b","")</f>
        <v>b</v>
      </c>
      <c r="J320" s="1">
        <f t="shared" si="199"/>
        <v>6</v>
      </c>
      <c r="K320" s="1">
        <f t="shared" si="200"/>
        <v>9</v>
      </c>
      <c r="L320" s="1">
        <f t="shared" si="201"/>
        <v>10</v>
      </c>
      <c r="M320" s="1">
        <f t="shared" si="202"/>
        <v>1</v>
      </c>
      <c r="N320" s="1">
        <f t="shared" si="203"/>
        <v>2</v>
      </c>
      <c r="O320" s="1">
        <f t="shared" si="204"/>
        <v>5</v>
      </c>
      <c r="R320" s="1" t="str">
        <f>IFERROR(IF($I320="b",INDEX(flat_spelling[],MATCH(scales[[#This Row],[n1]],flat_spelling[number],0),2),INDEX(sharp_spelling[],MATCH(scales[[#This Row],[n1]],sharp_spelling[number],0),2)),"")</f>
        <v>F</v>
      </c>
      <c r="S320" s="1" t="str">
        <f>IFERROR(IF($I320="b",INDEX(flat_spelling[],MATCH(scales[[#This Row],[n2]],flat_spelling[number],0),2),INDEX(sharp_spelling[],MATCH(scales[[#This Row],[n2]],sharp_spelling[number],0),2)),"")</f>
        <v>Ab</v>
      </c>
      <c r="T320" s="1" t="str">
        <f>IFERROR(IF($I320="b",INDEX(flat_spelling[],MATCH(scales[[#This Row],[n3]],flat_spelling[number],0),2),INDEX(sharp_spelling[],MATCH(scales[[#This Row],[n3]],sharp_spelling[number],0),2)),"")</f>
        <v>A</v>
      </c>
      <c r="U320" s="1" t="str">
        <f>IFERROR(IF($I320="b",INDEX(flat_spelling[],MATCH(scales[[#This Row],[n4]],flat_spelling[number],0),2),INDEX(sharp_spelling[],MATCH(scales[[#This Row],[n4]],sharp_spelling[number],0),2)),"")</f>
        <v>C</v>
      </c>
      <c r="V320" s="1" t="str">
        <f>IFERROR(IF($I320="b",INDEX(flat_spelling[],MATCH(scales[[#This Row],[n5]],flat_spelling[number],0),2),INDEX(sharp_spelling[],MATCH(scales[[#This Row],[n5]],sharp_spelling[number],0),2)),"")</f>
        <v>Db</v>
      </c>
      <c r="W320" s="1" t="str">
        <f>IFERROR(IF($I320="b",INDEX(flat_spelling[],MATCH(scales[[#This Row],[n6]],flat_spelling[number],0),2),INDEX(sharp_spelling[],MATCH(scales[[#This Row],[n6]],sharp_spelling[number],0),2)),"")</f>
        <v>E</v>
      </c>
      <c r="X320" s="1" t="str">
        <f>IFERROR(IF($I320="b",INDEX(flat_spelling[],MATCH(scales[[#This Row],[n7]],flat_spelling[number],0),2),INDEX(sharp_spelling[],MATCH(scales[[#This Row],[n7]],sharp_spelling[number],0),2)),"")</f>
        <v/>
      </c>
      <c r="Y320" s="1" t="str">
        <f>IFERROR(IF($I320="b",INDEX(flat_spelling[],MATCH(scales[[#This Row],[n8]],flat_spelling[number],0),2),INDEX(sharp_spelling[],MATCH(scales[[#This Row],[n8]],sharp_spelling[number],0),2)),"")</f>
        <v/>
      </c>
      <c r="Z320" s="1" t="s">
        <v>80</v>
      </c>
      <c r="AA320" s="1" t="s">
        <v>80</v>
      </c>
      <c r="AB320" s="1" t="s">
        <v>80</v>
      </c>
      <c r="AC320" s="1" t="s">
        <v>80</v>
      </c>
      <c r="AD320" s="1" t="s">
        <v>80</v>
      </c>
      <c r="AE320" s="1" t="s">
        <v>80</v>
      </c>
    </row>
    <row r="321" spans="2:31" x14ac:dyDescent="0.4">
      <c r="B321" s="1">
        <v>319</v>
      </c>
      <c r="C321" s="1">
        <v>7</v>
      </c>
      <c r="D321" s="1" t="str">
        <f>scales[[#This Row],[nn1]]</f>
        <v>F#</v>
      </c>
      <c r="E321" s="1" t="s">
        <v>112</v>
      </c>
      <c r="F321" s="1">
        <v>1</v>
      </c>
      <c r="G321" s="1" t="s">
        <v>81</v>
      </c>
      <c r="H321" s="1">
        <f t="shared" si="198"/>
        <v>7</v>
      </c>
      <c r="I321" s="1" t="str">
        <f>IF(COUNTIF(RMS_spelling[number],scales[[#This Row],[RMS]])&gt;0,"b","")</f>
        <v/>
      </c>
      <c r="J321" s="1">
        <f t="shared" si="199"/>
        <v>7</v>
      </c>
      <c r="K321" s="1">
        <f t="shared" si="200"/>
        <v>10</v>
      </c>
      <c r="L321" s="1">
        <f t="shared" si="201"/>
        <v>11</v>
      </c>
      <c r="M321" s="1">
        <f t="shared" si="202"/>
        <v>2</v>
      </c>
      <c r="N321" s="1">
        <f t="shared" si="203"/>
        <v>3</v>
      </c>
      <c r="O321" s="1">
        <f t="shared" si="204"/>
        <v>6</v>
      </c>
      <c r="R321" s="1" t="str">
        <f>IFERROR(IF($I321="b",INDEX(flat_spelling[],MATCH(scales[[#This Row],[n1]],flat_spelling[number],0),2),INDEX(sharp_spelling[],MATCH(scales[[#This Row],[n1]],sharp_spelling[number],0),2)),"")</f>
        <v>F#</v>
      </c>
      <c r="S321" s="1" t="str">
        <f>IFERROR(IF($I321="b",INDEX(flat_spelling[],MATCH(scales[[#This Row],[n2]],flat_spelling[number],0),2),INDEX(sharp_spelling[],MATCH(scales[[#This Row],[n2]],sharp_spelling[number],0),2)),"")</f>
        <v>A</v>
      </c>
      <c r="T321" s="1" t="str">
        <f>IFERROR(IF($I321="b",INDEX(flat_spelling[],MATCH(scales[[#This Row],[n3]],flat_spelling[number],0),2),INDEX(sharp_spelling[],MATCH(scales[[#This Row],[n3]],sharp_spelling[number],0),2)),"")</f>
        <v>A#</v>
      </c>
      <c r="U321" s="1" t="str">
        <f>IFERROR(IF($I321="b",INDEX(flat_spelling[],MATCH(scales[[#This Row],[n4]],flat_spelling[number],0),2),INDEX(sharp_spelling[],MATCH(scales[[#This Row],[n4]],sharp_spelling[number],0),2)),"")</f>
        <v>C#</v>
      </c>
      <c r="V321" s="1" t="str">
        <f>IFERROR(IF($I321="b",INDEX(flat_spelling[],MATCH(scales[[#This Row],[n5]],flat_spelling[number],0),2),INDEX(sharp_spelling[],MATCH(scales[[#This Row],[n5]],sharp_spelling[number],0),2)),"")</f>
        <v>D</v>
      </c>
      <c r="W321" s="1" t="str">
        <f>IFERROR(IF($I321="b",INDEX(flat_spelling[],MATCH(scales[[#This Row],[n6]],flat_spelling[number],0),2),INDEX(sharp_spelling[],MATCH(scales[[#This Row],[n6]],sharp_spelling[number],0),2)),"")</f>
        <v>F</v>
      </c>
      <c r="X321" s="1" t="str">
        <f>IFERROR(IF($I321="b",INDEX(flat_spelling[],MATCH(scales[[#This Row],[n7]],flat_spelling[number],0),2),INDEX(sharp_spelling[],MATCH(scales[[#This Row],[n7]],sharp_spelling[number],0),2)),"")</f>
        <v/>
      </c>
      <c r="Y321" s="1" t="str">
        <f>IFERROR(IF($I321="b",INDEX(flat_spelling[],MATCH(scales[[#This Row],[n8]],flat_spelling[number],0),2),INDEX(sharp_spelling[],MATCH(scales[[#This Row],[n8]],sharp_spelling[number],0),2)),"")</f>
        <v/>
      </c>
      <c r="Z321" s="1" t="s">
        <v>80</v>
      </c>
      <c r="AA321" s="1" t="s">
        <v>80</v>
      </c>
      <c r="AB321" s="1" t="s">
        <v>80</v>
      </c>
      <c r="AC321" s="1" t="s">
        <v>80</v>
      </c>
      <c r="AD321" s="1" t="s">
        <v>80</v>
      </c>
      <c r="AE321" s="1" t="s">
        <v>80</v>
      </c>
    </row>
    <row r="322" spans="2:31" x14ac:dyDescent="0.4">
      <c r="B322" s="1">
        <v>320</v>
      </c>
      <c r="C322" s="1">
        <v>8</v>
      </c>
      <c r="D322" s="1" t="str">
        <f>scales[[#This Row],[nn1]]</f>
        <v>G</v>
      </c>
      <c r="E322" s="1" t="s">
        <v>112</v>
      </c>
      <c r="F322" s="1">
        <v>1</v>
      </c>
      <c r="G322" s="1" t="s">
        <v>81</v>
      </c>
      <c r="H322" s="1">
        <f t="shared" si="198"/>
        <v>8</v>
      </c>
      <c r="I322" s="1" t="str">
        <f>IF(COUNTIF(RMS_spelling[number],scales[[#This Row],[RMS]])&gt;0,"b","")</f>
        <v/>
      </c>
      <c r="J322" s="1">
        <f t="shared" si="199"/>
        <v>8</v>
      </c>
      <c r="K322" s="1">
        <f t="shared" si="200"/>
        <v>11</v>
      </c>
      <c r="L322" s="1">
        <f t="shared" si="201"/>
        <v>12</v>
      </c>
      <c r="M322" s="1">
        <f t="shared" si="202"/>
        <v>3</v>
      </c>
      <c r="N322" s="1">
        <f t="shared" si="203"/>
        <v>4</v>
      </c>
      <c r="O322" s="1">
        <f t="shared" si="204"/>
        <v>7</v>
      </c>
      <c r="R322" s="1" t="str">
        <f>IFERROR(IF($I322="b",INDEX(flat_spelling[],MATCH(scales[[#This Row],[n1]],flat_spelling[number],0),2),INDEX(sharp_spelling[],MATCH(scales[[#This Row],[n1]],sharp_spelling[number],0),2)),"")</f>
        <v>G</v>
      </c>
      <c r="S322" s="1" t="str">
        <f>IFERROR(IF($I322="b",INDEX(flat_spelling[],MATCH(scales[[#This Row],[n2]],flat_spelling[number],0),2),INDEX(sharp_spelling[],MATCH(scales[[#This Row],[n2]],sharp_spelling[number],0),2)),"")</f>
        <v>A#</v>
      </c>
      <c r="T322" s="1" t="str">
        <f>IFERROR(IF($I322="b",INDEX(flat_spelling[],MATCH(scales[[#This Row],[n3]],flat_spelling[number],0),2),INDEX(sharp_spelling[],MATCH(scales[[#This Row],[n3]],sharp_spelling[number],0),2)),"")</f>
        <v>B</v>
      </c>
      <c r="U322" s="1" t="str">
        <f>IFERROR(IF($I322="b",INDEX(flat_spelling[],MATCH(scales[[#This Row],[n4]],flat_spelling[number],0),2),INDEX(sharp_spelling[],MATCH(scales[[#This Row],[n4]],sharp_spelling[number],0),2)),"")</f>
        <v>D</v>
      </c>
      <c r="V322" s="1" t="str">
        <f>IFERROR(IF($I322="b",INDEX(flat_spelling[],MATCH(scales[[#This Row],[n5]],flat_spelling[number],0),2),INDEX(sharp_spelling[],MATCH(scales[[#This Row],[n5]],sharp_spelling[number],0),2)),"")</f>
        <v>D#</v>
      </c>
      <c r="W322" s="1" t="str">
        <f>IFERROR(IF($I322="b",INDEX(flat_spelling[],MATCH(scales[[#This Row],[n6]],flat_spelling[number],0),2),INDEX(sharp_spelling[],MATCH(scales[[#This Row],[n6]],sharp_spelling[number],0),2)),"")</f>
        <v>F#</v>
      </c>
      <c r="X322" s="1" t="str">
        <f>IFERROR(IF($I322="b",INDEX(flat_spelling[],MATCH(scales[[#This Row],[n7]],flat_spelling[number],0),2),INDEX(sharp_spelling[],MATCH(scales[[#This Row],[n7]],sharp_spelling[number],0),2)),"")</f>
        <v/>
      </c>
      <c r="Y322" s="1" t="str">
        <f>IFERROR(IF($I322="b",INDEX(flat_spelling[],MATCH(scales[[#This Row],[n8]],flat_spelling[number],0),2),INDEX(sharp_spelling[],MATCH(scales[[#This Row],[n8]],sharp_spelling[number],0),2)),"")</f>
        <v/>
      </c>
      <c r="Z322" s="1" t="s">
        <v>80</v>
      </c>
      <c r="AA322" s="1" t="s">
        <v>80</v>
      </c>
      <c r="AB322" s="1" t="s">
        <v>80</v>
      </c>
      <c r="AC322" s="1" t="s">
        <v>80</v>
      </c>
      <c r="AD322" s="1" t="s">
        <v>80</v>
      </c>
      <c r="AE322" s="1" t="s">
        <v>80</v>
      </c>
    </row>
    <row r="323" spans="2:31" x14ac:dyDescent="0.4">
      <c r="B323" s="1">
        <v>321</v>
      </c>
      <c r="C323" s="1">
        <v>9</v>
      </c>
      <c r="D323" s="1" t="str">
        <f>scales[[#This Row],[nn1]]</f>
        <v>Ab</v>
      </c>
      <c r="E323" s="1" t="s">
        <v>112</v>
      </c>
      <c r="F323" s="1">
        <v>1</v>
      </c>
      <c r="G323" s="1" t="s">
        <v>81</v>
      </c>
      <c r="H323" s="1">
        <f t="shared" si="198"/>
        <v>9</v>
      </c>
      <c r="I323" s="1" t="str">
        <f>IF(COUNTIF(RMS_spelling[number],scales[[#This Row],[RMS]])&gt;0,"b","")</f>
        <v>b</v>
      </c>
      <c r="J323" s="1">
        <f t="shared" si="199"/>
        <v>9</v>
      </c>
      <c r="K323" s="1">
        <f t="shared" si="200"/>
        <v>12</v>
      </c>
      <c r="L323" s="1">
        <f t="shared" si="201"/>
        <v>1</v>
      </c>
      <c r="M323" s="1">
        <f t="shared" si="202"/>
        <v>4</v>
      </c>
      <c r="N323" s="1">
        <f t="shared" si="203"/>
        <v>5</v>
      </c>
      <c r="O323" s="1">
        <f t="shared" si="204"/>
        <v>8</v>
      </c>
      <c r="R323" s="1" t="str">
        <f>IFERROR(IF($I323="b",INDEX(flat_spelling[],MATCH(scales[[#This Row],[n1]],flat_spelling[number],0),2),INDEX(sharp_spelling[],MATCH(scales[[#This Row],[n1]],sharp_spelling[number],0),2)),"")</f>
        <v>Ab</v>
      </c>
      <c r="S323" s="1" t="str">
        <f>IFERROR(IF($I323="b",INDEX(flat_spelling[],MATCH(scales[[#This Row],[n2]],flat_spelling[number],0),2),INDEX(sharp_spelling[],MATCH(scales[[#This Row],[n2]],sharp_spelling[number],0),2)),"")</f>
        <v>B</v>
      </c>
      <c r="T323" s="1" t="str">
        <f>IFERROR(IF($I323="b",INDEX(flat_spelling[],MATCH(scales[[#This Row],[n3]],flat_spelling[number],0),2),INDEX(sharp_spelling[],MATCH(scales[[#This Row],[n3]],sharp_spelling[number],0),2)),"")</f>
        <v>C</v>
      </c>
      <c r="U323" s="1" t="str">
        <f>IFERROR(IF($I323="b",INDEX(flat_spelling[],MATCH(scales[[#This Row],[n4]],flat_spelling[number],0),2),INDEX(sharp_spelling[],MATCH(scales[[#This Row],[n4]],sharp_spelling[number],0),2)),"")</f>
        <v>Eb</v>
      </c>
      <c r="V323" s="1" t="str">
        <f>IFERROR(IF($I323="b",INDEX(flat_spelling[],MATCH(scales[[#This Row],[n5]],flat_spelling[number],0),2),INDEX(sharp_spelling[],MATCH(scales[[#This Row],[n5]],sharp_spelling[number],0),2)),"")</f>
        <v>E</v>
      </c>
      <c r="W323" s="1" t="str">
        <f>IFERROR(IF($I323="b",INDEX(flat_spelling[],MATCH(scales[[#This Row],[n6]],flat_spelling[number],0),2),INDEX(sharp_spelling[],MATCH(scales[[#This Row],[n6]],sharp_spelling[number],0),2)),"")</f>
        <v>G</v>
      </c>
      <c r="X323" s="1" t="str">
        <f>IFERROR(IF($I323="b",INDEX(flat_spelling[],MATCH(scales[[#This Row],[n7]],flat_spelling[number],0),2),INDEX(sharp_spelling[],MATCH(scales[[#This Row],[n7]],sharp_spelling[number],0),2)),"")</f>
        <v/>
      </c>
      <c r="Y323" s="1" t="str">
        <f>IFERROR(IF($I323="b",INDEX(flat_spelling[],MATCH(scales[[#This Row],[n8]],flat_spelling[number],0),2),INDEX(sharp_spelling[],MATCH(scales[[#This Row],[n8]],sharp_spelling[number],0),2)),"")</f>
        <v/>
      </c>
      <c r="Z323" s="1" t="s">
        <v>80</v>
      </c>
      <c r="AA323" s="1" t="s">
        <v>80</v>
      </c>
      <c r="AB323" s="1" t="s">
        <v>80</v>
      </c>
      <c r="AC323" s="1" t="s">
        <v>80</v>
      </c>
      <c r="AD323" s="1" t="s">
        <v>80</v>
      </c>
      <c r="AE323" s="1" t="s">
        <v>80</v>
      </c>
    </row>
    <row r="324" spans="2:31" x14ac:dyDescent="0.4">
      <c r="B324" s="1">
        <v>322</v>
      </c>
      <c r="C324" s="1">
        <v>10</v>
      </c>
      <c r="D324" s="1" t="str">
        <f>scales[[#This Row],[nn1]]</f>
        <v>A</v>
      </c>
      <c r="E324" s="1" t="s">
        <v>112</v>
      </c>
      <c r="F324" s="1">
        <v>1</v>
      </c>
      <c r="G324" s="1" t="s">
        <v>81</v>
      </c>
      <c r="H324" s="1">
        <f t="shared" si="198"/>
        <v>10</v>
      </c>
      <c r="I324" s="1" t="str">
        <f>IF(COUNTIF(RMS_spelling[number],scales[[#This Row],[RMS]])&gt;0,"b","")</f>
        <v/>
      </c>
      <c r="J324" s="1">
        <f t="shared" si="199"/>
        <v>10</v>
      </c>
      <c r="K324" s="1">
        <f t="shared" si="200"/>
        <v>1</v>
      </c>
      <c r="L324" s="1">
        <f t="shared" si="201"/>
        <v>2</v>
      </c>
      <c r="M324" s="1">
        <f t="shared" si="202"/>
        <v>5</v>
      </c>
      <c r="N324" s="1">
        <f t="shared" si="203"/>
        <v>6</v>
      </c>
      <c r="O324" s="1">
        <f t="shared" si="204"/>
        <v>9</v>
      </c>
      <c r="R324" s="1" t="str">
        <f>IFERROR(IF($I324="b",INDEX(flat_spelling[],MATCH(scales[[#This Row],[n1]],flat_spelling[number],0),2),INDEX(sharp_spelling[],MATCH(scales[[#This Row],[n1]],sharp_spelling[number],0),2)),"")</f>
        <v>A</v>
      </c>
      <c r="S324" s="1" t="str">
        <f>IFERROR(IF($I324="b",INDEX(flat_spelling[],MATCH(scales[[#This Row],[n2]],flat_spelling[number],0),2),INDEX(sharp_spelling[],MATCH(scales[[#This Row],[n2]],sharp_spelling[number],0),2)),"")</f>
        <v>C</v>
      </c>
      <c r="T324" s="1" t="str">
        <f>IFERROR(IF($I324="b",INDEX(flat_spelling[],MATCH(scales[[#This Row],[n3]],flat_spelling[number],0),2),INDEX(sharp_spelling[],MATCH(scales[[#This Row],[n3]],sharp_spelling[number],0),2)),"")</f>
        <v>C#</v>
      </c>
      <c r="U324" s="1" t="str">
        <f>IFERROR(IF($I324="b",INDEX(flat_spelling[],MATCH(scales[[#This Row],[n4]],flat_spelling[number],0),2),INDEX(sharp_spelling[],MATCH(scales[[#This Row],[n4]],sharp_spelling[number],0),2)),"")</f>
        <v>E</v>
      </c>
      <c r="V324" s="1" t="str">
        <f>IFERROR(IF($I324="b",INDEX(flat_spelling[],MATCH(scales[[#This Row],[n5]],flat_spelling[number],0),2),INDEX(sharp_spelling[],MATCH(scales[[#This Row],[n5]],sharp_spelling[number],0),2)),"")</f>
        <v>F</v>
      </c>
      <c r="W324" s="1" t="str">
        <f>IFERROR(IF($I324="b",INDEX(flat_spelling[],MATCH(scales[[#This Row],[n6]],flat_spelling[number],0),2),INDEX(sharp_spelling[],MATCH(scales[[#This Row],[n6]],sharp_spelling[number],0),2)),"")</f>
        <v>G#</v>
      </c>
      <c r="X324" s="1" t="str">
        <f>IFERROR(IF($I324="b",INDEX(flat_spelling[],MATCH(scales[[#This Row],[n7]],flat_spelling[number],0),2),INDEX(sharp_spelling[],MATCH(scales[[#This Row],[n7]],sharp_spelling[number],0),2)),"")</f>
        <v/>
      </c>
      <c r="Y324" s="1" t="str">
        <f>IFERROR(IF($I324="b",INDEX(flat_spelling[],MATCH(scales[[#This Row],[n8]],flat_spelling[number],0),2),INDEX(sharp_spelling[],MATCH(scales[[#This Row],[n8]],sharp_spelling[number],0),2)),"")</f>
        <v/>
      </c>
      <c r="Z324" s="1" t="s">
        <v>80</v>
      </c>
      <c r="AA324" s="1" t="s">
        <v>80</v>
      </c>
      <c r="AB324" s="1" t="s">
        <v>80</v>
      </c>
      <c r="AC324" s="1" t="s">
        <v>80</v>
      </c>
      <c r="AD324" s="1" t="s">
        <v>80</v>
      </c>
      <c r="AE324" s="1" t="s">
        <v>80</v>
      </c>
    </row>
    <row r="325" spans="2:31" x14ac:dyDescent="0.4">
      <c r="B325" s="1">
        <v>323</v>
      </c>
      <c r="C325" s="1">
        <v>11</v>
      </c>
      <c r="D325" s="1" t="str">
        <f>scales[[#This Row],[nn1]]</f>
        <v>Bb</v>
      </c>
      <c r="E325" s="1" t="s">
        <v>112</v>
      </c>
      <c r="F325" s="1">
        <v>1</v>
      </c>
      <c r="G325" s="1" t="s">
        <v>81</v>
      </c>
      <c r="H325" s="1">
        <f t="shared" si="198"/>
        <v>11</v>
      </c>
      <c r="I325" s="1" t="str">
        <f>IF(COUNTIF(RMS_spelling[number],scales[[#This Row],[RMS]])&gt;0,"b","")</f>
        <v>b</v>
      </c>
      <c r="J325" s="1">
        <f t="shared" si="199"/>
        <v>11</v>
      </c>
      <c r="K325" s="1">
        <f t="shared" si="200"/>
        <v>2</v>
      </c>
      <c r="L325" s="1">
        <f t="shared" si="201"/>
        <v>3</v>
      </c>
      <c r="M325" s="1">
        <f t="shared" si="202"/>
        <v>6</v>
      </c>
      <c r="N325" s="1">
        <f t="shared" si="203"/>
        <v>7</v>
      </c>
      <c r="O325" s="1">
        <f t="shared" si="204"/>
        <v>10</v>
      </c>
      <c r="R325" s="1" t="str">
        <f>IFERROR(IF($I325="b",INDEX(flat_spelling[],MATCH(scales[[#This Row],[n1]],flat_spelling[number],0),2),INDEX(sharp_spelling[],MATCH(scales[[#This Row],[n1]],sharp_spelling[number],0),2)),"")</f>
        <v>Bb</v>
      </c>
      <c r="S325" s="1" t="str">
        <f>IFERROR(IF($I325="b",INDEX(flat_spelling[],MATCH(scales[[#This Row],[n2]],flat_spelling[number],0),2),INDEX(sharp_spelling[],MATCH(scales[[#This Row],[n2]],sharp_spelling[number],0),2)),"")</f>
        <v>Db</v>
      </c>
      <c r="T325" s="1" t="str">
        <f>IFERROR(IF($I325="b",INDEX(flat_spelling[],MATCH(scales[[#This Row],[n3]],flat_spelling[number],0),2),INDEX(sharp_spelling[],MATCH(scales[[#This Row],[n3]],sharp_spelling[number],0),2)),"")</f>
        <v>D</v>
      </c>
      <c r="U325" s="1" t="str">
        <f>IFERROR(IF($I325="b",INDEX(flat_spelling[],MATCH(scales[[#This Row],[n4]],flat_spelling[number],0),2),INDEX(sharp_spelling[],MATCH(scales[[#This Row],[n4]],sharp_spelling[number],0),2)),"")</f>
        <v>F</v>
      </c>
      <c r="V325" s="1" t="str">
        <f>IFERROR(IF($I325="b",INDEX(flat_spelling[],MATCH(scales[[#This Row],[n5]],flat_spelling[number],0),2),INDEX(sharp_spelling[],MATCH(scales[[#This Row],[n5]],sharp_spelling[number],0),2)),"")</f>
        <v>Gb</v>
      </c>
      <c r="W325" s="1" t="str">
        <f>IFERROR(IF($I325="b",INDEX(flat_spelling[],MATCH(scales[[#This Row],[n6]],flat_spelling[number],0),2),INDEX(sharp_spelling[],MATCH(scales[[#This Row],[n6]],sharp_spelling[number],0),2)),"")</f>
        <v>A</v>
      </c>
      <c r="X325" s="1" t="str">
        <f>IFERROR(IF($I325="b",INDEX(flat_spelling[],MATCH(scales[[#This Row],[n7]],flat_spelling[number],0),2),INDEX(sharp_spelling[],MATCH(scales[[#This Row],[n7]],sharp_spelling[number],0),2)),"")</f>
        <v/>
      </c>
      <c r="Y325" s="1" t="str">
        <f>IFERROR(IF($I325="b",INDEX(flat_spelling[],MATCH(scales[[#This Row],[n8]],flat_spelling[number],0),2),INDEX(sharp_spelling[],MATCH(scales[[#This Row],[n8]],sharp_spelling[number],0),2)),"")</f>
        <v/>
      </c>
      <c r="Z325" s="1" t="s">
        <v>80</v>
      </c>
      <c r="AA325" s="1" t="s">
        <v>80</v>
      </c>
      <c r="AB325" s="1" t="s">
        <v>80</v>
      </c>
      <c r="AC325" s="1" t="s">
        <v>80</v>
      </c>
      <c r="AD325" s="1" t="s">
        <v>80</v>
      </c>
      <c r="AE325" s="1" t="s">
        <v>80</v>
      </c>
    </row>
    <row r="326" spans="2:31" x14ac:dyDescent="0.4">
      <c r="B326" s="1">
        <v>324</v>
      </c>
      <c r="C326" s="1">
        <v>12</v>
      </c>
      <c r="D326" s="1" t="str">
        <f>scales[[#This Row],[nn1]]</f>
        <v>B</v>
      </c>
      <c r="E326" s="1" t="s">
        <v>112</v>
      </c>
      <c r="F326" s="1">
        <v>1</v>
      </c>
      <c r="G326" s="1" t="s">
        <v>81</v>
      </c>
      <c r="H326" s="1">
        <f t="shared" si="198"/>
        <v>12</v>
      </c>
      <c r="I326" s="1" t="str">
        <f>IF(COUNTIF(RMS_spelling[number],scales[[#This Row],[RMS]])&gt;0,"b","")</f>
        <v/>
      </c>
      <c r="J326" s="1">
        <f t="shared" si="199"/>
        <v>12</v>
      </c>
      <c r="K326" s="1">
        <f t="shared" si="200"/>
        <v>3</v>
      </c>
      <c r="L326" s="1">
        <f t="shared" si="201"/>
        <v>4</v>
      </c>
      <c r="M326" s="1">
        <f t="shared" si="202"/>
        <v>7</v>
      </c>
      <c r="N326" s="1">
        <f t="shared" si="203"/>
        <v>8</v>
      </c>
      <c r="O326" s="1">
        <f t="shared" si="204"/>
        <v>11</v>
      </c>
      <c r="R326" s="1" t="str">
        <f>IFERROR(IF($I326="b",INDEX(flat_spelling[],MATCH(scales[[#This Row],[n1]],flat_spelling[number],0),2),INDEX(sharp_spelling[],MATCH(scales[[#This Row],[n1]],sharp_spelling[number],0),2)),"")</f>
        <v>B</v>
      </c>
      <c r="S326" s="1" t="str">
        <f>IFERROR(IF($I326="b",INDEX(flat_spelling[],MATCH(scales[[#This Row],[n2]],flat_spelling[number],0),2),INDEX(sharp_spelling[],MATCH(scales[[#This Row],[n2]],sharp_spelling[number],0),2)),"")</f>
        <v>D</v>
      </c>
      <c r="T326" s="1" t="str">
        <f>IFERROR(IF($I326="b",INDEX(flat_spelling[],MATCH(scales[[#This Row],[n3]],flat_spelling[number],0),2),INDEX(sharp_spelling[],MATCH(scales[[#This Row],[n3]],sharp_spelling[number],0),2)),"")</f>
        <v>D#</v>
      </c>
      <c r="U326" s="1" t="str">
        <f>IFERROR(IF($I326="b",INDEX(flat_spelling[],MATCH(scales[[#This Row],[n4]],flat_spelling[number],0),2),INDEX(sharp_spelling[],MATCH(scales[[#This Row],[n4]],sharp_spelling[number],0),2)),"")</f>
        <v>F#</v>
      </c>
      <c r="V326" s="1" t="str">
        <f>IFERROR(IF($I326="b",INDEX(flat_spelling[],MATCH(scales[[#This Row],[n5]],flat_spelling[number],0),2),INDEX(sharp_spelling[],MATCH(scales[[#This Row],[n5]],sharp_spelling[number],0),2)),"")</f>
        <v>G</v>
      </c>
      <c r="W326" s="1" t="str">
        <f>IFERROR(IF($I326="b",INDEX(flat_spelling[],MATCH(scales[[#This Row],[n6]],flat_spelling[number],0),2),INDEX(sharp_spelling[],MATCH(scales[[#This Row],[n6]],sharp_spelling[number],0),2)),"")</f>
        <v>A#</v>
      </c>
      <c r="X326" s="1" t="str">
        <f>IFERROR(IF($I326="b",INDEX(flat_spelling[],MATCH(scales[[#This Row],[n7]],flat_spelling[number],0),2),INDEX(sharp_spelling[],MATCH(scales[[#This Row],[n7]],sharp_spelling[number],0),2)),"")</f>
        <v/>
      </c>
      <c r="Y326" s="1" t="str">
        <f>IFERROR(IF($I326="b",INDEX(flat_spelling[],MATCH(scales[[#This Row],[n8]],flat_spelling[number],0),2),INDEX(sharp_spelling[],MATCH(scales[[#This Row],[n8]],sharp_spelling[number],0),2)),"")</f>
        <v/>
      </c>
      <c r="Z326" s="1" t="s">
        <v>80</v>
      </c>
      <c r="AA326" s="1" t="s">
        <v>80</v>
      </c>
      <c r="AB326" s="1" t="s">
        <v>80</v>
      </c>
      <c r="AC326" s="1" t="s">
        <v>80</v>
      </c>
      <c r="AD326" s="1" t="s">
        <v>80</v>
      </c>
      <c r="AE326" s="1" t="s">
        <v>80</v>
      </c>
    </row>
    <row r="327" spans="2:31" x14ac:dyDescent="0.4">
      <c r="B327" s="1">
        <v>325</v>
      </c>
      <c r="C327" s="1">
        <v>1</v>
      </c>
      <c r="D327" s="1" t="str">
        <f>scales[[#This Row],[nn1]]</f>
        <v>C</v>
      </c>
      <c r="E327" s="1" t="s">
        <v>112</v>
      </c>
      <c r="F327" s="1">
        <v>2</v>
      </c>
      <c r="G327" s="1" t="s">
        <v>82</v>
      </c>
      <c r="H327" s="1">
        <v>1</v>
      </c>
      <c r="I327" s="1" t="str">
        <f>IF(COUNTIF(RMS_spelling[number],scales[[#This Row],[RMS]])&gt;0,"b","")</f>
        <v>b</v>
      </c>
      <c r="J327" s="1">
        <v>1</v>
      </c>
      <c r="K327" s="1">
        <v>3</v>
      </c>
      <c r="L327" s="1">
        <v>5</v>
      </c>
      <c r="M327" s="1">
        <v>7</v>
      </c>
      <c r="N327" s="1">
        <v>9</v>
      </c>
      <c r="O327" s="1">
        <v>11</v>
      </c>
      <c r="R327" s="1" t="str">
        <f>IFERROR(IF($I327="b",INDEX(flat_spelling[],MATCH(scales[[#This Row],[n1]],flat_spelling[number],0),2),INDEX(sharp_spelling[],MATCH(scales[[#This Row],[n1]],sharp_spelling[number],0),2)),"")</f>
        <v>C</v>
      </c>
      <c r="S327" s="1" t="str">
        <f>IFERROR(IF($I327="b",INDEX(flat_spelling[],MATCH(scales[[#This Row],[n2]],flat_spelling[number],0),2),INDEX(sharp_spelling[],MATCH(scales[[#This Row],[n2]],sharp_spelling[number],0),2)),"")</f>
        <v>D</v>
      </c>
      <c r="T327" s="1" t="str">
        <f>IFERROR(IF($I327="b",INDEX(flat_spelling[],MATCH(scales[[#This Row],[n3]],flat_spelling[number],0),2),INDEX(sharp_spelling[],MATCH(scales[[#This Row],[n3]],sharp_spelling[number],0),2)),"")</f>
        <v>E</v>
      </c>
      <c r="U327" s="1" t="str">
        <f>IFERROR(IF($I327="b",INDEX(flat_spelling[],MATCH(scales[[#This Row],[n4]],flat_spelling[number],0),2),INDEX(sharp_spelling[],MATCH(scales[[#This Row],[n4]],sharp_spelling[number],0),2)),"")</f>
        <v>Gb</v>
      </c>
      <c r="V327" s="1" t="str">
        <f>IFERROR(IF($I327="b",INDEX(flat_spelling[],MATCH(scales[[#This Row],[n5]],flat_spelling[number],0),2),INDEX(sharp_spelling[],MATCH(scales[[#This Row],[n5]],sharp_spelling[number],0),2)),"")</f>
        <v>Ab</v>
      </c>
      <c r="W327" s="1" t="str">
        <f>IFERROR(IF($I327="b",INDEX(flat_spelling[],MATCH(scales[[#This Row],[n6]],flat_spelling[number],0),2),INDEX(sharp_spelling[],MATCH(scales[[#This Row],[n6]],sharp_spelling[number],0),2)),"")</f>
        <v>Bb</v>
      </c>
      <c r="X327" s="1" t="str">
        <f>IFERROR(IF($I327="b",INDEX(flat_spelling[],MATCH(scales[[#This Row],[n7]],flat_spelling[number],0),2),INDEX(sharp_spelling[],MATCH(scales[[#This Row],[n7]],sharp_spelling[number],0),2)),"")</f>
        <v/>
      </c>
      <c r="Y327" s="1" t="str">
        <f>IFERROR(IF($I327="b",INDEX(flat_spelling[],MATCH(scales[[#This Row],[n8]],flat_spelling[number],0),2),INDEX(sharp_spelling[],MATCH(scales[[#This Row],[n8]],sharp_spelling[number],0),2)),"")</f>
        <v/>
      </c>
      <c r="Z327" s="1" t="s">
        <v>80</v>
      </c>
      <c r="AA327" s="1" t="s">
        <v>80</v>
      </c>
      <c r="AB327" s="1" t="s">
        <v>80</v>
      </c>
      <c r="AC327" s="1" t="s">
        <v>80</v>
      </c>
      <c r="AD327" s="1" t="s">
        <v>80</v>
      </c>
      <c r="AE327" s="1" t="s">
        <v>80</v>
      </c>
    </row>
    <row r="328" spans="2:31" x14ac:dyDescent="0.4">
      <c r="B328" s="1">
        <v>326</v>
      </c>
      <c r="C328" s="1">
        <v>2</v>
      </c>
      <c r="D328" s="1" t="str">
        <f>scales[[#This Row],[nn1]]</f>
        <v>Db</v>
      </c>
      <c r="E328" s="1" t="s">
        <v>112</v>
      </c>
      <c r="F328" s="1">
        <v>2</v>
      </c>
      <c r="G328" s="1" t="s">
        <v>82</v>
      </c>
      <c r="H328" s="1">
        <f t="shared" ref="H328:H338" si="205">H327+1</f>
        <v>2</v>
      </c>
      <c r="I328" s="1" t="str">
        <f>IF(COUNTIF(RMS_spelling[number],scales[[#This Row],[RMS]])&gt;0,"b","")</f>
        <v>b</v>
      </c>
      <c r="J328" s="1">
        <f t="shared" ref="J328:J338" si="206">MOD(J327,12)+1</f>
        <v>2</v>
      </c>
      <c r="K328" s="1">
        <f t="shared" ref="K328:K338" si="207">MOD(K327,12)+1</f>
        <v>4</v>
      </c>
      <c r="L328" s="1">
        <f t="shared" ref="L328:L338" si="208">MOD(L327,12)+1</f>
        <v>6</v>
      </c>
      <c r="M328" s="1">
        <f t="shared" ref="M328:M338" si="209">MOD(M327,12)+1</f>
        <v>8</v>
      </c>
      <c r="N328" s="1">
        <f t="shared" ref="N328:N338" si="210">MOD(N327,12)+1</f>
        <v>10</v>
      </c>
      <c r="O328" s="1">
        <f t="shared" ref="O328:O338" si="211">MOD(O327,12)+1</f>
        <v>12</v>
      </c>
      <c r="R328" s="1" t="str">
        <f>IFERROR(IF($I328="b",INDEX(flat_spelling[],MATCH(scales[[#This Row],[n1]],flat_spelling[number],0),2),INDEX(sharp_spelling[],MATCH(scales[[#This Row],[n1]],sharp_spelling[number],0),2)),"")</f>
        <v>Db</v>
      </c>
      <c r="S328" s="1" t="str">
        <f>IFERROR(IF($I328="b",INDEX(flat_spelling[],MATCH(scales[[#This Row],[n2]],flat_spelling[number],0),2),INDEX(sharp_spelling[],MATCH(scales[[#This Row],[n2]],sharp_spelling[number],0),2)),"")</f>
        <v>Eb</v>
      </c>
      <c r="T328" s="1" t="str">
        <f>IFERROR(IF($I328="b",INDEX(flat_spelling[],MATCH(scales[[#This Row],[n3]],flat_spelling[number],0),2),INDEX(sharp_spelling[],MATCH(scales[[#This Row],[n3]],sharp_spelling[number],0),2)),"")</f>
        <v>F</v>
      </c>
      <c r="U328" s="1" t="str">
        <f>IFERROR(IF($I328="b",INDEX(flat_spelling[],MATCH(scales[[#This Row],[n4]],flat_spelling[number],0),2),INDEX(sharp_spelling[],MATCH(scales[[#This Row],[n4]],sharp_spelling[number],0),2)),"")</f>
        <v>G</v>
      </c>
      <c r="V328" s="1" t="str">
        <f>IFERROR(IF($I328="b",INDEX(flat_spelling[],MATCH(scales[[#This Row],[n5]],flat_spelling[number],0),2),INDEX(sharp_spelling[],MATCH(scales[[#This Row],[n5]],sharp_spelling[number],0),2)),"")</f>
        <v>A</v>
      </c>
      <c r="W328" s="1" t="str">
        <f>IFERROR(IF($I328="b",INDEX(flat_spelling[],MATCH(scales[[#This Row],[n6]],flat_spelling[number],0),2),INDEX(sharp_spelling[],MATCH(scales[[#This Row],[n6]],sharp_spelling[number],0),2)),"")</f>
        <v>B</v>
      </c>
      <c r="X328" s="1" t="str">
        <f>IFERROR(IF($I328="b",INDEX(flat_spelling[],MATCH(scales[[#This Row],[n7]],flat_spelling[number],0),2),INDEX(sharp_spelling[],MATCH(scales[[#This Row],[n7]],sharp_spelling[number],0),2)),"")</f>
        <v/>
      </c>
      <c r="Y328" s="1" t="str">
        <f>IFERROR(IF($I328="b",INDEX(flat_spelling[],MATCH(scales[[#This Row],[n8]],flat_spelling[number],0),2),INDEX(sharp_spelling[],MATCH(scales[[#This Row],[n8]],sharp_spelling[number],0),2)),"")</f>
        <v/>
      </c>
      <c r="Z328" s="1" t="s">
        <v>80</v>
      </c>
      <c r="AA328" s="1" t="s">
        <v>80</v>
      </c>
      <c r="AB328" s="1" t="s">
        <v>80</v>
      </c>
      <c r="AC328" s="1" t="s">
        <v>80</v>
      </c>
      <c r="AD328" s="1" t="s">
        <v>80</v>
      </c>
      <c r="AE328" s="1" t="s">
        <v>80</v>
      </c>
    </row>
    <row r="329" spans="2:31" x14ac:dyDescent="0.4">
      <c r="B329" s="1">
        <v>327</v>
      </c>
      <c r="C329" s="1">
        <v>3</v>
      </c>
      <c r="D329" s="1" t="str">
        <f>scales[[#This Row],[nn1]]</f>
        <v>D</v>
      </c>
      <c r="E329" s="1" t="s">
        <v>112</v>
      </c>
      <c r="F329" s="1">
        <v>2</v>
      </c>
      <c r="G329" s="1" t="s">
        <v>82</v>
      </c>
      <c r="H329" s="1">
        <f t="shared" si="205"/>
        <v>3</v>
      </c>
      <c r="I329" s="1" t="str">
        <f>IF(COUNTIF(RMS_spelling[number],scales[[#This Row],[RMS]])&gt;0,"b","")</f>
        <v/>
      </c>
      <c r="J329" s="1">
        <f t="shared" si="206"/>
        <v>3</v>
      </c>
      <c r="K329" s="1">
        <f t="shared" si="207"/>
        <v>5</v>
      </c>
      <c r="L329" s="1">
        <f t="shared" si="208"/>
        <v>7</v>
      </c>
      <c r="M329" s="1">
        <f t="shared" si="209"/>
        <v>9</v>
      </c>
      <c r="N329" s="1">
        <f t="shared" si="210"/>
        <v>11</v>
      </c>
      <c r="O329" s="1">
        <f t="shared" si="211"/>
        <v>1</v>
      </c>
      <c r="R329" s="1" t="str">
        <f>IFERROR(IF($I329="b",INDEX(flat_spelling[],MATCH(scales[[#This Row],[n1]],flat_spelling[number],0),2),INDEX(sharp_spelling[],MATCH(scales[[#This Row],[n1]],sharp_spelling[number],0),2)),"")</f>
        <v>D</v>
      </c>
      <c r="S329" s="1" t="str">
        <f>IFERROR(IF($I329="b",INDEX(flat_spelling[],MATCH(scales[[#This Row],[n2]],flat_spelling[number],0),2),INDEX(sharp_spelling[],MATCH(scales[[#This Row],[n2]],sharp_spelling[number],0),2)),"")</f>
        <v>E</v>
      </c>
      <c r="T329" s="1" t="str">
        <f>IFERROR(IF($I329="b",INDEX(flat_spelling[],MATCH(scales[[#This Row],[n3]],flat_spelling[number],0),2),INDEX(sharp_spelling[],MATCH(scales[[#This Row],[n3]],sharp_spelling[number],0),2)),"")</f>
        <v>F#</v>
      </c>
      <c r="U329" s="1" t="str">
        <f>IFERROR(IF($I329="b",INDEX(flat_spelling[],MATCH(scales[[#This Row],[n4]],flat_spelling[number],0),2),INDEX(sharp_spelling[],MATCH(scales[[#This Row],[n4]],sharp_spelling[number],0),2)),"")</f>
        <v>G#</v>
      </c>
      <c r="V329" s="1" t="str">
        <f>IFERROR(IF($I329="b",INDEX(flat_spelling[],MATCH(scales[[#This Row],[n5]],flat_spelling[number],0),2),INDEX(sharp_spelling[],MATCH(scales[[#This Row],[n5]],sharp_spelling[number],0),2)),"")</f>
        <v>A#</v>
      </c>
      <c r="W329" s="1" t="str">
        <f>IFERROR(IF($I329="b",INDEX(flat_spelling[],MATCH(scales[[#This Row],[n6]],flat_spelling[number],0),2),INDEX(sharp_spelling[],MATCH(scales[[#This Row],[n6]],sharp_spelling[number],0),2)),"")</f>
        <v>C</v>
      </c>
      <c r="X329" s="1" t="str">
        <f>IFERROR(IF($I329="b",INDEX(flat_spelling[],MATCH(scales[[#This Row],[n7]],flat_spelling[number],0),2),INDEX(sharp_spelling[],MATCH(scales[[#This Row],[n7]],sharp_spelling[number],0),2)),"")</f>
        <v/>
      </c>
      <c r="Y329" s="1" t="str">
        <f>IFERROR(IF($I329="b",INDEX(flat_spelling[],MATCH(scales[[#This Row],[n8]],flat_spelling[number],0),2),INDEX(sharp_spelling[],MATCH(scales[[#This Row],[n8]],sharp_spelling[number],0),2)),"")</f>
        <v/>
      </c>
      <c r="Z329" s="1" t="s">
        <v>80</v>
      </c>
      <c r="AA329" s="1" t="s">
        <v>80</v>
      </c>
      <c r="AB329" s="1" t="s">
        <v>80</v>
      </c>
      <c r="AC329" s="1" t="s">
        <v>80</v>
      </c>
      <c r="AD329" s="1" t="s">
        <v>80</v>
      </c>
      <c r="AE329" s="1" t="s">
        <v>80</v>
      </c>
    </row>
    <row r="330" spans="2:31" x14ac:dyDescent="0.4">
      <c r="B330" s="1">
        <v>328</v>
      </c>
      <c r="C330" s="1">
        <v>4</v>
      </c>
      <c r="D330" s="1" t="str">
        <f>scales[[#This Row],[nn1]]</f>
        <v>Eb</v>
      </c>
      <c r="E330" s="1" t="s">
        <v>112</v>
      </c>
      <c r="F330" s="1">
        <v>2</v>
      </c>
      <c r="G330" s="1" t="s">
        <v>82</v>
      </c>
      <c r="H330" s="1">
        <f t="shared" si="205"/>
        <v>4</v>
      </c>
      <c r="I330" s="1" t="str">
        <f>IF(COUNTIF(RMS_spelling[number],scales[[#This Row],[RMS]])&gt;0,"b","")</f>
        <v>b</v>
      </c>
      <c r="J330" s="1">
        <f t="shared" si="206"/>
        <v>4</v>
      </c>
      <c r="K330" s="1">
        <f t="shared" si="207"/>
        <v>6</v>
      </c>
      <c r="L330" s="1">
        <f t="shared" si="208"/>
        <v>8</v>
      </c>
      <c r="M330" s="1">
        <f t="shared" si="209"/>
        <v>10</v>
      </c>
      <c r="N330" s="1">
        <f t="shared" si="210"/>
        <v>12</v>
      </c>
      <c r="O330" s="1">
        <f t="shared" si="211"/>
        <v>2</v>
      </c>
      <c r="R330" s="1" t="str">
        <f>IFERROR(IF($I330="b",INDEX(flat_spelling[],MATCH(scales[[#This Row],[n1]],flat_spelling[number],0),2),INDEX(sharp_spelling[],MATCH(scales[[#This Row],[n1]],sharp_spelling[number],0),2)),"")</f>
        <v>Eb</v>
      </c>
      <c r="S330" s="1" t="str">
        <f>IFERROR(IF($I330="b",INDEX(flat_spelling[],MATCH(scales[[#This Row],[n2]],flat_spelling[number],0),2),INDEX(sharp_spelling[],MATCH(scales[[#This Row],[n2]],sharp_spelling[number],0),2)),"")</f>
        <v>F</v>
      </c>
      <c r="T330" s="1" t="str">
        <f>IFERROR(IF($I330="b",INDEX(flat_spelling[],MATCH(scales[[#This Row],[n3]],flat_spelling[number],0),2),INDEX(sharp_spelling[],MATCH(scales[[#This Row],[n3]],sharp_spelling[number],0),2)),"")</f>
        <v>G</v>
      </c>
      <c r="U330" s="1" t="str">
        <f>IFERROR(IF($I330="b",INDEX(flat_spelling[],MATCH(scales[[#This Row],[n4]],flat_spelling[number],0),2),INDEX(sharp_spelling[],MATCH(scales[[#This Row],[n4]],sharp_spelling[number],0),2)),"")</f>
        <v>A</v>
      </c>
      <c r="V330" s="1" t="str">
        <f>IFERROR(IF($I330="b",INDEX(flat_spelling[],MATCH(scales[[#This Row],[n5]],flat_spelling[number],0),2),INDEX(sharp_spelling[],MATCH(scales[[#This Row],[n5]],sharp_spelling[number],0),2)),"")</f>
        <v>B</v>
      </c>
      <c r="W330" s="1" t="str">
        <f>IFERROR(IF($I330="b",INDEX(flat_spelling[],MATCH(scales[[#This Row],[n6]],flat_spelling[number],0),2),INDEX(sharp_spelling[],MATCH(scales[[#This Row],[n6]],sharp_spelling[number],0),2)),"")</f>
        <v>Db</v>
      </c>
      <c r="X330" s="1" t="str">
        <f>IFERROR(IF($I330="b",INDEX(flat_spelling[],MATCH(scales[[#This Row],[n7]],flat_spelling[number],0),2),INDEX(sharp_spelling[],MATCH(scales[[#This Row],[n7]],sharp_spelling[number],0),2)),"")</f>
        <v/>
      </c>
      <c r="Y330" s="1" t="str">
        <f>IFERROR(IF($I330="b",INDEX(flat_spelling[],MATCH(scales[[#This Row],[n8]],flat_spelling[number],0),2),INDEX(sharp_spelling[],MATCH(scales[[#This Row],[n8]],sharp_spelling[number],0),2)),"")</f>
        <v/>
      </c>
      <c r="Z330" s="1" t="s">
        <v>80</v>
      </c>
      <c r="AA330" s="1" t="s">
        <v>80</v>
      </c>
      <c r="AB330" s="1" t="s">
        <v>80</v>
      </c>
      <c r="AC330" s="1" t="s">
        <v>80</v>
      </c>
      <c r="AD330" s="1" t="s">
        <v>80</v>
      </c>
      <c r="AE330" s="1" t="s">
        <v>80</v>
      </c>
    </row>
    <row r="331" spans="2:31" x14ac:dyDescent="0.4">
      <c r="B331" s="1">
        <v>329</v>
      </c>
      <c r="C331" s="1">
        <v>5</v>
      </c>
      <c r="D331" s="1" t="str">
        <f>scales[[#This Row],[nn1]]</f>
        <v>E</v>
      </c>
      <c r="E331" s="1" t="s">
        <v>112</v>
      </c>
      <c r="F331" s="1">
        <v>2</v>
      </c>
      <c r="G331" s="1" t="s">
        <v>82</v>
      </c>
      <c r="H331" s="1">
        <f t="shared" si="205"/>
        <v>5</v>
      </c>
      <c r="I331" s="1" t="str">
        <f>IF(COUNTIF(RMS_spelling[number],scales[[#This Row],[RMS]])&gt;0,"b","")</f>
        <v/>
      </c>
      <c r="J331" s="1">
        <f t="shared" si="206"/>
        <v>5</v>
      </c>
      <c r="K331" s="1">
        <f t="shared" si="207"/>
        <v>7</v>
      </c>
      <c r="L331" s="1">
        <f t="shared" si="208"/>
        <v>9</v>
      </c>
      <c r="M331" s="1">
        <f t="shared" si="209"/>
        <v>11</v>
      </c>
      <c r="N331" s="1">
        <f t="shared" si="210"/>
        <v>1</v>
      </c>
      <c r="O331" s="1">
        <f t="shared" si="211"/>
        <v>3</v>
      </c>
      <c r="R331" s="1" t="str">
        <f>IFERROR(IF($I331="b",INDEX(flat_spelling[],MATCH(scales[[#This Row],[n1]],flat_spelling[number],0),2),INDEX(sharp_spelling[],MATCH(scales[[#This Row],[n1]],sharp_spelling[number],0),2)),"")</f>
        <v>E</v>
      </c>
      <c r="S331" s="1" t="str">
        <f>IFERROR(IF($I331="b",INDEX(flat_spelling[],MATCH(scales[[#This Row],[n2]],flat_spelling[number],0),2),INDEX(sharp_spelling[],MATCH(scales[[#This Row],[n2]],sharp_spelling[number],0),2)),"")</f>
        <v>F#</v>
      </c>
      <c r="T331" s="1" t="str">
        <f>IFERROR(IF($I331="b",INDEX(flat_spelling[],MATCH(scales[[#This Row],[n3]],flat_spelling[number],0),2),INDEX(sharp_spelling[],MATCH(scales[[#This Row],[n3]],sharp_spelling[number],0),2)),"")</f>
        <v>G#</v>
      </c>
      <c r="U331" s="1" t="str">
        <f>IFERROR(IF($I331="b",INDEX(flat_spelling[],MATCH(scales[[#This Row],[n4]],flat_spelling[number],0),2),INDEX(sharp_spelling[],MATCH(scales[[#This Row],[n4]],sharp_spelling[number],0),2)),"")</f>
        <v>A#</v>
      </c>
      <c r="V331" s="1" t="str">
        <f>IFERROR(IF($I331="b",INDEX(flat_spelling[],MATCH(scales[[#This Row],[n5]],flat_spelling[number],0),2),INDEX(sharp_spelling[],MATCH(scales[[#This Row],[n5]],sharp_spelling[number],0),2)),"")</f>
        <v>C</v>
      </c>
      <c r="W331" s="1" t="str">
        <f>IFERROR(IF($I331="b",INDEX(flat_spelling[],MATCH(scales[[#This Row],[n6]],flat_spelling[number],0),2),INDEX(sharp_spelling[],MATCH(scales[[#This Row],[n6]],sharp_spelling[number],0),2)),"")</f>
        <v>D</v>
      </c>
      <c r="X331" s="1" t="str">
        <f>IFERROR(IF($I331="b",INDEX(flat_spelling[],MATCH(scales[[#This Row],[n7]],flat_spelling[number],0),2),INDEX(sharp_spelling[],MATCH(scales[[#This Row],[n7]],sharp_spelling[number],0),2)),"")</f>
        <v/>
      </c>
      <c r="Y331" s="1" t="str">
        <f>IFERROR(IF($I331="b",INDEX(flat_spelling[],MATCH(scales[[#This Row],[n8]],flat_spelling[number],0),2),INDEX(sharp_spelling[],MATCH(scales[[#This Row],[n8]],sharp_spelling[number],0),2)),"")</f>
        <v/>
      </c>
      <c r="Z331" s="1" t="s">
        <v>80</v>
      </c>
      <c r="AA331" s="1" t="s">
        <v>80</v>
      </c>
      <c r="AB331" s="1" t="s">
        <v>80</v>
      </c>
      <c r="AC331" s="1" t="s">
        <v>80</v>
      </c>
      <c r="AD331" s="1" t="s">
        <v>80</v>
      </c>
      <c r="AE331" s="1" t="s">
        <v>80</v>
      </c>
    </row>
    <row r="332" spans="2:31" x14ac:dyDescent="0.4">
      <c r="B332" s="1">
        <v>330</v>
      </c>
      <c r="C332" s="1">
        <v>6</v>
      </c>
      <c r="D332" s="1" t="str">
        <f>scales[[#This Row],[nn1]]</f>
        <v>F</v>
      </c>
      <c r="E332" s="1" t="s">
        <v>112</v>
      </c>
      <c r="F332" s="1">
        <v>2</v>
      </c>
      <c r="G332" s="1" t="s">
        <v>82</v>
      </c>
      <c r="H332" s="1">
        <f t="shared" si="205"/>
        <v>6</v>
      </c>
      <c r="I332" s="1" t="str">
        <f>IF(COUNTIF(RMS_spelling[number],scales[[#This Row],[RMS]])&gt;0,"b","")</f>
        <v>b</v>
      </c>
      <c r="J332" s="1">
        <f t="shared" si="206"/>
        <v>6</v>
      </c>
      <c r="K332" s="1">
        <f t="shared" si="207"/>
        <v>8</v>
      </c>
      <c r="L332" s="1">
        <f t="shared" si="208"/>
        <v>10</v>
      </c>
      <c r="M332" s="1">
        <f t="shared" si="209"/>
        <v>12</v>
      </c>
      <c r="N332" s="1">
        <f t="shared" si="210"/>
        <v>2</v>
      </c>
      <c r="O332" s="1">
        <f t="shared" si="211"/>
        <v>4</v>
      </c>
      <c r="R332" s="1" t="str">
        <f>IFERROR(IF($I332="b",INDEX(flat_spelling[],MATCH(scales[[#This Row],[n1]],flat_spelling[number],0),2),INDEX(sharp_spelling[],MATCH(scales[[#This Row],[n1]],sharp_spelling[number],0),2)),"")</f>
        <v>F</v>
      </c>
      <c r="S332" s="1" t="str">
        <f>IFERROR(IF($I332="b",INDEX(flat_spelling[],MATCH(scales[[#This Row],[n2]],flat_spelling[number],0),2),INDEX(sharp_spelling[],MATCH(scales[[#This Row],[n2]],sharp_spelling[number],0),2)),"")</f>
        <v>G</v>
      </c>
      <c r="T332" s="1" t="str">
        <f>IFERROR(IF($I332="b",INDEX(flat_spelling[],MATCH(scales[[#This Row],[n3]],flat_spelling[number],0),2),INDEX(sharp_spelling[],MATCH(scales[[#This Row],[n3]],sharp_spelling[number],0),2)),"")</f>
        <v>A</v>
      </c>
      <c r="U332" s="1" t="str">
        <f>IFERROR(IF($I332="b",INDEX(flat_spelling[],MATCH(scales[[#This Row],[n4]],flat_spelling[number],0),2),INDEX(sharp_spelling[],MATCH(scales[[#This Row],[n4]],sharp_spelling[number],0),2)),"")</f>
        <v>B</v>
      </c>
      <c r="V332" s="1" t="str">
        <f>IFERROR(IF($I332="b",INDEX(flat_spelling[],MATCH(scales[[#This Row],[n5]],flat_spelling[number],0),2),INDEX(sharp_spelling[],MATCH(scales[[#This Row],[n5]],sharp_spelling[number],0),2)),"")</f>
        <v>Db</v>
      </c>
      <c r="W332" s="1" t="str">
        <f>IFERROR(IF($I332="b",INDEX(flat_spelling[],MATCH(scales[[#This Row],[n6]],flat_spelling[number],0),2),INDEX(sharp_spelling[],MATCH(scales[[#This Row],[n6]],sharp_spelling[number],0),2)),"")</f>
        <v>Eb</v>
      </c>
      <c r="X332" s="1" t="str">
        <f>IFERROR(IF($I332="b",INDEX(flat_spelling[],MATCH(scales[[#This Row],[n7]],flat_spelling[number],0),2),INDEX(sharp_spelling[],MATCH(scales[[#This Row],[n7]],sharp_spelling[number],0),2)),"")</f>
        <v/>
      </c>
      <c r="Y332" s="1" t="str">
        <f>IFERROR(IF($I332="b",INDEX(flat_spelling[],MATCH(scales[[#This Row],[n8]],flat_spelling[number],0),2),INDEX(sharp_spelling[],MATCH(scales[[#This Row],[n8]],sharp_spelling[number],0),2)),"")</f>
        <v/>
      </c>
      <c r="Z332" s="1" t="s">
        <v>80</v>
      </c>
      <c r="AA332" s="1" t="s">
        <v>80</v>
      </c>
      <c r="AB332" s="1" t="s">
        <v>80</v>
      </c>
      <c r="AC332" s="1" t="s">
        <v>80</v>
      </c>
      <c r="AD332" s="1" t="s">
        <v>80</v>
      </c>
      <c r="AE332" s="1" t="s">
        <v>80</v>
      </c>
    </row>
    <row r="333" spans="2:31" x14ac:dyDescent="0.4">
      <c r="B333" s="1">
        <v>331</v>
      </c>
      <c r="C333" s="1">
        <v>7</v>
      </c>
      <c r="D333" s="1" t="str">
        <f>scales[[#This Row],[nn1]]</f>
        <v>F#</v>
      </c>
      <c r="E333" s="1" t="s">
        <v>112</v>
      </c>
      <c r="F333" s="1">
        <v>2</v>
      </c>
      <c r="G333" s="1" t="s">
        <v>82</v>
      </c>
      <c r="H333" s="1">
        <f t="shared" si="205"/>
        <v>7</v>
      </c>
      <c r="I333" s="1" t="str">
        <f>IF(COUNTIF(RMS_spelling[number],scales[[#This Row],[RMS]])&gt;0,"b","")</f>
        <v/>
      </c>
      <c r="J333" s="1">
        <f t="shared" si="206"/>
        <v>7</v>
      </c>
      <c r="K333" s="1">
        <f t="shared" si="207"/>
        <v>9</v>
      </c>
      <c r="L333" s="1">
        <f t="shared" si="208"/>
        <v>11</v>
      </c>
      <c r="M333" s="1">
        <f t="shared" si="209"/>
        <v>1</v>
      </c>
      <c r="N333" s="1">
        <f t="shared" si="210"/>
        <v>3</v>
      </c>
      <c r="O333" s="1">
        <f t="shared" si="211"/>
        <v>5</v>
      </c>
      <c r="R333" s="1" t="str">
        <f>IFERROR(IF($I333="b",INDEX(flat_spelling[],MATCH(scales[[#This Row],[n1]],flat_spelling[number],0),2),INDEX(sharp_spelling[],MATCH(scales[[#This Row],[n1]],sharp_spelling[number],0),2)),"")</f>
        <v>F#</v>
      </c>
      <c r="S333" s="1" t="str">
        <f>IFERROR(IF($I333="b",INDEX(flat_spelling[],MATCH(scales[[#This Row],[n2]],flat_spelling[number],0),2),INDEX(sharp_spelling[],MATCH(scales[[#This Row],[n2]],sharp_spelling[number],0),2)),"")</f>
        <v>G#</v>
      </c>
      <c r="T333" s="1" t="str">
        <f>IFERROR(IF($I333="b",INDEX(flat_spelling[],MATCH(scales[[#This Row],[n3]],flat_spelling[number],0),2),INDEX(sharp_spelling[],MATCH(scales[[#This Row],[n3]],sharp_spelling[number],0),2)),"")</f>
        <v>A#</v>
      </c>
      <c r="U333" s="1" t="str">
        <f>IFERROR(IF($I333="b",INDEX(flat_spelling[],MATCH(scales[[#This Row],[n4]],flat_spelling[number],0),2),INDEX(sharp_spelling[],MATCH(scales[[#This Row],[n4]],sharp_spelling[number],0),2)),"")</f>
        <v>C</v>
      </c>
      <c r="V333" s="1" t="str">
        <f>IFERROR(IF($I333="b",INDEX(flat_spelling[],MATCH(scales[[#This Row],[n5]],flat_spelling[number],0),2),INDEX(sharp_spelling[],MATCH(scales[[#This Row],[n5]],sharp_spelling[number],0),2)),"")</f>
        <v>D</v>
      </c>
      <c r="W333" s="1" t="str">
        <f>IFERROR(IF($I333="b",INDEX(flat_spelling[],MATCH(scales[[#This Row],[n6]],flat_spelling[number],0),2),INDEX(sharp_spelling[],MATCH(scales[[#This Row],[n6]],sharp_spelling[number],0),2)),"")</f>
        <v>E</v>
      </c>
      <c r="X333" s="1" t="str">
        <f>IFERROR(IF($I333="b",INDEX(flat_spelling[],MATCH(scales[[#This Row],[n7]],flat_spelling[number],0),2),INDEX(sharp_spelling[],MATCH(scales[[#This Row],[n7]],sharp_spelling[number],0),2)),"")</f>
        <v/>
      </c>
      <c r="Y333" s="1" t="str">
        <f>IFERROR(IF($I333="b",INDEX(flat_spelling[],MATCH(scales[[#This Row],[n8]],flat_spelling[number],0),2),INDEX(sharp_spelling[],MATCH(scales[[#This Row],[n8]],sharp_spelling[number],0),2)),"")</f>
        <v/>
      </c>
      <c r="Z333" s="1" t="s">
        <v>80</v>
      </c>
      <c r="AA333" s="1" t="s">
        <v>80</v>
      </c>
      <c r="AB333" s="1" t="s">
        <v>80</v>
      </c>
      <c r="AC333" s="1" t="s">
        <v>80</v>
      </c>
      <c r="AD333" s="1" t="s">
        <v>80</v>
      </c>
      <c r="AE333" s="1" t="s">
        <v>80</v>
      </c>
    </row>
    <row r="334" spans="2:31" x14ac:dyDescent="0.4">
      <c r="B334" s="1">
        <v>332</v>
      </c>
      <c r="C334" s="1">
        <v>8</v>
      </c>
      <c r="D334" s="1" t="str">
        <f>scales[[#This Row],[nn1]]</f>
        <v>G</v>
      </c>
      <c r="E334" s="1" t="s">
        <v>112</v>
      </c>
      <c r="F334" s="1">
        <v>2</v>
      </c>
      <c r="G334" s="1" t="s">
        <v>82</v>
      </c>
      <c r="H334" s="1">
        <f t="shared" si="205"/>
        <v>8</v>
      </c>
      <c r="I334" s="1" t="str">
        <f>IF(COUNTIF(RMS_spelling[number],scales[[#This Row],[RMS]])&gt;0,"b","")</f>
        <v/>
      </c>
      <c r="J334" s="1">
        <f t="shared" si="206"/>
        <v>8</v>
      </c>
      <c r="K334" s="1">
        <f t="shared" si="207"/>
        <v>10</v>
      </c>
      <c r="L334" s="1">
        <f t="shared" si="208"/>
        <v>12</v>
      </c>
      <c r="M334" s="1">
        <f t="shared" si="209"/>
        <v>2</v>
      </c>
      <c r="N334" s="1">
        <f t="shared" si="210"/>
        <v>4</v>
      </c>
      <c r="O334" s="1">
        <f t="shared" si="211"/>
        <v>6</v>
      </c>
      <c r="R334" s="1" t="str">
        <f>IFERROR(IF($I334="b",INDEX(flat_spelling[],MATCH(scales[[#This Row],[n1]],flat_spelling[number],0),2),INDEX(sharp_spelling[],MATCH(scales[[#This Row],[n1]],sharp_spelling[number],0),2)),"")</f>
        <v>G</v>
      </c>
      <c r="S334" s="1" t="str">
        <f>IFERROR(IF($I334="b",INDEX(flat_spelling[],MATCH(scales[[#This Row],[n2]],flat_spelling[number],0),2),INDEX(sharp_spelling[],MATCH(scales[[#This Row],[n2]],sharp_spelling[number],0),2)),"")</f>
        <v>A</v>
      </c>
      <c r="T334" s="1" t="str">
        <f>IFERROR(IF($I334="b",INDEX(flat_spelling[],MATCH(scales[[#This Row],[n3]],flat_spelling[number],0),2),INDEX(sharp_spelling[],MATCH(scales[[#This Row],[n3]],sharp_spelling[number],0),2)),"")</f>
        <v>B</v>
      </c>
      <c r="U334" s="1" t="str">
        <f>IFERROR(IF($I334="b",INDEX(flat_spelling[],MATCH(scales[[#This Row],[n4]],flat_spelling[number],0),2),INDEX(sharp_spelling[],MATCH(scales[[#This Row],[n4]],sharp_spelling[number],0),2)),"")</f>
        <v>C#</v>
      </c>
      <c r="V334" s="1" t="str">
        <f>IFERROR(IF($I334="b",INDEX(flat_spelling[],MATCH(scales[[#This Row],[n5]],flat_spelling[number],0),2),INDEX(sharp_spelling[],MATCH(scales[[#This Row],[n5]],sharp_spelling[number],0),2)),"")</f>
        <v>D#</v>
      </c>
      <c r="W334" s="1" t="str">
        <f>IFERROR(IF($I334="b",INDEX(flat_spelling[],MATCH(scales[[#This Row],[n6]],flat_spelling[number],0),2),INDEX(sharp_spelling[],MATCH(scales[[#This Row],[n6]],sharp_spelling[number],0),2)),"")</f>
        <v>F</v>
      </c>
      <c r="X334" s="1" t="str">
        <f>IFERROR(IF($I334="b",INDEX(flat_spelling[],MATCH(scales[[#This Row],[n7]],flat_spelling[number],0),2),INDEX(sharp_spelling[],MATCH(scales[[#This Row],[n7]],sharp_spelling[number],0),2)),"")</f>
        <v/>
      </c>
      <c r="Y334" s="1" t="str">
        <f>IFERROR(IF($I334="b",INDEX(flat_spelling[],MATCH(scales[[#This Row],[n8]],flat_spelling[number],0),2),INDEX(sharp_spelling[],MATCH(scales[[#This Row],[n8]],sharp_spelling[number],0),2)),"")</f>
        <v/>
      </c>
      <c r="Z334" s="1" t="s">
        <v>80</v>
      </c>
      <c r="AA334" s="1" t="s">
        <v>80</v>
      </c>
      <c r="AB334" s="1" t="s">
        <v>80</v>
      </c>
      <c r="AC334" s="1" t="s">
        <v>80</v>
      </c>
      <c r="AD334" s="1" t="s">
        <v>80</v>
      </c>
      <c r="AE334" s="1" t="s">
        <v>80</v>
      </c>
    </row>
    <row r="335" spans="2:31" x14ac:dyDescent="0.4">
      <c r="B335" s="1">
        <v>333</v>
      </c>
      <c r="C335" s="1">
        <v>9</v>
      </c>
      <c r="D335" s="1" t="str">
        <f>scales[[#This Row],[nn1]]</f>
        <v>Ab</v>
      </c>
      <c r="E335" s="1" t="s">
        <v>112</v>
      </c>
      <c r="F335" s="1">
        <v>2</v>
      </c>
      <c r="G335" s="1" t="s">
        <v>82</v>
      </c>
      <c r="H335" s="1">
        <f t="shared" si="205"/>
        <v>9</v>
      </c>
      <c r="I335" s="1" t="str">
        <f>IF(COUNTIF(RMS_spelling[number],scales[[#This Row],[RMS]])&gt;0,"b","")</f>
        <v>b</v>
      </c>
      <c r="J335" s="1">
        <f t="shared" si="206"/>
        <v>9</v>
      </c>
      <c r="K335" s="1">
        <f t="shared" si="207"/>
        <v>11</v>
      </c>
      <c r="L335" s="1">
        <f t="shared" si="208"/>
        <v>1</v>
      </c>
      <c r="M335" s="1">
        <f t="shared" si="209"/>
        <v>3</v>
      </c>
      <c r="N335" s="1">
        <f t="shared" si="210"/>
        <v>5</v>
      </c>
      <c r="O335" s="1">
        <f t="shared" si="211"/>
        <v>7</v>
      </c>
      <c r="R335" s="1" t="str">
        <f>IFERROR(IF($I335="b",INDEX(flat_spelling[],MATCH(scales[[#This Row],[n1]],flat_spelling[number],0),2),INDEX(sharp_spelling[],MATCH(scales[[#This Row],[n1]],sharp_spelling[number],0),2)),"")</f>
        <v>Ab</v>
      </c>
      <c r="S335" s="1" t="str">
        <f>IFERROR(IF($I335="b",INDEX(flat_spelling[],MATCH(scales[[#This Row],[n2]],flat_spelling[number],0),2),INDEX(sharp_spelling[],MATCH(scales[[#This Row],[n2]],sharp_spelling[number],0),2)),"")</f>
        <v>Bb</v>
      </c>
      <c r="T335" s="1" t="str">
        <f>IFERROR(IF($I335="b",INDEX(flat_spelling[],MATCH(scales[[#This Row],[n3]],flat_spelling[number],0),2),INDEX(sharp_spelling[],MATCH(scales[[#This Row],[n3]],sharp_spelling[number],0),2)),"")</f>
        <v>C</v>
      </c>
      <c r="U335" s="1" t="str">
        <f>IFERROR(IF($I335="b",INDEX(flat_spelling[],MATCH(scales[[#This Row],[n4]],flat_spelling[number],0),2),INDEX(sharp_spelling[],MATCH(scales[[#This Row],[n4]],sharp_spelling[number],0),2)),"")</f>
        <v>D</v>
      </c>
      <c r="V335" s="1" t="str">
        <f>IFERROR(IF($I335="b",INDEX(flat_spelling[],MATCH(scales[[#This Row],[n5]],flat_spelling[number],0),2),INDEX(sharp_spelling[],MATCH(scales[[#This Row],[n5]],sharp_spelling[number],0),2)),"")</f>
        <v>E</v>
      </c>
      <c r="W335" s="1" t="str">
        <f>IFERROR(IF($I335="b",INDEX(flat_spelling[],MATCH(scales[[#This Row],[n6]],flat_spelling[number],0),2),INDEX(sharp_spelling[],MATCH(scales[[#This Row],[n6]],sharp_spelling[number],0),2)),"")</f>
        <v>Gb</v>
      </c>
      <c r="X335" s="1" t="str">
        <f>IFERROR(IF($I335="b",INDEX(flat_spelling[],MATCH(scales[[#This Row],[n7]],flat_spelling[number],0),2),INDEX(sharp_spelling[],MATCH(scales[[#This Row],[n7]],sharp_spelling[number],0),2)),"")</f>
        <v/>
      </c>
      <c r="Y335" s="1" t="str">
        <f>IFERROR(IF($I335="b",INDEX(flat_spelling[],MATCH(scales[[#This Row],[n8]],flat_spelling[number],0),2),INDEX(sharp_spelling[],MATCH(scales[[#This Row],[n8]],sharp_spelling[number],0),2)),"")</f>
        <v/>
      </c>
      <c r="Z335" s="1" t="s">
        <v>80</v>
      </c>
      <c r="AA335" s="1" t="s">
        <v>80</v>
      </c>
      <c r="AB335" s="1" t="s">
        <v>80</v>
      </c>
      <c r="AC335" s="1" t="s">
        <v>80</v>
      </c>
      <c r="AD335" s="1" t="s">
        <v>80</v>
      </c>
      <c r="AE335" s="1" t="s">
        <v>80</v>
      </c>
    </row>
    <row r="336" spans="2:31" x14ac:dyDescent="0.4">
      <c r="B336" s="1">
        <v>334</v>
      </c>
      <c r="C336" s="1">
        <v>10</v>
      </c>
      <c r="D336" s="1" t="str">
        <f>scales[[#This Row],[nn1]]</f>
        <v>A</v>
      </c>
      <c r="E336" s="1" t="s">
        <v>112</v>
      </c>
      <c r="F336" s="1">
        <v>2</v>
      </c>
      <c r="G336" s="1" t="s">
        <v>82</v>
      </c>
      <c r="H336" s="1">
        <f t="shared" si="205"/>
        <v>10</v>
      </c>
      <c r="I336" s="1" t="str">
        <f>IF(COUNTIF(RMS_spelling[number],scales[[#This Row],[RMS]])&gt;0,"b","")</f>
        <v/>
      </c>
      <c r="J336" s="1">
        <f t="shared" si="206"/>
        <v>10</v>
      </c>
      <c r="K336" s="1">
        <f t="shared" si="207"/>
        <v>12</v>
      </c>
      <c r="L336" s="1">
        <f t="shared" si="208"/>
        <v>2</v>
      </c>
      <c r="M336" s="1">
        <f t="shared" si="209"/>
        <v>4</v>
      </c>
      <c r="N336" s="1">
        <f t="shared" si="210"/>
        <v>6</v>
      </c>
      <c r="O336" s="1">
        <f t="shared" si="211"/>
        <v>8</v>
      </c>
      <c r="R336" s="1" t="str">
        <f>IFERROR(IF($I336="b",INDEX(flat_spelling[],MATCH(scales[[#This Row],[n1]],flat_spelling[number],0),2),INDEX(sharp_spelling[],MATCH(scales[[#This Row],[n1]],sharp_spelling[number],0),2)),"")</f>
        <v>A</v>
      </c>
      <c r="S336" s="1" t="str">
        <f>IFERROR(IF($I336="b",INDEX(flat_spelling[],MATCH(scales[[#This Row],[n2]],flat_spelling[number],0),2),INDEX(sharp_spelling[],MATCH(scales[[#This Row],[n2]],sharp_spelling[number],0),2)),"")</f>
        <v>B</v>
      </c>
      <c r="T336" s="1" t="str">
        <f>IFERROR(IF($I336="b",INDEX(flat_spelling[],MATCH(scales[[#This Row],[n3]],flat_spelling[number],0),2),INDEX(sharp_spelling[],MATCH(scales[[#This Row],[n3]],sharp_spelling[number],0),2)),"")</f>
        <v>C#</v>
      </c>
      <c r="U336" s="1" t="str">
        <f>IFERROR(IF($I336="b",INDEX(flat_spelling[],MATCH(scales[[#This Row],[n4]],flat_spelling[number],0),2),INDEX(sharp_spelling[],MATCH(scales[[#This Row],[n4]],sharp_spelling[number],0),2)),"")</f>
        <v>D#</v>
      </c>
      <c r="V336" s="1" t="str">
        <f>IFERROR(IF($I336="b",INDEX(flat_spelling[],MATCH(scales[[#This Row],[n5]],flat_spelling[number],0),2),INDEX(sharp_spelling[],MATCH(scales[[#This Row],[n5]],sharp_spelling[number],0),2)),"")</f>
        <v>F</v>
      </c>
      <c r="W336" s="1" t="str">
        <f>IFERROR(IF($I336="b",INDEX(flat_spelling[],MATCH(scales[[#This Row],[n6]],flat_spelling[number],0),2),INDEX(sharp_spelling[],MATCH(scales[[#This Row],[n6]],sharp_spelling[number],0),2)),"")</f>
        <v>G</v>
      </c>
      <c r="X336" s="1" t="str">
        <f>IFERROR(IF($I336="b",INDEX(flat_spelling[],MATCH(scales[[#This Row],[n7]],flat_spelling[number],0),2),INDEX(sharp_spelling[],MATCH(scales[[#This Row],[n7]],sharp_spelling[number],0),2)),"")</f>
        <v/>
      </c>
      <c r="Y336" s="1" t="str">
        <f>IFERROR(IF($I336="b",INDEX(flat_spelling[],MATCH(scales[[#This Row],[n8]],flat_spelling[number],0),2),INDEX(sharp_spelling[],MATCH(scales[[#This Row],[n8]],sharp_spelling[number],0),2)),"")</f>
        <v/>
      </c>
      <c r="Z336" s="1" t="s">
        <v>80</v>
      </c>
      <c r="AA336" s="1" t="s">
        <v>80</v>
      </c>
      <c r="AB336" s="1" t="s">
        <v>80</v>
      </c>
      <c r="AC336" s="1" t="s">
        <v>80</v>
      </c>
      <c r="AD336" s="1" t="s">
        <v>80</v>
      </c>
      <c r="AE336" s="1" t="s">
        <v>80</v>
      </c>
    </row>
    <row r="337" spans="2:31" x14ac:dyDescent="0.4">
      <c r="B337" s="1">
        <v>335</v>
      </c>
      <c r="C337" s="1">
        <v>11</v>
      </c>
      <c r="D337" s="1" t="str">
        <f>scales[[#This Row],[nn1]]</f>
        <v>Bb</v>
      </c>
      <c r="E337" s="1" t="s">
        <v>112</v>
      </c>
      <c r="F337" s="1">
        <v>2</v>
      </c>
      <c r="G337" s="1" t="s">
        <v>82</v>
      </c>
      <c r="H337" s="1">
        <f t="shared" si="205"/>
        <v>11</v>
      </c>
      <c r="I337" s="1" t="str">
        <f>IF(COUNTIF(RMS_spelling[number],scales[[#This Row],[RMS]])&gt;0,"b","")</f>
        <v>b</v>
      </c>
      <c r="J337" s="1">
        <f t="shared" si="206"/>
        <v>11</v>
      </c>
      <c r="K337" s="1">
        <f t="shared" si="207"/>
        <v>1</v>
      </c>
      <c r="L337" s="1">
        <f t="shared" si="208"/>
        <v>3</v>
      </c>
      <c r="M337" s="1">
        <f t="shared" si="209"/>
        <v>5</v>
      </c>
      <c r="N337" s="1">
        <f t="shared" si="210"/>
        <v>7</v>
      </c>
      <c r="O337" s="1">
        <f t="shared" si="211"/>
        <v>9</v>
      </c>
      <c r="R337" s="1" t="str">
        <f>IFERROR(IF($I337="b",INDEX(flat_spelling[],MATCH(scales[[#This Row],[n1]],flat_spelling[number],0),2),INDEX(sharp_spelling[],MATCH(scales[[#This Row],[n1]],sharp_spelling[number],0),2)),"")</f>
        <v>Bb</v>
      </c>
      <c r="S337" s="1" t="str">
        <f>IFERROR(IF($I337="b",INDEX(flat_spelling[],MATCH(scales[[#This Row],[n2]],flat_spelling[number],0),2),INDEX(sharp_spelling[],MATCH(scales[[#This Row],[n2]],sharp_spelling[number],0),2)),"")</f>
        <v>C</v>
      </c>
      <c r="T337" s="1" t="str">
        <f>IFERROR(IF($I337="b",INDEX(flat_spelling[],MATCH(scales[[#This Row],[n3]],flat_spelling[number],0),2),INDEX(sharp_spelling[],MATCH(scales[[#This Row],[n3]],sharp_spelling[number],0),2)),"")</f>
        <v>D</v>
      </c>
      <c r="U337" s="1" t="str">
        <f>IFERROR(IF($I337="b",INDEX(flat_spelling[],MATCH(scales[[#This Row],[n4]],flat_spelling[number],0),2),INDEX(sharp_spelling[],MATCH(scales[[#This Row],[n4]],sharp_spelling[number],0),2)),"")</f>
        <v>E</v>
      </c>
      <c r="V337" s="1" t="str">
        <f>IFERROR(IF($I337="b",INDEX(flat_spelling[],MATCH(scales[[#This Row],[n5]],flat_spelling[number],0),2),INDEX(sharp_spelling[],MATCH(scales[[#This Row],[n5]],sharp_spelling[number],0),2)),"")</f>
        <v>Gb</v>
      </c>
      <c r="W337" s="1" t="str">
        <f>IFERROR(IF($I337="b",INDEX(flat_spelling[],MATCH(scales[[#This Row],[n6]],flat_spelling[number],0),2),INDEX(sharp_spelling[],MATCH(scales[[#This Row],[n6]],sharp_spelling[number],0),2)),"")</f>
        <v>Ab</v>
      </c>
      <c r="X337" s="1" t="str">
        <f>IFERROR(IF($I337="b",INDEX(flat_spelling[],MATCH(scales[[#This Row],[n7]],flat_spelling[number],0),2),INDEX(sharp_spelling[],MATCH(scales[[#This Row],[n7]],sharp_spelling[number],0),2)),"")</f>
        <v/>
      </c>
      <c r="Y337" s="1" t="str">
        <f>IFERROR(IF($I337="b",INDEX(flat_spelling[],MATCH(scales[[#This Row],[n8]],flat_spelling[number],0),2),INDEX(sharp_spelling[],MATCH(scales[[#This Row],[n8]],sharp_spelling[number],0),2)),"")</f>
        <v/>
      </c>
      <c r="Z337" s="1" t="s">
        <v>80</v>
      </c>
      <c r="AA337" s="1" t="s">
        <v>80</v>
      </c>
      <c r="AB337" s="1" t="s">
        <v>80</v>
      </c>
      <c r="AC337" s="1" t="s">
        <v>80</v>
      </c>
      <c r="AD337" s="1" t="s">
        <v>80</v>
      </c>
      <c r="AE337" s="1" t="s">
        <v>80</v>
      </c>
    </row>
    <row r="338" spans="2:31" x14ac:dyDescent="0.4">
      <c r="B338" s="1">
        <v>336</v>
      </c>
      <c r="C338" s="1">
        <v>12</v>
      </c>
      <c r="D338" s="1" t="str">
        <f>scales[[#This Row],[nn1]]</f>
        <v>B</v>
      </c>
      <c r="E338" s="1" t="s">
        <v>112</v>
      </c>
      <c r="F338" s="1">
        <v>2</v>
      </c>
      <c r="G338" s="1" t="s">
        <v>82</v>
      </c>
      <c r="H338" s="1">
        <f t="shared" si="205"/>
        <v>12</v>
      </c>
      <c r="I338" s="1" t="str">
        <f>IF(COUNTIF(RMS_spelling[number],scales[[#This Row],[RMS]])&gt;0,"b","")</f>
        <v/>
      </c>
      <c r="J338" s="1">
        <f t="shared" si="206"/>
        <v>12</v>
      </c>
      <c r="K338" s="1">
        <f t="shared" si="207"/>
        <v>2</v>
      </c>
      <c r="L338" s="1">
        <f t="shared" si="208"/>
        <v>4</v>
      </c>
      <c r="M338" s="1">
        <f t="shared" si="209"/>
        <v>6</v>
      </c>
      <c r="N338" s="1">
        <f t="shared" si="210"/>
        <v>8</v>
      </c>
      <c r="O338" s="1">
        <f t="shared" si="211"/>
        <v>10</v>
      </c>
      <c r="R338" s="1" t="str">
        <f>IFERROR(IF($I338="b",INDEX(flat_spelling[],MATCH(scales[[#This Row],[n1]],flat_spelling[number],0),2),INDEX(sharp_spelling[],MATCH(scales[[#This Row],[n1]],sharp_spelling[number],0),2)),"")</f>
        <v>B</v>
      </c>
      <c r="S338" s="1" t="str">
        <f>IFERROR(IF($I338="b",INDEX(flat_spelling[],MATCH(scales[[#This Row],[n2]],flat_spelling[number],0),2),INDEX(sharp_spelling[],MATCH(scales[[#This Row],[n2]],sharp_spelling[number],0),2)),"")</f>
        <v>C#</v>
      </c>
      <c r="T338" s="1" t="str">
        <f>IFERROR(IF($I338="b",INDEX(flat_spelling[],MATCH(scales[[#This Row],[n3]],flat_spelling[number],0),2),INDEX(sharp_spelling[],MATCH(scales[[#This Row],[n3]],sharp_spelling[number],0),2)),"")</f>
        <v>D#</v>
      </c>
      <c r="U338" s="1" t="str">
        <f>IFERROR(IF($I338="b",INDEX(flat_spelling[],MATCH(scales[[#This Row],[n4]],flat_spelling[number],0),2),INDEX(sharp_spelling[],MATCH(scales[[#This Row],[n4]],sharp_spelling[number],0),2)),"")</f>
        <v>F</v>
      </c>
      <c r="V338" s="1" t="str">
        <f>IFERROR(IF($I338="b",INDEX(flat_spelling[],MATCH(scales[[#This Row],[n5]],flat_spelling[number],0),2),INDEX(sharp_spelling[],MATCH(scales[[#This Row],[n5]],sharp_spelling[number],0),2)),"")</f>
        <v>G</v>
      </c>
      <c r="W338" s="1" t="str">
        <f>IFERROR(IF($I338="b",INDEX(flat_spelling[],MATCH(scales[[#This Row],[n6]],flat_spelling[number],0),2),INDEX(sharp_spelling[],MATCH(scales[[#This Row],[n6]],sharp_spelling[number],0),2)),"")</f>
        <v>A</v>
      </c>
      <c r="X338" s="1" t="str">
        <f>IFERROR(IF($I338="b",INDEX(flat_spelling[],MATCH(scales[[#This Row],[n7]],flat_spelling[number],0),2),INDEX(sharp_spelling[],MATCH(scales[[#This Row],[n7]],sharp_spelling[number],0),2)),"")</f>
        <v/>
      </c>
      <c r="Y338" s="1" t="str">
        <f>IFERROR(IF($I338="b",INDEX(flat_spelling[],MATCH(scales[[#This Row],[n8]],flat_spelling[number],0),2),INDEX(sharp_spelling[],MATCH(scales[[#This Row],[n8]],sharp_spelling[number],0),2)),"")</f>
        <v/>
      </c>
      <c r="Z338" s="1" t="s">
        <v>80</v>
      </c>
      <c r="AA338" s="1" t="s">
        <v>80</v>
      </c>
      <c r="AB338" s="1" t="s">
        <v>80</v>
      </c>
      <c r="AC338" s="1" t="s">
        <v>80</v>
      </c>
      <c r="AD338" s="1" t="s">
        <v>80</v>
      </c>
      <c r="AE338" s="1" t="s">
        <v>80</v>
      </c>
    </row>
    <row r="339" spans="2:31" x14ac:dyDescent="0.4">
      <c r="B339" s="1">
        <v>337</v>
      </c>
      <c r="C339" s="1">
        <v>1</v>
      </c>
      <c r="D339" s="1" t="str">
        <f>scales[[#This Row],[nn1]]</f>
        <v>C</v>
      </c>
      <c r="E339" s="1" t="s">
        <v>112</v>
      </c>
      <c r="F339" s="1">
        <v>3</v>
      </c>
      <c r="G339" s="1" t="s">
        <v>110</v>
      </c>
      <c r="H339" s="1">
        <f>MOD(1+2,12)+1</f>
        <v>4</v>
      </c>
      <c r="I339" s="1" t="str">
        <f>IF(COUNTIF(RMS_spelling[number],scales[[#This Row],[RMS]])&gt;0,"b","")</f>
        <v>b</v>
      </c>
      <c r="J339" s="1">
        <v>1</v>
      </c>
      <c r="K339" s="1">
        <v>4</v>
      </c>
      <c r="L339" s="1">
        <v>6</v>
      </c>
      <c r="M339" s="1">
        <v>7</v>
      </c>
      <c r="N339" s="1">
        <v>8</v>
      </c>
      <c r="O339" s="1">
        <v>11</v>
      </c>
      <c r="R339" s="1" t="str">
        <f>IFERROR(IF($I339="b",INDEX(flat_spelling[],MATCH(scales[[#This Row],[n1]],flat_spelling[number],0),2),INDEX(sharp_spelling[],MATCH(scales[[#This Row],[n1]],sharp_spelling[number],0),2)),"")</f>
        <v>C</v>
      </c>
      <c r="S339" s="1" t="str">
        <f>IFERROR(IF($I339="b",INDEX(flat_spelling[],MATCH(scales[[#This Row],[n2]],flat_spelling[number],0),2),INDEX(sharp_spelling[],MATCH(scales[[#This Row],[n2]],sharp_spelling[number],0),2)),"")</f>
        <v>Eb</v>
      </c>
      <c r="T339" s="1" t="str">
        <f>IFERROR(IF($I339="b",INDEX(flat_spelling[],MATCH(scales[[#This Row],[n3]],flat_spelling[number],0),2),INDEX(sharp_spelling[],MATCH(scales[[#This Row],[n3]],sharp_spelling[number],0),2)),"")</f>
        <v>F</v>
      </c>
      <c r="U339" s="1" t="str">
        <f>IFERROR(IF($I339="b",INDEX(flat_spelling[],MATCH(scales[[#This Row],[n4]],flat_spelling[number],0),2),INDEX(sharp_spelling[],MATCH(scales[[#This Row],[n4]],sharp_spelling[number],0),2)),"")</f>
        <v>Gb</v>
      </c>
      <c r="V339" s="1" t="str">
        <f>IFERROR(IF($I339="b",INDEX(flat_spelling[],MATCH(scales[[#This Row],[n5]],flat_spelling[number],0),2),INDEX(sharp_spelling[],MATCH(scales[[#This Row],[n5]],sharp_spelling[number],0),2)),"")</f>
        <v>G</v>
      </c>
      <c r="W339" s="1" t="str">
        <f>IFERROR(IF($I339="b",INDEX(flat_spelling[],MATCH(scales[[#This Row],[n6]],flat_spelling[number],0),2),INDEX(sharp_spelling[],MATCH(scales[[#This Row],[n6]],sharp_spelling[number],0),2)),"")</f>
        <v>Bb</v>
      </c>
      <c r="X339" s="1" t="str">
        <f>IFERROR(IF($I339="b",INDEX(flat_spelling[],MATCH(scales[[#This Row],[n7]],flat_spelling[number],0),2),INDEX(sharp_spelling[],MATCH(scales[[#This Row],[n7]],sharp_spelling[number],0),2)),"")</f>
        <v/>
      </c>
      <c r="Y339" s="1" t="str">
        <f>IFERROR(IF($I339="b",INDEX(flat_spelling[],MATCH(scales[[#This Row],[n8]],flat_spelling[number],0),2),INDEX(sharp_spelling[],MATCH(scales[[#This Row],[n8]],sharp_spelling[number],0),2)),"")</f>
        <v/>
      </c>
    </row>
    <row r="340" spans="2:31" x14ac:dyDescent="0.4">
      <c r="B340" s="1">
        <v>338</v>
      </c>
      <c r="C340" s="1">
        <v>2</v>
      </c>
      <c r="D340" s="1" t="str">
        <f>scales[[#This Row],[nn1]]</f>
        <v>C#</v>
      </c>
      <c r="E340" s="1" t="s">
        <v>112</v>
      </c>
      <c r="F340" s="1">
        <v>3</v>
      </c>
      <c r="G340" s="1" t="s">
        <v>110</v>
      </c>
      <c r="H340" s="1">
        <f t="shared" ref="H340:H350" si="212">MOD(H339,12)+1</f>
        <v>5</v>
      </c>
      <c r="I340" s="1" t="str">
        <f>IF(COUNTIF(RMS_spelling[number],scales[[#This Row],[RMS]])&gt;0,"b","")</f>
        <v/>
      </c>
      <c r="J340" s="1">
        <f t="shared" ref="J340:J350" si="213">MOD(J339,12)+1</f>
        <v>2</v>
      </c>
      <c r="K340" s="1">
        <f t="shared" ref="K340:K350" si="214">MOD(K339,12)+1</f>
        <v>5</v>
      </c>
      <c r="L340" s="1">
        <f t="shared" ref="L340:L350" si="215">MOD(L339,12)+1</f>
        <v>7</v>
      </c>
      <c r="M340" s="1">
        <f t="shared" ref="M340:M350" si="216">MOD(M339,12)+1</f>
        <v>8</v>
      </c>
      <c r="N340" s="1">
        <f t="shared" ref="N340:N350" si="217">MOD(N339,12)+1</f>
        <v>9</v>
      </c>
      <c r="O340" s="1">
        <f t="shared" ref="O340:O350" si="218">MOD(O339,12)+1</f>
        <v>12</v>
      </c>
      <c r="R340" s="1" t="str">
        <f>IFERROR(IF($I340="b",INDEX(flat_spelling[],MATCH(scales[[#This Row],[n1]],flat_spelling[number],0),2),INDEX(sharp_spelling[],MATCH(scales[[#This Row],[n1]],sharp_spelling[number],0),2)),"")</f>
        <v>C#</v>
      </c>
      <c r="S340" s="1" t="str">
        <f>IFERROR(IF($I340="b",INDEX(flat_spelling[],MATCH(scales[[#This Row],[n2]],flat_spelling[number],0),2),INDEX(sharp_spelling[],MATCH(scales[[#This Row],[n2]],sharp_spelling[number],0),2)),"")</f>
        <v>E</v>
      </c>
      <c r="T340" s="1" t="str">
        <f>IFERROR(IF($I340="b",INDEX(flat_spelling[],MATCH(scales[[#This Row],[n3]],flat_spelling[number],0),2),INDEX(sharp_spelling[],MATCH(scales[[#This Row],[n3]],sharp_spelling[number],0),2)),"")</f>
        <v>F#</v>
      </c>
      <c r="U340" s="1" t="str">
        <f>IFERROR(IF($I340="b",INDEX(flat_spelling[],MATCH(scales[[#This Row],[n4]],flat_spelling[number],0),2),INDEX(sharp_spelling[],MATCH(scales[[#This Row],[n4]],sharp_spelling[number],0),2)),"")</f>
        <v>G</v>
      </c>
      <c r="V340" s="1" t="str">
        <f>IFERROR(IF($I340="b",INDEX(flat_spelling[],MATCH(scales[[#This Row],[n5]],flat_spelling[number],0),2),INDEX(sharp_spelling[],MATCH(scales[[#This Row],[n5]],sharp_spelling[number],0),2)),"")</f>
        <v>G#</v>
      </c>
      <c r="W340" s="1" t="str">
        <f>IFERROR(IF($I340="b",INDEX(flat_spelling[],MATCH(scales[[#This Row],[n6]],flat_spelling[number],0),2),INDEX(sharp_spelling[],MATCH(scales[[#This Row],[n6]],sharp_spelling[number],0),2)),"")</f>
        <v>B</v>
      </c>
      <c r="X340" s="1" t="str">
        <f>IFERROR(IF($I340="b",INDEX(flat_spelling[],MATCH(scales[[#This Row],[n7]],flat_spelling[number],0),2),INDEX(sharp_spelling[],MATCH(scales[[#This Row],[n7]],sharp_spelling[number],0),2)),"")</f>
        <v/>
      </c>
      <c r="Y340" s="1" t="str">
        <f>IFERROR(IF($I340="b",INDEX(flat_spelling[],MATCH(scales[[#This Row],[n8]],flat_spelling[number],0),2),INDEX(sharp_spelling[],MATCH(scales[[#This Row],[n8]],sharp_spelling[number],0),2)),"")</f>
        <v/>
      </c>
    </row>
    <row r="341" spans="2:31" x14ac:dyDescent="0.4">
      <c r="B341" s="1">
        <v>339</v>
      </c>
      <c r="C341" s="1">
        <v>3</v>
      </c>
      <c r="D341" s="1" t="str">
        <f>scales[[#This Row],[nn1]]</f>
        <v>D</v>
      </c>
      <c r="E341" s="1" t="s">
        <v>112</v>
      </c>
      <c r="F341" s="1">
        <v>3</v>
      </c>
      <c r="G341" s="1" t="s">
        <v>110</v>
      </c>
      <c r="H341" s="1">
        <f t="shared" si="212"/>
        <v>6</v>
      </c>
      <c r="I341" s="1" t="str">
        <f>IF(COUNTIF(RMS_spelling[number],scales[[#This Row],[RMS]])&gt;0,"b","")</f>
        <v>b</v>
      </c>
      <c r="J341" s="1">
        <f t="shared" si="213"/>
        <v>3</v>
      </c>
      <c r="K341" s="1">
        <f t="shared" si="214"/>
        <v>6</v>
      </c>
      <c r="L341" s="1">
        <f t="shared" si="215"/>
        <v>8</v>
      </c>
      <c r="M341" s="1">
        <f t="shared" si="216"/>
        <v>9</v>
      </c>
      <c r="N341" s="1">
        <f t="shared" si="217"/>
        <v>10</v>
      </c>
      <c r="O341" s="1">
        <f t="shared" si="218"/>
        <v>1</v>
      </c>
      <c r="R341" s="1" t="str">
        <f>IFERROR(IF($I341="b",INDEX(flat_spelling[],MATCH(scales[[#This Row],[n1]],flat_spelling[number],0),2),INDEX(sharp_spelling[],MATCH(scales[[#This Row],[n1]],sharp_spelling[number],0),2)),"")</f>
        <v>D</v>
      </c>
      <c r="S341" s="1" t="str">
        <f>IFERROR(IF($I341="b",INDEX(flat_spelling[],MATCH(scales[[#This Row],[n2]],flat_spelling[number],0),2),INDEX(sharp_spelling[],MATCH(scales[[#This Row],[n2]],sharp_spelling[number],0),2)),"")</f>
        <v>F</v>
      </c>
      <c r="T341" s="1" t="str">
        <f>IFERROR(IF($I341="b",INDEX(flat_spelling[],MATCH(scales[[#This Row],[n3]],flat_spelling[number],0),2),INDEX(sharp_spelling[],MATCH(scales[[#This Row],[n3]],sharp_spelling[number],0),2)),"")</f>
        <v>G</v>
      </c>
      <c r="U341" s="1" t="str">
        <f>IFERROR(IF($I341="b",INDEX(flat_spelling[],MATCH(scales[[#This Row],[n4]],flat_spelling[number],0),2),INDEX(sharp_spelling[],MATCH(scales[[#This Row],[n4]],sharp_spelling[number],0),2)),"")</f>
        <v>Ab</v>
      </c>
      <c r="V341" s="1" t="str">
        <f>IFERROR(IF($I341="b",INDEX(flat_spelling[],MATCH(scales[[#This Row],[n5]],flat_spelling[number],0),2),INDEX(sharp_spelling[],MATCH(scales[[#This Row],[n5]],sharp_spelling[number],0),2)),"")</f>
        <v>A</v>
      </c>
      <c r="W341" s="1" t="str">
        <f>IFERROR(IF($I341="b",INDEX(flat_spelling[],MATCH(scales[[#This Row],[n6]],flat_spelling[number],0),2),INDEX(sharp_spelling[],MATCH(scales[[#This Row],[n6]],sharp_spelling[number],0),2)),"")</f>
        <v>C</v>
      </c>
      <c r="X341" s="1" t="str">
        <f>IFERROR(IF($I341="b",INDEX(flat_spelling[],MATCH(scales[[#This Row],[n7]],flat_spelling[number],0),2),INDEX(sharp_spelling[],MATCH(scales[[#This Row],[n7]],sharp_spelling[number],0),2)),"")</f>
        <v/>
      </c>
      <c r="Y341" s="1" t="str">
        <f>IFERROR(IF($I341="b",INDEX(flat_spelling[],MATCH(scales[[#This Row],[n8]],flat_spelling[number],0),2),INDEX(sharp_spelling[],MATCH(scales[[#This Row],[n8]],sharp_spelling[number],0),2)),"")</f>
        <v/>
      </c>
    </row>
    <row r="342" spans="2:31" x14ac:dyDescent="0.4">
      <c r="B342" s="1">
        <v>340</v>
      </c>
      <c r="C342" s="1">
        <v>4</v>
      </c>
      <c r="D342" s="1" t="str">
        <f>scales[[#This Row],[nn1]]</f>
        <v>D#</v>
      </c>
      <c r="E342" s="1" t="s">
        <v>112</v>
      </c>
      <c r="F342" s="1">
        <v>3</v>
      </c>
      <c r="G342" s="1" t="s">
        <v>110</v>
      </c>
      <c r="H342" s="1">
        <f t="shared" si="212"/>
        <v>7</v>
      </c>
      <c r="I342" s="1" t="str">
        <f>IF(COUNTIF(RMS_spelling[number],scales[[#This Row],[RMS]])&gt;0,"b","")</f>
        <v/>
      </c>
      <c r="J342" s="1">
        <f t="shared" si="213"/>
        <v>4</v>
      </c>
      <c r="K342" s="1">
        <f t="shared" si="214"/>
        <v>7</v>
      </c>
      <c r="L342" s="1">
        <f t="shared" si="215"/>
        <v>9</v>
      </c>
      <c r="M342" s="1">
        <f t="shared" si="216"/>
        <v>10</v>
      </c>
      <c r="N342" s="1">
        <f t="shared" si="217"/>
        <v>11</v>
      </c>
      <c r="O342" s="1">
        <f t="shared" si="218"/>
        <v>2</v>
      </c>
      <c r="R342" s="1" t="str">
        <f>IFERROR(IF($I342="b",INDEX(flat_spelling[],MATCH(scales[[#This Row],[n1]],flat_spelling[number],0),2),INDEX(sharp_spelling[],MATCH(scales[[#This Row],[n1]],sharp_spelling[number],0),2)),"")</f>
        <v>D#</v>
      </c>
      <c r="S342" s="1" t="str">
        <f>IFERROR(IF($I342="b",INDEX(flat_spelling[],MATCH(scales[[#This Row],[n2]],flat_spelling[number],0),2),INDEX(sharp_spelling[],MATCH(scales[[#This Row],[n2]],sharp_spelling[number],0),2)),"")</f>
        <v>F#</v>
      </c>
      <c r="T342" s="1" t="str">
        <f>IFERROR(IF($I342="b",INDEX(flat_spelling[],MATCH(scales[[#This Row],[n3]],flat_spelling[number],0),2),INDEX(sharp_spelling[],MATCH(scales[[#This Row],[n3]],sharp_spelling[number],0),2)),"")</f>
        <v>G#</v>
      </c>
      <c r="U342" s="1" t="str">
        <f>IFERROR(IF($I342="b",INDEX(flat_spelling[],MATCH(scales[[#This Row],[n4]],flat_spelling[number],0),2),INDEX(sharp_spelling[],MATCH(scales[[#This Row],[n4]],sharp_spelling[number],0),2)),"")</f>
        <v>A</v>
      </c>
      <c r="V342" s="1" t="str">
        <f>IFERROR(IF($I342="b",INDEX(flat_spelling[],MATCH(scales[[#This Row],[n5]],flat_spelling[number],0),2),INDEX(sharp_spelling[],MATCH(scales[[#This Row],[n5]],sharp_spelling[number],0),2)),"")</f>
        <v>A#</v>
      </c>
      <c r="W342" s="1" t="str">
        <f>IFERROR(IF($I342="b",INDEX(flat_spelling[],MATCH(scales[[#This Row],[n6]],flat_spelling[number],0),2),INDEX(sharp_spelling[],MATCH(scales[[#This Row],[n6]],sharp_spelling[number],0),2)),"")</f>
        <v>C#</v>
      </c>
      <c r="X342" s="1" t="str">
        <f>IFERROR(IF($I342="b",INDEX(flat_spelling[],MATCH(scales[[#This Row],[n7]],flat_spelling[number],0),2),INDEX(sharp_spelling[],MATCH(scales[[#This Row],[n7]],sharp_spelling[number],0),2)),"")</f>
        <v/>
      </c>
      <c r="Y342" s="1" t="str">
        <f>IFERROR(IF($I342="b",INDEX(flat_spelling[],MATCH(scales[[#This Row],[n8]],flat_spelling[number],0),2),INDEX(sharp_spelling[],MATCH(scales[[#This Row],[n8]],sharp_spelling[number],0),2)),"")</f>
        <v/>
      </c>
    </row>
    <row r="343" spans="2:31" x14ac:dyDescent="0.4">
      <c r="B343" s="1">
        <v>341</v>
      </c>
      <c r="C343" s="1">
        <v>5</v>
      </c>
      <c r="D343" s="1" t="str">
        <f>scales[[#This Row],[nn1]]</f>
        <v>E</v>
      </c>
      <c r="E343" s="1" t="s">
        <v>112</v>
      </c>
      <c r="F343" s="1">
        <v>3</v>
      </c>
      <c r="G343" s="1" t="s">
        <v>110</v>
      </c>
      <c r="H343" s="1">
        <f t="shared" si="212"/>
        <v>8</v>
      </c>
      <c r="I343" s="1" t="str">
        <f>IF(COUNTIF(RMS_spelling[number],scales[[#This Row],[RMS]])&gt;0,"b","")</f>
        <v/>
      </c>
      <c r="J343" s="1">
        <f t="shared" si="213"/>
        <v>5</v>
      </c>
      <c r="K343" s="1">
        <f t="shared" si="214"/>
        <v>8</v>
      </c>
      <c r="L343" s="1">
        <f t="shared" si="215"/>
        <v>10</v>
      </c>
      <c r="M343" s="1">
        <f t="shared" si="216"/>
        <v>11</v>
      </c>
      <c r="N343" s="1">
        <f t="shared" si="217"/>
        <v>12</v>
      </c>
      <c r="O343" s="1">
        <f t="shared" si="218"/>
        <v>3</v>
      </c>
      <c r="R343" s="1" t="str">
        <f>IFERROR(IF($I343="b",INDEX(flat_spelling[],MATCH(scales[[#This Row],[n1]],flat_spelling[number],0),2),INDEX(sharp_spelling[],MATCH(scales[[#This Row],[n1]],sharp_spelling[number],0),2)),"")</f>
        <v>E</v>
      </c>
      <c r="S343" s="1" t="str">
        <f>IFERROR(IF($I343="b",INDEX(flat_spelling[],MATCH(scales[[#This Row],[n2]],flat_spelling[number],0),2),INDEX(sharp_spelling[],MATCH(scales[[#This Row],[n2]],sharp_spelling[number],0),2)),"")</f>
        <v>G</v>
      </c>
      <c r="T343" s="1" t="str">
        <f>IFERROR(IF($I343="b",INDEX(flat_spelling[],MATCH(scales[[#This Row],[n3]],flat_spelling[number],0),2),INDEX(sharp_spelling[],MATCH(scales[[#This Row],[n3]],sharp_spelling[number],0),2)),"")</f>
        <v>A</v>
      </c>
      <c r="U343" s="1" t="str">
        <f>IFERROR(IF($I343="b",INDEX(flat_spelling[],MATCH(scales[[#This Row],[n4]],flat_spelling[number],0),2),INDEX(sharp_spelling[],MATCH(scales[[#This Row],[n4]],sharp_spelling[number],0),2)),"")</f>
        <v>A#</v>
      </c>
      <c r="V343" s="1" t="str">
        <f>IFERROR(IF($I343="b",INDEX(flat_spelling[],MATCH(scales[[#This Row],[n5]],flat_spelling[number],0),2),INDEX(sharp_spelling[],MATCH(scales[[#This Row],[n5]],sharp_spelling[number],0),2)),"")</f>
        <v>B</v>
      </c>
      <c r="W343" s="1" t="str">
        <f>IFERROR(IF($I343="b",INDEX(flat_spelling[],MATCH(scales[[#This Row],[n6]],flat_spelling[number],0),2),INDEX(sharp_spelling[],MATCH(scales[[#This Row],[n6]],sharp_spelling[number],0),2)),"")</f>
        <v>D</v>
      </c>
      <c r="X343" s="1" t="str">
        <f>IFERROR(IF($I343="b",INDEX(flat_spelling[],MATCH(scales[[#This Row],[n7]],flat_spelling[number],0),2),INDEX(sharp_spelling[],MATCH(scales[[#This Row],[n7]],sharp_spelling[number],0),2)),"")</f>
        <v/>
      </c>
      <c r="Y343" s="1" t="str">
        <f>IFERROR(IF($I343="b",INDEX(flat_spelling[],MATCH(scales[[#This Row],[n8]],flat_spelling[number],0),2),INDEX(sharp_spelling[],MATCH(scales[[#This Row],[n8]],sharp_spelling[number],0),2)),"")</f>
        <v/>
      </c>
    </row>
    <row r="344" spans="2:31" x14ac:dyDescent="0.4">
      <c r="B344" s="1">
        <v>342</v>
      </c>
      <c r="C344" s="1">
        <v>6</v>
      </c>
      <c r="D344" s="1" t="str">
        <f>scales[[#This Row],[nn1]]</f>
        <v>F</v>
      </c>
      <c r="E344" s="1" t="s">
        <v>112</v>
      </c>
      <c r="F344" s="1">
        <v>3</v>
      </c>
      <c r="G344" s="1" t="s">
        <v>110</v>
      </c>
      <c r="H344" s="1">
        <f t="shared" si="212"/>
        <v>9</v>
      </c>
      <c r="I344" s="1" t="str">
        <f>IF(COUNTIF(RMS_spelling[number],scales[[#This Row],[RMS]])&gt;0,"b","")</f>
        <v>b</v>
      </c>
      <c r="J344" s="1">
        <f t="shared" si="213"/>
        <v>6</v>
      </c>
      <c r="K344" s="1">
        <f t="shared" si="214"/>
        <v>9</v>
      </c>
      <c r="L344" s="1">
        <f t="shared" si="215"/>
        <v>11</v>
      </c>
      <c r="M344" s="1">
        <f t="shared" si="216"/>
        <v>12</v>
      </c>
      <c r="N344" s="1">
        <f t="shared" si="217"/>
        <v>1</v>
      </c>
      <c r="O344" s="1">
        <f t="shared" si="218"/>
        <v>4</v>
      </c>
      <c r="R344" s="1" t="str">
        <f>IFERROR(IF($I344="b",INDEX(flat_spelling[],MATCH(scales[[#This Row],[n1]],flat_spelling[number],0),2),INDEX(sharp_spelling[],MATCH(scales[[#This Row],[n1]],sharp_spelling[number],0),2)),"")</f>
        <v>F</v>
      </c>
      <c r="S344" s="1" t="str">
        <f>IFERROR(IF($I344="b",INDEX(flat_spelling[],MATCH(scales[[#This Row],[n2]],flat_spelling[number],0),2),INDEX(sharp_spelling[],MATCH(scales[[#This Row],[n2]],sharp_spelling[number],0),2)),"")</f>
        <v>Ab</v>
      </c>
      <c r="T344" s="1" t="str">
        <f>IFERROR(IF($I344="b",INDEX(flat_spelling[],MATCH(scales[[#This Row],[n3]],flat_spelling[number],0),2),INDEX(sharp_spelling[],MATCH(scales[[#This Row],[n3]],sharp_spelling[number],0),2)),"")</f>
        <v>Bb</v>
      </c>
      <c r="U344" s="1" t="str">
        <f>IFERROR(IF($I344="b",INDEX(flat_spelling[],MATCH(scales[[#This Row],[n4]],flat_spelling[number],0),2),INDEX(sharp_spelling[],MATCH(scales[[#This Row],[n4]],sharp_spelling[number],0),2)),"")</f>
        <v>B</v>
      </c>
      <c r="V344" s="1" t="str">
        <f>IFERROR(IF($I344="b",INDEX(flat_spelling[],MATCH(scales[[#This Row],[n5]],flat_spelling[number],0),2),INDEX(sharp_spelling[],MATCH(scales[[#This Row],[n5]],sharp_spelling[number],0),2)),"")</f>
        <v>C</v>
      </c>
      <c r="W344" s="1" t="str">
        <f>IFERROR(IF($I344="b",INDEX(flat_spelling[],MATCH(scales[[#This Row],[n6]],flat_spelling[number],0),2),INDEX(sharp_spelling[],MATCH(scales[[#This Row],[n6]],sharp_spelling[number],0),2)),"")</f>
        <v>Eb</v>
      </c>
      <c r="X344" s="1" t="str">
        <f>IFERROR(IF($I344="b",INDEX(flat_spelling[],MATCH(scales[[#This Row],[n7]],flat_spelling[number],0),2),INDEX(sharp_spelling[],MATCH(scales[[#This Row],[n7]],sharp_spelling[number],0),2)),"")</f>
        <v/>
      </c>
      <c r="Y344" s="1" t="str">
        <f>IFERROR(IF($I344="b",INDEX(flat_spelling[],MATCH(scales[[#This Row],[n8]],flat_spelling[number],0),2),INDEX(sharp_spelling[],MATCH(scales[[#This Row],[n8]],sharp_spelling[number],0),2)),"")</f>
        <v/>
      </c>
    </row>
    <row r="345" spans="2:31" x14ac:dyDescent="0.4">
      <c r="B345" s="1">
        <v>343</v>
      </c>
      <c r="C345" s="1">
        <v>7</v>
      </c>
      <c r="D345" s="1" t="str">
        <f>scales[[#This Row],[nn1]]</f>
        <v>F#</v>
      </c>
      <c r="E345" s="1" t="s">
        <v>112</v>
      </c>
      <c r="F345" s="1">
        <v>3</v>
      </c>
      <c r="G345" s="1" t="s">
        <v>110</v>
      </c>
      <c r="H345" s="1">
        <f t="shared" si="212"/>
        <v>10</v>
      </c>
      <c r="I345" s="1" t="str">
        <f>IF(COUNTIF(RMS_spelling[number],scales[[#This Row],[RMS]])&gt;0,"b","")</f>
        <v/>
      </c>
      <c r="J345" s="1">
        <f t="shared" si="213"/>
        <v>7</v>
      </c>
      <c r="K345" s="1">
        <f t="shared" si="214"/>
        <v>10</v>
      </c>
      <c r="L345" s="1">
        <f t="shared" si="215"/>
        <v>12</v>
      </c>
      <c r="M345" s="1">
        <f t="shared" si="216"/>
        <v>1</v>
      </c>
      <c r="N345" s="1">
        <f t="shared" si="217"/>
        <v>2</v>
      </c>
      <c r="O345" s="1">
        <f t="shared" si="218"/>
        <v>5</v>
      </c>
      <c r="R345" s="1" t="str">
        <f>IFERROR(IF($I345="b",INDEX(flat_spelling[],MATCH(scales[[#This Row],[n1]],flat_spelling[number],0),2),INDEX(sharp_spelling[],MATCH(scales[[#This Row],[n1]],sharp_spelling[number],0),2)),"")</f>
        <v>F#</v>
      </c>
      <c r="S345" s="1" t="str">
        <f>IFERROR(IF($I345="b",INDEX(flat_spelling[],MATCH(scales[[#This Row],[n2]],flat_spelling[number],0),2),INDEX(sharp_spelling[],MATCH(scales[[#This Row],[n2]],sharp_spelling[number],0),2)),"")</f>
        <v>A</v>
      </c>
      <c r="T345" s="1" t="str">
        <f>IFERROR(IF($I345="b",INDEX(flat_spelling[],MATCH(scales[[#This Row],[n3]],flat_spelling[number],0),2),INDEX(sharp_spelling[],MATCH(scales[[#This Row],[n3]],sharp_spelling[number],0),2)),"")</f>
        <v>B</v>
      </c>
      <c r="U345" s="1" t="str">
        <f>IFERROR(IF($I345="b",INDEX(flat_spelling[],MATCH(scales[[#This Row],[n4]],flat_spelling[number],0),2),INDEX(sharp_spelling[],MATCH(scales[[#This Row],[n4]],sharp_spelling[number],0),2)),"")</f>
        <v>C</v>
      </c>
      <c r="V345" s="1" t="str">
        <f>IFERROR(IF($I345="b",INDEX(flat_spelling[],MATCH(scales[[#This Row],[n5]],flat_spelling[number],0),2),INDEX(sharp_spelling[],MATCH(scales[[#This Row],[n5]],sharp_spelling[number],0),2)),"")</f>
        <v>C#</v>
      </c>
      <c r="W345" s="1" t="str">
        <f>IFERROR(IF($I345="b",INDEX(flat_spelling[],MATCH(scales[[#This Row],[n6]],flat_spelling[number],0),2),INDEX(sharp_spelling[],MATCH(scales[[#This Row],[n6]],sharp_spelling[number],0),2)),"")</f>
        <v>E</v>
      </c>
      <c r="X345" s="1" t="str">
        <f>IFERROR(IF($I345="b",INDEX(flat_spelling[],MATCH(scales[[#This Row],[n7]],flat_spelling[number],0),2),INDEX(sharp_spelling[],MATCH(scales[[#This Row],[n7]],sharp_spelling[number],0),2)),"")</f>
        <v/>
      </c>
      <c r="Y345" s="1" t="str">
        <f>IFERROR(IF($I345="b",INDEX(flat_spelling[],MATCH(scales[[#This Row],[n8]],flat_spelling[number],0),2),INDEX(sharp_spelling[],MATCH(scales[[#This Row],[n8]],sharp_spelling[number],0),2)),"")</f>
        <v/>
      </c>
    </row>
    <row r="346" spans="2:31" x14ac:dyDescent="0.4">
      <c r="B346" s="1">
        <v>344</v>
      </c>
      <c r="C346" s="1">
        <v>8</v>
      </c>
      <c r="D346" s="1" t="str">
        <f>scales[[#This Row],[nn1]]</f>
        <v>G</v>
      </c>
      <c r="E346" s="1" t="s">
        <v>112</v>
      </c>
      <c r="F346" s="1">
        <v>3</v>
      </c>
      <c r="G346" s="1" t="s">
        <v>110</v>
      </c>
      <c r="H346" s="1">
        <f t="shared" si="212"/>
        <v>11</v>
      </c>
      <c r="I346" s="1" t="str">
        <f>IF(COUNTIF(RMS_spelling[number],scales[[#This Row],[RMS]])&gt;0,"b","")</f>
        <v>b</v>
      </c>
      <c r="J346" s="1">
        <f t="shared" si="213"/>
        <v>8</v>
      </c>
      <c r="K346" s="1">
        <f t="shared" si="214"/>
        <v>11</v>
      </c>
      <c r="L346" s="1">
        <f t="shared" si="215"/>
        <v>1</v>
      </c>
      <c r="M346" s="1">
        <f t="shared" si="216"/>
        <v>2</v>
      </c>
      <c r="N346" s="1">
        <f t="shared" si="217"/>
        <v>3</v>
      </c>
      <c r="O346" s="1">
        <f t="shared" si="218"/>
        <v>6</v>
      </c>
      <c r="R346" s="1" t="str">
        <f>IFERROR(IF($I346="b",INDEX(flat_spelling[],MATCH(scales[[#This Row],[n1]],flat_spelling[number],0),2),INDEX(sharp_spelling[],MATCH(scales[[#This Row],[n1]],sharp_spelling[number],0),2)),"")</f>
        <v>G</v>
      </c>
      <c r="S346" s="1" t="str">
        <f>IFERROR(IF($I346="b",INDEX(flat_spelling[],MATCH(scales[[#This Row],[n2]],flat_spelling[number],0),2),INDEX(sharp_spelling[],MATCH(scales[[#This Row],[n2]],sharp_spelling[number],0),2)),"")</f>
        <v>Bb</v>
      </c>
      <c r="T346" s="1" t="str">
        <f>IFERROR(IF($I346="b",INDEX(flat_spelling[],MATCH(scales[[#This Row],[n3]],flat_spelling[number],0),2),INDEX(sharp_spelling[],MATCH(scales[[#This Row],[n3]],sharp_spelling[number],0),2)),"")</f>
        <v>C</v>
      </c>
      <c r="U346" s="1" t="str">
        <f>IFERROR(IF($I346="b",INDEX(flat_spelling[],MATCH(scales[[#This Row],[n4]],flat_spelling[number],0),2),INDEX(sharp_spelling[],MATCH(scales[[#This Row],[n4]],sharp_spelling[number],0),2)),"")</f>
        <v>Db</v>
      </c>
      <c r="V346" s="1" t="str">
        <f>IFERROR(IF($I346="b",INDEX(flat_spelling[],MATCH(scales[[#This Row],[n5]],flat_spelling[number],0),2),INDEX(sharp_spelling[],MATCH(scales[[#This Row],[n5]],sharp_spelling[number],0),2)),"")</f>
        <v>D</v>
      </c>
      <c r="W346" s="1" t="str">
        <f>IFERROR(IF($I346="b",INDEX(flat_spelling[],MATCH(scales[[#This Row],[n6]],flat_spelling[number],0),2),INDEX(sharp_spelling[],MATCH(scales[[#This Row],[n6]],sharp_spelling[number],0),2)),"")</f>
        <v>F</v>
      </c>
      <c r="X346" s="1" t="str">
        <f>IFERROR(IF($I346="b",INDEX(flat_spelling[],MATCH(scales[[#This Row],[n7]],flat_spelling[number],0),2),INDEX(sharp_spelling[],MATCH(scales[[#This Row],[n7]],sharp_spelling[number],0),2)),"")</f>
        <v/>
      </c>
      <c r="Y346" s="1" t="str">
        <f>IFERROR(IF($I346="b",INDEX(flat_spelling[],MATCH(scales[[#This Row],[n8]],flat_spelling[number],0),2),INDEX(sharp_spelling[],MATCH(scales[[#This Row],[n8]],sharp_spelling[number],0),2)),"")</f>
        <v/>
      </c>
    </row>
    <row r="347" spans="2:31" x14ac:dyDescent="0.4">
      <c r="B347" s="1">
        <v>345</v>
      </c>
      <c r="C347" s="1">
        <v>9</v>
      </c>
      <c r="D347" s="1" t="str">
        <f>scales[[#This Row],[nn1]]</f>
        <v>G#</v>
      </c>
      <c r="E347" s="1" t="s">
        <v>112</v>
      </c>
      <c r="F347" s="1">
        <v>3</v>
      </c>
      <c r="G347" s="1" t="s">
        <v>110</v>
      </c>
      <c r="H347" s="1">
        <f t="shared" si="212"/>
        <v>12</v>
      </c>
      <c r="I347" s="1" t="str">
        <f>IF(COUNTIF(RMS_spelling[number],scales[[#This Row],[RMS]])&gt;0,"b","")</f>
        <v/>
      </c>
      <c r="J347" s="1">
        <f t="shared" si="213"/>
        <v>9</v>
      </c>
      <c r="K347" s="1">
        <f t="shared" si="214"/>
        <v>12</v>
      </c>
      <c r="L347" s="1">
        <f t="shared" si="215"/>
        <v>2</v>
      </c>
      <c r="M347" s="1">
        <f t="shared" si="216"/>
        <v>3</v>
      </c>
      <c r="N347" s="1">
        <f t="shared" si="217"/>
        <v>4</v>
      </c>
      <c r="O347" s="1">
        <f t="shared" si="218"/>
        <v>7</v>
      </c>
      <c r="R347" s="1" t="str">
        <f>IFERROR(IF($I347="b",INDEX(flat_spelling[],MATCH(scales[[#This Row],[n1]],flat_spelling[number],0),2),INDEX(sharp_spelling[],MATCH(scales[[#This Row],[n1]],sharp_spelling[number],0),2)),"")</f>
        <v>G#</v>
      </c>
      <c r="S347" s="1" t="str">
        <f>IFERROR(IF($I347="b",INDEX(flat_spelling[],MATCH(scales[[#This Row],[n2]],flat_spelling[number],0),2),INDEX(sharp_spelling[],MATCH(scales[[#This Row],[n2]],sharp_spelling[number],0),2)),"")</f>
        <v>B</v>
      </c>
      <c r="T347" s="1" t="str">
        <f>IFERROR(IF($I347="b",INDEX(flat_spelling[],MATCH(scales[[#This Row],[n3]],flat_spelling[number],0),2),INDEX(sharp_spelling[],MATCH(scales[[#This Row],[n3]],sharp_spelling[number],0),2)),"")</f>
        <v>C#</v>
      </c>
      <c r="U347" s="1" t="str">
        <f>IFERROR(IF($I347="b",INDEX(flat_spelling[],MATCH(scales[[#This Row],[n4]],flat_spelling[number],0),2),INDEX(sharp_spelling[],MATCH(scales[[#This Row],[n4]],sharp_spelling[number],0),2)),"")</f>
        <v>D</v>
      </c>
      <c r="V347" s="1" t="str">
        <f>IFERROR(IF($I347="b",INDEX(flat_spelling[],MATCH(scales[[#This Row],[n5]],flat_spelling[number],0),2),INDEX(sharp_spelling[],MATCH(scales[[#This Row],[n5]],sharp_spelling[number],0),2)),"")</f>
        <v>D#</v>
      </c>
      <c r="W347" s="1" t="str">
        <f>IFERROR(IF($I347="b",INDEX(flat_spelling[],MATCH(scales[[#This Row],[n6]],flat_spelling[number],0),2),INDEX(sharp_spelling[],MATCH(scales[[#This Row],[n6]],sharp_spelling[number],0),2)),"")</f>
        <v>F#</v>
      </c>
      <c r="X347" s="1" t="str">
        <f>IFERROR(IF($I347="b",INDEX(flat_spelling[],MATCH(scales[[#This Row],[n7]],flat_spelling[number],0),2),INDEX(sharp_spelling[],MATCH(scales[[#This Row],[n7]],sharp_spelling[number],0),2)),"")</f>
        <v/>
      </c>
      <c r="Y347" s="1" t="str">
        <f>IFERROR(IF($I347="b",INDEX(flat_spelling[],MATCH(scales[[#This Row],[n8]],flat_spelling[number],0),2),INDEX(sharp_spelling[],MATCH(scales[[#This Row],[n8]],sharp_spelling[number],0),2)),"")</f>
        <v/>
      </c>
    </row>
    <row r="348" spans="2:31" x14ac:dyDescent="0.4">
      <c r="B348" s="1">
        <v>346</v>
      </c>
      <c r="C348" s="1">
        <v>10</v>
      </c>
      <c r="D348" s="1" t="str">
        <f>scales[[#This Row],[nn1]]</f>
        <v>A</v>
      </c>
      <c r="E348" s="1" t="s">
        <v>112</v>
      </c>
      <c r="F348" s="1">
        <v>3</v>
      </c>
      <c r="G348" s="1" t="s">
        <v>110</v>
      </c>
      <c r="H348" s="1">
        <f t="shared" si="212"/>
        <v>1</v>
      </c>
      <c r="I348" s="1" t="str">
        <f>IF(COUNTIF(RMS_spelling[number],scales[[#This Row],[RMS]])&gt;0,"b","")</f>
        <v>b</v>
      </c>
      <c r="J348" s="1">
        <f t="shared" si="213"/>
        <v>10</v>
      </c>
      <c r="K348" s="1">
        <f t="shared" si="214"/>
        <v>1</v>
      </c>
      <c r="L348" s="1">
        <f t="shared" si="215"/>
        <v>3</v>
      </c>
      <c r="M348" s="1">
        <f t="shared" si="216"/>
        <v>4</v>
      </c>
      <c r="N348" s="1">
        <f t="shared" si="217"/>
        <v>5</v>
      </c>
      <c r="O348" s="1">
        <f t="shared" si="218"/>
        <v>8</v>
      </c>
      <c r="R348" s="1" t="str">
        <f>IFERROR(IF($I348="b",INDEX(flat_spelling[],MATCH(scales[[#This Row],[n1]],flat_spelling[number],0),2),INDEX(sharp_spelling[],MATCH(scales[[#This Row],[n1]],sharp_spelling[number],0),2)),"")</f>
        <v>A</v>
      </c>
      <c r="S348" s="1" t="str">
        <f>IFERROR(IF($I348="b",INDEX(flat_spelling[],MATCH(scales[[#This Row],[n2]],flat_spelling[number],0),2),INDEX(sharp_spelling[],MATCH(scales[[#This Row],[n2]],sharp_spelling[number],0),2)),"")</f>
        <v>C</v>
      </c>
      <c r="T348" s="1" t="str">
        <f>IFERROR(IF($I348="b",INDEX(flat_spelling[],MATCH(scales[[#This Row],[n3]],flat_spelling[number],0),2),INDEX(sharp_spelling[],MATCH(scales[[#This Row],[n3]],sharp_spelling[number],0),2)),"")</f>
        <v>D</v>
      </c>
      <c r="U348" s="1" t="str">
        <f>IFERROR(IF($I348="b",INDEX(flat_spelling[],MATCH(scales[[#This Row],[n4]],flat_spelling[number],0),2),INDEX(sharp_spelling[],MATCH(scales[[#This Row],[n4]],sharp_spelling[number],0),2)),"")</f>
        <v>Eb</v>
      </c>
      <c r="V348" s="1" t="str">
        <f>IFERROR(IF($I348="b",INDEX(flat_spelling[],MATCH(scales[[#This Row],[n5]],flat_spelling[number],0),2),INDEX(sharp_spelling[],MATCH(scales[[#This Row],[n5]],sharp_spelling[number],0),2)),"")</f>
        <v>E</v>
      </c>
      <c r="W348" s="1" t="str">
        <f>IFERROR(IF($I348="b",INDEX(flat_spelling[],MATCH(scales[[#This Row],[n6]],flat_spelling[number],0),2),INDEX(sharp_spelling[],MATCH(scales[[#This Row],[n6]],sharp_spelling[number],0),2)),"")</f>
        <v>G</v>
      </c>
      <c r="X348" s="1" t="str">
        <f>IFERROR(IF($I348="b",INDEX(flat_spelling[],MATCH(scales[[#This Row],[n7]],flat_spelling[number],0),2),INDEX(sharp_spelling[],MATCH(scales[[#This Row],[n7]],sharp_spelling[number],0),2)),"")</f>
        <v/>
      </c>
      <c r="Y348" s="1" t="str">
        <f>IFERROR(IF($I348="b",INDEX(flat_spelling[],MATCH(scales[[#This Row],[n8]],flat_spelling[number],0),2),INDEX(sharp_spelling[],MATCH(scales[[#This Row],[n8]],sharp_spelling[number],0),2)),"")</f>
        <v/>
      </c>
    </row>
    <row r="349" spans="2:31" x14ac:dyDescent="0.4">
      <c r="B349" s="1">
        <v>347</v>
      </c>
      <c r="C349" s="1">
        <v>11</v>
      </c>
      <c r="D349" s="1" t="str">
        <f>scales[[#This Row],[nn1]]</f>
        <v>Bb</v>
      </c>
      <c r="E349" s="1" t="s">
        <v>112</v>
      </c>
      <c r="F349" s="1">
        <v>3</v>
      </c>
      <c r="G349" s="1" t="s">
        <v>110</v>
      </c>
      <c r="H349" s="1">
        <f t="shared" si="212"/>
        <v>2</v>
      </c>
      <c r="I349" s="1" t="str">
        <f>IF(COUNTIF(RMS_spelling[number],scales[[#This Row],[RMS]])&gt;0,"b","")</f>
        <v>b</v>
      </c>
      <c r="J349" s="1">
        <f t="shared" si="213"/>
        <v>11</v>
      </c>
      <c r="K349" s="1">
        <f t="shared" si="214"/>
        <v>2</v>
      </c>
      <c r="L349" s="1">
        <f t="shared" si="215"/>
        <v>4</v>
      </c>
      <c r="M349" s="1">
        <f t="shared" si="216"/>
        <v>5</v>
      </c>
      <c r="N349" s="1">
        <f t="shared" si="217"/>
        <v>6</v>
      </c>
      <c r="O349" s="1">
        <f t="shared" si="218"/>
        <v>9</v>
      </c>
      <c r="R349" s="1" t="str">
        <f>IFERROR(IF($I349="b",INDEX(flat_spelling[],MATCH(scales[[#This Row],[n1]],flat_spelling[number],0),2),INDEX(sharp_spelling[],MATCH(scales[[#This Row],[n1]],sharp_spelling[number],0),2)),"")</f>
        <v>Bb</v>
      </c>
      <c r="S349" s="1" t="str">
        <f>IFERROR(IF($I349="b",INDEX(flat_spelling[],MATCH(scales[[#This Row],[n2]],flat_spelling[number],0),2),INDEX(sharp_spelling[],MATCH(scales[[#This Row],[n2]],sharp_spelling[number],0),2)),"")</f>
        <v>Db</v>
      </c>
      <c r="T349" s="1" t="str">
        <f>IFERROR(IF($I349="b",INDEX(flat_spelling[],MATCH(scales[[#This Row],[n3]],flat_spelling[number],0),2),INDEX(sharp_spelling[],MATCH(scales[[#This Row],[n3]],sharp_spelling[number],0),2)),"")</f>
        <v>Eb</v>
      </c>
      <c r="U349" s="1" t="str">
        <f>IFERROR(IF($I349="b",INDEX(flat_spelling[],MATCH(scales[[#This Row],[n4]],flat_spelling[number],0),2),INDEX(sharp_spelling[],MATCH(scales[[#This Row],[n4]],sharp_spelling[number],0),2)),"")</f>
        <v>E</v>
      </c>
      <c r="V349" s="1" t="str">
        <f>IFERROR(IF($I349="b",INDEX(flat_spelling[],MATCH(scales[[#This Row],[n5]],flat_spelling[number],0),2),INDEX(sharp_spelling[],MATCH(scales[[#This Row],[n5]],sharp_spelling[number],0),2)),"")</f>
        <v>F</v>
      </c>
      <c r="W349" s="1" t="str">
        <f>IFERROR(IF($I349="b",INDEX(flat_spelling[],MATCH(scales[[#This Row],[n6]],flat_spelling[number],0),2),INDEX(sharp_spelling[],MATCH(scales[[#This Row],[n6]],sharp_spelling[number],0),2)),"")</f>
        <v>Ab</v>
      </c>
      <c r="X349" s="1" t="str">
        <f>IFERROR(IF($I349="b",INDEX(flat_spelling[],MATCH(scales[[#This Row],[n7]],flat_spelling[number],0),2),INDEX(sharp_spelling[],MATCH(scales[[#This Row],[n7]],sharp_spelling[number],0),2)),"")</f>
        <v/>
      </c>
      <c r="Y349" s="1" t="str">
        <f>IFERROR(IF($I349="b",INDEX(flat_spelling[],MATCH(scales[[#This Row],[n8]],flat_spelling[number],0),2),INDEX(sharp_spelling[],MATCH(scales[[#This Row],[n8]],sharp_spelling[number],0),2)),"")</f>
        <v/>
      </c>
    </row>
    <row r="350" spans="2:31" x14ac:dyDescent="0.4">
      <c r="B350" s="1">
        <v>348</v>
      </c>
      <c r="C350" s="1">
        <v>12</v>
      </c>
      <c r="D350" s="1" t="str">
        <f>scales[[#This Row],[nn1]]</f>
        <v>B</v>
      </c>
      <c r="E350" s="1" t="s">
        <v>112</v>
      </c>
      <c r="F350" s="1">
        <v>3</v>
      </c>
      <c r="G350" s="1" t="s">
        <v>110</v>
      </c>
      <c r="H350" s="1">
        <f t="shared" si="212"/>
        <v>3</v>
      </c>
      <c r="I350" s="1" t="str">
        <f>IF(COUNTIF(RMS_spelling[number],scales[[#This Row],[RMS]])&gt;0,"b","")</f>
        <v/>
      </c>
      <c r="J350" s="1">
        <f t="shared" si="213"/>
        <v>12</v>
      </c>
      <c r="K350" s="1">
        <f t="shared" si="214"/>
        <v>3</v>
      </c>
      <c r="L350" s="1">
        <f t="shared" si="215"/>
        <v>5</v>
      </c>
      <c r="M350" s="1">
        <f t="shared" si="216"/>
        <v>6</v>
      </c>
      <c r="N350" s="1">
        <f t="shared" si="217"/>
        <v>7</v>
      </c>
      <c r="O350" s="1">
        <f t="shared" si="218"/>
        <v>10</v>
      </c>
      <c r="R350" s="1" t="str">
        <f>IFERROR(IF($I350="b",INDEX(flat_spelling[],MATCH(scales[[#This Row],[n1]],flat_spelling[number],0),2),INDEX(sharp_spelling[],MATCH(scales[[#This Row],[n1]],sharp_spelling[number],0),2)),"")</f>
        <v>B</v>
      </c>
      <c r="S350" s="1" t="str">
        <f>IFERROR(IF($I350="b",INDEX(flat_spelling[],MATCH(scales[[#This Row],[n2]],flat_spelling[number],0),2),INDEX(sharp_spelling[],MATCH(scales[[#This Row],[n2]],sharp_spelling[number],0),2)),"")</f>
        <v>D</v>
      </c>
      <c r="T350" s="1" t="str">
        <f>IFERROR(IF($I350="b",INDEX(flat_spelling[],MATCH(scales[[#This Row],[n3]],flat_spelling[number],0),2),INDEX(sharp_spelling[],MATCH(scales[[#This Row],[n3]],sharp_spelling[number],0),2)),"")</f>
        <v>E</v>
      </c>
      <c r="U350" s="1" t="str">
        <f>IFERROR(IF($I350="b",INDEX(flat_spelling[],MATCH(scales[[#This Row],[n4]],flat_spelling[number],0),2),INDEX(sharp_spelling[],MATCH(scales[[#This Row],[n4]],sharp_spelling[number],0),2)),"")</f>
        <v>F</v>
      </c>
      <c r="V350" s="1" t="str">
        <f>IFERROR(IF($I350="b",INDEX(flat_spelling[],MATCH(scales[[#This Row],[n5]],flat_spelling[number],0),2),INDEX(sharp_spelling[],MATCH(scales[[#This Row],[n5]],sharp_spelling[number],0),2)),"")</f>
        <v>F#</v>
      </c>
      <c r="W350" s="1" t="str">
        <f>IFERROR(IF($I350="b",INDEX(flat_spelling[],MATCH(scales[[#This Row],[n6]],flat_spelling[number],0),2),INDEX(sharp_spelling[],MATCH(scales[[#This Row],[n6]],sharp_spelling[number],0),2)),"")</f>
        <v>A</v>
      </c>
      <c r="X350" s="1" t="str">
        <f>IFERROR(IF($I350="b",INDEX(flat_spelling[],MATCH(scales[[#This Row],[n7]],flat_spelling[number],0),2),INDEX(sharp_spelling[],MATCH(scales[[#This Row],[n7]],sharp_spelling[number],0),2)),"")</f>
        <v/>
      </c>
      <c r="Y350" s="1" t="str">
        <f>IFERROR(IF($I350="b",INDEX(flat_spelling[],MATCH(scales[[#This Row],[n8]],flat_spelling[number],0),2),INDEX(sharp_spelling[],MATCH(scales[[#This Row],[n8]],sharp_spelling[number],0),2)),"")</f>
        <v/>
      </c>
    </row>
    <row r="351" spans="2:31" x14ac:dyDescent="0.4">
      <c r="B351" s="1">
        <v>349</v>
      </c>
      <c r="C351" s="1">
        <v>1</v>
      </c>
      <c r="D351" s="1" t="str">
        <f>scales[[#This Row],[nn1]]</f>
        <v>C</v>
      </c>
      <c r="E351" s="1" t="s">
        <v>112</v>
      </c>
      <c r="F351" s="1">
        <v>4</v>
      </c>
      <c r="G351" s="1" t="s">
        <v>111</v>
      </c>
      <c r="H351" s="1">
        <v>1</v>
      </c>
      <c r="I351" s="1" t="str">
        <f>IF(COUNTIF(RMS_spelling[number],scales[[#This Row],[RMS]])&gt;0,"b","")</f>
        <v>b</v>
      </c>
      <c r="J351" s="1">
        <v>1</v>
      </c>
      <c r="K351" s="1">
        <v>3</v>
      </c>
      <c r="L351" s="1">
        <v>4</v>
      </c>
      <c r="M351" s="1">
        <v>5</v>
      </c>
      <c r="N351" s="1">
        <v>8</v>
      </c>
      <c r="O351" s="1">
        <v>10</v>
      </c>
      <c r="R351" s="1" t="str">
        <f>IFERROR(IF($I351="b",INDEX(flat_spelling[],MATCH(scales[[#This Row],[n1]],flat_spelling[number],0),2),INDEX(sharp_spelling[],MATCH(scales[[#This Row],[n1]],sharp_spelling[number],0),2)),"")</f>
        <v>C</v>
      </c>
      <c r="S351" s="1" t="str">
        <f>IFERROR(IF($I351="b",INDEX(flat_spelling[],MATCH(scales[[#This Row],[n2]],flat_spelling[number],0),2),INDEX(sharp_spelling[],MATCH(scales[[#This Row],[n2]],sharp_spelling[number],0),2)),"")</f>
        <v>D</v>
      </c>
      <c r="T351" s="1" t="str">
        <f>IFERROR(IF($I351="b",INDEX(flat_spelling[],MATCH(scales[[#This Row],[n3]],flat_spelling[number],0),2),INDEX(sharp_spelling[],MATCH(scales[[#This Row],[n3]],sharp_spelling[number],0),2)),"")</f>
        <v>Eb</v>
      </c>
      <c r="U351" s="1" t="str">
        <f>IFERROR(IF($I351="b",INDEX(flat_spelling[],MATCH(scales[[#This Row],[n4]],flat_spelling[number],0),2),INDEX(sharp_spelling[],MATCH(scales[[#This Row],[n4]],sharp_spelling[number],0),2)),"")</f>
        <v>E</v>
      </c>
      <c r="V351" s="1" t="str">
        <f>IFERROR(IF($I351="b",INDEX(flat_spelling[],MATCH(scales[[#This Row],[n5]],flat_spelling[number],0),2),INDEX(sharp_spelling[],MATCH(scales[[#This Row],[n5]],sharp_spelling[number],0),2)),"")</f>
        <v>G</v>
      </c>
      <c r="W351" s="1" t="str">
        <f>IFERROR(IF($I351="b",INDEX(flat_spelling[],MATCH(scales[[#This Row],[n6]],flat_spelling[number],0),2),INDEX(sharp_spelling[],MATCH(scales[[#This Row],[n6]],sharp_spelling[number],0),2)),"")</f>
        <v>A</v>
      </c>
      <c r="X351" s="1" t="str">
        <f>IFERROR(IF($I351="b",INDEX(flat_spelling[],MATCH(scales[[#This Row],[n7]],flat_spelling[number],0),2),INDEX(sharp_spelling[],MATCH(scales[[#This Row],[n7]],sharp_spelling[number],0),2)),"")</f>
        <v/>
      </c>
      <c r="Y351" s="1" t="str">
        <f>IFERROR(IF($I351="b",INDEX(flat_spelling[],MATCH(scales[[#This Row],[n8]],flat_spelling[number],0),2),INDEX(sharp_spelling[],MATCH(scales[[#This Row],[n8]],sharp_spelling[number],0),2)),"")</f>
        <v/>
      </c>
    </row>
    <row r="352" spans="2:31" x14ac:dyDescent="0.4">
      <c r="B352" s="1">
        <v>350</v>
      </c>
      <c r="C352" s="1">
        <v>2</v>
      </c>
      <c r="D352" s="1" t="str">
        <f>scales[[#This Row],[nn1]]</f>
        <v>Db</v>
      </c>
      <c r="E352" s="1" t="s">
        <v>112</v>
      </c>
      <c r="F352" s="1">
        <v>4</v>
      </c>
      <c r="G352" s="1" t="s">
        <v>111</v>
      </c>
      <c r="H352" s="1">
        <v>2</v>
      </c>
      <c r="I352" s="1" t="str">
        <f>IF(COUNTIF(RMS_spelling[number],scales[[#This Row],[RMS]])&gt;0,"b","")</f>
        <v>b</v>
      </c>
      <c r="J352" s="1">
        <f t="shared" ref="J352:J362" si="219">MOD(J351,12)+1</f>
        <v>2</v>
      </c>
      <c r="K352" s="1">
        <f t="shared" ref="K352:K362" si="220">MOD(K351,12)+1</f>
        <v>4</v>
      </c>
      <c r="L352" s="1">
        <f t="shared" ref="L352:L362" si="221">MOD(L351,12)+1</f>
        <v>5</v>
      </c>
      <c r="M352" s="1">
        <f t="shared" ref="M352:M362" si="222">MOD(M351,12)+1</f>
        <v>6</v>
      </c>
      <c r="N352" s="1">
        <f t="shared" ref="N352:N362" si="223">MOD(N351,12)+1</f>
        <v>9</v>
      </c>
      <c r="O352" s="1">
        <f t="shared" ref="O352:O362" si="224">MOD(O351,12)+1</f>
        <v>11</v>
      </c>
      <c r="R352" s="1" t="str">
        <f>IFERROR(IF($I352="b",INDEX(flat_spelling[],MATCH(scales[[#This Row],[n1]],flat_spelling[number],0),2),INDEX(sharp_spelling[],MATCH(scales[[#This Row],[n1]],sharp_spelling[number],0),2)),"")</f>
        <v>Db</v>
      </c>
      <c r="S352" s="1" t="str">
        <f>IFERROR(IF($I352="b",INDEX(flat_spelling[],MATCH(scales[[#This Row],[n2]],flat_spelling[number],0),2),INDEX(sharp_spelling[],MATCH(scales[[#This Row],[n2]],sharp_spelling[number],0),2)),"")</f>
        <v>Eb</v>
      </c>
      <c r="T352" s="1" t="str">
        <f>IFERROR(IF($I352="b",INDEX(flat_spelling[],MATCH(scales[[#This Row],[n3]],flat_spelling[number],0),2),INDEX(sharp_spelling[],MATCH(scales[[#This Row],[n3]],sharp_spelling[number],0),2)),"")</f>
        <v>E</v>
      </c>
      <c r="U352" s="1" t="str">
        <f>IFERROR(IF($I352="b",INDEX(flat_spelling[],MATCH(scales[[#This Row],[n4]],flat_spelling[number],0),2),INDEX(sharp_spelling[],MATCH(scales[[#This Row],[n4]],sharp_spelling[number],0),2)),"")</f>
        <v>F</v>
      </c>
      <c r="V352" s="1" t="str">
        <f>IFERROR(IF($I352="b",INDEX(flat_spelling[],MATCH(scales[[#This Row],[n5]],flat_spelling[number],0),2),INDEX(sharp_spelling[],MATCH(scales[[#This Row],[n5]],sharp_spelling[number],0),2)),"")</f>
        <v>Ab</v>
      </c>
      <c r="W352" s="1" t="str">
        <f>IFERROR(IF($I352="b",INDEX(flat_spelling[],MATCH(scales[[#This Row],[n6]],flat_spelling[number],0),2),INDEX(sharp_spelling[],MATCH(scales[[#This Row],[n6]],sharp_spelling[number],0),2)),"")</f>
        <v>Bb</v>
      </c>
      <c r="X352" s="1" t="str">
        <f>IFERROR(IF($I352="b",INDEX(flat_spelling[],MATCH(scales[[#This Row],[n7]],flat_spelling[number],0),2),INDEX(sharp_spelling[],MATCH(scales[[#This Row],[n7]],sharp_spelling[number],0),2)),"")</f>
        <v/>
      </c>
      <c r="Y352" s="1" t="str">
        <f>IFERROR(IF($I352="b",INDEX(flat_spelling[],MATCH(scales[[#This Row],[n8]],flat_spelling[number],0),2),INDEX(sharp_spelling[],MATCH(scales[[#This Row],[n8]],sharp_spelling[number],0),2)),"")</f>
        <v/>
      </c>
    </row>
    <row r="353" spans="2:33" x14ac:dyDescent="0.4">
      <c r="B353" s="1">
        <v>351</v>
      </c>
      <c r="C353" s="1">
        <v>3</v>
      </c>
      <c r="D353" s="1" t="str">
        <f>scales[[#This Row],[nn1]]</f>
        <v>D</v>
      </c>
      <c r="E353" s="1" t="s">
        <v>112</v>
      </c>
      <c r="F353" s="1">
        <v>4</v>
      </c>
      <c r="G353" s="1" t="s">
        <v>111</v>
      </c>
      <c r="H353" s="1">
        <v>3</v>
      </c>
      <c r="I353" s="1" t="str">
        <f>IF(COUNTIF(RMS_spelling[number],scales[[#This Row],[RMS]])&gt;0,"b","")</f>
        <v/>
      </c>
      <c r="J353" s="1">
        <f t="shared" si="219"/>
        <v>3</v>
      </c>
      <c r="K353" s="1">
        <f t="shared" si="220"/>
        <v>5</v>
      </c>
      <c r="L353" s="1">
        <f t="shared" si="221"/>
        <v>6</v>
      </c>
      <c r="M353" s="1">
        <f t="shared" si="222"/>
        <v>7</v>
      </c>
      <c r="N353" s="1">
        <f t="shared" si="223"/>
        <v>10</v>
      </c>
      <c r="O353" s="1">
        <f t="shared" si="224"/>
        <v>12</v>
      </c>
      <c r="R353" s="1" t="str">
        <f>IFERROR(IF($I353="b",INDEX(flat_spelling[],MATCH(scales[[#This Row],[n1]],flat_spelling[number],0),2),INDEX(sharp_spelling[],MATCH(scales[[#This Row],[n1]],sharp_spelling[number],0),2)),"")</f>
        <v>D</v>
      </c>
      <c r="S353" s="1" t="str">
        <f>IFERROR(IF($I353="b",INDEX(flat_spelling[],MATCH(scales[[#This Row],[n2]],flat_spelling[number],0),2),INDEX(sharp_spelling[],MATCH(scales[[#This Row],[n2]],sharp_spelling[number],0),2)),"")</f>
        <v>E</v>
      </c>
      <c r="T353" s="1" t="str">
        <f>IFERROR(IF($I353="b",INDEX(flat_spelling[],MATCH(scales[[#This Row],[n3]],flat_spelling[number],0),2),INDEX(sharp_spelling[],MATCH(scales[[#This Row],[n3]],sharp_spelling[number],0),2)),"")</f>
        <v>F</v>
      </c>
      <c r="U353" s="1" t="str">
        <f>IFERROR(IF($I353="b",INDEX(flat_spelling[],MATCH(scales[[#This Row],[n4]],flat_spelling[number],0),2),INDEX(sharp_spelling[],MATCH(scales[[#This Row],[n4]],sharp_spelling[number],0),2)),"")</f>
        <v>F#</v>
      </c>
      <c r="V353" s="1" t="str">
        <f>IFERROR(IF($I353="b",INDEX(flat_spelling[],MATCH(scales[[#This Row],[n5]],flat_spelling[number],0),2),INDEX(sharp_spelling[],MATCH(scales[[#This Row],[n5]],sharp_spelling[number],0),2)),"")</f>
        <v>A</v>
      </c>
      <c r="W353" s="1" t="str">
        <f>IFERROR(IF($I353="b",INDEX(flat_spelling[],MATCH(scales[[#This Row],[n6]],flat_spelling[number],0),2),INDEX(sharp_spelling[],MATCH(scales[[#This Row],[n6]],sharp_spelling[number],0),2)),"")</f>
        <v>B</v>
      </c>
      <c r="X353" s="1" t="str">
        <f>IFERROR(IF($I353="b",INDEX(flat_spelling[],MATCH(scales[[#This Row],[n7]],flat_spelling[number],0),2),INDEX(sharp_spelling[],MATCH(scales[[#This Row],[n7]],sharp_spelling[number],0),2)),"")</f>
        <v/>
      </c>
      <c r="Y353" s="1" t="str">
        <f>IFERROR(IF($I353="b",INDEX(flat_spelling[],MATCH(scales[[#This Row],[n8]],flat_spelling[number],0),2),INDEX(sharp_spelling[],MATCH(scales[[#This Row],[n8]],sharp_spelling[number],0),2)),"")</f>
        <v/>
      </c>
    </row>
    <row r="354" spans="2:33" x14ac:dyDescent="0.4">
      <c r="B354" s="1">
        <v>352</v>
      </c>
      <c r="C354" s="1">
        <v>4</v>
      </c>
      <c r="D354" s="1" t="str">
        <f>scales[[#This Row],[nn1]]</f>
        <v>Eb</v>
      </c>
      <c r="E354" s="1" t="s">
        <v>112</v>
      </c>
      <c r="F354" s="1">
        <v>4</v>
      </c>
      <c r="G354" s="1" t="s">
        <v>111</v>
      </c>
      <c r="H354" s="1">
        <v>4</v>
      </c>
      <c r="I354" s="1" t="str">
        <f>IF(COUNTIF(RMS_spelling[number],scales[[#This Row],[RMS]])&gt;0,"b","")</f>
        <v>b</v>
      </c>
      <c r="J354" s="1">
        <f t="shared" si="219"/>
        <v>4</v>
      </c>
      <c r="K354" s="1">
        <f t="shared" si="220"/>
        <v>6</v>
      </c>
      <c r="L354" s="1">
        <f t="shared" si="221"/>
        <v>7</v>
      </c>
      <c r="M354" s="1">
        <f t="shared" si="222"/>
        <v>8</v>
      </c>
      <c r="N354" s="1">
        <f t="shared" si="223"/>
        <v>11</v>
      </c>
      <c r="O354" s="1">
        <f t="shared" si="224"/>
        <v>1</v>
      </c>
      <c r="R354" s="1" t="str">
        <f>IFERROR(IF($I354="b",INDEX(flat_spelling[],MATCH(scales[[#This Row],[n1]],flat_spelling[number],0),2),INDEX(sharp_spelling[],MATCH(scales[[#This Row],[n1]],sharp_spelling[number],0),2)),"")</f>
        <v>Eb</v>
      </c>
      <c r="S354" s="1" t="str">
        <f>IFERROR(IF($I354="b",INDEX(flat_spelling[],MATCH(scales[[#This Row],[n2]],flat_spelling[number],0),2),INDEX(sharp_spelling[],MATCH(scales[[#This Row],[n2]],sharp_spelling[number],0),2)),"")</f>
        <v>F</v>
      </c>
      <c r="T354" s="1" t="str">
        <f>IFERROR(IF($I354="b",INDEX(flat_spelling[],MATCH(scales[[#This Row],[n3]],flat_spelling[number],0),2),INDEX(sharp_spelling[],MATCH(scales[[#This Row],[n3]],sharp_spelling[number],0),2)),"")</f>
        <v>Gb</v>
      </c>
      <c r="U354" s="1" t="str">
        <f>IFERROR(IF($I354="b",INDEX(flat_spelling[],MATCH(scales[[#This Row],[n4]],flat_spelling[number],0),2),INDEX(sharp_spelling[],MATCH(scales[[#This Row],[n4]],sharp_spelling[number],0),2)),"")</f>
        <v>G</v>
      </c>
      <c r="V354" s="1" t="str">
        <f>IFERROR(IF($I354="b",INDEX(flat_spelling[],MATCH(scales[[#This Row],[n5]],flat_spelling[number],0),2),INDEX(sharp_spelling[],MATCH(scales[[#This Row],[n5]],sharp_spelling[number],0),2)),"")</f>
        <v>Bb</v>
      </c>
      <c r="W354" s="1" t="str">
        <f>IFERROR(IF($I354="b",INDEX(flat_spelling[],MATCH(scales[[#This Row],[n6]],flat_spelling[number],0),2),INDEX(sharp_spelling[],MATCH(scales[[#This Row],[n6]],sharp_spelling[number],0),2)),"")</f>
        <v>C</v>
      </c>
      <c r="X354" s="1" t="str">
        <f>IFERROR(IF($I354="b",INDEX(flat_spelling[],MATCH(scales[[#This Row],[n7]],flat_spelling[number],0),2),INDEX(sharp_spelling[],MATCH(scales[[#This Row],[n7]],sharp_spelling[number],0),2)),"")</f>
        <v/>
      </c>
      <c r="Y354" s="1" t="str">
        <f>IFERROR(IF($I354="b",INDEX(flat_spelling[],MATCH(scales[[#This Row],[n8]],flat_spelling[number],0),2),INDEX(sharp_spelling[],MATCH(scales[[#This Row],[n8]],sharp_spelling[number],0),2)),"")</f>
        <v/>
      </c>
    </row>
    <row r="355" spans="2:33" x14ac:dyDescent="0.4">
      <c r="B355" s="1">
        <v>353</v>
      </c>
      <c r="C355" s="1">
        <v>5</v>
      </c>
      <c r="D355" s="1" t="str">
        <f>scales[[#This Row],[nn1]]</f>
        <v>E</v>
      </c>
      <c r="E355" s="1" t="s">
        <v>112</v>
      </c>
      <c r="F355" s="1">
        <v>4</v>
      </c>
      <c r="G355" s="1" t="s">
        <v>111</v>
      </c>
      <c r="H355" s="1">
        <v>5</v>
      </c>
      <c r="I355" s="1" t="str">
        <f>IF(COUNTIF(RMS_spelling[number],scales[[#This Row],[RMS]])&gt;0,"b","")</f>
        <v/>
      </c>
      <c r="J355" s="1">
        <f t="shared" si="219"/>
        <v>5</v>
      </c>
      <c r="K355" s="1">
        <f t="shared" si="220"/>
        <v>7</v>
      </c>
      <c r="L355" s="1">
        <f t="shared" si="221"/>
        <v>8</v>
      </c>
      <c r="M355" s="1">
        <f t="shared" si="222"/>
        <v>9</v>
      </c>
      <c r="N355" s="1">
        <f t="shared" si="223"/>
        <v>12</v>
      </c>
      <c r="O355" s="1">
        <f t="shared" si="224"/>
        <v>2</v>
      </c>
      <c r="R355" s="1" t="str">
        <f>IFERROR(IF($I355="b",INDEX(flat_spelling[],MATCH(scales[[#This Row],[n1]],flat_spelling[number],0),2),INDEX(sharp_spelling[],MATCH(scales[[#This Row],[n1]],sharp_spelling[number],0),2)),"")</f>
        <v>E</v>
      </c>
      <c r="S355" s="1" t="str">
        <f>IFERROR(IF($I355="b",INDEX(flat_spelling[],MATCH(scales[[#This Row],[n2]],flat_spelling[number],0),2),INDEX(sharp_spelling[],MATCH(scales[[#This Row],[n2]],sharp_spelling[number],0),2)),"")</f>
        <v>F#</v>
      </c>
      <c r="T355" s="1" t="str">
        <f>IFERROR(IF($I355="b",INDEX(flat_spelling[],MATCH(scales[[#This Row],[n3]],flat_spelling[number],0),2),INDEX(sharp_spelling[],MATCH(scales[[#This Row],[n3]],sharp_spelling[number],0),2)),"")</f>
        <v>G</v>
      </c>
      <c r="U355" s="1" t="str">
        <f>IFERROR(IF($I355="b",INDEX(flat_spelling[],MATCH(scales[[#This Row],[n4]],flat_spelling[number],0),2),INDEX(sharp_spelling[],MATCH(scales[[#This Row],[n4]],sharp_spelling[number],0),2)),"")</f>
        <v>G#</v>
      </c>
      <c r="V355" s="1" t="str">
        <f>IFERROR(IF($I355="b",INDEX(flat_spelling[],MATCH(scales[[#This Row],[n5]],flat_spelling[number],0),2),INDEX(sharp_spelling[],MATCH(scales[[#This Row],[n5]],sharp_spelling[number],0),2)),"")</f>
        <v>B</v>
      </c>
      <c r="W355" s="1" t="str">
        <f>IFERROR(IF($I355="b",INDEX(flat_spelling[],MATCH(scales[[#This Row],[n6]],flat_spelling[number],0),2),INDEX(sharp_spelling[],MATCH(scales[[#This Row],[n6]],sharp_spelling[number],0),2)),"")</f>
        <v>C#</v>
      </c>
      <c r="X355" s="1" t="str">
        <f>IFERROR(IF($I355="b",INDEX(flat_spelling[],MATCH(scales[[#This Row],[n7]],flat_spelling[number],0),2),INDEX(sharp_spelling[],MATCH(scales[[#This Row],[n7]],sharp_spelling[number],0),2)),"")</f>
        <v/>
      </c>
      <c r="Y355" s="1" t="str">
        <f>IFERROR(IF($I355="b",INDEX(flat_spelling[],MATCH(scales[[#This Row],[n8]],flat_spelling[number],0),2),INDEX(sharp_spelling[],MATCH(scales[[#This Row],[n8]],sharp_spelling[number],0),2)),"")</f>
        <v/>
      </c>
    </row>
    <row r="356" spans="2:33" x14ac:dyDescent="0.4">
      <c r="B356" s="1">
        <v>354</v>
      </c>
      <c r="C356" s="1">
        <v>6</v>
      </c>
      <c r="D356" s="1" t="str">
        <f>scales[[#This Row],[nn1]]</f>
        <v>F</v>
      </c>
      <c r="E356" s="1" t="s">
        <v>112</v>
      </c>
      <c r="F356" s="1">
        <v>4</v>
      </c>
      <c r="G356" s="1" t="s">
        <v>111</v>
      </c>
      <c r="H356" s="1">
        <v>6</v>
      </c>
      <c r="I356" s="1" t="str">
        <f>IF(COUNTIF(RMS_spelling[number],scales[[#This Row],[RMS]])&gt;0,"b","")</f>
        <v>b</v>
      </c>
      <c r="J356" s="1">
        <f t="shared" si="219"/>
        <v>6</v>
      </c>
      <c r="K356" s="1">
        <f t="shared" si="220"/>
        <v>8</v>
      </c>
      <c r="L356" s="1">
        <f t="shared" si="221"/>
        <v>9</v>
      </c>
      <c r="M356" s="1">
        <f t="shared" si="222"/>
        <v>10</v>
      </c>
      <c r="N356" s="1">
        <f t="shared" si="223"/>
        <v>1</v>
      </c>
      <c r="O356" s="1">
        <f t="shared" si="224"/>
        <v>3</v>
      </c>
      <c r="R356" s="1" t="str">
        <f>IFERROR(IF($I356="b",INDEX(flat_spelling[],MATCH(scales[[#This Row],[n1]],flat_spelling[number],0),2),INDEX(sharp_spelling[],MATCH(scales[[#This Row],[n1]],sharp_spelling[number],0),2)),"")</f>
        <v>F</v>
      </c>
      <c r="S356" s="1" t="str">
        <f>IFERROR(IF($I356="b",INDEX(flat_spelling[],MATCH(scales[[#This Row],[n2]],flat_spelling[number],0),2),INDEX(sharp_spelling[],MATCH(scales[[#This Row],[n2]],sharp_spelling[number],0),2)),"")</f>
        <v>G</v>
      </c>
      <c r="T356" s="1" t="str">
        <f>IFERROR(IF($I356="b",INDEX(flat_spelling[],MATCH(scales[[#This Row],[n3]],flat_spelling[number],0),2),INDEX(sharp_spelling[],MATCH(scales[[#This Row],[n3]],sharp_spelling[number],0),2)),"")</f>
        <v>Ab</v>
      </c>
      <c r="U356" s="1" t="str">
        <f>IFERROR(IF($I356="b",INDEX(flat_spelling[],MATCH(scales[[#This Row],[n4]],flat_spelling[number],0),2),INDEX(sharp_spelling[],MATCH(scales[[#This Row],[n4]],sharp_spelling[number],0),2)),"")</f>
        <v>A</v>
      </c>
      <c r="V356" s="1" t="str">
        <f>IFERROR(IF($I356="b",INDEX(flat_spelling[],MATCH(scales[[#This Row],[n5]],flat_spelling[number],0),2),INDEX(sharp_spelling[],MATCH(scales[[#This Row],[n5]],sharp_spelling[number],0),2)),"")</f>
        <v>C</v>
      </c>
      <c r="W356" s="1" t="str">
        <f>IFERROR(IF($I356="b",INDEX(flat_spelling[],MATCH(scales[[#This Row],[n6]],flat_spelling[number],0),2),INDEX(sharp_spelling[],MATCH(scales[[#This Row],[n6]],sharp_spelling[number],0),2)),"")</f>
        <v>D</v>
      </c>
      <c r="X356" s="1" t="str">
        <f>IFERROR(IF($I356="b",INDEX(flat_spelling[],MATCH(scales[[#This Row],[n7]],flat_spelling[number],0),2),INDEX(sharp_spelling[],MATCH(scales[[#This Row],[n7]],sharp_spelling[number],0),2)),"")</f>
        <v/>
      </c>
      <c r="Y356" s="1" t="str">
        <f>IFERROR(IF($I356="b",INDEX(flat_spelling[],MATCH(scales[[#This Row],[n8]],flat_spelling[number],0),2),INDEX(sharp_spelling[],MATCH(scales[[#This Row],[n8]],sharp_spelling[number],0),2)),"")</f>
        <v/>
      </c>
    </row>
    <row r="357" spans="2:33" x14ac:dyDescent="0.4">
      <c r="B357" s="1">
        <v>355</v>
      </c>
      <c r="C357" s="1">
        <v>7</v>
      </c>
      <c r="D357" s="1" t="str">
        <f>scales[[#This Row],[nn1]]</f>
        <v>F#</v>
      </c>
      <c r="E357" s="1" t="s">
        <v>112</v>
      </c>
      <c r="F357" s="1">
        <v>4</v>
      </c>
      <c r="G357" s="1" t="s">
        <v>111</v>
      </c>
      <c r="H357" s="1">
        <v>7</v>
      </c>
      <c r="I357" s="1" t="str">
        <f>IF(COUNTIF(RMS_spelling[number],scales[[#This Row],[RMS]])&gt;0,"b","")</f>
        <v/>
      </c>
      <c r="J357" s="1">
        <f t="shared" si="219"/>
        <v>7</v>
      </c>
      <c r="K357" s="1">
        <f t="shared" si="220"/>
        <v>9</v>
      </c>
      <c r="L357" s="1">
        <f t="shared" si="221"/>
        <v>10</v>
      </c>
      <c r="M357" s="1">
        <f t="shared" si="222"/>
        <v>11</v>
      </c>
      <c r="N357" s="1">
        <f t="shared" si="223"/>
        <v>2</v>
      </c>
      <c r="O357" s="1">
        <f t="shared" si="224"/>
        <v>4</v>
      </c>
      <c r="R357" s="1" t="str">
        <f>IFERROR(IF($I357="b",INDEX(flat_spelling[],MATCH(scales[[#This Row],[n1]],flat_spelling[number],0),2),INDEX(sharp_spelling[],MATCH(scales[[#This Row],[n1]],sharp_spelling[number],0),2)),"")</f>
        <v>F#</v>
      </c>
      <c r="S357" s="1" t="str">
        <f>IFERROR(IF($I357="b",INDEX(flat_spelling[],MATCH(scales[[#This Row],[n2]],flat_spelling[number],0),2),INDEX(sharp_spelling[],MATCH(scales[[#This Row],[n2]],sharp_spelling[number],0),2)),"")</f>
        <v>G#</v>
      </c>
      <c r="T357" s="1" t="str">
        <f>IFERROR(IF($I357="b",INDEX(flat_spelling[],MATCH(scales[[#This Row],[n3]],flat_spelling[number],0),2),INDEX(sharp_spelling[],MATCH(scales[[#This Row],[n3]],sharp_spelling[number],0),2)),"")</f>
        <v>A</v>
      </c>
      <c r="U357" s="1" t="str">
        <f>IFERROR(IF($I357="b",INDEX(flat_spelling[],MATCH(scales[[#This Row],[n4]],flat_spelling[number],0),2),INDEX(sharp_spelling[],MATCH(scales[[#This Row],[n4]],sharp_spelling[number],0),2)),"")</f>
        <v>A#</v>
      </c>
      <c r="V357" s="1" t="str">
        <f>IFERROR(IF($I357="b",INDEX(flat_spelling[],MATCH(scales[[#This Row],[n5]],flat_spelling[number],0),2),INDEX(sharp_spelling[],MATCH(scales[[#This Row],[n5]],sharp_spelling[number],0),2)),"")</f>
        <v>C#</v>
      </c>
      <c r="W357" s="1" t="str">
        <f>IFERROR(IF($I357="b",INDEX(flat_spelling[],MATCH(scales[[#This Row],[n6]],flat_spelling[number],0),2),INDEX(sharp_spelling[],MATCH(scales[[#This Row],[n6]],sharp_spelling[number],0),2)),"")</f>
        <v>D#</v>
      </c>
      <c r="X357" s="1" t="str">
        <f>IFERROR(IF($I357="b",INDEX(flat_spelling[],MATCH(scales[[#This Row],[n7]],flat_spelling[number],0),2),INDEX(sharp_spelling[],MATCH(scales[[#This Row],[n7]],sharp_spelling[number],0),2)),"")</f>
        <v/>
      </c>
      <c r="Y357" s="1" t="str">
        <f>IFERROR(IF($I357="b",INDEX(flat_spelling[],MATCH(scales[[#This Row],[n8]],flat_spelling[number],0),2),INDEX(sharp_spelling[],MATCH(scales[[#This Row],[n8]],sharp_spelling[number],0),2)),"")</f>
        <v/>
      </c>
    </row>
    <row r="358" spans="2:33" x14ac:dyDescent="0.4">
      <c r="B358" s="1">
        <v>356</v>
      </c>
      <c r="C358" s="1">
        <v>8</v>
      </c>
      <c r="D358" s="1" t="str">
        <f>scales[[#This Row],[nn1]]</f>
        <v>G</v>
      </c>
      <c r="E358" s="1" t="s">
        <v>112</v>
      </c>
      <c r="F358" s="1">
        <v>4</v>
      </c>
      <c r="G358" s="1" t="s">
        <v>111</v>
      </c>
      <c r="H358" s="1">
        <v>8</v>
      </c>
      <c r="I358" s="1" t="str">
        <f>IF(COUNTIF(RMS_spelling[number],scales[[#This Row],[RMS]])&gt;0,"b","")</f>
        <v/>
      </c>
      <c r="J358" s="1">
        <f t="shared" si="219"/>
        <v>8</v>
      </c>
      <c r="K358" s="1">
        <f t="shared" si="220"/>
        <v>10</v>
      </c>
      <c r="L358" s="1">
        <f t="shared" si="221"/>
        <v>11</v>
      </c>
      <c r="M358" s="1">
        <f t="shared" si="222"/>
        <v>12</v>
      </c>
      <c r="N358" s="1">
        <f t="shared" si="223"/>
        <v>3</v>
      </c>
      <c r="O358" s="1">
        <f t="shared" si="224"/>
        <v>5</v>
      </c>
      <c r="R358" s="1" t="str">
        <f>IFERROR(IF($I358="b",INDEX(flat_spelling[],MATCH(scales[[#This Row],[n1]],flat_spelling[number],0),2),INDEX(sharp_spelling[],MATCH(scales[[#This Row],[n1]],sharp_spelling[number],0),2)),"")</f>
        <v>G</v>
      </c>
      <c r="S358" s="1" t="str">
        <f>IFERROR(IF($I358="b",INDEX(flat_spelling[],MATCH(scales[[#This Row],[n2]],flat_spelling[number],0),2),INDEX(sharp_spelling[],MATCH(scales[[#This Row],[n2]],sharp_spelling[number],0),2)),"")</f>
        <v>A</v>
      </c>
      <c r="T358" s="1" t="str">
        <f>IFERROR(IF($I358="b",INDEX(flat_spelling[],MATCH(scales[[#This Row],[n3]],flat_spelling[number],0),2),INDEX(sharp_spelling[],MATCH(scales[[#This Row],[n3]],sharp_spelling[number],0),2)),"")</f>
        <v>A#</v>
      </c>
      <c r="U358" s="1" t="str">
        <f>IFERROR(IF($I358="b",INDEX(flat_spelling[],MATCH(scales[[#This Row],[n4]],flat_spelling[number],0),2),INDEX(sharp_spelling[],MATCH(scales[[#This Row],[n4]],sharp_spelling[number],0),2)),"")</f>
        <v>B</v>
      </c>
      <c r="V358" s="1" t="str">
        <f>IFERROR(IF($I358="b",INDEX(flat_spelling[],MATCH(scales[[#This Row],[n5]],flat_spelling[number],0),2),INDEX(sharp_spelling[],MATCH(scales[[#This Row],[n5]],sharp_spelling[number],0),2)),"")</f>
        <v>D</v>
      </c>
      <c r="W358" s="1" t="str">
        <f>IFERROR(IF($I358="b",INDEX(flat_spelling[],MATCH(scales[[#This Row],[n6]],flat_spelling[number],0),2),INDEX(sharp_spelling[],MATCH(scales[[#This Row],[n6]],sharp_spelling[number],0),2)),"")</f>
        <v>E</v>
      </c>
      <c r="X358" s="1" t="str">
        <f>IFERROR(IF($I358="b",INDEX(flat_spelling[],MATCH(scales[[#This Row],[n7]],flat_spelling[number],0),2),INDEX(sharp_spelling[],MATCH(scales[[#This Row],[n7]],sharp_spelling[number],0),2)),"")</f>
        <v/>
      </c>
      <c r="Y358" s="1" t="str">
        <f>IFERROR(IF($I358="b",INDEX(flat_spelling[],MATCH(scales[[#This Row],[n8]],flat_spelling[number],0),2),INDEX(sharp_spelling[],MATCH(scales[[#This Row],[n8]],sharp_spelling[number],0),2)),"")</f>
        <v/>
      </c>
    </row>
    <row r="359" spans="2:33" x14ac:dyDescent="0.4">
      <c r="B359" s="1">
        <v>357</v>
      </c>
      <c r="C359" s="1">
        <v>9</v>
      </c>
      <c r="D359" s="1" t="str">
        <f>scales[[#This Row],[nn1]]</f>
        <v>Ab</v>
      </c>
      <c r="E359" s="1" t="s">
        <v>112</v>
      </c>
      <c r="F359" s="1">
        <v>4</v>
      </c>
      <c r="G359" s="1" t="s">
        <v>111</v>
      </c>
      <c r="H359" s="1">
        <v>9</v>
      </c>
      <c r="I359" s="1" t="str">
        <f>IF(COUNTIF(RMS_spelling[number],scales[[#This Row],[RMS]])&gt;0,"b","")</f>
        <v>b</v>
      </c>
      <c r="J359" s="1">
        <f t="shared" si="219"/>
        <v>9</v>
      </c>
      <c r="K359" s="1">
        <f t="shared" si="220"/>
        <v>11</v>
      </c>
      <c r="L359" s="1">
        <f t="shared" si="221"/>
        <v>12</v>
      </c>
      <c r="M359" s="1">
        <f t="shared" si="222"/>
        <v>1</v>
      </c>
      <c r="N359" s="1">
        <f t="shared" si="223"/>
        <v>4</v>
      </c>
      <c r="O359" s="1">
        <f t="shared" si="224"/>
        <v>6</v>
      </c>
      <c r="R359" s="1" t="str">
        <f>IFERROR(IF($I359="b",INDEX(flat_spelling[],MATCH(scales[[#This Row],[n1]],flat_spelling[number],0),2),INDEX(sharp_spelling[],MATCH(scales[[#This Row],[n1]],sharp_spelling[number],0),2)),"")</f>
        <v>Ab</v>
      </c>
      <c r="S359" s="1" t="str">
        <f>IFERROR(IF($I359="b",INDEX(flat_spelling[],MATCH(scales[[#This Row],[n2]],flat_spelling[number],0),2),INDEX(sharp_spelling[],MATCH(scales[[#This Row],[n2]],sharp_spelling[number],0),2)),"")</f>
        <v>Bb</v>
      </c>
      <c r="T359" s="1" t="str">
        <f>IFERROR(IF($I359="b",INDEX(flat_spelling[],MATCH(scales[[#This Row],[n3]],flat_spelling[number],0),2),INDEX(sharp_spelling[],MATCH(scales[[#This Row],[n3]],sharp_spelling[number],0),2)),"")</f>
        <v>B</v>
      </c>
      <c r="U359" s="1" t="str">
        <f>IFERROR(IF($I359="b",INDEX(flat_spelling[],MATCH(scales[[#This Row],[n4]],flat_spelling[number],0),2),INDEX(sharp_spelling[],MATCH(scales[[#This Row],[n4]],sharp_spelling[number],0),2)),"")</f>
        <v>C</v>
      </c>
      <c r="V359" s="1" t="str">
        <f>IFERROR(IF($I359="b",INDEX(flat_spelling[],MATCH(scales[[#This Row],[n5]],flat_spelling[number],0),2),INDEX(sharp_spelling[],MATCH(scales[[#This Row],[n5]],sharp_spelling[number],0),2)),"")</f>
        <v>Eb</v>
      </c>
      <c r="W359" s="1" t="str">
        <f>IFERROR(IF($I359="b",INDEX(flat_spelling[],MATCH(scales[[#This Row],[n6]],flat_spelling[number],0),2),INDEX(sharp_spelling[],MATCH(scales[[#This Row],[n6]],sharp_spelling[number],0),2)),"")</f>
        <v>F</v>
      </c>
      <c r="X359" s="1" t="str">
        <f>IFERROR(IF($I359="b",INDEX(flat_spelling[],MATCH(scales[[#This Row],[n7]],flat_spelling[number],0),2),INDEX(sharp_spelling[],MATCH(scales[[#This Row],[n7]],sharp_spelling[number],0),2)),"")</f>
        <v/>
      </c>
      <c r="Y359" s="1" t="str">
        <f>IFERROR(IF($I359="b",INDEX(flat_spelling[],MATCH(scales[[#This Row],[n8]],flat_spelling[number],0),2),INDEX(sharp_spelling[],MATCH(scales[[#This Row],[n8]],sharp_spelling[number],0),2)),"")</f>
        <v/>
      </c>
    </row>
    <row r="360" spans="2:33" x14ac:dyDescent="0.4">
      <c r="B360" s="1">
        <v>358</v>
      </c>
      <c r="C360" s="1">
        <v>10</v>
      </c>
      <c r="D360" s="1" t="str">
        <f>scales[[#This Row],[nn1]]</f>
        <v>A</v>
      </c>
      <c r="E360" s="1" t="s">
        <v>112</v>
      </c>
      <c r="F360" s="1">
        <v>4</v>
      </c>
      <c r="G360" s="1" t="s">
        <v>111</v>
      </c>
      <c r="H360" s="1">
        <v>10</v>
      </c>
      <c r="I360" s="1" t="str">
        <f>IF(COUNTIF(RMS_spelling[number],scales[[#This Row],[RMS]])&gt;0,"b","")</f>
        <v/>
      </c>
      <c r="J360" s="1">
        <f t="shared" si="219"/>
        <v>10</v>
      </c>
      <c r="K360" s="1">
        <f t="shared" si="220"/>
        <v>12</v>
      </c>
      <c r="L360" s="1">
        <f t="shared" si="221"/>
        <v>1</v>
      </c>
      <c r="M360" s="1">
        <f t="shared" si="222"/>
        <v>2</v>
      </c>
      <c r="N360" s="1">
        <f t="shared" si="223"/>
        <v>5</v>
      </c>
      <c r="O360" s="1">
        <f t="shared" si="224"/>
        <v>7</v>
      </c>
      <c r="R360" s="1" t="str">
        <f>IFERROR(IF($I360="b",INDEX(flat_spelling[],MATCH(scales[[#This Row],[n1]],flat_spelling[number],0),2),INDEX(sharp_spelling[],MATCH(scales[[#This Row],[n1]],sharp_spelling[number],0),2)),"")</f>
        <v>A</v>
      </c>
      <c r="S360" s="1" t="str">
        <f>IFERROR(IF($I360="b",INDEX(flat_spelling[],MATCH(scales[[#This Row],[n2]],flat_spelling[number],0),2),INDEX(sharp_spelling[],MATCH(scales[[#This Row],[n2]],sharp_spelling[number],0),2)),"")</f>
        <v>B</v>
      </c>
      <c r="T360" s="1" t="str">
        <f>IFERROR(IF($I360="b",INDEX(flat_spelling[],MATCH(scales[[#This Row],[n3]],flat_spelling[number],0),2),INDEX(sharp_spelling[],MATCH(scales[[#This Row],[n3]],sharp_spelling[number],0),2)),"")</f>
        <v>C</v>
      </c>
      <c r="U360" s="1" t="str">
        <f>IFERROR(IF($I360="b",INDEX(flat_spelling[],MATCH(scales[[#This Row],[n4]],flat_spelling[number],0),2),INDEX(sharp_spelling[],MATCH(scales[[#This Row],[n4]],sharp_spelling[number],0),2)),"")</f>
        <v>C#</v>
      </c>
      <c r="V360" s="1" t="str">
        <f>IFERROR(IF($I360="b",INDEX(flat_spelling[],MATCH(scales[[#This Row],[n5]],flat_spelling[number],0),2),INDEX(sharp_spelling[],MATCH(scales[[#This Row],[n5]],sharp_spelling[number],0),2)),"")</f>
        <v>E</v>
      </c>
      <c r="W360" s="1" t="str">
        <f>IFERROR(IF($I360="b",INDEX(flat_spelling[],MATCH(scales[[#This Row],[n6]],flat_spelling[number],0),2),INDEX(sharp_spelling[],MATCH(scales[[#This Row],[n6]],sharp_spelling[number],0),2)),"")</f>
        <v>F#</v>
      </c>
      <c r="X360" s="1" t="str">
        <f>IFERROR(IF($I360="b",INDEX(flat_spelling[],MATCH(scales[[#This Row],[n7]],flat_spelling[number],0),2),INDEX(sharp_spelling[],MATCH(scales[[#This Row],[n7]],sharp_spelling[number],0),2)),"")</f>
        <v/>
      </c>
      <c r="Y360" s="1" t="str">
        <f>IFERROR(IF($I360="b",INDEX(flat_spelling[],MATCH(scales[[#This Row],[n8]],flat_spelling[number],0),2),INDEX(sharp_spelling[],MATCH(scales[[#This Row],[n8]],sharp_spelling[number],0),2)),"")</f>
        <v/>
      </c>
    </row>
    <row r="361" spans="2:33" x14ac:dyDescent="0.4">
      <c r="B361" s="1">
        <v>359</v>
      </c>
      <c r="C361" s="1">
        <v>11</v>
      </c>
      <c r="D361" s="1" t="str">
        <f>scales[[#This Row],[nn1]]</f>
        <v>Bb</v>
      </c>
      <c r="E361" s="1" t="s">
        <v>112</v>
      </c>
      <c r="F361" s="1">
        <v>4</v>
      </c>
      <c r="G361" s="1" t="s">
        <v>111</v>
      </c>
      <c r="H361" s="1">
        <v>11</v>
      </c>
      <c r="I361" s="1" t="str">
        <f>IF(COUNTIF(RMS_spelling[number],scales[[#This Row],[RMS]])&gt;0,"b","")</f>
        <v>b</v>
      </c>
      <c r="J361" s="1">
        <f t="shared" si="219"/>
        <v>11</v>
      </c>
      <c r="K361" s="1">
        <f t="shared" si="220"/>
        <v>1</v>
      </c>
      <c r="L361" s="1">
        <f t="shared" si="221"/>
        <v>2</v>
      </c>
      <c r="M361" s="1">
        <f t="shared" si="222"/>
        <v>3</v>
      </c>
      <c r="N361" s="1">
        <f t="shared" si="223"/>
        <v>6</v>
      </c>
      <c r="O361" s="1">
        <f t="shared" si="224"/>
        <v>8</v>
      </c>
      <c r="R361" s="1" t="str">
        <f>IFERROR(IF($I361="b",INDEX(flat_spelling[],MATCH(scales[[#This Row],[n1]],flat_spelling[number],0),2),INDEX(sharp_spelling[],MATCH(scales[[#This Row],[n1]],sharp_spelling[number],0),2)),"")</f>
        <v>Bb</v>
      </c>
      <c r="S361" s="1" t="str">
        <f>IFERROR(IF($I361="b",INDEX(flat_spelling[],MATCH(scales[[#This Row],[n2]],flat_spelling[number],0),2),INDEX(sharp_spelling[],MATCH(scales[[#This Row],[n2]],sharp_spelling[number],0),2)),"")</f>
        <v>C</v>
      </c>
      <c r="T361" s="1" t="str">
        <f>IFERROR(IF($I361="b",INDEX(flat_spelling[],MATCH(scales[[#This Row],[n3]],flat_spelling[number],0),2),INDEX(sharp_spelling[],MATCH(scales[[#This Row],[n3]],sharp_spelling[number],0),2)),"")</f>
        <v>Db</v>
      </c>
      <c r="U361" s="1" t="str">
        <f>IFERROR(IF($I361="b",INDEX(flat_spelling[],MATCH(scales[[#This Row],[n4]],flat_spelling[number],0),2),INDEX(sharp_spelling[],MATCH(scales[[#This Row],[n4]],sharp_spelling[number],0),2)),"")</f>
        <v>D</v>
      </c>
      <c r="V361" s="1" t="str">
        <f>IFERROR(IF($I361="b",INDEX(flat_spelling[],MATCH(scales[[#This Row],[n5]],flat_spelling[number],0),2),INDEX(sharp_spelling[],MATCH(scales[[#This Row],[n5]],sharp_spelling[number],0),2)),"")</f>
        <v>F</v>
      </c>
      <c r="W361" s="1" t="str">
        <f>IFERROR(IF($I361="b",INDEX(flat_spelling[],MATCH(scales[[#This Row],[n6]],flat_spelling[number],0),2),INDEX(sharp_spelling[],MATCH(scales[[#This Row],[n6]],sharp_spelling[number],0),2)),"")</f>
        <v>G</v>
      </c>
      <c r="X361" s="1" t="str">
        <f>IFERROR(IF($I361="b",INDEX(flat_spelling[],MATCH(scales[[#This Row],[n7]],flat_spelling[number],0),2),INDEX(sharp_spelling[],MATCH(scales[[#This Row],[n7]],sharp_spelling[number],0),2)),"")</f>
        <v/>
      </c>
      <c r="Y361" s="1" t="str">
        <f>IFERROR(IF($I361="b",INDEX(flat_spelling[],MATCH(scales[[#This Row],[n8]],flat_spelling[number],0),2),INDEX(sharp_spelling[],MATCH(scales[[#This Row],[n8]],sharp_spelling[number],0),2)),"")</f>
        <v/>
      </c>
    </row>
    <row r="362" spans="2:33" x14ac:dyDescent="0.4">
      <c r="B362" s="1">
        <v>360</v>
      </c>
      <c r="C362" s="1">
        <v>12</v>
      </c>
      <c r="D362" s="1" t="str">
        <f>scales[[#This Row],[nn1]]</f>
        <v>B</v>
      </c>
      <c r="E362" s="1" t="s">
        <v>112</v>
      </c>
      <c r="F362" s="1">
        <v>4</v>
      </c>
      <c r="G362" s="1" t="s">
        <v>111</v>
      </c>
      <c r="H362" s="1">
        <v>12</v>
      </c>
      <c r="I362" s="1" t="str">
        <f>IF(COUNTIF(RMS_spelling[number],scales[[#This Row],[RMS]])&gt;0,"b","")</f>
        <v/>
      </c>
      <c r="J362" s="1">
        <f t="shared" si="219"/>
        <v>12</v>
      </c>
      <c r="K362" s="1">
        <f t="shared" si="220"/>
        <v>2</v>
      </c>
      <c r="L362" s="1">
        <f t="shared" si="221"/>
        <v>3</v>
      </c>
      <c r="M362" s="1">
        <f t="shared" si="222"/>
        <v>4</v>
      </c>
      <c r="N362" s="1">
        <f t="shared" si="223"/>
        <v>7</v>
      </c>
      <c r="O362" s="1">
        <f t="shared" si="224"/>
        <v>9</v>
      </c>
      <c r="R362" s="1" t="str">
        <f>IFERROR(IF($I362="b",INDEX(flat_spelling[],MATCH(scales[[#This Row],[n1]],flat_spelling[number],0),2),INDEX(sharp_spelling[],MATCH(scales[[#This Row],[n1]],sharp_spelling[number],0),2)),"")</f>
        <v>B</v>
      </c>
      <c r="S362" s="1" t="str">
        <f>IFERROR(IF($I362="b",INDEX(flat_spelling[],MATCH(scales[[#This Row],[n2]],flat_spelling[number],0),2),INDEX(sharp_spelling[],MATCH(scales[[#This Row],[n2]],sharp_spelling[number],0),2)),"")</f>
        <v>C#</v>
      </c>
      <c r="T362" s="1" t="str">
        <f>IFERROR(IF($I362="b",INDEX(flat_spelling[],MATCH(scales[[#This Row],[n3]],flat_spelling[number],0),2),INDEX(sharp_spelling[],MATCH(scales[[#This Row],[n3]],sharp_spelling[number],0),2)),"")</f>
        <v>D</v>
      </c>
      <c r="U362" s="1" t="str">
        <f>IFERROR(IF($I362="b",INDEX(flat_spelling[],MATCH(scales[[#This Row],[n4]],flat_spelling[number],0),2),INDEX(sharp_spelling[],MATCH(scales[[#This Row],[n4]],sharp_spelling[number],0),2)),"")</f>
        <v>D#</v>
      </c>
      <c r="V362" s="1" t="str">
        <f>IFERROR(IF($I362="b",INDEX(flat_spelling[],MATCH(scales[[#This Row],[n5]],flat_spelling[number],0),2),INDEX(sharp_spelling[],MATCH(scales[[#This Row],[n5]],sharp_spelling[number],0),2)),"")</f>
        <v>F#</v>
      </c>
      <c r="W362" s="1" t="str">
        <f>IFERROR(IF($I362="b",INDEX(flat_spelling[],MATCH(scales[[#This Row],[n6]],flat_spelling[number],0),2),INDEX(sharp_spelling[],MATCH(scales[[#This Row],[n6]],sharp_spelling[number],0),2)),"")</f>
        <v>G#</v>
      </c>
      <c r="X362" s="1" t="str">
        <f>IFERROR(IF($I362="b",INDEX(flat_spelling[],MATCH(scales[[#This Row],[n7]],flat_spelling[number],0),2),INDEX(sharp_spelling[],MATCH(scales[[#This Row],[n7]],sharp_spelling[number],0),2)),"")</f>
        <v/>
      </c>
      <c r="Y362" s="1" t="str">
        <f>IFERROR(IF($I362="b",INDEX(flat_spelling[],MATCH(scales[[#This Row],[n8]],flat_spelling[number],0),2),INDEX(sharp_spelling[],MATCH(scales[[#This Row],[n8]],sharp_spelling[number],0),2)),"")</f>
        <v/>
      </c>
    </row>
    <row r="363" spans="2:33" x14ac:dyDescent="0.4">
      <c r="B363" s="1">
        <v>361</v>
      </c>
      <c r="C363" s="1">
        <v>1</v>
      </c>
      <c r="D363" s="1" t="str">
        <f>scales[[#This Row],[nn1]]</f>
        <v>C</v>
      </c>
      <c r="E363" s="1" t="s">
        <v>106</v>
      </c>
      <c r="F363" s="1">
        <v>1</v>
      </c>
      <c r="G363" s="1" t="s">
        <v>84</v>
      </c>
      <c r="H363" s="1">
        <v>1</v>
      </c>
      <c r="I363" s="1" t="str">
        <f>IF(COUNTIF(RMS_spelling[number],scales[[#This Row],[RMS]])&gt;0,"b","")</f>
        <v>b</v>
      </c>
      <c r="J363" s="1">
        <v>1</v>
      </c>
      <c r="K363" s="1">
        <v>2</v>
      </c>
      <c r="L363" s="1">
        <v>4</v>
      </c>
      <c r="M363" s="1">
        <v>5</v>
      </c>
      <c r="N363" s="1">
        <v>7</v>
      </c>
      <c r="O363" s="1">
        <v>8</v>
      </c>
      <c r="P363" s="1">
        <v>10</v>
      </c>
      <c r="Q363" s="1">
        <v>11</v>
      </c>
      <c r="R363" s="1" t="str">
        <f>IFERROR(IF($I363="b",INDEX(flat_spelling[],MATCH(scales[[#This Row],[n1]],flat_spelling[number],0),2),INDEX(sharp_spelling[],MATCH(scales[[#This Row],[n1]],sharp_spelling[number],0),2)),"")</f>
        <v>C</v>
      </c>
      <c r="S363" s="1" t="str">
        <f>IFERROR(IF($I363="b",INDEX(flat_spelling[],MATCH(scales[[#This Row],[n2]],flat_spelling[number],0),2),INDEX(sharp_spelling[],MATCH(scales[[#This Row],[n2]],sharp_spelling[number],0),2)),"")</f>
        <v>Db</v>
      </c>
      <c r="T363" s="1" t="str">
        <f>IFERROR(IF($I363="b",INDEX(flat_spelling[],MATCH(scales[[#This Row],[n3]],flat_spelling[number],0),2),INDEX(sharp_spelling[],MATCH(scales[[#This Row],[n3]],sharp_spelling[number],0),2)),"")</f>
        <v>Eb</v>
      </c>
      <c r="U363" s="1" t="str">
        <f>IFERROR(IF($I363="b",INDEX(flat_spelling[],MATCH(scales[[#This Row],[n4]],flat_spelling[number],0),2),INDEX(sharp_spelling[],MATCH(scales[[#This Row],[n4]],sharp_spelling[number],0),2)),"")</f>
        <v>E</v>
      </c>
      <c r="V363" s="1" t="str">
        <f>IFERROR(IF($I363="b",INDEX(flat_spelling[],MATCH(scales[[#This Row],[n5]],flat_spelling[number],0),2),INDEX(sharp_spelling[],MATCH(scales[[#This Row],[n5]],sharp_spelling[number],0),2)),"")</f>
        <v>Gb</v>
      </c>
      <c r="W363" s="1" t="str">
        <f>IFERROR(IF($I363="b",INDEX(flat_spelling[],MATCH(scales[[#This Row],[n6]],flat_spelling[number],0),2),INDEX(sharp_spelling[],MATCH(scales[[#This Row],[n6]],sharp_spelling[number],0),2)),"")</f>
        <v>G</v>
      </c>
      <c r="X363" s="1" t="str">
        <f>IFERROR(IF($I363="b",INDEX(flat_spelling[],MATCH(scales[[#This Row],[n7]],flat_spelling[number],0),2),INDEX(sharp_spelling[],MATCH(scales[[#This Row],[n7]],sharp_spelling[number],0),2)),"")</f>
        <v>A</v>
      </c>
      <c r="Y363" s="1" t="str">
        <f>IFERROR(IF($I363="b",INDEX(flat_spelling[],MATCH(scales[[#This Row],[n8]],flat_spelling[number],0),2),INDEX(sharp_spelling[],MATCH(scales[[#This Row],[n8]],sharp_spelling[number],0),2)),"")</f>
        <v>Bb</v>
      </c>
      <c r="Z363" s="1" t="s">
        <v>79</v>
      </c>
      <c r="AA363" s="1" t="s">
        <v>79</v>
      </c>
      <c r="AB363" s="1" t="s">
        <v>79</v>
      </c>
      <c r="AC363" s="1" t="s">
        <v>79</v>
      </c>
      <c r="AD363" s="1" t="s">
        <v>79</v>
      </c>
      <c r="AE363" s="1" t="s">
        <v>79</v>
      </c>
      <c r="AF363" s="1" t="s">
        <v>79</v>
      </c>
      <c r="AG363" s="1" t="s">
        <v>79</v>
      </c>
    </row>
    <row r="364" spans="2:33" x14ac:dyDescent="0.4">
      <c r="B364" s="1">
        <v>362</v>
      </c>
      <c r="C364" s="1">
        <v>2</v>
      </c>
      <c r="D364" s="1" t="str">
        <f>scales[[#This Row],[nn1]]</f>
        <v>Db</v>
      </c>
      <c r="E364" s="1" t="s">
        <v>106</v>
      </c>
      <c r="F364" s="1">
        <v>1</v>
      </c>
      <c r="G364" s="1" t="s">
        <v>84</v>
      </c>
      <c r="H364" s="1">
        <f t="shared" ref="H364:H374" si="225">H363+1</f>
        <v>2</v>
      </c>
      <c r="I364" s="1" t="str">
        <f>IF(COUNTIF(RMS_spelling[number],scales[[#This Row],[RMS]])&gt;0,"b","")</f>
        <v>b</v>
      </c>
      <c r="J364" s="1">
        <f t="shared" ref="J364:J374" si="226">MOD(J363,12)+1</f>
        <v>2</v>
      </c>
      <c r="K364" s="1">
        <f t="shared" ref="K364:K374" si="227">MOD(K363,12)+1</f>
        <v>3</v>
      </c>
      <c r="L364" s="1">
        <f t="shared" ref="L364:L374" si="228">MOD(L363,12)+1</f>
        <v>5</v>
      </c>
      <c r="M364" s="1">
        <f t="shared" ref="M364:M374" si="229">MOD(M363,12)+1</f>
        <v>6</v>
      </c>
      <c r="N364" s="1">
        <f t="shared" ref="N364:N374" si="230">MOD(N363,12)+1</f>
        <v>8</v>
      </c>
      <c r="O364" s="1">
        <f t="shared" ref="O364:O374" si="231">MOD(O363,12)+1</f>
        <v>9</v>
      </c>
      <c r="P364" s="1">
        <f t="shared" ref="P364:P374" si="232">MOD(P363,12)+1</f>
        <v>11</v>
      </c>
      <c r="Q364" s="1">
        <f t="shared" ref="Q364:Q374" si="233">MOD(Q363,12)+1</f>
        <v>12</v>
      </c>
      <c r="R364" s="1" t="str">
        <f>IFERROR(IF($I364="b",INDEX(flat_spelling[],MATCH(scales[[#This Row],[n1]],flat_spelling[number],0),2),INDEX(sharp_spelling[],MATCH(scales[[#This Row],[n1]],sharp_spelling[number],0),2)),"")</f>
        <v>Db</v>
      </c>
      <c r="S364" s="1" t="str">
        <f>IFERROR(IF($I364="b",INDEX(flat_spelling[],MATCH(scales[[#This Row],[n2]],flat_spelling[number],0),2),INDEX(sharp_spelling[],MATCH(scales[[#This Row],[n2]],sharp_spelling[number],0),2)),"")</f>
        <v>D</v>
      </c>
      <c r="T364" s="1" t="str">
        <f>IFERROR(IF($I364="b",INDEX(flat_spelling[],MATCH(scales[[#This Row],[n3]],flat_spelling[number],0),2),INDEX(sharp_spelling[],MATCH(scales[[#This Row],[n3]],sharp_spelling[number],0),2)),"")</f>
        <v>E</v>
      </c>
      <c r="U364" s="1" t="str">
        <f>IFERROR(IF($I364="b",INDEX(flat_spelling[],MATCH(scales[[#This Row],[n4]],flat_spelling[number],0),2),INDEX(sharp_spelling[],MATCH(scales[[#This Row],[n4]],sharp_spelling[number],0),2)),"")</f>
        <v>F</v>
      </c>
      <c r="V364" s="1" t="str">
        <f>IFERROR(IF($I364="b",INDEX(flat_spelling[],MATCH(scales[[#This Row],[n5]],flat_spelling[number],0),2),INDEX(sharp_spelling[],MATCH(scales[[#This Row],[n5]],sharp_spelling[number],0),2)),"")</f>
        <v>G</v>
      </c>
      <c r="W364" s="1" t="str">
        <f>IFERROR(IF($I364="b",INDEX(flat_spelling[],MATCH(scales[[#This Row],[n6]],flat_spelling[number],0),2),INDEX(sharp_spelling[],MATCH(scales[[#This Row],[n6]],sharp_spelling[number],0),2)),"")</f>
        <v>Ab</v>
      </c>
      <c r="X364" s="1" t="str">
        <f>IFERROR(IF($I364="b",INDEX(flat_spelling[],MATCH(scales[[#This Row],[n7]],flat_spelling[number],0),2),INDEX(sharp_spelling[],MATCH(scales[[#This Row],[n7]],sharp_spelling[number],0),2)),"")</f>
        <v>Bb</v>
      </c>
      <c r="Y364" s="1" t="str">
        <f>IFERROR(IF($I364="b",INDEX(flat_spelling[],MATCH(scales[[#This Row],[n8]],flat_spelling[number],0),2),INDEX(sharp_spelling[],MATCH(scales[[#This Row],[n8]],sharp_spelling[number],0),2)),"")</f>
        <v>B</v>
      </c>
      <c r="Z364" s="1" t="s">
        <v>79</v>
      </c>
      <c r="AA364" s="1" t="s">
        <v>79</v>
      </c>
      <c r="AB364" s="1" t="s">
        <v>79</v>
      </c>
      <c r="AC364" s="1" t="s">
        <v>79</v>
      </c>
      <c r="AD364" s="1" t="s">
        <v>79</v>
      </c>
      <c r="AE364" s="1" t="s">
        <v>79</v>
      </c>
      <c r="AF364" s="1" t="s">
        <v>79</v>
      </c>
      <c r="AG364" s="1" t="s">
        <v>79</v>
      </c>
    </row>
    <row r="365" spans="2:33" x14ac:dyDescent="0.4">
      <c r="B365" s="1">
        <v>363</v>
      </c>
      <c r="C365" s="1">
        <v>3</v>
      </c>
      <c r="D365" s="1" t="str">
        <f>scales[[#This Row],[nn1]]</f>
        <v>D</v>
      </c>
      <c r="E365" s="1" t="s">
        <v>106</v>
      </c>
      <c r="F365" s="1">
        <v>1</v>
      </c>
      <c r="G365" s="1" t="s">
        <v>84</v>
      </c>
      <c r="H365" s="1">
        <f t="shared" si="225"/>
        <v>3</v>
      </c>
      <c r="I365" s="1" t="str">
        <f>IF(COUNTIF(RMS_spelling[number],scales[[#This Row],[RMS]])&gt;0,"b","")</f>
        <v/>
      </c>
      <c r="J365" s="1">
        <f t="shared" si="226"/>
        <v>3</v>
      </c>
      <c r="K365" s="1">
        <f t="shared" si="227"/>
        <v>4</v>
      </c>
      <c r="L365" s="1">
        <f t="shared" si="228"/>
        <v>6</v>
      </c>
      <c r="M365" s="1">
        <f t="shared" si="229"/>
        <v>7</v>
      </c>
      <c r="N365" s="1">
        <f t="shared" si="230"/>
        <v>9</v>
      </c>
      <c r="O365" s="1">
        <f t="shared" si="231"/>
        <v>10</v>
      </c>
      <c r="P365" s="1">
        <f t="shared" si="232"/>
        <v>12</v>
      </c>
      <c r="Q365" s="1">
        <f t="shared" si="233"/>
        <v>1</v>
      </c>
      <c r="R365" s="1" t="str">
        <f>IFERROR(IF($I365="b",INDEX(flat_spelling[],MATCH(scales[[#This Row],[n1]],flat_spelling[number],0),2),INDEX(sharp_spelling[],MATCH(scales[[#This Row],[n1]],sharp_spelling[number],0),2)),"")</f>
        <v>D</v>
      </c>
      <c r="S365" s="1" t="str">
        <f>IFERROR(IF($I365="b",INDEX(flat_spelling[],MATCH(scales[[#This Row],[n2]],flat_spelling[number],0),2),INDEX(sharp_spelling[],MATCH(scales[[#This Row],[n2]],sharp_spelling[number],0),2)),"")</f>
        <v>D#</v>
      </c>
      <c r="T365" s="1" t="str">
        <f>IFERROR(IF($I365="b",INDEX(flat_spelling[],MATCH(scales[[#This Row],[n3]],flat_spelling[number],0),2),INDEX(sharp_spelling[],MATCH(scales[[#This Row],[n3]],sharp_spelling[number],0),2)),"")</f>
        <v>F</v>
      </c>
      <c r="U365" s="1" t="str">
        <f>IFERROR(IF($I365="b",INDEX(flat_spelling[],MATCH(scales[[#This Row],[n4]],flat_spelling[number],0),2),INDEX(sharp_spelling[],MATCH(scales[[#This Row],[n4]],sharp_spelling[number],0),2)),"")</f>
        <v>F#</v>
      </c>
      <c r="V365" s="1" t="str">
        <f>IFERROR(IF($I365="b",INDEX(flat_spelling[],MATCH(scales[[#This Row],[n5]],flat_spelling[number],0),2),INDEX(sharp_spelling[],MATCH(scales[[#This Row],[n5]],sharp_spelling[number],0),2)),"")</f>
        <v>G#</v>
      </c>
      <c r="W365" s="1" t="str">
        <f>IFERROR(IF($I365="b",INDEX(flat_spelling[],MATCH(scales[[#This Row],[n6]],flat_spelling[number],0),2),INDEX(sharp_spelling[],MATCH(scales[[#This Row],[n6]],sharp_spelling[number],0),2)),"")</f>
        <v>A</v>
      </c>
      <c r="X365" s="1" t="str">
        <f>IFERROR(IF($I365="b",INDEX(flat_spelling[],MATCH(scales[[#This Row],[n7]],flat_spelling[number],0),2),INDEX(sharp_spelling[],MATCH(scales[[#This Row],[n7]],sharp_spelling[number],0),2)),"")</f>
        <v>B</v>
      </c>
      <c r="Y365" s="1" t="str">
        <f>IFERROR(IF($I365="b",INDEX(flat_spelling[],MATCH(scales[[#This Row],[n8]],flat_spelling[number],0),2),INDEX(sharp_spelling[],MATCH(scales[[#This Row],[n8]],sharp_spelling[number],0),2)),"")</f>
        <v>C</v>
      </c>
      <c r="Z365" s="1" t="s">
        <v>79</v>
      </c>
      <c r="AA365" s="1" t="s">
        <v>79</v>
      </c>
      <c r="AB365" s="1" t="s">
        <v>79</v>
      </c>
      <c r="AC365" s="1" t="s">
        <v>79</v>
      </c>
      <c r="AD365" s="1" t="s">
        <v>79</v>
      </c>
      <c r="AE365" s="1" t="s">
        <v>79</v>
      </c>
      <c r="AF365" s="1" t="s">
        <v>79</v>
      </c>
      <c r="AG365" s="1" t="s">
        <v>79</v>
      </c>
    </row>
    <row r="366" spans="2:33" x14ac:dyDescent="0.4">
      <c r="B366" s="1">
        <v>364</v>
      </c>
      <c r="C366" s="1">
        <v>4</v>
      </c>
      <c r="D366" s="1" t="str">
        <f>scales[[#This Row],[nn1]]</f>
        <v>Eb</v>
      </c>
      <c r="E366" s="1" t="s">
        <v>106</v>
      </c>
      <c r="F366" s="1">
        <v>1</v>
      </c>
      <c r="G366" s="1" t="s">
        <v>84</v>
      </c>
      <c r="H366" s="1">
        <f t="shared" si="225"/>
        <v>4</v>
      </c>
      <c r="I366" s="1" t="str">
        <f>IF(COUNTIF(RMS_spelling[number],scales[[#This Row],[RMS]])&gt;0,"b","")</f>
        <v>b</v>
      </c>
      <c r="J366" s="1">
        <f t="shared" si="226"/>
        <v>4</v>
      </c>
      <c r="K366" s="1">
        <f t="shared" si="227"/>
        <v>5</v>
      </c>
      <c r="L366" s="1">
        <f t="shared" si="228"/>
        <v>7</v>
      </c>
      <c r="M366" s="1">
        <f t="shared" si="229"/>
        <v>8</v>
      </c>
      <c r="N366" s="1">
        <f t="shared" si="230"/>
        <v>10</v>
      </c>
      <c r="O366" s="1">
        <f t="shared" si="231"/>
        <v>11</v>
      </c>
      <c r="P366" s="1">
        <f t="shared" si="232"/>
        <v>1</v>
      </c>
      <c r="Q366" s="1">
        <f t="shared" si="233"/>
        <v>2</v>
      </c>
      <c r="R366" s="1" t="str">
        <f>IFERROR(IF($I366="b",INDEX(flat_spelling[],MATCH(scales[[#This Row],[n1]],flat_spelling[number],0),2),INDEX(sharp_spelling[],MATCH(scales[[#This Row],[n1]],sharp_spelling[number],0),2)),"")</f>
        <v>Eb</v>
      </c>
      <c r="S366" s="1" t="str">
        <f>IFERROR(IF($I366="b",INDEX(flat_spelling[],MATCH(scales[[#This Row],[n2]],flat_spelling[number],0),2),INDEX(sharp_spelling[],MATCH(scales[[#This Row],[n2]],sharp_spelling[number],0),2)),"")</f>
        <v>E</v>
      </c>
      <c r="T366" s="1" t="str">
        <f>IFERROR(IF($I366="b",INDEX(flat_spelling[],MATCH(scales[[#This Row],[n3]],flat_spelling[number],0),2),INDEX(sharp_spelling[],MATCH(scales[[#This Row],[n3]],sharp_spelling[number],0),2)),"")</f>
        <v>Gb</v>
      </c>
      <c r="U366" s="1" t="str">
        <f>IFERROR(IF($I366="b",INDEX(flat_spelling[],MATCH(scales[[#This Row],[n4]],flat_spelling[number],0),2),INDEX(sharp_spelling[],MATCH(scales[[#This Row],[n4]],sharp_spelling[number],0),2)),"")</f>
        <v>G</v>
      </c>
      <c r="V366" s="1" t="str">
        <f>IFERROR(IF($I366="b",INDEX(flat_spelling[],MATCH(scales[[#This Row],[n5]],flat_spelling[number],0),2),INDEX(sharp_spelling[],MATCH(scales[[#This Row],[n5]],sharp_spelling[number],0),2)),"")</f>
        <v>A</v>
      </c>
      <c r="W366" s="1" t="str">
        <f>IFERROR(IF($I366="b",INDEX(flat_spelling[],MATCH(scales[[#This Row],[n6]],flat_spelling[number],0),2),INDEX(sharp_spelling[],MATCH(scales[[#This Row],[n6]],sharp_spelling[number],0),2)),"")</f>
        <v>Bb</v>
      </c>
      <c r="X366" s="1" t="str">
        <f>IFERROR(IF($I366="b",INDEX(flat_spelling[],MATCH(scales[[#This Row],[n7]],flat_spelling[number],0),2),INDEX(sharp_spelling[],MATCH(scales[[#This Row],[n7]],sharp_spelling[number],0),2)),"")</f>
        <v>C</v>
      </c>
      <c r="Y366" s="1" t="str">
        <f>IFERROR(IF($I366="b",INDEX(flat_spelling[],MATCH(scales[[#This Row],[n8]],flat_spelling[number],0),2),INDEX(sharp_spelling[],MATCH(scales[[#This Row],[n8]],sharp_spelling[number],0),2)),"")</f>
        <v>Db</v>
      </c>
      <c r="Z366" s="1" t="s">
        <v>79</v>
      </c>
      <c r="AA366" s="1" t="s">
        <v>79</v>
      </c>
      <c r="AB366" s="1" t="s">
        <v>79</v>
      </c>
      <c r="AC366" s="1" t="s">
        <v>79</v>
      </c>
      <c r="AD366" s="1" t="s">
        <v>79</v>
      </c>
      <c r="AE366" s="1" t="s">
        <v>79</v>
      </c>
      <c r="AF366" s="1" t="s">
        <v>79</v>
      </c>
      <c r="AG366" s="1" t="s">
        <v>79</v>
      </c>
    </row>
    <row r="367" spans="2:33" x14ac:dyDescent="0.4">
      <c r="B367" s="1">
        <v>365</v>
      </c>
      <c r="C367" s="1">
        <v>5</v>
      </c>
      <c r="D367" s="1" t="str">
        <f>scales[[#This Row],[nn1]]</f>
        <v>E</v>
      </c>
      <c r="E367" s="1" t="s">
        <v>106</v>
      </c>
      <c r="F367" s="1">
        <v>1</v>
      </c>
      <c r="G367" s="1" t="s">
        <v>84</v>
      </c>
      <c r="H367" s="1">
        <f t="shared" si="225"/>
        <v>5</v>
      </c>
      <c r="I367" s="1" t="str">
        <f>IF(COUNTIF(RMS_spelling[number],scales[[#This Row],[RMS]])&gt;0,"b","")</f>
        <v/>
      </c>
      <c r="J367" s="1">
        <f t="shared" si="226"/>
        <v>5</v>
      </c>
      <c r="K367" s="1">
        <f t="shared" si="227"/>
        <v>6</v>
      </c>
      <c r="L367" s="1">
        <f t="shared" si="228"/>
        <v>8</v>
      </c>
      <c r="M367" s="1">
        <f t="shared" si="229"/>
        <v>9</v>
      </c>
      <c r="N367" s="1">
        <f t="shared" si="230"/>
        <v>11</v>
      </c>
      <c r="O367" s="1">
        <f t="shared" si="231"/>
        <v>12</v>
      </c>
      <c r="P367" s="1">
        <f t="shared" si="232"/>
        <v>2</v>
      </c>
      <c r="Q367" s="1">
        <f t="shared" si="233"/>
        <v>3</v>
      </c>
      <c r="R367" s="1" t="str">
        <f>IFERROR(IF($I367="b",INDEX(flat_spelling[],MATCH(scales[[#This Row],[n1]],flat_spelling[number],0),2),INDEX(sharp_spelling[],MATCH(scales[[#This Row],[n1]],sharp_spelling[number],0),2)),"")</f>
        <v>E</v>
      </c>
      <c r="S367" s="1" t="str">
        <f>IFERROR(IF($I367="b",INDEX(flat_spelling[],MATCH(scales[[#This Row],[n2]],flat_spelling[number],0),2),INDEX(sharp_spelling[],MATCH(scales[[#This Row],[n2]],sharp_spelling[number],0),2)),"")</f>
        <v>F</v>
      </c>
      <c r="T367" s="1" t="str">
        <f>IFERROR(IF($I367="b",INDEX(flat_spelling[],MATCH(scales[[#This Row],[n3]],flat_spelling[number],0),2),INDEX(sharp_spelling[],MATCH(scales[[#This Row],[n3]],sharp_spelling[number],0),2)),"")</f>
        <v>G</v>
      </c>
      <c r="U367" s="1" t="str">
        <f>IFERROR(IF($I367="b",INDEX(flat_spelling[],MATCH(scales[[#This Row],[n4]],flat_spelling[number],0),2),INDEX(sharp_spelling[],MATCH(scales[[#This Row],[n4]],sharp_spelling[number],0),2)),"")</f>
        <v>G#</v>
      </c>
      <c r="V367" s="1" t="str">
        <f>IFERROR(IF($I367="b",INDEX(flat_spelling[],MATCH(scales[[#This Row],[n5]],flat_spelling[number],0),2),INDEX(sharp_spelling[],MATCH(scales[[#This Row],[n5]],sharp_spelling[number],0),2)),"")</f>
        <v>A#</v>
      </c>
      <c r="W367" s="1" t="str">
        <f>IFERROR(IF($I367="b",INDEX(flat_spelling[],MATCH(scales[[#This Row],[n6]],flat_spelling[number],0),2),INDEX(sharp_spelling[],MATCH(scales[[#This Row],[n6]],sharp_spelling[number],0),2)),"")</f>
        <v>B</v>
      </c>
      <c r="X367" s="1" t="str">
        <f>IFERROR(IF($I367="b",INDEX(flat_spelling[],MATCH(scales[[#This Row],[n7]],flat_spelling[number],0),2),INDEX(sharp_spelling[],MATCH(scales[[#This Row],[n7]],sharp_spelling[number],0),2)),"")</f>
        <v>C#</v>
      </c>
      <c r="Y367" s="1" t="str">
        <f>IFERROR(IF($I367="b",INDEX(flat_spelling[],MATCH(scales[[#This Row],[n8]],flat_spelling[number],0),2),INDEX(sharp_spelling[],MATCH(scales[[#This Row],[n8]],sharp_spelling[number],0),2)),"")</f>
        <v>D</v>
      </c>
      <c r="Z367" s="1" t="s">
        <v>79</v>
      </c>
      <c r="AA367" s="1" t="s">
        <v>79</v>
      </c>
      <c r="AB367" s="1" t="s">
        <v>79</v>
      </c>
      <c r="AC367" s="1" t="s">
        <v>79</v>
      </c>
      <c r="AD367" s="1" t="s">
        <v>79</v>
      </c>
      <c r="AE367" s="1" t="s">
        <v>79</v>
      </c>
      <c r="AF367" s="1" t="s">
        <v>79</v>
      </c>
      <c r="AG367" s="1" t="s">
        <v>79</v>
      </c>
    </row>
    <row r="368" spans="2:33" x14ac:dyDescent="0.4">
      <c r="B368" s="1">
        <v>366</v>
      </c>
      <c r="C368" s="1">
        <v>6</v>
      </c>
      <c r="D368" s="1" t="str">
        <f>scales[[#This Row],[nn1]]</f>
        <v>F</v>
      </c>
      <c r="E368" s="1" t="s">
        <v>106</v>
      </c>
      <c r="F368" s="1">
        <v>1</v>
      </c>
      <c r="G368" s="1" t="s">
        <v>84</v>
      </c>
      <c r="H368" s="1">
        <f t="shared" si="225"/>
        <v>6</v>
      </c>
      <c r="I368" s="1" t="str">
        <f>IF(COUNTIF(RMS_spelling[number],scales[[#This Row],[RMS]])&gt;0,"b","")</f>
        <v>b</v>
      </c>
      <c r="J368" s="1">
        <f t="shared" si="226"/>
        <v>6</v>
      </c>
      <c r="K368" s="1">
        <f t="shared" si="227"/>
        <v>7</v>
      </c>
      <c r="L368" s="1">
        <f t="shared" si="228"/>
        <v>9</v>
      </c>
      <c r="M368" s="1">
        <f t="shared" si="229"/>
        <v>10</v>
      </c>
      <c r="N368" s="1">
        <f t="shared" si="230"/>
        <v>12</v>
      </c>
      <c r="O368" s="1">
        <f t="shared" si="231"/>
        <v>1</v>
      </c>
      <c r="P368" s="1">
        <f t="shared" si="232"/>
        <v>3</v>
      </c>
      <c r="Q368" s="1">
        <f t="shared" si="233"/>
        <v>4</v>
      </c>
      <c r="R368" s="1" t="str">
        <f>IFERROR(IF($I368="b",INDEX(flat_spelling[],MATCH(scales[[#This Row],[n1]],flat_spelling[number],0),2),INDEX(sharp_spelling[],MATCH(scales[[#This Row],[n1]],sharp_spelling[number],0),2)),"")</f>
        <v>F</v>
      </c>
      <c r="S368" s="1" t="str">
        <f>IFERROR(IF($I368="b",INDEX(flat_spelling[],MATCH(scales[[#This Row],[n2]],flat_spelling[number],0),2),INDEX(sharp_spelling[],MATCH(scales[[#This Row],[n2]],sharp_spelling[number],0),2)),"")</f>
        <v>Gb</v>
      </c>
      <c r="T368" s="1" t="str">
        <f>IFERROR(IF($I368="b",INDEX(flat_spelling[],MATCH(scales[[#This Row],[n3]],flat_spelling[number],0),2),INDEX(sharp_spelling[],MATCH(scales[[#This Row],[n3]],sharp_spelling[number],0),2)),"")</f>
        <v>Ab</v>
      </c>
      <c r="U368" s="1" t="str">
        <f>IFERROR(IF($I368="b",INDEX(flat_spelling[],MATCH(scales[[#This Row],[n4]],flat_spelling[number],0),2),INDEX(sharp_spelling[],MATCH(scales[[#This Row],[n4]],sharp_spelling[number],0),2)),"")</f>
        <v>A</v>
      </c>
      <c r="V368" s="1" t="str">
        <f>IFERROR(IF($I368="b",INDEX(flat_spelling[],MATCH(scales[[#This Row],[n5]],flat_spelling[number],0),2),INDEX(sharp_spelling[],MATCH(scales[[#This Row],[n5]],sharp_spelling[number],0),2)),"")</f>
        <v>B</v>
      </c>
      <c r="W368" s="1" t="str">
        <f>IFERROR(IF($I368="b",INDEX(flat_spelling[],MATCH(scales[[#This Row],[n6]],flat_spelling[number],0),2),INDEX(sharp_spelling[],MATCH(scales[[#This Row],[n6]],sharp_spelling[number],0),2)),"")</f>
        <v>C</v>
      </c>
      <c r="X368" s="1" t="str">
        <f>IFERROR(IF($I368="b",INDEX(flat_spelling[],MATCH(scales[[#This Row],[n7]],flat_spelling[number],0),2),INDEX(sharp_spelling[],MATCH(scales[[#This Row],[n7]],sharp_spelling[number],0),2)),"")</f>
        <v>D</v>
      </c>
      <c r="Y368" s="1" t="str">
        <f>IFERROR(IF($I368="b",INDEX(flat_spelling[],MATCH(scales[[#This Row],[n8]],flat_spelling[number],0),2),INDEX(sharp_spelling[],MATCH(scales[[#This Row],[n8]],sharp_spelling[number],0),2)),"")</f>
        <v>Eb</v>
      </c>
      <c r="Z368" s="1" t="s">
        <v>79</v>
      </c>
      <c r="AA368" s="1" t="s">
        <v>79</v>
      </c>
      <c r="AB368" s="1" t="s">
        <v>79</v>
      </c>
      <c r="AC368" s="1" t="s">
        <v>79</v>
      </c>
      <c r="AD368" s="1" t="s">
        <v>79</v>
      </c>
      <c r="AE368" s="1" t="s">
        <v>79</v>
      </c>
      <c r="AF368" s="1" t="s">
        <v>79</v>
      </c>
      <c r="AG368" s="1" t="s">
        <v>79</v>
      </c>
    </row>
    <row r="369" spans="2:33" x14ac:dyDescent="0.4">
      <c r="B369" s="1">
        <v>367</v>
      </c>
      <c r="C369" s="1">
        <v>7</v>
      </c>
      <c r="D369" s="1" t="str">
        <f>scales[[#This Row],[nn1]]</f>
        <v>F#</v>
      </c>
      <c r="E369" s="1" t="s">
        <v>106</v>
      </c>
      <c r="F369" s="1">
        <v>1</v>
      </c>
      <c r="G369" s="1" t="s">
        <v>84</v>
      </c>
      <c r="H369" s="1">
        <f t="shared" si="225"/>
        <v>7</v>
      </c>
      <c r="I369" s="1" t="str">
        <f>IF(COUNTIF(RMS_spelling[number],scales[[#This Row],[RMS]])&gt;0,"b","")</f>
        <v/>
      </c>
      <c r="J369" s="1">
        <f t="shared" si="226"/>
        <v>7</v>
      </c>
      <c r="K369" s="1">
        <f t="shared" si="227"/>
        <v>8</v>
      </c>
      <c r="L369" s="1">
        <f t="shared" si="228"/>
        <v>10</v>
      </c>
      <c r="M369" s="1">
        <f t="shared" si="229"/>
        <v>11</v>
      </c>
      <c r="N369" s="1">
        <f t="shared" si="230"/>
        <v>1</v>
      </c>
      <c r="O369" s="1">
        <f t="shared" si="231"/>
        <v>2</v>
      </c>
      <c r="P369" s="1">
        <f t="shared" si="232"/>
        <v>4</v>
      </c>
      <c r="Q369" s="1">
        <f t="shared" si="233"/>
        <v>5</v>
      </c>
      <c r="R369" s="1" t="str">
        <f>IFERROR(IF($I369="b",INDEX(flat_spelling[],MATCH(scales[[#This Row],[n1]],flat_spelling[number],0),2),INDEX(sharp_spelling[],MATCH(scales[[#This Row],[n1]],sharp_spelling[number],0),2)),"")</f>
        <v>F#</v>
      </c>
      <c r="S369" s="1" t="str">
        <f>IFERROR(IF($I369="b",INDEX(flat_spelling[],MATCH(scales[[#This Row],[n2]],flat_spelling[number],0),2),INDEX(sharp_spelling[],MATCH(scales[[#This Row],[n2]],sharp_spelling[number],0),2)),"")</f>
        <v>G</v>
      </c>
      <c r="T369" s="1" t="str">
        <f>IFERROR(IF($I369="b",INDEX(flat_spelling[],MATCH(scales[[#This Row],[n3]],flat_spelling[number],0),2),INDEX(sharp_spelling[],MATCH(scales[[#This Row],[n3]],sharp_spelling[number],0),2)),"")</f>
        <v>A</v>
      </c>
      <c r="U369" s="1" t="str">
        <f>IFERROR(IF($I369="b",INDEX(flat_spelling[],MATCH(scales[[#This Row],[n4]],flat_spelling[number],0),2),INDEX(sharp_spelling[],MATCH(scales[[#This Row],[n4]],sharp_spelling[number],0),2)),"")</f>
        <v>A#</v>
      </c>
      <c r="V369" s="1" t="str">
        <f>IFERROR(IF($I369="b",INDEX(flat_spelling[],MATCH(scales[[#This Row],[n5]],flat_spelling[number],0),2),INDEX(sharp_spelling[],MATCH(scales[[#This Row],[n5]],sharp_spelling[number],0),2)),"")</f>
        <v>C</v>
      </c>
      <c r="W369" s="1" t="str">
        <f>IFERROR(IF($I369="b",INDEX(flat_spelling[],MATCH(scales[[#This Row],[n6]],flat_spelling[number],0),2),INDEX(sharp_spelling[],MATCH(scales[[#This Row],[n6]],sharp_spelling[number],0),2)),"")</f>
        <v>C#</v>
      </c>
      <c r="X369" s="1" t="str">
        <f>IFERROR(IF($I369="b",INDEX(flat_spelling[],MATCH(scales[[#This Row],[n7]],flat_spelling[number],0),2),INDEX(sharp_spelling[],MATCH(scales[[#This Row],[n7]],sharp_spelling[number],0),2)),"")</f>
        <v>D#</v>
      </c>
      <c r="Y369" s="1" t="str">
        <f>IFERROR(IF($I369="b",INDEX(flat_spelling[],MATCH(scales[[#This Row],[n8]],flat_spelling[number],0),2),INDEX(sharp_spelling[],MATCH(scales[[#This Row],[n8]],sharp_spelling[number],0),2)),"")</f>
        <v>E</v>
      </c>
      <c r="Z369" s="1" t="s">
        <v>79</v>
      </c>
      <c r="AA369" s="1" t="s">
        <v>79</v>
      </c>
      <c r="AB369" s="1" t="s">
        <v>79</v>
      </c>
      <c r="AC369" s="1" t="s">
        <v>79</v>
      </c>
      <c r="AD369" s="1" t="s">
        <v>79</v>
      </c>
      <c r="AE369" s="1" t="s">
        <v>79</v>
      </c>
      <c r="AF369" s="1" t="s">
        <v>79</v>
      </c>
      <c r="AG369" s="1" t="s">
        <v>79</v>
      </c>
    </row>
    <row r="370" spans="2:33" x14ac:dyDescent="0.4">
      <c r="B370" s="1">
        <v>368</v>
      </c>
      <c r="C370" s="1">
        <v>8</v>
      </c>
      <c r="D370" s="1" t="str">
        <f>scales[[#This Row],[nn1]]</f>
        <v>G</v>
      </c>
      <c r="E370" s="1" t="s">
        <v>106</v>
      </c>
      <c r="F370" s="1">
        <v>1</v>
      </c>
      <c r="G370" s="1" t="s">
        <v>84</v>
      </c>
      <c r="H370" s="1">
        <f t="shared" si="225"/>
        <v>8</v>
      </c>
      <c r="I370" s="1" t="str">
        <f>IF(COUNTIF(RMS_spelling[number],scales[[#This Row],[RMS]])&gt;0,"b","")</f>
        <v/>
      </c>
      <c r="J370" s="1">
        <f t="shared" si="226"/>
        <v>8</v>
      </c>
      <c r="K370" s="1">
        <f t="shared" si="227"/>
        <v>9</v>
      </c>
      <c r="L370" s="1">
        <f t="shared" si="228"/>
        <v>11</v>
      </c>
      <c r="M370" s="1">
        <f t="shared" si="229"/>
        <v>12</v>
      </c>
      <c r="N370" s="1">
        <f t="shared" si="230"/>
        <v>2</v>
      </c>
      <c r="O370" s="1">
        <f t="shared" si="231"/>
        <v>3</v>
      </c>
      <c r="P370" s="1">
        <f t="shared" si="232"/>
        <v>5</v>
      </c>
      <c r="Q370" s="1">
        <f t="shared" si="233"/>
        <v>6</v>
      </c>
      <c r="R370" s="1" t="str">
        <f>IFERROR(IF($I370="b",INDEX(flat_spelling[],MATCH(scales[[#This Row],[n1]],flat_spelling[number],0),2),INDEX(sharp_spelling[],MATCH(scales[[#This Row],[n1]],sharp_spelling[number],0),2)),"")</f>
        <v>G</v>
      </c>
      <c r="S370" s="1" t="str">
        <f>IFERROR(IF($I370="b",INDEX(flat_spelling[],MATCH(scales[[#This Row],[n2]],flat_spelling[number],0),2),INDEX(sharp_spelling[],MATCH(scales[[#This Row],[n2]],sharp_spelling[number],0),2)),"")</f>
        <v>G#</v>
      </c>
      <c r="T370" s="1" t="str">
        <f>IFERROR(IF($I370="b",INDEX(flat_spelling[],MATCH(scales[[#This Row],[n3]],flat_spelling[number],0),2),INDEX(sharp_spelling[],MATCH(scales[[#This Row],[n3]],sharp_spelling[number],0),2)),"")</f>
        <v>A#</v>
      </c>
      <c r="U370" s="1" t="str">
        <f>IFERROR(IF($I370="b",INDEX(flat_spelling[],MATCH(scales[[#This Row],[n4]],flat_spelling[number],0),2),INDEX(sharp_spelling[],MATCH(scales[[#This Row],[n4]],sharp_spelling[number],0),2)),"")</f>
        <v>B</v>
      </c>
      <c r="V370" s="1" t="str">
        <f>IFERROR(IF($I370="b",INDEX(flat_spelling[],MATCH(scales[[#This Row],[n5]],flat_spelling[number],0),2),INDEX(sharp_spelling[],MATCH(scales[[#This Row],[n5]],sharp_spelling[number],0),2)),"")</f>
        <v>C#</v>
      </c>
      <c r="W370" s="1" t="str">
        <f>IFERROR(IF($I370="b",INDEX(flat_spelling[],MATCH(scales[[#This Row],[n6]],flat_spelling[number],0),2),INDEX(sharp_spelling[],MATCH(scales[[#This Row],[n6]],sharp_spelling[number],0),2)),"")</f>
        <v>D</v>
      </c>
      <c r="X370" s="1" t="str">
        <f>IFERROR(IF($I370="b",INDEX(flat_spelling[],MATCH(scales[[#This Row],[n7]],flat_spelling[number],0),2),INDEX(sharp_spelling[],MATCH(scales[[#This Row],[n7]],sharp_spelling[number],0),2)),"")</f>
        <v>E</v>
      </c>
      <c r="Y370" s="1" t="str">
        <f>IFERROR(IF($I370="b",INDEX(flat_spelling[],MATCH(scales[[#This Row],[n8]],flat_spelling[number],0),2),INDEX(sharp_spelling[],MATCH(scales[[#This Row],[n8]],sharp_spelling[number],0),2)),"")</f>
        <v>F</v>
      </c>
      <c r="Z370" s="1" t="s">
        <v>79</v>
      </c>
      <c r="AA370" s="1" t="s">
        <v>79</v>
      </c>
      <c r="AB370" s="1" t="s">
        <v>79</v>
      </c>
      <c r="AC370" s="1" t="s">
        <v>79</v>
      </c>
      <c r="AD370" s="1" t="s">
        <v>79</v>
      </c>
      <c r="AE370" s="1" t="s">
        <v>79</v>
      </c>
      <c r="AF370" s="1" t="s">
        <v>79</v>
      </c>
      <c r="AG370" s="1" t="s">
        <v>79</v>
      </c>
    </row>
    <row r="371" spans="2:33" x14ac:dyDescent="0.4">
      <c r="B371" s="1">
        <v>369</v>
      </c>
      <c r="C371" s="1">
        <v>9</v>
      </c>
      <c r="D371" s="1" t="str">
        <f>scales[[#This Row],[nn1]]</f>
        <v>Ab</v>
      </c>
      <c r="E371" s="1" t="s">
        <v>106</v>
      </c>
      <c r="F371" s="1">
        <v>1</v>
      </c>
      <c r="G371" s="1" t="s">
        <v>84</v>
      </c>
      <c r="H371" s="1">
        <f t="shared" si="225"/>
        <v>9</v>
      </c>
      <c r="I371" s="1" t="str">
        <f>IF(COUNTIF(RMS_spelling[number],scales[[#This Row],[RMS]])&gt;0,"b","")</f>
        <v>b</v>
      </c>
      <c r="J371" s="1">
        <f t="shared" si="226"/>
        <v>9</v>
      </c>
      <c r="K371" s="1">
        <f t="shared" si="227"/>
        <v>10</v>
      </c>
      <c r="L371" s="1">
        <f t="shared" si="228"/>
        <v>12</v>
      </c>
      <c r="M371" s="1">
        <f t="shared" si="229"/>
        <v>1</v>
      </c>
      <c r="N371" s="1">
        <f t="shared" si="230"/>
        <v>3</v>
      </c>
      <c r="O371" s="1">
        <f t="shared" si="231"/>
        <v>4</v>
      </c>
      <c r="P371" s="1">
        <f t="shared" si="232"/>
        <v>6</v>
      </c>
      <c r="Q371" s="1">
        <f t="shared" si="233"/>
        <v>7</v>
      </c>
      <c r="R371" s="1" t="str">
        <f>IFERROR(IF($I371="b",INDEX(flat_spelling[],MATCH(scales[[#This Row],[n1]],flat_spelling[number],0),2),INDEX(sharp_spelling[],MATCH(scales[[#This Row],[n1]],sharp_spelling[number],0),2)),"")</f>
        <v>Ab</v>
      </c>
      <c r="S371" s="1" t="str">
        <f>IFERROR(IF($I371="b",INDEX(flat_spelling[],MATCH(scales[[#This Row],[n2]],flat_spelling[number],0),2),INDEX(sharp_spelling[],MATCH(scales[[#This Row],[n2]],sharp_spelling[number],0),2)),"")</f>
        <v>A</v>
      </c>
      <c r="T371" s="1" t="str">
        <f>IFERROR(IF($I371="b",INDEX(flat_spelling[],MATCH(scales[[#This Row],[n3]],flat_spelling[number],0),2),INDEX(sharp_spelling[],MATCH(scales[[#This Row],[n3]],sharp_spelling[number],0),2)),"")</f>
        <v>B</v>
      </c>
      <c r="U371" s="1" t="str">
        <f>IFERROR(IF($I371="b",INDEX(flat_spelling[],MATCH(scales[[#This Row],[n4]],flat_spelling[number],0),2),INDEX(sharp_spelling[],MATCH(scales[[#This Row],[n4]],sharp_spelling[number],0),2)),"")</f>
        <v>C</v>
      </c>
      <c r="V371" s="1" t="str">
        <f>IFERROR(IF($I371="b",INDEX(flat_spelling[],MATCH(scales[[#This Row],[n5]],flat_spelling[number],0),2),INDEX(sharp_spelling[],MATCH(scales[[#This Row],[n5]],sharp_spelling[number],0),2)),"")</f>
        <v>D</v>
      </c>
      <c r="W371" s="1" t="str">
        <f>IFERROR(IF($I371="b",INDEX(flat_spelling[],MATCH(scales[[#This Row],[n6]],flat_spelling[number],0),2),INDEX(sharp_spelling[],MATCH(scales[[#This Row],[n6]],sharp_spelling[number],0),2)),"")</f>
        <v>Eb</v>
      </c>
      <c r="X371" s="1" t="str">
        <f>IFERROR(IF($I371="b",INDEX(flat_spelling[],MATCH(scales[[#This Row],[n7]],flat_spelling[number],0),2),INDEX(sharp_spelling[],MATCH(scales[[#This Row],[n7]],sharp_spelling[number],0),2)),"")</f>
        <v>F</v>
      </c>
      <c r="Y371" s="1" t="str">
        <f>IFERROR(IF($I371="b",INDEX(flat_spelling[],MATCH(scales[[#This Row],[n8]],flat_spelling[number],0),2),INDEX(sharp_spelling[],MATCH(scales[[#This Row],[n8]],sharp_spelling[number],0),2)),"")</f>
        <v>Gb</v>
      </c>
      <c r="Z371" s="1" t="s">
        <v>79</v>
      </c>
      <c r="AA371" s="1" t="s">
        <v>79</v>
      </c>
      <c r="AB371" s="1" t="s">
        <v>79</v>
      </c>
      <c r="AC371" s="1" t="s">
        <v>79</v>
      </c>
      <c r="AD371" s="1" t="s">
        <v>79</v>
      </c>
      <c r="AE371" s="1" t="s">
        <v>79</v>
      </c>
      <c r="AF371" s="1" t="s">
        <v>79</v>
      </c>
      <c r="AG371" s="1" t="s">
        <v>79</v>
      </c>
    </row>
    <row r="372" spans="2:33" x14ac:dyDescent="0.4">
      <c r="B372" s="1">
        <v>370</v>
      </c>
      <c r="C372" s="1">
        <v>10</v>
      </c>
      <c r="D372" s="1" t="str">
        <f>scales[[#This Row],[nn1]]</f>
        <v>A</v>
      </c>
      <c r="E372" s="1" t="s">
        <v>106</v>
      </c>
      <c r="F372" s="1">
        <v>1</v>
      </c>
      <c r="G372" s="1" t="s">
        <v>84</v>
      </c>
      <c r="H372" s="1">
        <f t="shared" si="225"/>
        <v>10</v>
      </c>
      <c r="I372" s="1" t="str">
        <f>IF(COUNTIF(RMS_spelling[number],scales[[#This Row],[RMS]])&gt;0,"b","")</f>
        <v/>
      </c>
      <c r="J372" s="1">
        <f t="shared" si="226"/>
        <v>10</v>
      </c>
      <c r="K372" s="1">
        <f t="shared" si="227"/>
        <v>11</v>
      </c>
      <c r="L372" s="1">
        <f t="shared" si="228"/>
        <v>1</v>
      </c>
      <c r="M372" s="1">
        <f t="shared" si="229"/>
        <v>2</v>
      </c>
      <c r="N372" s="1">
        <f t="shared" si="230"/>
        <v>4</v>
      </c>
      <c r="O372" s="1">
        <f t="shared" si="231"/>
        <v>5</v>
      </c>
      <c r="P372" s="1">
        <f t="shared" si="232"/>
        <v>7</v>
      </c>
      <c r="Q372" s="1">
        <f t="shared" si="233"/>
        <v>8</v>
      </c>
      <c r="R372" s="1" t="str">
        <f>IFERROR(IF($I372="b",INDEX(flat_spelling[],MATCH(scales[[#This Row],[n1]],flat_spelling[number],0),2),INDEX(sharp_spelling[],MATCH(scales[[#This Row],[n1]],sharp_spelling[number],0),2)),"")</f>
        <v>A</v>
      </c>
      <c r="S372" s="1" t="str">
        <f>IFERROR(IF($I372="b",INDEX(flat_spelling[],MATCH(scales[[#This Row],[n2]],flat_spelling[number],0),2),INDEX(sharp_spelling[],MATCH(scales[[#This Row],[n2]],sharp_spelling[number],0),2)),"")</f>
        <v>A#</v>
      </c>
      <c r="T372" s="1" t="str">
        <f>IFERROR(IF($I372="b",INDEX(flat_spelling[],MATCH(scales[[#This Row],[n3]],flat_spelling[number],0),2),INDEX(sharp_spelling[],MATCH(scales[[#This Row],[n3]],sharp_spelling[number],0),2)),"")</f>
        <v>C</v>
      </c>
      <c r="U372" s="1" t="str">
        <f>IFERROR(IF($I372="b",INDEX(flat_spelling[],MATCH(scales[[#This Row],[n4]],flat_spelling[number],0),2),INDEX(sharp_spelling[],MATCH(scales[[#This Row],[n4]],sharp_spelling[number],0),2)),"")</f>
        <v>C#</v>
      </c>
      <c r="V372" s="1" t="str">
        <f>IFERROR(IF($I372="b",INDEX(flat_spelling[],MATCH(scales[[#This Row],[n5]],flat_spelling[number],0),2),INDEX(sharp_spelling[],MATCH(scales[[#This Row],[n5]],sharp_spelling[number],0),2)),"")</f>
        <v>D#</v>
      </c>
      <c r="W372" s="1" t="str">
        <f>IFERROR(IF($I372="b",INDEX(flat_spelling[],MATCH(scales[[#This Row],[n6]],flat_spelling[number],0),2),INDEX(sharp_spelling[],MATCH(scales[[#This Row],[n6]],sharp_spelling[number],0),2)),"")</f>
        <v>E</v>
      </c>
      <c r="X372" s="1" t="str">
        <f>IFERROR(IF($I372="b",INDEX(flat_spelling[],MATCH(scales[[#This Row],[n7]],flat_spelling[number],0),2),INDEX(sharp_spelling[],MATCH(scales[[#This Row],[n7]],sharp_spelling[number],0),2)),"")</f>
        <v>F#</v>
      </c>
      <c r="Y372" s="1" t="str">
        <f>IFERROR(IF($I372="b",INDEX(flat_spelling[],MATCH(scales[[#This Row],[n8]],flat_spelling[number],0),2),INDEX(sharp_spelling[],MATCH(scales[[#This Row],[n8]],sharp_spelling[number],0),2)),"")</f>
        <v>G</v>
      </c>
      <c r="Z372" s="1" t="s">
        <v>79</v>
      </c>
      <c r="AA372" s="1" t="s">
        <v>79</v>
      </c>
      <c r="AB372" s="1" t="s">
        <v>79</v>
      </c>
      <c r="AC372" s="1" t="s">
        <v>79</v>
      </c>
      <c r="AD372" s="1" t="s">
        <v>79</v>
      </c>
      <c r="AE372" s="1" t="s">
        <v>79</v>
      </c>
      <c r="AF372" s="1" t="s">
        <v>79</v>
      </c>
      <c r="AG372" s="1" t="s">
        <v>79</v>
      </c>
    </row>
    <row r="373" spans="2:33" x14ac:dyDescent="0.4">
      <c r="B373" s="1">
        <v>371</v>
      </c>
      <c r="C373" s="1">
        <v>11</v>
      </c>
      <c r="D373" s="1" t="str">
        <f>scales[[#This Row],[nn1]]</f>
        <v>Bb</v>
      </c>
      <c r="E373" s="1" t="s">
        <v>106</v>
      </c>
      <c r="F373" s="1">
        <v>1</v>
      </c>
      <c r="G373" s="1" t="s">
        <v>84</v>
      </c>
      <c r="H373" s="1">
        <f t="shared" si="225"/>
        <v>11</v>
      </c>
      <c r="I373" s="1" t="str">
        <f>IF(COUNTIF(RMS_spelling[number],scales[[#This Row],[RMS]])&gt;0,"b","")</f>
        <v>b</v>
      </c>
      <c r="J373" s="1">
        <f t="shared" si="226"/>
        <v>11</v>
      </c>
      <c r="K373" s="1">
        <f t="shared" si="227"/>
        <v>12</v>
      </c>
      <c r="L373" s="1">
        <f t="shared" si="228"/>
        <v>2</v>
      </c>
      <c r="M373" s="1">
        <f t="shared" si="229"/>
        <v>3</v>
      </c>
      <c r="N373" s="1">
        <f t="shared" si="230"/>
        <v>5</v>
      </c>
      <c r="O373" s="1">
        <f t="shared" si="231"/>
        <v>6</v>
      </c>
      <c r="P373" s="1">
        <f t="shared" si="232"/>
        <v>8</v>
      </c>
      <c r="Q373" s="1">
        <f t="shared" si="233"/>
        <v>9</v>
      </c>
      <c r="R373" s="1" t="str">
        <f>IFERROR(IF($I373="b",INDEX(flat_spelling[],MATCH(scales[[#This Row],[n1]],flat_spelling[number],0),2),INDEX(sharp_spelling[],MATCH(scales[[#This Row],[n1]],sharp_spelling[number],0),2)),"")</f>
        <v>Bb</v>
      </c>
      <c r="S373" s="1" t="str">
        <f>IFERROR(IF($I373="b",INDEX(flat_spelling[],MATCH(scales[[#This Row],[n2]],flat_spelling[number],0),2),INDEX(sharp_spelling[],MATCH(scales[[#This Row],[n2]],sharp_spelling[number],0),2)),"")</f>
        <v>B</v>
      </c>
      <c r="T373" s="1" t="str">
        <f>IFERROR(IF($I373="b",INDEX(flat_spelling[],MATCH(scales[[#This Row],[n3]],flat_spelling[number],0),2),INDEX(sharp_spelling[],MATCH(scales[[#This Row],[n3]],sharp_spelling[number],0),2)),"")</f>
        <v>Db</v>
      </c>
      <c r="U373" s="1" t="str">
        <f>IFERROR(IF($I373="b",INDEX(flat_spelling[],MATCH(scales[[#This Row],[n4]],flat_spelling[number],0),2),INDEX(sharp_spelling[],MATCH(scales[[#This Row],[n4]],sharp_spelling[number],0),2)),"")</f>
        <v>D</v>
      </c>
      <c r="V373" s="1" t="str">
        <f>IFERROR(IF($I373="b",INDEX(flat_spelling[],MATCH(scales[[#This Row],[n5]],flat_spelling[number],0),2),INDEX(sharp_spelling[],MATCH(scales[[#This Row],[n5]],sharp_spelling[number],0),2)),"")</f>
        <v>E</v>
      </c>
      <c r="W373" s="1" t="str">
        <f>IFERROR(IF($I373="b",INDEX(flat_spelling[],MATCH(scales[[#This Row],[n6]],flat_spelling[number],0),2),INDEX(sharp_spelling[],MATCH(scales[[#This Row],[n6]],sharp_spelling[number],0),2)),"")</f>
        <v>F</v>
      </c>
      <c r="X373" s="1" t="str">
        <f>IFERROR(IF($I373="b",INDEX(flat_spelling[],MATCH(scales[[#This Row],[n7]],flat_spelling[number],0),2),INDEX(sharp_spelling[],MATCH(scales[[#This Row],[n7]],sharp_spelling[number],0),2)),"")</f>
        <v>G</v>
      </c>
      <c r="Y373" s="1" t="str">
        <f>IFERROR(IF($I373="b",INDEX(flat_spelling[],MATCH(scales[[#This Row],[n8]],flat_spelling[number],0),2),INDEX(sharp_spelling[],MATCH(scales[[#This Row],[n8]],sharp_spelling[number],0),2)),"")</f>
        <v>Ab</v>
      </c>
      <c r="Z373" s="1" t="s">
        <v>79</v>
      </c>
      <c r="AA373" s="1" t="s">
        <v>79</v>
      </c>
      <c r="AB373" s="1" t="s">
        <v>79</v>
      </c>
      <c r="AC373" s="1" t="s">
        <v>79</v>
      </c>
      <c r="AD373" s="1" t="s">
        <v>79</v>
      </c>
      <c r="AE373" s="1" t="s">
        <v>79</v>
      </c>
      <c r="AF373" s="1" t="s">
        <v>79</v>
      </c>
      <c r="AG373" s="1" t="s">
        <v>79</v>
      </c>
    </row>
    <row r="374" spans="2:33" x14ac:dyDescent="0.4">
      <c r="B374" s="1">
        <v>372</v>
      </c>
      <c r="C374" s="1">
        <v>12</v>
      </c>
      <c r="D374" s="1" t="str">
        <f>scales[[#This Row],[nn1]]</f>
        <v>B</v>
      </c>
      <c r="E374" s="1" t="s">
        <v>106</v>
      </c>
      <c r="F374" s="1">
        <v>1</v>
      </c>
      <c r="G374" s="1" t="s">
        <v>84</v>
      </c>
      <c r="H374" s="1">
        <f t="shared" si="225"/>
        <v>12</v>
      </c>
      <c r="I374" s="1" t="str">
        <f>IF(COUNTIF(RMS_spelling[number],scales[[#This Row],[RMS]])&gt;0,"b","")</f>
        <v/>
      </c>
      <c r="J374" s="1">
        <f t="shared" si="226"/>
        <v>12</v>
      </c>
      <c r="K374" s="1">
        <f t="shared" si="227"/>
        <v>1</v>
      </c>
      <c r="L374" s="1">
        <f t="shared" si="228"/>
        <v>3</v>
      </c>
      <c r="M374" s="1">
        <f t="shared" si="229"/>
        <v>4</v>
      </c>
      <c r="N374" s="1">
        <f t="shared" si="230"/>
        <v>6</v>
      </c>
      <c r="O374" s="1">
        <f t="shared" si="231"/>
        <v>7</v>
      </c>
      <c r="P374" s="1">
        <f t="shared" si="232"/>
        <v>9</v>
      </c>
      <c r="Q374" s="1">
        <f t="shared" si="233"/>
        <v>10</v>
      </c>
      <c r="R374" s="1" t="str">
        <f>IFERROR(IF($I374="b",INDEX(flat_spelling[],MATCH(scales[[#This Row],[n1]],flat_spelling[number],0),2),INDEX(sharp_spelling[],MATCH(scales[[#This Row],[n1]],sharp_spelling[number],0),2)),"")</f>
        <v>B</v>
      </c>
      <c r="S374" s="1" t="str">
        <f>IFERROR(IF($I374="b",INDEX(flat_spelling[],MATCH(scales[[#This Row],[n2]],flat_spelling[number],0),2),INDEX(sharp_spelling[],MATCH(scales[[#This Row],[n2]],sharp_spelling[number],0),2)),"")</f>
        <v>C</v>
      </c>
      <c r="T374" s="1" t="str">
        <f>IFERROR(IF($I374="b",INDEX(flat_spelling[],MATCH(scales[[#This Row],[n3]],flat_spelling[number],0),2),INDEX(sharp_spelling[],MATCH(scales[[#This Row],[n3]],sharp_spelling[number],0),2)),"")</f>
        <v>D</v>
      </c>
      <c r="U374" s="1" t="str">
        <f>IFERROR(IF($I374="b",INDEX(flat_spelling[],MATCH(scales[[#This Row],[n4]],flat_spelling[number],0),2),INDEX(sharp_spelling[],MATCH(scales[[#This Row],[n4]],sharp_spelling[number],0),2)),"")</f>
        <v>D#</v>
      </c>
      <c r="V374" s="1" t="str">
        <f>IFERROR(IF($I374="b",INDEX(flat_spelling[],MATCH(scales[[#This Row],[n5]],flat_spelling[number],0),2),INDEX(sharp_spelling[],MATCH(scales[[#This Row],[n5]],sharp_spelling[number],0),2)),"")</f>
        <v>F</v>
      </c>
      <c r="W374" s="1" t="str">
        <f>IFERROR(IF($I374="b",INDEX(flat_spelling[],MATCH(scales[[#This Row],[n6]],flat_spelling[number],0),2),INDEX(sharp_spelling[],MATCH(scales[[#This Row],[n6]],sharp_spelling[number],0),2)),"")</f>
        <v>F#</v>
      </c>
      <c r="X374" s="1" t="str">
        <f>IFERROR(IF($I374="b",INDEX(flat_spelling[],MATCH(scales[[#This Row],[n7]],flat_spelling[number],0),2),INDEX(sharp_spelling[],MATCH(scales[[#This Row],[n7]],sharp_spelling[number],0),2)),"")</f>
        <v>G#</v>
      </c>
      <c r="Y374" s="1" t="str">
        <f>IFERROR(IF($I374="b",INDEX(flat_spelling[],MATCH(scales[[#This Row],[n8]],flat_spelling[number],0),2),INDEX(sharp_spelling[],MATCH(scales[[#This Row],[n8]],sharp_spelling[number],0),2)),"")</f>
        <v>A</v>
      </c>
      <c r="Z374" s="1" t="s">
        <v>79</v>
      </c>
      <c r="AA374" s="1" t="s">
        <v>79</v>
      </c>
      <c r="AB374" s="1" t="s">
        <v>79</v>
      </c>
      <c r="AC374" s="1" t="s">
        <v>79</v>
      </c>
      <c r="AD374" s="1" t="s">
        <v>79</v>
      </c>
      <c r="AE374" s="1" t="s">
        <v>79</v>
      </c>
      <c r="AF374" s="1" t="s">
        <v>79</v>
      </c>
      <c r="AG374" s="1" t="s">
        <v>79</v>
      </c>
    </row>
    <row r="375" spans="2:33" x14ac:dyDescent="0.4">
      <c r="B375" s="1">
        <v>373</v>
      </c>
      <c r="C375" s="1">
        <v>1</v>
      </c>
      <c r="D375" s="1" t="str">
        <f>scales[[#This Row],[nn1]]</f>
        <v>C</v>
      </c>
      <c r="E375" s="1" t="s">
        <v>106</v>
      </c>
      <c r="F375" s="1">
        <v>2</v>
      </c>
      <c r="G375" s="1" t="s">
        <v>85</v>
      </c>
      <c r="H375" s="1">
        <v>1</v>
      </c>
      <c r="I375" s="1" t="str">
        <f>IF(COUNTIF(RMS_spelling[number],scales[[#This Row],[RMS]])&gt;0,"b","")</f>
        <v>b</v>
      </c>
      <c r="J375" s="1">
        <v>1</v>
      </c>
      <c r="K375" s="1">
        <v>3</v>
      </c>
      <c r="L375" s="1">
        <v>4</v>
      </c>
      <c r="M375" s="1">
        <v>6</v>
      </c>
      <c r="N375" s="1">
        <v>7</v>
      </c>
      <c r="O375" s="1">
        <v>9</v>
      </c>
      <c r="P375" s="1">
        <v>10</v>
      </c>
      <c r="Q375" s="1">
        <v>12</v>
      </c>
      <c r="R375" s="1" t="str">
        <f>IFERROR(IF($I375="b",INDEX(flat_spelling[],MATCH(scales[[#This Row],[n1]],flat_spelling[number],0),2),INDEX(sharp_spelling[],MATCH(scales[[#This Row],[n1]],sharp_spelling[number],0),2)),"")</f>
        <v>C</v>
      </c>
      <c r="S375" s="1" t="str">
        <f>IFERROR(IF($I375="b",INDEX(flat_spelling[],MATCH(scales[[#This Row],[n2]],flat_spelling[number],0),2),INDEX(sharp_spelling[],MATCH(scales[[#This Row],[n2]],sharp_spelling[number],0),2)),"")</f>
        <v>D</v>
      </c>
      <c r="T375" s="1" t="str">
        <f>IFERROR(IF($I375="b",INDEX(flat_spelling[],MATCH(scales[[#This Row],[n3]],flat_spelling[number],0),2),INDEX(sharp_spelling[],MATCH(scales[[#This Row],[n3]],sharp_spelling[number],0),2)),"")</f>
        <v>Eb</v>
      </c>
      <c r="U375" s="1" t="str">
        <f>IFERROR(IF($I375="b",INDEX(flat_spelling[],MATCH(scales[[#This Row],[n4]],flat_spelling[number],0),2),INDEX(sharp_spelling[],MATCH(scales[[#This Row],[n4]],sharp_spelling[number],0),2)),"")</f>
        <v>F</v>
      </c>
      <c r="V375" s="1" t="str">
        <f>IFERROR(IF($I375="b",INDEX(flat_spelling[],MATCH(scales[[#This Row],[n5]],flat_spelling[number],0),2),INDEX(sharp_spelling[],MATCH(scales[[#This Row],[n5]],sharp_spelling[number],0),2)),"")</f>
        <v>Gb</v>
      </c>
      <c r="W375" s="1" t="str">
        <f>IFERROR(IF($I375="b",INDEX(flat_spelling[],MATCH(scales[[#This Row],[n6]],flat_spelling[number],0),2),INDEX(sharp_spelling[],MATCH(scales[[#This Row],[n6]],sharp_spelling[number],0),2)),"")</f>
        <v>Ab</v>
      </c>
      <c r="X375" s="1" t="str">
        <f>IFERROR(IF($I375="b",INDEX(flat_spelling[],MATCH(scales[[#This Row],[n7]],flat_spelling[number],0),2),INDEX(sharp_spelling[],MATCH(scales[[#This Row],[n7]],sharp_spelling[number],0),2)),"")</f>
        <v>A</v>
      </c>
      <c r="Y375" s="1" t="str">
        <f>IFERROR(IF($I375="b",INDEX(flat_spelling[],MATCH(scales[[#This Row],[n8]],flat_spelling[number],0),2),INDEX(sharp_spelling[],MATCH(scales[[#This Row],[n8]],sharp_spelling[number],0),2)),"")</f>
        <v>B</v>
      </c>
      <c r="Z375" s="1" t="s">
        <v>79</v>
      </c>
      <c r="AA375" s="1" t="s">
        <v>79</v>
      </c>
      <c r="AB375" s="1" t="s">
        <v>79</v>
      </c>
      <c r="AC375" s="1" t="s">
        <v>79</v>
      </c>
      <c r="AD375" s="1" t="s">
        <v>79</v>
      </c>
      <c r="AE375" s="1" t="s">
        <v>79</v>
      </c>
      <c r="AF375" s="1" t="s">
        <v>79</v>
      </c>
      <c r="AG375" s="1" t="s">
        <v>79</v>
      </c>
    </row>
    <row r="376" spans="2:33" x14ac:dyDescent="0.4">
      <c r="B376" s="1">
        <v>374</v>
      </c>
      <c r="C376" s="1">
        <v>2</v>
      </c>
      <c r="D376" s="1" t="str">
        <f>scales[[#This Row],[nn1]]</f>
        <v>Db</v>
      </c>
      <c r="E376" s="1" t="s">
        <v>106</v>
      </c>
      <c r="F376" s="1">
        <v>2</v>
      </c>
      <c r="G376" s="1" t="s">
        <v>85</v>
      </c>
      <c r="H376" s="1">
        <f t="shared" ref="H376:H386" si="234">H375+1</f>
        <v>2</v>
      </c>
      <c r="I376" s="1" t="str">
        <f>IF(COUNTIF(RMS_spelling[number],scales[[#This Row],[RMS]])&gt;0,"b","")</f>
        <v>b</v>
      </c>
      <c r="J376" s="1">
        <f t="shared" ref="J376:J386" si="235">MOD(J375,12)+1</f>
        <v>2</v>
      </c>
      <c r="K376" s="1">
        <f t="shared" ref="K376:K386" si="236">MOD(K375,12)+1</f>
        <v>4</v>
      </c>
      <c r="L376" s="1">
        <f t="shared" ref="L376:L386" si="237">MOD(L375,12)+1</f>
        <v>5</v>
      </c>
      <c r="M376" s="1">
        <f t="shared" ref="M376:M386" si="238">MOD(M375,12)+1</f>
        <v>7</v>
      </c>
      <c r="N376" s="1">
        <f t="shared" ref="N376:N386" si="239">MOD(N375,12)+1</f>
        <v>8</v>
      </c>
      <c r="O376" s="1">
        <f t="shared" ref="O376:O386" si="240">MOD(O375,12)+1</f>
        <v>10</v>
      </c>
      <c r="P376" s="1">
        <f t="shared" ref="P376:P386" si="241">MOD(P375,12)+1</f>
        <v>11</v>
      </c>
      <c r="Q376" s="1">
        <f t="shared" ref="Q376:Q386" si="242">MOD(Q375,12)+1</f>
        <v>1</v>
      </c>
      <c r="R376" s="1" t="str">
        <f>IFERROR(IF($I376="b",INDEX(flat_spelling[],MATCH(scales[[#This Row],[n1]],flat_spelling[number],0),2),INDEX(sharp_spelling[],MATCH(scales[[#This Row],[n1]],sharp_spelling[number],0),2)),"")</f>
        <v>Db</v>
      </c>
      <c r="S376" s="1" t="str">
        <f>IFERROR(IF($I376="b",INDEX(flat_spelling[],MATCH(scales[[#This Row],[n2]],flat_spelling[number],0),2),INDEX(sharp_spelling[],MATCH(scales[[#This Row],[n2]],sharp_spelling[number],0),2)),"")</f>
        <v>Eb</v>
      </c>
      <c r="T376" s="1" t="str">
        <f>IFERROR(IF($I376="b",INDEX(flat_spelling[],MATCH(scales[[#This Row],[n3]],flat_spelling[number],0),2),INDEX(sharp_spelling[],MATCH(scales[[#This Row],[n3]],sharp_spelling[number],0),2)),"")</f>
        <v>E</v>
      </c>
      <c r="U376" s="1" t="str">
        <f>IFERROR(IF($I376="b",INDEX(flat_spelling[],MATCH(scales[[#This Row],[n4]],flat_spelling[number],0),2),INDEX(sharp_spelling[],MATCH(scales[[#This Row],[n4]],sharp_spelling[number],0),2)),"")</f>
        <v>Gb</v>
      </c>
      <c r="V376" s="1" t="str">
        <f>IFERROR(IF($I376="b",INDEX(flat_spelling[],MATCH(scales[[#This Row],[n5]],flat_spelling[number],0),2),INDEX(sharp_spelling[],MATCH(scales[[#This Row],[n5]],sharp_spelling[number],0),2)),"")</f>
        <v>G</v>
      </c>
      <c r="W376" s="1" t="str">
        <f>IFERROR(IF($I376="b",INDEX(flat_spelling[],MATCH(scales[[#This Row],[n6]],flat_spelling[number],0),2),INDEX(sharp_spelling[],MATCH(scales[[#This Row],[n6]],sharp_spelling[number],0),2)),"")</f>
        <v>A</v>
      </c>
      <c r="X376" s="1" t="str">
        <f>IFERROR(IF($I376="b",INDEX(flat_spelling[],MATCH(scales[[#This Row],[n7]],flat_spelling[number],0),2),INDEX(sharp_spelling[],MATCH(scales[[#This Row],[n7]],sharp_spelling[number],0),2)),"")</f>
        <v>Bb</v>
      </c>
      <c r="Y376" s="1" t="str">
        <f>IFERROR(IF($I376="b",INDEX(flat_spelling[],MATCH(scales[[#This Row],[n8]],flat_spelling[number],0),2),INDEX(sharp_spelling[],MATCH(scales[[#This Row],[n8]],sharp_spelling[number],0),2)),"")</f>
        <v>C</v>
      </c>
      <c r="Z376" s="1" t="s">
        <v>79</v>
      </c>
      <c r="AA376" s="1" t="s">
        <v>79</v>
      </c>
      <c r="AB376" s="1" t="s">
        <v>79</v>
      </c>
      <c r="AC376" s="1" t="s">
        <v>79</v>
      </c>
      <c r="AD376" s="1" t="s">
        <v>79</v>
      </c>
      <c r="AE376" s="1" t="s">
        <v>79</v>
      </c>
      <c r="AF376" s="1" t="s">
        <v>79</v>
      </c>
      <c r="AG376" s="1" t="s">
        <v>79</v>
      </c>
    </row>
    <row r="377" spans="2:33" x14ac:dyDescent="0.4">
      <c r="B377" s="1">
        <v>375</v>
      </c>
      <c r="C377" s="1">
        <v>3</v>
      </c>
      <c r="D377" s="1" t="str">
        <f>scales[[#This Row],[nn1]]</f>
        <v>D</v>
      </c>
      <c r="E377" s="1" t="s">
        <v>106</v>
      </c>
      <c r="F377" s="1">
        <v>2</v>
      </c>
      <c r="G377" s="1" t="s">
        <v>85</v>
      </c>
      <c r="H377" s="1">
        <f t="shared" si="234"/>
        <v>3</v>
      </c>
      <c r="I377" s="1" t="str">
        <f>IF(COUNTIF(RMS_spelling[number],scales[[#This Row],[RMS]])&gt;0,"b","")</f>
        <v/>
      </c>
      <c r="J377" s="1">
        <f t="shared" si="235"/>
        <v>3</v>
      </c>
      <c r="K377" s="1">
        <f t="shared" si="236"/>
        <v>5</v>
      </c>
      <c r="L377" s="1">
        <f t="shared" si="237"/>
        <v>6</v>
      </c>
      <c r="M377" s="1">
        <f t="shared" si="238"/>
        <v>8</v>
      </c>
      <c r="N377" s="1">
        <f t="shared" si="239"/>
        <v>9</v>
      </c>
      <c r="O377" s="1">
        <f t="shared" si="240"/>
        <v>11</v>
      </c>
      <c r="P377" s="1">
        <f t="shared" si="241"/>
        <v>12</v>
      </c>
      <c r="Q377" s="1">
        <f t="shared" si="242"/>
        <v>2</v>
      </c>
      <c r="R377" s="1" t="str">
        <f>IFERROR(IF($I377="b",INDEX(flat_spelling[],MATCH(scales[[#This Row],[n1]],flat_spelling[number],0),2),INDEX(sharp_spelling[],MATCH(scales[[#This Row],[n1]],sharp_spelling[number],0),2)),"")</f>
        <v>D</v>
      </c>
      <c r="S377" s="1" t="str">
        <f>IFERROR(IF($I377="b",INDEX(flat_spelling[],MATCH(scales[[#This Row],[n2]],flat_spelling[number],0),2),INDEX(sharp_spelling[],MATCH(scales[[#This Row],[n2]],sharp_spelling[number],0),2)),"")</f>
        <v>E</v>
      </c>
      <c r="T377" s="1" t="str">
        <f>IFERROR(IF($I377="b",INDEX(flat_spelling[],MATCH(scales[[#This Row],[n3]],flat_spelling[number],0),2),INDEX(sharp_spelling[],MATCH(scales[[#This Row],[n3]],sharp_spelling[number],0),2)),"")</f>
        <v>F</v>
      </c>
      <c r="U377" s="1" t="str">
        <f>IFERROR(IF($I377="b",INDEX(flat_spelling[],MATCH(scales[[#This Row],[n4]],flat_spelling[number],0),2),INDEX(sharp_spelling[],MATCH(scales[[#This Row],[n4]],sharp_spelling[number],0),2)),"")</f>
        <v>G</v>
      </c>
      <c r="V377" s="1" t="str">
        <f>IFERROR(IF($I377="b",INDEX(flat_spelling[],MATCH(scales[[#This Row],[n5]],flat_spelling[number],0),2),INDEX(sharp_spelling[],MATCH(scales[[#This Row],[n5]],sharp_spelling[number],0),2)),"")</f>
        <v>G#</v>
      </c>
      <c r="W377" s="1" t="str">
        <f>IFERROR(IF($I377="b",INDEX(flat_spelling[],MATCH(scales[[#This Row],[n6]],flat_spelling[number],0),2),INDEX(sharp_spelling[],MATCH(scales[[#This Row],[n6]],sharp_spelling[number],0),2)),"")</f>
        <v>A#</v>
      </c>
      <c r="X377" s="1" t="str">
        <f>IFERROR(IF($I377="b",INDEX(flat_spelling[],MATCH(scales[[#This Row],[n7]],flat_spelling[number],0),2),INDEX(sharp_spelling[],MATCH(scales[[#This Row],[n7]],sharp_spelling[number],0),2)),"")</f>
        <v>B</v>
      </c>
      <c r="Y377" s="1" t="str">
        <f>IFERROR(IF($I377="b",INDEX(flat_spelling[],MATCH(scales[[#This Row],[n8]],flat_spelling[number],0),2),INDEX(sharp_spelling[],MATCH(scales[[#This Row],[n8]],sharp_spelling[number],0),2)),"")</f>
        <v>C#</v>
      </c>
      <c r="Z377" s="1" t="s">
        <v>79</v>
      </c>
      <c r="AA377" s="1" t="s">
        <v>79</v>
      </c>
      <c r="AB377" s="1" t="s">
        <v>79</v>
      </c>
      <c r="AC377" s="1" t="s">
        <v>79</v>
      </c>
      <c r="AD377" s="1" t="s">
        <v>79</v>
      </c>
      <c r="AE377" s="1" t="s">
        <v>79</v>
      </c>
      <c r="AF377" s="1" t="s">
        <v>79</v>
      </c>
      <c r="AG377" s="1" t="s">
        <v>79</v>
      </c>
    </row>
    <row r="378" spans="2:33" x14ac:dyDescent="0.4">
      <c r="B378" s="1">
        <v>376</v>
      </c>
      <c r="C378" s="1">
        <v>4</v>
      </c>
      <c r="D378" s="1" t="str">
        <f>scales[[#This Row],[nn1]]</f>
        <v>Eb</v>
      </c>
      <c r="E378" s="1" t="s">
        <v>106</v>
      </c>
      <c r="F378" s="1">
        <v>2</v>
      </c>
      <c r="G378" s="1" t="s">
        <v>85</v>
      </c>
      <c r="H378" s="1">
        <f t="shared" si="234"/>
        <v>4</v>
      </c>
      <c r="I378" s="1" t="str">
        <f>IF(COUNTIF(RMS_spelling[number],scales[[#This Row],[RMS]])&gt;0,"b","")</f>
        <v>b</v>
      </c>
      <c r="J378" s="1">
        <f t="shared" si="235"/>
        <v>4</v>
      </c>
      <c r="K378" s="1">
        <f t="shared" si="236"/>
        <v>6</v>
      </c>
      <c r="L378" s="1">
        <f t="shared" si="237"/>
        <v>7</v>
      </c>
      <c r="M378" s="1">
        <f t="shared" si="238"/>
        <v>9</v>
      </c>
      <c r="N378" s="1">
        <f t="shared" si="239"/>
        <v>10</v>
      </c>
      <c r="O378" s="1">
        <f t="shared" si="240"/>
        <v>12</v>
      </c>
      <c r="P378" s="1">
        <f t="shared" si="241"/>
        <v>1</v>
      </c>
      <c r="Q378" s="1">
        <f t="shared" si="242"/>
        <v>3</v>
      </c>
      <c r="R378" s="1" t="str">
        <f>IFERROR(IF($I378="b",INDEX(flat_spelling[],MATCH(scales[[#This Row],[n1]],flat_spelling[number],0),2),INDEX(sharp_spelling[],MATCH(scales[[#This Row],[n1]],sharp_spelling[number],0),2)),"")</f>
        <v>Eb</v>
      </c>
      <c r="S378" s="1" t="str">
        <f>IFERROR(IF($I378="b",INDEX(flat_spelling[],MATCH(scales[[#This Row],[n2]],flat_spelling[number],0),2),INDEX(sharp_spelling[],MATCH(scales[[#This Row],[n2]],sharp_spelling[number],0),2)),"")</f>
        <v>F</v>
      </c>
      <c r="T378" s="1" t="str">
        <f>IFERROR(IF($I378="b",INDEX(flat_spelling[],MATCH(scales[[#This Row],[n3]],flat_spelling[number],0),2),INDEX(sharp_spelling[],MATCH(scales[[#This Row],[n3]],sharp_spelling[number],0),2)),"")</f>
        <v>Gb</v>
      </c>
      <c r="U378" s="1" t="str">
        <f>IFERROR(IF($I378="b",INDEX(flat_spelling[],MATCH(scales[[#This Row],[n4]],flat_spelling[number],0),2),INDEX(sharp_spelling[],MATCH(scales[[#This Row],[n4]],sharp_spelling[number],0),2)),"")</f>
        <v>Ab</v>
      </c>
      <c r="V378" s="1" t="str">
        <f>IFERROR(IF($I378="b",INDEX(flat_spelling[],MATCH(scales[[#This Row],[n5]],flat_spelling[number],0),2),INDEX(sharp_spelling[],MATCH(scales[[#This Row],[n5]],sharp_spelling[number],0),2)),"")</f>
        <v>A</v>
      </c>
      <c r="W378" s="1" t="str">
        <f>IFERROR(IF($I378="b",INDEX(flat_spelling[],MATCH(scales[[#This Row],[n6]],flat_spelling[number],0),2),INDEX(sharp_spelling[],MATCH(scales[[#This Row],[n6]],sharp_spelling[number],0),2)),"")</f>
        <v>B</v>
      </c>
      <c r="X378" s="1" t="str">
        <f>IFERROR(IF($I378="b",INDEX(flat_spelling[],MATCH(scales[[#This Row],[n7]],flat_spelling[number],0),2),INDEX(sharp_spelling[],MATCH(scales[[#This Row],[n7]],sharp_spelling[number],0),2)),"")</f>
        <v>C</v>
      </c>
      <c r="Y378" s="1" t="str">
        <f>IFERROR(IF($I378="b",INDEX(flat_spelling[],MATCH(scales[[#This Row],[n8]],flat_spelling[number],0),2),INDEX(sharp_spelling[],MATCH(scales[[#This Row],[n8]],sharp_spelling[number],0),2)),"")</f>
        <v>D</v>
      </c>
      <c r="Z378" s="1" t="s">
        <v>79</v>
      </c>
      <c r="AA378" s="1" t="s">
        <v>79</v>
      </c>
      <c r="AB378" s="1" t="s">
        <v>79</v>
      </c>
      <c r="AC378" s="1" t="s">
        <v>79</v>
      </c>
      <c r="AD378" s="1" t="s">
        <v>79</v>
      </c>
      <c r="AE378" s="1" t="s">
        <v>79</v>
      </c>
      <c r="AF378" s="1" t="s">
        <v>79</v>
      </c>
      <c r="AG378" s="1" t="s">
        <v>79</v>
      </c>
    </row>
    <row r="379" spans="2:33" x14ac:dyDescent="0.4">
      <c r="B379" s="1">
        <v>377</v>
      </c>
      <c r="C379" s="1">
        <v>5</v>
      </c>
      <c r="D379" s="1" t="str">
        <f>scales[[#This Row],[nn1]]</f>
        <v>E</v>
      </c>
      <c r="E379" s="1" t="s">
        <v>106</v>
      </c>
      <c r="F379" s="1">
        <v>2</v>
      </c>
      <c r="G379" s="1" t="s">
        <v>85</v>
      </c>
      <c r="H379" s="1">
        <f t="shared" si="234"/>
        <v>5</v>
      </c>
      <c r="I379" s="1" t="str">
        <f>IF(COUNTIF(RMS_spelling[number],scales[[#This Row],[RMS]])&gt;0,"b","")</f>
        <v/>
      </c>
      <c r="J379" s="1">
        <f t="shared" si="235"/>
        <v>5</v>
      </c>
      <c r="K379" s="1">
        <f t="shared" si="236"/>
        <v>7</v>
      </c>
      <c r="L379" s="1">
        <f t="shared" si="237"/>
        <v>8</v>
      </c>
      <c r="M379" s="1">
        <f t="shared" si="238"/>
        <v>10</v>
      </c>
      <c r="N379" s="1">
        <f t="shared" si="239"/>
        <v>11</v>
      </c>
      <c r="O379" s="1">
        <f t="shared" si="240"/>
        <v>1</v>
      </c>
      <c r="P379" s="1">
        <f t="shared" si="241"/>
        <v>2</v>
      </c>
      <c r="Q379" s="1">
        <f t="shared" si="242"/>
        <v>4</v>
      </c>
      <c r="R379" s="1" t="str">
        <f>IFERROR(IF($I379="b",INDEX(flat_spelling[],MATCH(scales[[#This Row],[n1]],flat_spelling[number],0),2),INDEX(sharp_spelling[],MATCH(scales[[#This Row],[n1]],sharp_spelling[number],0),2)),"")</f>
        <v>E</v>
      </c>
      <c r="S379" s="1" t="str">
        <f>IFERROR(IF($I379="b",INDEX(flat_spelling[],MATCH(scales[[#This Row],[n2]],flat_spelling[number],0),2),INDEX(sharp_spelling[],MATCH(scales[[#This Row],[n2]],sharp_spelling[number],0),2)),"")</f>
        <v>F#</v>
      </c>
      <c r="T379" s="1" t="str">
        <f>IFERROR(IF($I379="b",INDEX(flat_spelling[],MATCH(scales[[#This Row],[n3]],flat_spelling[number],0),2),INDEX(sharp_spelling[],MATCH(scales[[#This Row],[n3]],sharp_spelling[number],0),2)),"")</f>
        <v>G</v>
      </c>
      <c r="U379" s="1" t="str">
        <f>IFERROR(IF($I379="b",INDEX(flat_spelling[],MATCH(scales[[#This Row],[n4]],flat_spelling[number],0),2),INDEX(sharp_spelling[],MATCH(scales[[#This Row],[n4]],sharp_spelling[number],0),2)),"")</f>
        <v>A</v>
      </c>
      <c r="V379" s="1" t="str">
        <f>IFERROR(IF($I379="b",INDEX(flat_spelling[],MATCH(scales[[#This Row],[n5]],flat_spelling[number],0),2),INDEX(sharp_spelling[],MATCH(scales[[#This Row],[n5]],sharp_spelling[number],0),2)),"")</f>
        <v>A#</v>
      </c>
      <c r="W379" s="1" t="str">
        <f>IFERROR(IF($I379="b",INDEX(flat_spelling[],MATCH(scales[[#This Row],[n6]],flat_spelling[number],0),2),INDEX(sharp_spelling[],MATCH(scales[[#This Row],[n6]],sharp_spelling[number],0),2)),"")</f>
        <v>C</v>
      </c>
      <c r="X379" s="1" t="str">
        <f>IFERROR(IF($I379="b",INDEX(flat_spelling[],MATCH(scales[[#This Row],[n7]],flat_spelling[number],0),2),INDEX(sharp_spelling[],MATCH(scales[[#This Row],[n7]],sharp_spelling[number],0),2)),"")</f>
        <v>C#</v>
      </c>
      <c r="Y379" s="1" t="str">
        <f>IFERROR(IF($I379="b",INDEX(flat_spelling[],MATCH(scales[[#This Row],[n8]],flat_spelling[number],0),2),INDEX(sharp_spelling[],MATCH(scales[[#This Row],[n8]],sharp_spelling[number],0),2)),"")</f>
        <v>D#</v>
      </c>
      <c r="Z379" s="1" t="s">
        <v>79</v>
      </c>
      <c r="AA379" s="1" t="s">
        <v>79</v>
      </c>
      <c r="AB379" s="1" t="s">
        <v>79</v>
      </c>
      <c r="AC379" s="1" t="s">
        <v>79</v>
      </c>
      <c r="AD379" s="1" t="s">
        <v>79</v>
      </c>
      <c r="AE379" s="1" t="s">
        <v>79</v>
      </c>
      <c r="AF379" s="1" t="s">
        <v>79</v>
      </c>
      <c r="AG379" s="1" t="s">
        <v>79</v>
      </c>
    </row>
    <row r="380" spans="2:33" x14ac:dyDescent="0.4">
      <c r="B380" s="1">
        <v>378</v>
      </c>
      <c r="C380" s="1">
        <v>6</v>
      </c>
      <c r="D380" s="1" t="str">
        <f>scales[[#This Row],[nn1]]</f>
        <v>F</v>
      </c>
      <c r="E380" s="1" t="s">
        <v>106</v>
      </c>
      <c r="F380" s="1">
        <v>2</v>
      </c>
      <c r="G380" s="1" t="s">
        <v>85</v>
      </c>
      <c r="H380" s="1">
        <f t="shared" si="234"/>
        <v>6</v>
      </c>
      <c r="I380" s="1" t="str">
        <f>IF(COUNTIF(RMS_spelling[number],scales[[#This Row],[RMS]])&gt;0,"b","")</f>
        <v>b</v>
      </c>
      <c r="J380" s="1">
        <f t="shared" si="235"/>
        <v>6</v>
      </c>
      <c r="K380" s="1">
        <f t="shared" si="236"/>
        <v>8</v>
      </c>
      <c r="L380" s="1">
        <f t="shared" si="237"/>
        <v>9</v>
      </c>
      <c r="M380" s="1">
        <f t="shared" si="238"/>
        <v>11</v>
      </c>
      <c r="N380" s="1">
        <f t="shared" si="239"/>
        <v>12</v>
      </c>
      <c r="O380" s="1">
        <f t="shared" si="240"/>
        <v>2</v>
      </c>
      <c r="P380" s="1">
        <f t="shared" si="241"/>
        <v>3</v>
      </c>
      <c r="Q380" s="1">
        <f t="shared" si="242"/>
        <v>5</v>
      </c>
      <c r="R380" s="1" t="str">
        <f>IFERROR(IF($I380="b",INDEX(flat_spelling[],MATCH(scales[[#This Row],[n1]],flat_spelling[number],0),2),INDEX(sharp_spelling[],MATCH(scales[[#This Row],[n1]],sharp_spelling[number],0),2)),"")</f>
        <v>F</v>
      </c>
      <c r="S380" s="1" t="str">
        <f>IFERROR(IF($I380="b",INDEX(flat_spelling[],MATCH(scales[[#This Row],[n2]],flat_spelling[number],0),2),INDEX(sharp_spelling[],MATCH(scales[[#This Row],[n2]],sharp_spelling[number],0),2)),"")</f>
        <v>G</v>
      </c>
      <c r="T380" s="1" t="str">
        <f>IFERROR(IF($I380="b",INDEX(flat_spelling[],MATCH(scales[[#This Row],[n3]],flat_spelling[number],0),2),INDEX(sharp_spelling[],MATCH(scales[[#This Row],[n3]],sharp_spelling[number],0),2)),"")</f>
        <v>Ab</v>
      </c>
      <c r="U380" s="1" t="str">
        <f>IFERROR(IF($I380="b",INDEX(flat_spelling[],MATCH(scales[[#This Row],[n4]],flat_spelling[number],0),2),INDEX(sharp_spelling[],MATCH(scales[[#This Row],[n4]],sharp_spelling[number],0),2)),"")</f>
        <v>Bb</v>
      </c>
      <c r="V380" s="1" t="str">
        <f>IFERROR(IF($I380="b",INDEX(flat_spelling[],MATCH(scales[[#This Row],[n5]],flat_spelling[number],0),2),INDEX(sharp_spelling[],MATCH(scales[[#This Row],[n5]],sharp_spelling[number],0),2)),"")</f>
        <v>B</v>
      </c>
      <c r="W380" s="1" t="str">
        <f>IFERROR(IF($I380="b",INDEX(flat_spelling[],MATCH(scales[[#This Row],[n6]],flat_spelling[number],0),2),INDEX(sharp_spelling[],MATCH(scales[[#This Row],[n6]],sharp_spelling[number],0),2)),"")</f>
        <v>Db</v>
      </c>
      <c r="X380" s="1" t="str">
        <f>IFERROR(IF($I380="b",INDEX(flat_spelling[],MATCH(scales[[#This Row],[n7]],flat_spelling[number],0),2),INDEX(sharp_spelling[],MATCH(scales[[#This Row],[n7]],sharp_spelling[number],0),2)),"")</f>
        <v>D</v>
      </c>
      <c r="Y380" s="1" t="str">
        <f>IFERROR(IF($I380="b",INDEX(flat_spelling[],MATCH(scales[[#This Row],[n8]],flat_spelling[number],0),2),INDEX(sharp_spelling[],MATCH(scales[[#This Row],[n8]],sharp_spelling[number],0),2)),"")</f>
        <v>E</v>
      </c>
      <c r="Z380" s="1" t="s">
        <v>79</v>
      </c>
      <c r="AA380" s="1" t="s">
        <v>79</v>
      </c>
      <c r="AB380" s="1" t="s">
        <v>79</v>
      </c>
      <c r="AC380" s="1" t="s">
        <v>79</v>
      </c>
      <c r="AD380" s="1" t="s">
        <v>79</v>
      </c>
      <c r="AE380" s="1" t="s">
        <v>79</v>
      </c>
      <c r="AF380" s="1" t="s">
        <v>79</v>
      </c>
      <c r="AG380" s="1" t="s">
        <v>79</v>
      </c>
    </row>
    <row r="381" spans="2:33" x14ac:dyDescent="0.4">
      <c r="B381" s="1">
        <v>379</v>
      </c>
      <c r="C381" s="1">
        <v>7</v>
      </c>
      <c r="D381" s="1" t="str">
        <f>scales[[#This Row],[nn1]]</f>
        <v>F#</v>
      </c>
      <c r="E381" s="1" t="s">
        <v>106</v>
      </c>
      <c r="F381" s="1">
        <v>2</v>
      </c>
      <c r="G381" s="1" t="s">
        <v>85</v>
      </c>
      <c r="H381" s="1">
        <f t="shared" si="234"/>
        <v>7</v>
      </c>
      <c r="I381" s="1" t="str">
        <f>IF(COUNTIF(RMS_spelling[number],scales[[#This Row],[RMS]])&gt;0,"b","")</f>
        <v/>
      </c>
      <c r="J381" s="1">
        <f t="shared" si="235"/>
        <v>7</v>
      </c>
      <c r="K381" s="1">
        <f t="shared" si="236"/>
        <v>9</v>
      </c>
      <c r="L381" s="1">
        <f t="shared" si="237"/>
        <v>10</v>
      </c>
      <c r="M381" s="1">
        <f t="shared" si="238"/>
        <v>12</v>
      </c>
      <c r="N381" s="1">
        <f t="shared" si="239"/>
        <v>1</v>
      </c>
      <c r="O381" s="1">
        <f t="shared" si="240"/>
        <v>3</v>
      </c>
      <c r="P381" s="1">
        <f t="shared" si="241"/>
        <v>4</v>
      </c>
      <c r="Q381" s="1">
        <f t="shared" si="242"/>
        <v>6</v>
      </c>
      <c r="R381" s="1" t="str">
        <f>IFERROR(IF($I381="b",INDEX(flat_spelling[],MATCH(scales[[#This Row],[n1]],flat_spelling[number],0),2),INDEX(sharp_spelling[],MATCH(scales[[#This Row],[n1]],sharp_spelling[number],0),2)),"")</f>
        <v>F#</v>
      </c>
      <c r="S381" s="1" t="str">
        <f>IFERROR(IF($I381="b",INDEX(flat_spelling[],MATCH(scales[[#This Row],[n2]],flat_spelling[number],0),2),INDEX(sharp_spelling[],MATCH(scales[[#This Row],[n2]],sharp_spelling[number],0),2)),"")</f>
        <v>G#</v>
      </c>
      <c r="T381" s="1" t="str">
        <f>IFERROR(IF($I381="b",INDEX(flat_spelling[],MATCH(scales[[#This Row],[n3]],flat_spelling[number],0),2),INDEX(sharp_spelling[],MATCH(scales[[#This Row],[n3]],sharp_spelling[number],0),2)),"")</f>
        <v>A</v>
      </c>
      <c r="U381" s="1" t="str">
        <f>IFERROR(IF($I381="b",INDEX(flat_spelling[],MATCH(scales[[#This Row],[n4]],flat_spelling[number],0),2),INDEX(sharp_spelling[],MATCH(scales[[#This Row],[n4]],sharp_spelling[number],0),2)),"")</f>
        <v>B</v>
      </c>
      <c r="V381" s="1" t="str">
        <f>IFERROR(IF($I381="b",INDEX(flat_spelling[],MATCH(scales[[#This Row],[n5]],flat_spelling[number],0),2),INDEX(sharp_spelling[],MATCH(scales[[#This Row],[n5]],sharp_spelling[number],0),2)),"")</f>
        <v>C</v>
      </c>
      <c r="W381" s="1" t="str">
        <f>IFERROR(IF($I381="b",INDEX(flat_spelling[],MATCH(scales[[#This Row],[n6]],flat_spelling[number],0),2),INDEX(sharp_spelling[],MATCH(scales[[#This Row],[n6]],sharp_spelling[number],0),2)),"")</f>
        <v>D</v>
      </c>
      <c r="X381" s="1" t="str">
        <f>IFERROR(IF($I381="b",INDEX(flat_spelling[],MATCH(scales[[#This Row],[n7]],flat_spelling[number],0),2),INDEX(sharp_spelling[],MATCH(scales[[#This Row],[n7]],sharp_spelling[number],0),2)),"")</f>
        <v>D#</v>
      </c>
      <c r="Y381" s="1" t="str">
        <f>IFERROR(IF($I381="b",INDEX(flat_spelling[],MATCH(scales[[#This Row],[n8]],flat_spelling[number],0),2),INDEX(sharp_spelling[],MATCH(scales[[#This Row],[n8]],sharp_spelling[number],0),2)),"")</f>
        <v>F</v>
      </c>
      <c r="Z381" s="1" t="s">
        <v>79</v>
      </c>
      <c r="AA381" s="1" t="s">
        <v>79</v>
      </c>
      <c r="AB381" s="1" t="s">
        <v>79</v>
      </c>
      <c r="AC381" s="1" t="s">
        <v>79</v>
      </c>
      <c r="AD381" s="1" t="s">
        <v>79</v>
      </c>
      <c r="AE381" s="1" t="s">
        <v>79</v>
      </c>
      <c r="AF381" s="1" t="s">
        <v>79</v>
      </c>
      <c r="AG381" s="1" t="s">
        <v>79</v>
      </c>
    </row>
    <row r="382" spans="2:33" x14ac:dyDescent="0.4">
      <c r="B382" s="1">
        <v>380</v>
      </c>
      <c r="C382" s="1">
        <v>8</v>
      </c>
      <c r="D382" s="1" t="str">
        <f>scales[[#This Row],[nn1]]</f>
        <v>G</v>
      </c>
      <c r="E382" s="1" t="s">
        <v>106</v>
      </c>
      <c r="F382" s="1">
        <v>2</v>
      </c>
      <c r="G382" s="1" t="s">
        <v>85</v>
      </c>
      <c r="H382" s="1">
        <f t="shared" si="234"/>
        <v>8</v>
      </c>
      <c r="I382" s="1" t="str">
        <f>IF(COUNTIF(RMS_spelling[number],scales[[#This Row],[RMS]])&gt;0,"b","")</f>
        <v/>
      </c>
      <c r="J382" s="1">
        <f t="shared" si="235"/>
        <v>8</v>
      </c>
      <c r="K382" s="1">
        <f t="shared" si="236"/>
        <v>10</v>
      </c>
      <c r="L382" s="1">
        <f t="shared" si="237"/>
        <v>11</v>
      </c>
      <c r="M382" s="1">
        <f t="shared" si="238"/>
        <v>1</v>
      </c>
      <c r="N382" s="1">
        <f t="shared" si="239"/>
        <v>2</v>
      </c>
      <c r="O382" s="1">
        <f t="shared" si="240"/>
        <v>4</v>
      </c>
      <c r="P382" s="1">
        <f t="shared" si="241"/>
        <v>5</v>
      </c>
      <c r="Q382" s="1">
        <f t="shared" si="242"/>
        <v>7</v>
      </c>
      <c r="R382" s="1" t="str">
        <f>IFERROR(IF($I382="b",INDEX(flat_spelling[],MATCH(scales[[#This Row],[n1]],flat_spelling[number],0),2),INDEX(sharp_spelling[],MATCH(scales[[#This Row],[n1]],sharp_spelling[number],0),2)),"")</f>
        <v>G</v>
      </c>
      <c r="S382" s="1" t="str">
        <f>IFERROR(IF($I382="b",INDEX(flat_spelling[],MATCH(scales[[#This Row],[n2]],flat_spelling[number],0),2),INDEX(sharp_spelling[],MATCH(scales[[#This Row],[n2]],sharp_spelling[number],0),2)),"")</f>
        <v>A</v>
      </c>
      <c r="T382" s="1" t="str">
        <f>IFERROR(IF($I382="b",INDEX(flat_spelling[],MATCH(scales[[#This Row],[n3]],flat_spelling[number],0),2),INDEX(sharp_spelling[],MATCH(scales[[#This Row],[n3]],sharp_spelling[number],0),2)),"")</f>
        <v>A#</v>
      </c>
      <c r="U382" s="1" t="str">
        <f>IFERROR(IF($I382="b",INDEX(flat_spelling[],MATCH(scales[[#This Row],[n4]],flat_spelling[number],0),2),INDEX(sharp_spelling[],MATCH(scales[[#This Row],[n4]],sharp_spelling[number],0),2)),"")</f>
        <v>C</v>
      </c>
      <c r="V382" s="1" t="str">
        <f>IFERROR(IF($I382="b",INDEX(flat_spelling[],MATCH(scales[[#This Row],[n5]],flat_spelling[number],0),2),INDEX(sharp_spelling[],MATCH(scales[[#This Row],[n5]],sharp_spelling[number],0),2)),"")</f>
        <v>C#</v>
      </c>
      <c r="W382" s="1" t="str">
        <f>IFERROR(IF($I382="b",INDEX(flat_spelling[],MATCH(scales[[#This Row],[n6]],flat_spelling[number],0),2),INDEX(sharp_spelling[],MATCH(scales[[#This Row],[n6]],sharp_spelling[number],0),2)),"")</f>
        <v>D#</v>
      </c>
      <c r="X382" s="1" t="str">
        <f>IFERROR(IF($I382="b",INDEX(flat_spelling[],MATCH(scales[[#This Row],[n7]],flat_spelling[number],0),2),INDEX(sharp_spelling[],MATCH(scales[[#This Row],[n7]],sharp_spelling[number],0),2)),"")</f>
        <v>E</v>
      </c>
      <c r="Y382" s="1" t="str">
        <f>IFERROR(IF($I382="b",INDEX(flat_spelling[],MATCH(scales[[#This Row],[n8]],flat_spelling[number],0),2),INDEX(sharp_spelling[],MATCH(scales[[#This Row],[n8]],sharp_spelling[number],0),2)),"")</f>
        <v>F#</v>
      </c>
      <c r="Z382" s="1" t="s">
        <v>79</v>
      </c>
      <c r="AA382" s="1" t="s">
        <v>79</v>
      </c>
      <c r="AB382" s="1" t="s">
        <v>79</v>
      </c>
      <c r="AC382" s="1" t="s">
        <v>79</v>
      </c>
      <c r="AD382" s="1" t="s">
        <v>79</v>
      </c>
      <c r="AE382" s="1" t="s">
        <v>79</v>
      </c>
      <c r="AF382" s="1" t="s">
        <v>79</v>
      </c>
      <c r="AG382" s="1" t="s">
        <v>79</v>
      </c>
    </row>
    <row r="383" spans="2:33" x14ac:dyDescent="0.4">
      <c r="B383" s="1">
        <v>381</v>
      </c>
      <c r="C383" s="1">
        <v>9</v>
      </c>
      <c r="D383" s="1" t="str">
        <f>scales[[#This Row],[nn1]]</f>
        <v>Ab</v>
      </c>
      <c r="E383" s="1" t="s">
        <v>106</v>
      </c>
      <c r="F383" s="1">
        <v>2</v>
      </c>
      <c r="G383" s="1" t="s">
        <v>85</v>
      </c>
      <c r="H383" s="1">
        <f t="shared" si="234"/>
        <v>9</v>
      </c>
      <c r="I383" s="1" t="str">
        <f>IF(COUNTIF(RMS_spelling[number],scales[[#This Row],[RMS]])&gt;0,"b","")</f>
        <v>b</v>
      </c>
      <c r="J383" s="1">
        <f t="shared" si="235"/>
        <v>9</v>
      </c>
      <c r="K383" s="1">
        <f t="shared" si="236"/>
        <v>11</v>
      </c>
      <c r="L383" s="1">
        <f t="shared" si="237"/>
        <v>12</v>
      </c>
      <c r="M383" s="1">
        <f t="shared" si="238"/>
        <v>2</v>
      </c>
      <c r="N383" s="1">
        <f t="shared" si="239"/>
        <v>3</v>
      </c>
      <c r="O383" s="1">
        <f t="shared" si="240"/>
        <v>5</v>
      </c>
      <c r="P383" s="1">
        <f t="shared" si="241"/>
        <v>6</v>
      </c>
      <c r="Q383" s="1">
        <f t="shared" si="242"/>
        <v>8</v>
      </c>
      <c r="R383" s="1" t="str">
        <f>IFERROR(IF($I383="b",INDEX(flat_spelling[],MATCH(scales[[#This Row],[n1]],flat_spelling[number],0),2),INDEX(sharp_spelling[],MATCH(scales[[#This Row],[n1]],sharp_spelling[number],0),2)),"")</f>
        <v>Ab</v>
      </c>
      <c r="S383" s="1" t="str">
        <f>IFERROR(IF($I383="b",INDEX(flat_spelling[],MATCH(scales[[#This Row],[n2]],flat_spelling[number],0),2),INDEX(sharp_spelling[],MATCH(scales[[#This Row],[n2]],sharp_spelling[number],0),2)),"")</f>
        <v>Bb</v>
      </c>
      <c r="T383" s="1" t="str">
        <f>IFERROR(IF($I383="b",INDEX(flat_spelling[],MATCH(scales[[#This Row],[n3]],flat_spelling[number],0),2),INDEX(sharp_spelling[],MATCH(scales[[#This Row],[n3]],sharp_spelling[number],0),2)),"")</f>
        <v>B</v>
      </c>
      <c r="U383" s="1" t="str">
        <f>IFERROR(IF($I383="b",INDEX(flat_spelling[],MATCH(scales[[#This Row],[n4]],flat_spelling[number],0),2),INDEX(sharp_spelling[],MATCH(scales[[#This Row],[n4]],sharp_spelling[number],0),2)),"")</f>
        <v>Db</v>
      </c>
      <c r="V383" s="1" t="str">
        <f>IFERROR(IF($I383="b",INDEX(flat_spelling[],MATCH(scales[[#This Row],[n5]],flat_spelling[number],0),2),INDEX(sharp_spelling[],MATCH(scales[[#This Row],[n5]],sharp_spelling[number],0),2)),"")</f>
        <v>D</v>
      </c>
      <c r="W383" s="1" t="str">
        <f>IFERROR(IF($I383="b",INDEX(flat_spelling[],MATCH(scales[[#This Row],[n6]],flat_spelling[number],0),2),INDEX(sharp_spelling[],MATCH(scales[[#This Row],[n6]],sharp_spelling[number],0),2)),"")</f>
        <v>E</v>
      </c>
      <c r="X383" s="1" t="str">
        <f>IFERROR(IF($I383="b",INDEX(flat_spelling[],MATCH(scales[[#This Row],[n7]],flat_spelling[number],0),2),INDEX(sharp_spelling[],MATCH(scales[[#This Row],[n7]],sharp_spelling[number],0),2)),"")</f>
        <v>F</v>
      </c>
      <c r="Y383" s="1" t="str">
        <f>IFERROR(IF($I383="b",INDEX(flat_spelling[],MATCH(scales[[#This Row],[n8]],flat_spelling[number],0),2),INDEX(sharp_spelling[],MATCH(scales[[#This Row],[n8]],sharp_spelling[number],0),2)),"")</f>
        <v>G</v>
      </c>
      <c r="Z383" s="1" t="s">
        <v>79</v>
      </c>
      <c r="AA383" s="1" t="s">
        <v>79</v>
      </c>
      <c r="AB383" s="1" t="s">
        <v>79</v>
      </c>
      <c r="AC383" s="1" t="s">
        <v>79</v>
      </c>
      <c r="AD383" s="1" t="s">
        <v>79</v>
      </c>
      <c r="AE383" s="1" t="s">
        <v>79</v>
      </c>
      <c r="AF383" s="1" t="s">
        <v>79</v>
      </c>
      <c r="AG383" s="1" t="s">
        <v>79</v>
      </c>
    </row>
    <row r="384" spans="2:33" x14ac:dyDescent="0.4">
      <c r="B384" s="1">
        <v>382</v>
      </c>
      <c r="C384" s="1">
        <v>10</v>
      </c>
      <c r="D384" s="1" t="str">
        <f>scales[[#This Row],[nn1]]</f>
        <v>A</v>
      </c>
      <c r="E384" s="1" t="s">
        <v>106</v>
      </c>
      <c r="F384" s="1">
        <v>2</v>
      </c>
      <c r="G384" s="1" t="s">
        <v>85</v>
      </c>
      <c r="H384" s="1">
        <f t="shared" si="234"/>
        <v>10</v>
      </c>
      <c r="I384" s="1" t="str">
        <f>IF(COUNTIF(RMS_spelling[number],scales[[#This Row],[RMS]])&gt;0,"b","")</f>
        <v/>
      </c>
      <c r="J384" s="1">
        <f t="shared" si="235"/>
        <v>10</v>
      </c>
      <c r="K384" s="1">
        <f t="shared" si="236"/>
        <v>12</v>
      </c>
      <c r="L384" s="1">
        <f t="shared" si="237"/>
        <v>1</v>
      </c>
      <c r="M384" s="1">
        <f t="shared" si="238"/>
        <v>3</v>
      </c>
      <c r="N384" s="1">
        <f t="shared" si="239"/>
        <v>4</v>
      </c>
      <c r="O384" s="1">
        <f t="shared" si="240"/>
        <v>6</v>
      </c>
      <c r="P384" s="1">
        <f t="shared" si="241"/>
        <v>7</v>
      </c>
      <c r="Q384" s="1">
        <f t="shared" si="242"/>
        <v>9</v>
      </c>
      <c r="R384" s="1" t="str">
        <f>IFERROR(IF($I384="b",INDEX(flat_spelling[],MATCH(scales[[#This Row],[n1]],flat_spelling[number],0),2),INDEX(sharp_spelling[],MATCH(scales[[#This Row],[n1]],sharp_spelling[number],0),2)),"")</f>
        <v>A</v>
      </c>
      <c r="S384" s="1" t="str">
        <f>IFERROR(IF($I384="b",INDEX(flat_spelling[],MATCH(scales[[#This Row],[n2]],flat_spelling[number],0),2),INDEX(sharp_spelling[],MATCH(scales[[#This Row],[n2]],sharp_spelling[number],0),2)),"")</f>
        <v>B</v>
      </c>
      <c r="T384" s="1" t="str">
        <f>IFERROR(IF($I384="b",INDEX(flat_spelling[],MATCH(scales[[#This Row],[n3]],flat_spelling[number],0),2),INDEX(sharp_spelling[],MATCH(scales[[#This Row],[n3]],sharp_spelling[number],0),2)),"")</f>
        <v>C</v>
      </c>
      <c r="U384" s="1" t="str">
        <f>IFERROR(IF($I384="b",INDEX(flat_spelling[],MATCH(scales[[#This Row],[n4]],flat_spelling[number],0),2),INDEX(sharp_spelling[],MATCH(scales[[#This Row],[n4]],sharp_spelling[number],0),2)),"")</f>
        <v>D</v>
      </c>
      <c r="V384" s="1" t="str">
        <f>IFERROR(IF($I384="b",INDEX(flat_spelling[],MATCH(scales[[#This Row],[n5]],flat_spelling[number],0),2),INDEX(sharp_spelling[],MATCH(scales[[#This Row],[n5]],sharp_spelling[number],0),2)),"")</f>
        <v>D#</v>
      </c>
      <c r="W384" s="1" t="str">
        <f>IFERROR(IF($I384="b",INDEX(flat_spelling[],MATCH(scales[[#This Row],[n6]],flat_spelling[number],0),2),INDEX(sharp_spelling[],MATCH(scales[[#This Row],[n6]],sharp_spelling[number],0),2)),"")</f>
        <v>F</v>
      </c>
      <c r="X384" s="1" t="str">
        <f>IFERROR(IF($I384="b",INDEX(flat_spelling[],MATCH(scales[[#This Row],[n7]],flat_spelling[number],0),2),INDEX(sharp_spelling[],MATCH(scales[[#This Row],[n7]],sharp_spelling[number],0),2)),"")</f>
        <v>F#</v>
      </c>
      <c r="Y384" s="1" t="str">
        <f>IFERROR(IF($I384="b",INDEX(flat_spelling[],MATCH(scales[[#This Row],[n8]],flat_spelling[number],0),2),INDEX(sharp_spelling[],MATCH(scales[[#This Row],[n8]],sharp_spelling[number],0),2)),"")</f>
        <v>G#</v>
      </c>
      <c r="Z384" s="1" t="s">
        <v>79</v>
      </c>
      <c r="AA384" s="1" t="s">
        <v>79</v>
      </c>
      <c r="AB384" s="1" t="s">
        <v>79</v>
      </c>
      <c r="AC384" s="1" t="s">
        <v>79</v>
      </c>
      <c r="AD384" s="1" t="s">
        <v>79</v>
      </c>
      <c r="AE384" s="1" t="s">
        <v>79</v>
      </c>
      <c r="AF384" s="1" t="s">
        <v>79</v>
      </c>
      <c r="AG384" s="1" t="s">
        <v>79</v>
      </c>
    </row>
    <row r="385" spans="2:33" x14ac:dyDescent="0.4">
      <c r="B385" s="1">
        <v>383</v>
      </c>
      <c r="C385" s="1">
        <v>11</v>
      </c>
      <c r="D385" s="1" t="str">
        <f>scales[[#This Row],[nn1]]</f>
        <v>Bb</v>
      </c>
      <c r="E385" s="1" t="s">
        <v>106</v>
      </c>
      <c r="F385" s="1">
        <v>2</v>
      </c>
      <c r="G385" s="1" t="s">
        <v>85</v>
      </c>
      <c r="H385" s="1">
        <f t="shared" si="234"/>
        <v>11</v>
      </c>
      <c r="I385" s="1" t="str">
        <f>IF(COUNTIF(RMS_spelling[number],scales[[#This Row],[RMS]])&gt;0,"b","")</f>
        <v>b</v>
      </c>
      <c r="J385" s="1">
        <f t="shared" si="235"/>
        <v>11</v>
      </c>
      <c r="K385" s="1">
        <f t="shared" si="236"/>
        <v>1</v>
      </c>
      <c r="L385" s="1">
        <f t="shared" si="237"/>
        <v>2</v>
      </c>
      <c r="M385" s="1">
        <f t="shared" si="238"/>
        <v>4</v>
      </c>
      <c r="N385" s="1">
        <f t="shared" si="239"/>
        <v>5</v>
      </c>
      <c r="O385" s="1">
        <f t="shared" si="240"/>
        <v>7</v>
      </c>
      <c r="P385" s="1">
        <f t="shared" si="241"/>
        <v>8</v>
      </c>
      <c r="Q385" s="1">
        <f t="shared" si="242"/>
        <v>10</v>
      </c>
      <c r="R385" s="1" t="str">
        <f>IFERROR(IF($I385="b",INDEX(flat_spelling[],MATCH(scales[[#This Row],[n1]],flat_spelling[number],0),2),INDEX(sharp_spelling[],MATCH(scales[[#This Row],[n1]],sharp_spelling[number],0),2)),"")</f>
        <v>Bb</v>
      </c>
      <c r="S385" s="1" t="str">
        <f>IFERROR(IF($I385="b",INDEX(flat_spelling[],MATCH(scales[[#This Row],[n2]],flat_spelling[number],0),2),INDEX(sharp_spelling[],MATCH(scales[[#This Row],[n2]],sharp_spelling[number],0),2)),"")</f>
        <v>C</v>
      </c>
      <c r="T385" s="1" t="str">
        <f>IFERROR(IF($I385="b",INDEX(flat_spelling[],MATCH(scales[[#This Row],[n3]],flat_spelling[number],0),2),INDEX(sharp_spelling[],MATCH(scales[[#This Row],[n3]],sharp_spelling[number],0),2)),"")</f>
        <v>Db</v>
      </c>
      <c r="U385" s="1" t="str">
        <f>IFERROR(IF($I385="b",INDEX(flat_spelling[],MATCH(scales[[#This Row],[n4]],flat_spelling[number],0),2),INDEX(sharp_spelling[],MATCH(scales[[#This Row],[n4]],sharp_spelling[number],0),2)),"")</f>
        <v>Eb</v>
      </c>
      <c r="V385" s="1" t="str">
        <f>IFERROR(IF($I385="b",INDEX(flat_spelling[],MATCH(scales[[#This Row],[n5]],flat_spelling[number],0),2),INDEX(sharp_spelling[],MATCH(scales[[#This Row],[n5]],sharp_spelling[number],0),2)),"")</f>
        <v>E</v>
      </c>
      <c r="W385" s="1" t="str">
        <f>IFERROR(IF($I385="b",INDEX(flat_spelling[],MATCH(scales[[#This Row],[n6]],flat_spelling[number],0),2),INDEX(sharp_spelling[],MATCH(scales[[#This Row],[n6]],sharp_spelling[number],0),2)),"")</f>
        <v>Gb</v>
      </c>
      <c r="X385" s="1" t="str">
        <f>IFERROR(IF($I385="b",INDEX(flat_spelling[],MATCH(scales[[#This Row],[n7]],flat_spelling[number],0),2),INDEX(sharp_spelling[],MATCH(scales[[#This Row],[n7]],sharp_spelling[number],0),2)),"")</f>
        <v>G</v>
      </c>
      <c r="Y385" s="1" t="str">
        <f>IFERROR(IF($I385="b",INDEX(flat_spelling[],MATCH(scales[[#This Row],[n8]],flat_spelling[number],0),2),INDEX(sharp_spelling[],MATCH(scales[[#This Row],[n8]],sharp_spelling[number],0),2)),"")</f>
        <v>A</v>
      </c>
      <c r="Z385" s="1" t="s">
        <v>79</v>
      </c>
      <c r="AA385" s="1" t="s">
        <v>79</v>
      </c>
      <c r="AB385" s="1" t="s">
        <v>79</v>
      </c>
      <c r="AC385" s="1" t="s">
        <v>79</v>
      </c>
      <c r="AD385" s="1" t="s">
        <v>79</v>
      </c>
      <c r="AE385" s="1" t="s">
        <v>79</v>
      </c>
      <c r="AF385" s="1" t="s">
        <v>79</v>
      </c>
      <c r="AG385" s="1" t="s">
        <v>79</v>
      </c>
    </row>
    <row r="386" spans="2:33" x14ac:dyDescent="0.4">
      <c r="B386" s="1">
        <v>384</v>
      </c>
      <c r="C386" s="1">
        <v>12</v>
      </c>
      <c r="D386" s="1" t="str">
        <f>scales[[#This Row],[nn1]]</f>
        <v>B</v>
      </c>
      <c r="E386" s="1" t="s">
        <v>106</v>
      </c>
      <c r="F386" s="1">
        <v>2</v>
      </c>
      <c r="G386" s="1" t="s">
        <v>85</v>
      </c>
      <c r="H386" s="1">
        <f t="shared" si="234"/>
        <v>12</v>
      </c>
      <c r="I386" s="1" t="str">
        <f>IF(COUNTIF(RMS_spelling[number],scales[[#This Row],[RMS]])&gt;0,"b","")</f>
        <v/>
      </c>
      <c r="J386" s="1">
        <f t="shared" si="235"/>
        <v>12</v>
      </c>
      <c r="K386" s="1">
        <f t="shared" si="236"/>
        <v>2</v>
      </c>
      <c r="L386" s="1">
        <f t="shared" si="237"/>
        <v>3</v>
      </c>
      <c r="M386" s="1">
        <f t="shared" si="238"/>
        <v>5</v>
      </c>
      <c r="N386" s="1">
        <f t="shared" si="239"/>
        <v>6</v>
      </c>
      <c r="O386" s="1">
        <f t="shared" si="240"/>
        <v>8</v>
      </c>
      <c r="P386" s="1">
        <f t="shared" si="241"/>
        <v>9</v>
      </c>
      <c r="Q386" s="1">
        <f t="shared" si="242"/>
        <v>11</v>
      </c>
      <c r="R386" s="1" t="str">
        <f>IFERROR(IF($I386="b",INDEX(flat_spelling[],MATCH(scales[[#This Row],[n1]],flat_spelling[number],0),2),INDEX(sharp_spelling[],MATCH(scales[[#This Row],[n1]],sharp_spelling[number],0),2)),"")</f>
        <v>B</v>
      </c>
      <c r="S386" s="1" t="str">
        <f>IFERROR(IF($I386="b",INDEX(flat_spelling[],MATCH(scales[[#This Row],[n2]],flat_spelling[number],0),2),INDEX(sharp_spelling[],MATCH(scales[[#This Row],[n2]],sharp_spelling[number],0),2)),"")</f>
        <v>C#</v>
      </c>
      <c r="T386" s="1" t="str">
        <f>IFERROR(IF($I386="b",INDEX(flat_spelling[],MATCH(scales[[#This Row],[n3]],flat_spelling[number],0),2),INDEX(sharp_spelling[],MATCH(scales[[#This Row],[n3]],sharp_spelling[number],0),2)),"")</f>
        <v>D</v>
      </c>
      <c r="U386" s="1" t="str">
        <f>IFERROR(IF($I386="b",INDEX(flat_spelling[],MATCH(scales[[#This Row],[n4]],flat_spelling[number],0),2),INDEX(sharp_spelling[],MATCH(scales[[#This Row],[n4]],sharp_spelling[number],0),2)),"")</f>
        <v>E</v>
      </c>
      <c r="V386" s="1" t="str">
        <f>IFERROR(IF($I386="b",INDEX(flat_spelling[],MATCH(scales[[#This Row],[n5]],flat_spelling[number],0),2),INDEX(sharp_spelling[],MATCH(scales[[#This Row],[n5]],sharp_spelling[number],0),2)),"")</f>
        <v>F</v>
      </c>
      <c r="W386" s="1" t="str">
        <f>IFERROR(IF($I386="b",INDEX(flat_spelling[],MATCH(scales[[#This Row],[n6]],flat_spelling[number],0),2),INDEX(sharp_spelling[],MATCH(scales[[#This Row],[n6]],sharp_spelling[number],0),2)),"")</f>
        <v>G</v>
      </c>
      <c r="X386" s="1" t="str">
        <f>IFERROR(IF($I386="b",INDEX(flat_spelling[],MATCH(scales[[#This Row],[n7]],flat_spelling[number],0),2),INDEX(sharp_spelling[],MATCH(scales[[#This Row],[n7]],sharp_spelling[number],0),2)),"")</f>
        <v>G#</v>
      </c>
      <c r="Y386" s="1" t="str">
        <f>IFERROR(IF($I386="b",INDEX(flat_spelling[],MATCH(scales[[#This Row],[n8]],flat_spelling[number],0),2),INDEX(sharp_spelling[],MATCH(scales[[#This Row],[n8]],sharp_spelling[number],0),2)),"")</f>
        <v>A#</v>
      </c>
      <c r="Z386" s="1" t="s">
        <v>79</v>
      </c>
      <c r="AA386" s="1" t="s">
        <v>79</v>
      </c>
      <c r="AB386" s="1" t="s">
        <v>79</v>
      </c>
      <c r="AC386" s="1" t="s">
        <v>79</v>
      </c>
      <c r="AD386" s="1" t="s">
        <v>79</v>
      </c>
      <c r="AE386" s="1" t="s">
        <v>79</v>
      </c>
      <c r="AF386" s="1" t="s">
        <v>79</v>
      </c>
      <c r="AG386" s="1" t="s">
        <v>79</v>
      </c>
    </row>
    <row r="387" spans="2:33" x14ac:dyDescent="0.4">
      <c r="B387" s="1">
        <v>385</v>
      </c>
      <c r="C387" s="1">
        <v>1</v>
      </c>
      <c r="D387" s="1" t="str">
        <f>scales[[#This Row],[nn1]]</f>
        <v>C</v>
      </c>
      <c r="E387" s="1" t="s">
        <v>100</v>
      </c>
      <c r="F387" s="1">
        <v>1</v>
      </c>
      <c r="G387" s="1" t="s">
        <v>83</v>
      </c>
      <c r="H387" s="1">
        <f>MOD(1+2,12)+1</f>
        <v>4</v>
      </c>
      <c r="I387" s="1" t="str">
        <f>IF(COUNTIF(RMS_spelling[number],scales[[#This Row],[RMS]])&gt;0,"b","")</f>
        <v>b</v>
      </c>
      <c r="J387" s="1">
        <v>1</v>
      </c>
      <c r="K387" s="1">
        <v>3</v>
      </c>
      <c r="L387" s="1">
        <v>5</v>
      </c>
      <c r="M387" s="1">
        <v>6</v>
      </c>
      <c r="N387" s="1">
        <v>8</v>
      </c>
      <c r="O387" s="1">
        <v>9</v>
      </c>
      <c r="P387" s="1">
        <v>12</v>
      </c>
      <c r="R387" s="1" t="str">
        <f>IFERROR(IF($I387="b",INDEX(flat_spelling[],MATCH(scales[[#This Row],[n1]],flat_spelling[number],0),2),INDEX(sharp_spelling[],MATCH(scales[[#This Row],[n1]],sharp_spelling[number],0),2)),"")</f>
        <v>C</v>
      </c>
      <c r="S387" s="1" t="str">
        <f>IFERROR(IF($I387="b",INDEX(flat_spelling[],MATCH(scales[[#This Row],[n2]],flat_spelling[number],0),2),INDEX(sharp_spelling[],MATCH(scales[[#This Row],[n2]],sharp_spelling[number],0),2)),"")</f>
        <v>D</v>
      </c>
      <c r="T387" s="1" t="str">
        <f>IFERROR(IF($I387="b",INDEX(flat_spelling[],MATCH(scales[[#This Row],[n3]],flat_spelling[number],0),2),INDEX(sharp_spelling[],MATCH(scales[[#This Row],[n3]],sharp_spelling[number],0),2)),"")</f>
        <v>E</v>
      </c>
      <c r="U387" s="1" t="str">
        <f>IFERROR(IF($I387="b",INDEX(flat_spelling[],MATCH(scales[[#This Row],[n4]],flat_spelling[number],0),2),INDEX(sharp_spelling[],MATCH(scales[[#This Row],[n4]],sharp_spelling[number],0),2)),"")</f>
        <v>F</v>
      </c>
      <c r="V387" s="1" t="str">
        <f>IFERROR(IF($I387="b",INDEX(flat_spelling[],MATCH(scales[[#This Row],[n5]],flat_spelling[number],0),2),INDEX(sharp_spelling[],MATCH(scales[[#This Row],[n5]],sharp_spelling[number],0),2)),"")</f>
        <v>G</v>
      </c>
      <c r="W387" s="1" t="str">
        <f>IFERROR(IF($I387="b",INDEX(flat_spelling[],MATCH(scales[[#This Row],[n6]],flat_spelling[number],0),2),INDEX(sharp_spelling[],MATCH(scales[[#This Row],[n6]],sharp_spelling[number],0),2)),"")</f>
        <v>Ab</v>
      </c>
      <c r="X387" s="1" t="str">
        <f>IFERROR(IF($I387="b",INDEX(flat_spelling[],MATCH(scales[[#This Row],[n7]],flat_spelling[number],0),2),INDEX(sharp_spelling[],MATCH(scales[[#This Row],[n7]],sharp_spelling[number],0),2)),"")</f>
        <v>B</v>
      </c>
      <c r="Y387" s="1" t="str">
        <f>IFERROR(IF($I387="b",INDEX(flat_spelling[],MATCH(scales[[#This Row],[n8]],flat_spelling[number],0),2),INDEX(sharp_spelling[],MATCH(scales[[#This Row],[n8]],sharp_spelling[number],0),2)),"")</f>
        <v/>
      </c>
      <c r="Z387" s="1" t="s">
        <v>77</v>
      </c>
      <c r="AA387" s="1" t="s">
        <v>79</v>
      </c>
      <c r="AB387" s="1" t="s">
        <v>78</v>
      </c>
      <c r="AC387" s="1" t="s">
        <v>78</v>
      </c>
      <c r="AD387" s="1" t="s">
        <v>77</v>
      </c>
      <c r="AE387" s="1" t="s">
        <v>80</v>
      </c>
      <c r="AF387" s="1" t="s">
        <v>79</v>
      </c>
    </row>
    <row r="388" spans="2:33" x14ac:dyDescent="0.4">
      <c r="B388" s="1">
        <v>386</v>
      </c>
      <c r="C388" s="1">
        <v>2</v>
      </c>
      <c r="D388" s="1" t="str">
        <f>scales[[#This Row],[nn1]]</f>
        <v>C#</v>
      </c>
      <c r="E388" s="1" t="s">
        <v>100</v>
      </c>
      <c r="F388" s="1">
        <v>1</v>
      </c>
      <c r="G388" s="1" t="s">
        <v>83</v>
      </c>
      <c r="H388" s="1">
        <f t="shared" ref="H388:H398" si="243">MOD(H387,12)+1</f>
        <v>5</v>
      </c>
      <c r="I388" s="1" t="str">
        <f>IF(COUNTIF(RMS_spelling[number],scales[[#This Row],[RMS]])&gt;0,"b","")</f>
        <v/>
      </c>
      <c r="J388" s="1">
        <f t="shared" ref="J388:J398" si="244">MOD(J387,12)+1</f>
        <v>2</v>
      </c>
      <c r="K388" s="1">
        <f t="shared" ref="K388:K398" si="245">MOD(K387,12)+1</f>
        <v>4</v>
      </c>
      <c r="L388" s="1">
        <f t="shared" ref="L388:L398" si="246">MOD(L387,12)+1</f>
        <v>6</v>
      </c>
      <c r="M388" s="1">
        <f t="shared" ref="M388:M398" si="247">MOD(M387,12)+1</f>
        <v>7</v>
      </c>
      <c r="N388" s="1">
        <f t="shared" ref="N388:N398" si="248">MOD(N387,12)+1</f>
        <v>9</v>
      </c>
      <c r="O388" s="1">
        <f t="shared" ref="O388:O398" si="249">MOD(O387,12)+1</f>
        <v>10</v>
      </c>
      <c r="P388" s="1">
        <f t="shared" ref="P388:P398" si="250">MOD(P387,12)+1</f>
        <v>1</v>
      </c>
      <c r="R388" s="1" t="str">
        <f>IFERROR(IF($I388="b",INDEX(flat_spelling[],MATCH(scales[[#This Row],[n1]],flat_spelling[number],0),2),INDEX(sharp_spelling[],MATCH(scales[[#This Row],[n1]],sharp_spelling[number],0),2)),"")</f>
        <v>C#</v>
      </c>
      <c r="S388" s="1" t="str">
        <f>IFERROR(IF($I388="b",INDEX(flat_spelling[],MATCH(scales[[#This Row],[n2]],flat_spelling[number],0),2),INDEX(sharp_spelling[],MATCH(scales[[#This Row],[n2]],sharp_spelling[number],0),2)),"")</f>
        <v>D#</v>
      </c>
      <c r="T388" s="1" t="str">
        <f>IFERROR(IF($I388="b",INDEX(flat_spelling[],MATCH(scales[[#This Row],[n3]],flat_spelling[number],0),2),INDEX(sharp_spelling[],MATCH(scales[[#This Row],[n3]],sharp_spelling[number],0),2)),"")</f>
        <v>F</v>
      </c>
      <c r="U388" s="1" t="str">
        <f>IFERROR(IF($I388="b",INDEX(flat_spelling[],MATCH(scales[[#This Row],[n4]],flat_spelling[number],0),2),INDEX(sharp_spelling[],MATCH(scales[[#This Row],[n4]],sharp_spelling[number],0),2)),"")</f>
        <v>F#</v>
      </c>
      <c r="V388" s="1" t="str">
        <f>IFERROR(IF($I388="b",INDEX(flat_spelling[],MATCH(scales[[#This Row],[n5]],flat_spelling[number],0),2),INDEX(sharp_spelling[],MATCH(scales[[#This Row],[n5]],sharp_spelling[number],0),2)),"")</f>
        <v>G#</v>
      </c>
      <c r="W388" s="1" t="str">
        <f>IFERROR(IF($I388="b",INDEX(flat_spelling[],MATCH(scales[[#This Row],[n6]],flat_spelling[number],0),2),INDEX(sharp_spelling[],MATCH(scales[[#This Row],[n6]],sharp_spelling[number],0),2)),"")</f>
        <v>A</v>
      </c>
      <c r="X388" s="1" t="str">
        <f>IFERROR(IF($I388="b",INDEX(flat_spelling[],MATCH(scales[[#This Row],[n7]],flat_spelling[number],0),2),INDEX(sharp_spelling[],MATCH(scales[[#This Row],[n7]],sharp_spelling[number],0),2)),"")</f>
        <v>C</v>
      </c>
      <c r="Y388" s="1" t="str">
        <f>IFERROR(IF($I388="b",INDEX(flat_spelling[],MATCH(scales[[#This Row],[n8]],flat_spelling[number],0),2),INDEX(sharp_spelling[],MATCH(scales[[#This Row],[n8]],sharp_spelling[number],0),2)),"")</f>
        <v/>
      </c>
      <c r="Z388" s="1" t="s">
        <v>77</v>
      </c>
      <c r="AA388" s="1" t="s">
        <v>79</v>
      </c>
      <c r="AB388" s="1" t="s">
        <v>78</v>
      </c>
      <c r="AC388" s="1" t="s">
        <v>78</v>
      </c>
      <c r="AD388" s="1" t="s">
        <v>77</v>
      </c>
      <c r="AE388" s="1" t="s">
        <v>80</v>
      </c>
      <c r="AF388" s="1" t="s">
        <v>79</v>
      </c>
    </row>
    <row r="389" spans="2:33" x14ac:dyDescent="0.4">
      <c r="B389" s="1">
        <v>387</v>
      </c>
      <c r="C389" s="1">
        <v>3</v>
      </c>
      <c r="D389" s="1" t="str">
        <f>scales[[#This Row],[nn1]]</f>
        <v>D</v>
      </c>
      <c r="E389" s="1" t="s">
        <v>100</v>
      </c>
      <c r="F389" s="1">
        <v>1</v>
      </c>
      <c r="G389" s="1" t="s">
        <v>83</v>
      </c>
      <c r="H389" s="1">
        <f t="shared" si="243"/>
        <v>6</v>
      </c>
      <c r="I389" s="1" t="str">
        <f>IF(COUNTIF(RMS_spelling[number],scales[[#This Row],[RMS]])&gt;0,"b","")</f>
        <v>b</v>
      </c>
      <c r="J389" s="1">
        <f t="shared" si="244"/>
        <v>3</v>
      </c>
      <c r="K389" s="1">
        <f t="shared" si="245"/>
        <v>5</v>
      </c>
      <c r="L389" s="1">
        <f t="shared" si="246"/>
        <v>7</v>
      </c>
      <c r="M389" s="1">
        <f t="shared" si="247"/>
        <v>8</v>
      </c>
      <c r="N389" s="1">
        <f t="shared" si="248"/>
        <v>10</v>
      </c>
      <c r="O389" s="1">
        <f t="shared" si="249"/>
        <v>11</v>
      </c>
      <c r="P389" s="1">
        <f t="shared" si="250"/>
        <v>2</v>
      </c>
      <c r="R389" s="1" t="str">
        <f>IFERROR(IF($I389="b",INDEX(flat_spelling[],MATCH(scales[[#This Row],[n1]],flat_spelling[number],0),2),INDEX(sharp_spelling[],MATCH(scales[[#This Row],[n1]],sharp_spelling[number],0),2)),"")</f>
        <v>D</v>
      </c>
      <c r="S389" s="1" t="str">
        <f>IFERROR(IF($I389="b",INDEX(flat_spelling[],MATCH(scales[[#This Row],[n2]],flat_spelling[number],0),2),INDEX(sharp_spelling[],MATCH(scales[[#This Row],[n2]],sharp_spelling[number],0),2)),"")</f>
        <v>E</v>
      </c>
      <c r="T389" s="1" t="str">
        <f>IFERROR(IF($I389="b",INDEX(flat_spelling[],MATCH(scales[[#This Row],[n3]],flat_spelling[number],0),2),INDEX(sharp_spelling[],MATCH(scales[[#This Row],[n3]],sharp_spelling[number],0),2)),"")</f>
        <v>Gb</v>
      </c>
      <c r="U389" s="1" t="str">
        <f>IFERROR(IF($I389="b",INDEX(flat_spelling[],MATCH(scales[[#This Row],[n4]],flat_spelling[number],0),2),INDEX(sharp_spelling[],MATCH(scales[[#This Row],[n4]],sharp_spelling[number],0),2)),"")</f>
        <v>G</v>
      </c>
      <c r="V389" s="1" t="str">
        <f>IFERROR(IF($I389="b",INDEX(flat_spelling[],MATCH(scales[[#This Row],[n5]],flat_spelling[number],0),2),INDEX(sharp_spelling[],MATCH(scales[[#This Row],[n5]],sharp_spelling[number],0),2)),"")</f>
        <v>A</v>
      </c>
      <c r="W389" s="1" t="str">
        <f>IFERROR(IF($I389="b",INDEX(flat_spelling[],MATCH(scales[[#This Row],[n6]],flat_spelling[number],0),2),INDEX(sharp_spelling[],MATCH(scales[[#This Row],[n6]],sharp_spelling[number],0),2)),"")</f>
        <v>Bb</v>
      </c>
      <c r="X389" s="1" t="str">
        <f>IFERROR(IF($I389="b",INDEX(flat_spelling[],MATCH(scales[[#This Row],[n7]],flat_spelling[number],0),2),INDEX(sharp_spelling[],MATCH(scales[[#This Row],[n7]],sharp_spelling[number],0),2)),"")</f>
        <v>Db</v>
      </c>
      <c r="Y389" s="1" t="str">
        <f>IFERROR(IF($I389="b",INDEX(flat_spelling[],MATCH(scales[[#This Row],[n8]],flat_spelling[number],0),2),INDEX(sharp_spelling[],MATCH(scales[[#This Row],[n8]],sharp_spelling[number],0),2)),"")</f>
        <v/>
      </c>
      <c r="Z389" s="1" t="s">
        <v>77</v>
      </c>
      <c r="AA389" s="1" t="s">
        <v>79</v>
      </c>
      <c r="AB389" s="1" t="s">
        <v>78</v>
      </c>
      <c r="AC389" s="1" t="s">
        <v>78</v>
      </c>
      <c r="AD389" s="1" t="s">
        <v>77</v>
      </c>
      <c r="AE389" s="1" t="s">
        <v>80</v>
      </c>
      <c r="AF389" s="1" t="s">
        <v>79</v>
      </c>
    </row>
    <row r="390" spans="2:33" x14ac:dyDescent="0.4">
      <c r="B390" s="1">
        <v>388</v>
      </c>
      <c r="C390" s="1">
        <v>4</v>
      </c>
      <c r="D390" s="1" t="str">
        <f>scales[[#This Row],[nn1]]</f>
        <v>D#</v>
      </c>
      <c r="E390" s="1" t="s">
        <v>100</v>
      </c>
      <c r="F390" s="1">
        <v>1</v>
      </c>
      <c r="G390" s="1" t="s">
        <v>83</v>
      </c>
      <c r="H390" s="1">
        <f t="shared" si="243"/>
        <v>7</v>
      </c>
      <c r="I390" s="1" t="str">
        <f>IF(COUNTIF(RMS_spelling[number],scales[[#This Row],[RMS]])&gt;0,"b","")</f>
        <v/>
      </c>
      <c r="J390" s="1">
        <f t="shared" si="244"/>
        <v>4</v>
      </c>
      <c r="K390" s="1">
        <f t="shared" si="245"/>
        <v>6</v>
      </c>
      <c r="L390" s="1">
        <f t="shared" si="246"/>
        <v>8</v>
      </c>
      <c r="M390" s="1">
        <f t="shared" si="247"/>
        <v>9</v>
      </c>
      <c r="N390" s="1">
        <f t="shared" si="248"/>
        <v>11</v>
      </c>
      <c r="O390" s="1">
        <f t="shared" si="249"/>
        <v>12</v>
      </c>
      <c r="P390" s="1">
        <f t="shared" si="250"/>
        <v>3</v>
      </c>
      <c r="R390" s="1" t="str">
        <f>IFERROR(IF($I390="b",INDEX(flat_spelling[],MATCH(scales[[#This Row],[n1]],flat_spelling[number],0),2),INDEX(sharp_spelling[],MATCH(scales[[#This Row],[n1]],sharp_spelling[number],0),2)),"")</f>
        <v>D#</v>
      </c>
      <c r="S390" s="1" t="str">
        <f>IFERROR(IF($I390="b",INDEX(flat_spelling[],MATCH(scales[[#This Row],[n2]],flat_spelling[number],0),2),INDEX(sharp_spelling[],MATCH(scales[[#This Row],[n2]],sharp_spelling[number],0),2)),"")</f>
        <v>F</v>
      </c>
      <c r="T390" s="1" t="str">
        <f>IFERROR(IF($I390="b",INDEX(flat_spelling[],MATCH(scales[[#This Row],[n3]],flat_spelling[number],0),2),INDEX(sharp_spelling[],MATCH(scales[[#This Row],[n3]],sharp_spelling[number],0),2)),"")</f>
        <v>G</v>
      </c>
      <c r="U390" s="1" t="str">
        <f>IFERROR(IF($I390="b",INDEX(flat_spelling[],MATCH(scales[[#This Row],[n4]],flat_spelling[number],0),2),INDEX(sharp_spelling[],MATCH(scales[[#This Row],[n4]],sharp_spelling[number],0),2)),"")</f>
        <v>G#</v>
      </c>
      <c r="V390" s="1" t="str">
        <f>IFERROR(IF($I390="b",INDEX(flat_spelling[],MATCH(scales[[#This Row],[n5]],flat_spelling[number],0),2),INDEX(sharp_spelling[],MATCH(scales[[#This Row],[n5]],sharp_spelling[number],0),2)),"")</f>
        <v>A#</v>
      </c>
      <c r="W390" s="1" t="str">
        <f>IFERROR(IF($I390="b",INDEX(flat_spelling[],MATCH(scales[[#This Row],[n6]],flat_spelling[number],0),2),INDEX(sharp_spelling[],MATCH(scales[[#This Row],[n6]],sharp_spelling[number],0),2)),"")</f>
        <v>B</v>
      </c>
      <c r="X390" s="1" t="str">
        <f>IFERROR(IF($I390="b",INDEX(flat_spelling[],MATCH(scales[[#This Row],[n7]],flat_spelling[number],0),2),INDEX(sharp_spelling[],MATCH(scales[[#This Row],[n7]],sharp_spelling[number],0),2)),"")</f>
        <v>D</v>
      </c>
      <c r="Y390" s="1" t="str">
        <f>IFERROR(IF($I390="b",INDEX(flat_spelling[],MATCH(scales[[#This Row],[n8]],flat_spelling[number],0),2),INDEX(sharp_spelling[],MATCH(scales[[#This Row],[n8]],sharp_spelling[number],0),2)),"")</f>
        <v/>
      </c>
      <c r="Z390" s="1" t="s">
        <v>77</v>
      </c>
      <c r="AA390" s="1" t="s">
        <v>79</v>
      </c>
      <c r="AB390" s="1" t="s">
        <v>78</v>
      </c>
      <c r="AC390" s="1" t="s">
        <v>78</v>
      </c>
      <c r="AD390" s="1" t="s">
        <v>77</v>
      </c>
      <c r="AE390" s="1" t="s">
        <v>80</v>
      </c>
      <c r="AF390" s="1" t="s">
        <v>79</v>
      </c>
    </row>
    <row r="391" spans="2:33" x14ac:dyDescent="0.4">
      <c r="B391" s="1">
        <v>389</v>
      </c>
      <c r="C391" s="1">
        <v>5</v>
      </c>
      <c r="D391" s="1" t="str">
        <f>scales[[#This Row],[nn1]]</f>
        <v>E</v>
      </c>
      <c r="E391" s="1" t="s">
        <v>100</v>
      </c>
      <c r="F391" s="1">
        <v>1</v>
      </c>
      <c r="G391" s="1" t="s">
        <v>83</v>
      </c>
      <c r="H391" s="1">
        <f t="shared" si="243"/>
        <v>8</v>
      </c>
      <c r="I391" s="1" t="str">
        <f>IF(COUNTIF(RMS_spelling[number],scales[[#This Row],[RMS]])&gt;0,"b","")</f>
        <v/>
      </c>
      <c r="J391" s="1">
        <f t="shared" si="244"/>
        <v>5</v>
      </c>
      <c r="K391" s="1">
        <f t="shared" si="245"/>
        <v>7</v>
      </c>
      <c r="L391" s="1">
        <f t="shared" si="246"/>
        <v>9</v>
      </c>
      <c r="M391" s="1">
        <f t="shared" si="247"/>
        <v>10</v>
      </c>
      <c r="N391" s="1">
        <f t="shared" si="248"/>
        <v>12</v>
      </c>
      <c r="O391" s="1">
        <f t="shared" si="249"/>
        <v>1</v>
      </c>
      <c r="P391" s="1">
        <f t="shared" si="250"/>
        <v>4</v>
      </c>
      <c r="R391" s="1" t="str">
        <f>IFERROR(IF($I391="b",INDEX(flat_spelling[],MATCH(scales[[#This Row],[n1]],flat_spelling[number],0),2),INDEX(sharp_spelling[],MATCH(scales[[#This Row],[n1]],sharp_spelling[number],0),2)),"")</f>
        <v>E</v>
      </c>
      <c r="S391" s="1" t="str">
        <f>IFERROR(IF($I391="b",INDEX(flat_spelling[],MATCH(scales[[#This Row],[n2]],flat_spelling[number],0),2),INDEX(sharp_spelling[],MATCH(scales[[#This Row],[n2]],sharp_spelling[number],0),2)),"")</f>
        <v>F#</v>
      </c>
      <c r="T391" s="1" t="str">
        <f>IFERROR(IF($I391="b",INDEX(flat_spelling[],MATCH(scales[[#This Row],[n3]],flat_spelling[number],0),2),INDEX(sharp_spelling[],MATCH(scales[[#This Row],[n3]],sharp_spelling[number],0),2)),"")</f>
        <v>G#</v>
      </c>
      <c r="U391" s="1" t="str">
        <f>IFERROR(IF($I391="b",INDEX(flat_spelling[],MATCH(scales[[#This Row],[n4]],flat_spelling[number],0),2),INDEX(sharp_spelling[],MATCH(scales[[#This Row],[n4]],sharp_spelling[number],0),2)),"")</f>
        <v>A</v>
      </c>
      <c r="V391" s="1" t="str">
        <f>IFERROR(IF($I391="b",INDEX(flat_spelling[],MATCH(scales[[#This Row],[n5]],flat_spelling[number],0),2),INDEX(sharp_spelling[],MATCH(scales[[#This Row],[n5]],sharp_spelling[number],0),2)),"")</f>
        <v>B</v>
      </c>
      <c r="W391" s="1" t="str">
        <f>IFERROR(IF($I391="b",INDEX(flat_spelling[],MATCH(scales[[#This Row],[n6]],flat_spelling[number],0),2),INDEX(sharp_spelling[],MATCH(scales[[#This Row],[n6]],sharp_spelling[number],0),2)),"")</f>
        <v>C</v>
      </c>
      <c r="X391" s="1" t="str">
        <f>IFERROR(IF($I391="b",INDEX(flat_spelling[],MATCH(scales[[#This Row],[n7]],flat_spelling[number],0),2),INDEX(sharp_spelling[],MATCH(scales[[#This Row],[n7]],sharp_spelling[number],0),2)),"")</f>
        <v>D#</v>
      </c>
      <c r="Y391" s="1" t="str">
        <f>IFERROR(IF($I391="b",INDEX(flat_spelling[],MATCH(scales[[#This Row],[n8]],flat_spelling[number],0),2),INDEX(sharp_spelling[],MATCH(scales[[#This Row],[n8]],sharp_spelling[number],0),2)),"")</f>
        <v/>
      </c>
      <c r="Z391" s="1" t="s">
        <v>77</v>
      </c>
      <c r="AA391" s="1" t="s">
        <v>79</v>
      </c>
      <c r="AB391" s="1" t="s">
        <v>78</v>
      </c>
      <c r="AC391" s="1" t="s">
        <v>78</v>
      </c>
      <c r="AD391" s="1" t="s">
        <v>77</v>
      </c>
      <c r="AE391" s="1" t="s">
        <v>80</v>
      </c>
      <c r="AF391" s="1" t="s">
        <v>79</v>
      </c>
    </row>
    <row r="392" spans="2:33" x14ac:dyDescent="0.4">
      <c r="B392" s="1">
        <v>390</v>
      </c>
      <c r="C392" s="1">
        <v>6</v>
      </c>
      <c r="D392" s="1" t="str">
        <f>scales[[#This Row],[nn1]]</f>
        <v>F</v>
      </c>
      <c r="E392" s="1" t="s">
        <v>100</v>
      </c>
      <c r="F392" s="1">
        <v>1</v>
      </c>
      <c r="G392" s="1" t="s">
        <v>83</v>
      </c>
      <c r="H392" s="1">
        <f t="shared" si="243"/>
        <v>9</v>
      </c>
      <c r="I392" s="1" t="str">
        <f>IF(COUNTIF(RMS_spelling[number],scales[[#This Row],[RMS]])&gt;0,"b","")</f>
        <v>b</v>
      </c>
      <c r="J392" s="1">
        <f t="shared" si="244"/>
        <v>6</v>
      </c>
      <c r="K392" s="1">
        <f t="shared" si="245"/>
        <v>8</v>
      </c>
      <c r="L392" s="1">
        <f t="shared" si="246"/>
        <v>10</v>
      </c>
      <c r="M392" s="1">
        <f t="shared" si="247"/>
        <v>11</v>
      </c>
      <c r="N392" s="1">
        <f t="shared" si="248"/>
        <v>1</v>
      </c>
      <c r="O392" s="1">
        <f t="shared" si="249"/>
        <v>2</v>
      </c>
      <c r="P392" s="1">
        <f t="shared" si="250"/>
        <v>5</v>
      </c>
      <c r="R392" s="1" t="str">
        <f>IFERROR(IF($I392="b",INDEX(flat_spelling[],MATCH(scales[[#This Row],[n1]],flat_spelling[number],0),2),INDEX(sharp_spelling[],MATCH(scales[[#This Row],[n1]],sharp_spelling[number],0),2)),"")</f>
        <v>F</v>
      </c>
      <c r="S392" s="1" t="str">
        <f>IFERROR(IF($I392="b",INDEX(flat_spelling[],MATCH(scales[[#This Row],[n2]],flat_spelling[number],0),2),INDEX(sharp_spelling[],MATCH(scales[[#This Row],[n2]],sharp_spelling[number],0),2)),"")</f>
        <v>G</v>
      </c>
      <c r="T392" s="1" t="str">
        <f>IFERROR(IF($I392="b",INDEX(flat_spelling[],MATCH(scales[[#This Row],[n3]],flat_spelling[number],0),2),INDEX(sharp_spelling[],MATCH(scales[[#This Row],[n3]],sharp_spelling[number],0),2)),"")</f>
        <v>A</v>
      </c>
      <c r="U392" s="1" t="str">
        <f>IFERROR(IF($I392="b",INDEX(flat_spelling[],MATCH(scales[[#This Row],[n4]],flat_spelling[number],0),2),INDEX(sharp_spelling[],MATCH(scales[[#This Row],[n4]],sharp_spelling[number],0),2)),"")</f>
        <v>Bb</v>
      </c>
      <c r="V392" s="1" t="str">
        <f>IFERROR(IF($I392="b",INDEX(flat_spelling[],MATCH(scales[[#This Row],[n5]],flat_spelling[number],0),2),INDEX(sharp_spelling[],MATCH(scales[[#This Row],[n5]],sharp_spelling[number],0),2)),"")</f>
        <v>C</v>
      </c>
      <c r="W392" s="1" t="str">
        <f>IFERROR(IF($I392="b",INDEX(flat_spelling[],MATCH(scales[[#This Row],[n6]],flat_spelling[number],0),2),INDEX(sharp_spelling[],MATCH(scales[[#This Row],[n6]],sharp_spelling[number],0),2)),"")</f>
        <v>Db</v>
      </c>
      <c r="X392" s="1" t="str">
        <f>IFERROR(IF($I392="b",INDEX(flat_spelling[],MATCH(scales[[#This Row],[n7]],flat_spelling[number],0),2),INDEX(sharp_spelling[],MATCH(scales[[#This Row],[n7]],sharp_spelling[number],0),2)),"")</f>
        <v>E</v>
      </c>
      <c r="Y392" s="1" t="str">
        <f>IFERROR(IF($I392="b",INDEX(flat_spelling[],MATCH(scales[[#This Row],[n8]],flat_spelling[number],0),2),INDEX(sharp_spelling[],MATCH(scales[[#This Row],[n8]],sharp_spelling[number],0),2)),"")</f>
        <v/>
      </c>
      <c r="Z392" s="1" t="s">
        <v>77</v>
      </c>
      <c r="AA392" s="1" t="s">
        <v>79</v>
      </c>
      <c r="AB392" s="1" t="s">
        <v>78</v>
      </c>
      <c r="AC392" s="1" t="s">
        <v>78</v>
      </c>
      <c r="AD392" s="1" t="s">
        <v>77</v>
      </c>
      <c r="AE392" s="1" t="s">
        <v>80</v>
      </c>
      <c r="AF392" s="1" t="s">
        <v>79</v>
      </c>
    </row>
    <row r="393" spans="2:33" x14ac:dyDescent="0.4">
      <c r="B393" s="1">
        <v>391</v>
      </c>
      <c r="C393" s="1">
        <v>7</v>
      </c>
      <c r="D393" s="1" t="str">
        <f>scales[[#This Row],[nn1]]</f>
        <v>F#</v>
      </c>
      <c r="E393" s="1" t="s">
        <v>100</v>
      </c>
      <c r="F393" s="1">
        <v>1</v>
      </c>
      <c r="G393" s="1" t="s">
        <v>83</v>
      </c>
      <c r="H393" s="1">
        <f t="shared" si="243"/>
        <v>10</v>
      </c>
      <c r="I393" s="1" t="str">
        <f>IF(COUNTIF(RMS_spelling[number],scales[[#This Row],[RMS]])&gt;0,"b","")</f>
        <v/>
      </c>
      <c r="J393" s="1">
        <f t="shared" si="244"/>
        <v>7</v>
      </c>
      <c r="K393" s="1">
        <f t="shared" si="245"/>
        <v>9</v>
      </c>
      <c r="L393" s="1">
        <f t="shared" si="246"/>
        <v>11</v>
      </c>
      <c r="M393" s="1">
        <f t="shared" si="247"/>
        <v>12</v>
      </c>
      <c r="N393" s="1">
        <f t="shared" si="248"/>
        <v>2</v>
      </c>
      <c r="O393" s="1">
        <f t="shared" si="249"/>
        <v>3</v>
      </c>
      <c r="P393" s="1">
        <f t="shared" si="250"/>
        <v>6</v>
      </c>
      <c r="R393" s="1" t="str">
        <f>IFERROR(IF($I393="b",INDEX(flat_spelling[],MATCH(scales[[#This Row],[n1]],flat_spelling[number],0),2),INDEX(sharp_spelling[],MATCH(scales[[#This Row],[n1]],sharp_spelling[number],0),2)),"")</f>
        <v>F#</v>
      </c>
      <c r="S393" s="1" t="str">
        <f>IFERROR(IF($I393="b",INDEX(flat_spelling[],MATCH(scales[[#This Row],[n2]],flat_spelling[number],0),2),INDEX(sharp_spelling[],MATCH(scales[[#This Row],[n2]],sharp_spelling[number],0),2)),"")</f>
        <v>G#</v>
      </c>
      <c r="T393" s="1" t="str">
        <f>IFERROR(IF($I393="b",INDEX(flat_spelling[],MATCH(scales[[#This Row],[n3]],flat_spelling[number],0),2),INDEX(sharp_spelling[],MATCH(scales[[#This Row],[n3]],sharp_spelling[number],0),2)),"")</f>
        <v>A#</v>
      </c>
      <c r="U393" s="1" t="str">
        <f>IFERROR(IF($I393="b",INDEX(flat_spelling[],MATCH(scales[[#This Row],[n4]],flat_spelling[number],0),2),INDEX(sharp_spelling[],MATCH(scales[[#This Row],[n4]],sharp_spelling[number],0),2)),"")</f>
        <v>B</v>
      </c>
      <c r="V393" s="1" t="str">
        <f>IFERROR(IF($I393="b",INDEX(flat_spelling[],MATCH(scales[[#This Row],[n5]],flat_spelling[number],0),2),INDEX(sharp_spelling[],MATCH(scales[[#This Row],[n5]],sharp_spelling[number],0),2)),"")</f>
        <v>C#</v>
      </c>
      <c r="W393" s="1" t="str">
        <f>IFERROR(IF($I393="b",INDEX(flat_spelling[],MATCH(scales[[#This Row],[n6]],flat_spelling[number],0),2),INDEX(sharp_spelling[],MATCH(scales[[#This Row],[n6]],sharp_spelling[number],0),2)),"")</f>
        <v>D</v>
      </c>
      <c r="X393" s="1" t="str">
        <f>IFERROR(IF($I393="b",INDEX(flat_spelling[],MATCH(scales[[#This Row],[n7]],flat_spelling[number],0),2),INDEX(sharp_spelling[],MATCH(scales[[#This Row],[n7]],sharp_spelling[number],0),2)),"")</f>
        <v>F</v>
      </c>
      <c r="Y393" s="1" t="str">
        <f>IFERROR(IF($I393="b",INDEX(flat_spelling[],MATCH(scales[[#This Row],[n8]],flat_spelling[number],0),2),INDEX(sharp_spelling[],MATCH(scales[[#This Row],[n8]],sharp_spelling[number],0),2)),"")</f>
        <v/>
      </c>
      <c r="Z393" s="1" t="s">
        <v>77</v>
      </c>
      <c r="AA393" s="1" t="s">
        <v>79</v>
      </c>
      <c r="AB393" s="1" t="s">
        <v>78</v>
      </c>
      <c r="AC393" s="1" t="s">
        <v>78</v>
      </c>
      <c r="AD393" s="1" t="s">
        <v>77</v>
      </c>
      <c r="AE393" s="1" t="s">
        <v>80</v>
      </c>
      <c r="AF393" s="1" t="s">
        <v>79</v>
      </c>
    </row>
    <row r="394" spans="2:33" x14ac:dyDescent="0.4">
      <c r="B394" s="1">
        <v>392</v>
      </c>
      <c r="C394" s="1">
        <v>8</v>
      </c>
      <c r="D394" s="1" t="str">
        <f>scales[[#This Row],[nn1]]</f>
        <v>G</v>
      </c>
      <c r="E394" s="1" t="s">
        <v>100</v>
      </c>
      <c r="F394" s="1">
        <v>1</v>
      </c>
      <c r="G394" s="1" t="s">
        <v>83</v>
      </c>
      <c r="H394" s="1">
        <f t="shared" si="243"/>
        <v>11</v>
      </c>
      <c r="I394" s="1" t="str">
        <f>IF(COUNTIF(RMS_spelling[number],scales[[#This Row],[RMS]])&gt;0,"b","")</f>
        <v>b</v>
      </c>
      <c r="J394" s="1">
        <f t="shared" si="244"/>
        <v>8</v>
      </c>
      <c r="K394" s="1">
        <f t="shared" si="245"/>
        <v>10</v>
      </c>
      <c r="L394" s="1">
        <f t="shared" si="246"/>
        <v>12</v>
      </c>
      <c r="M394" s="1">
        <f t="shared" si="247"/>
        <v>1</v>
      </c>
      <c r="N394" s="1">
        <f t="shared" si="248"/>
        <v>3</v>
      </c>
      <c r="O394" s="1">
        <f t="shared" si="249"/>
        <v>4</v>
      </c>
      <c r="P394" s="1">
        <f t="shared" si="250"/>
        <v>7</v>
      </c>
      <c r="R394" s="1" t="str">
        <f>IFERROR(IF($I394="b",INDEX(flat_spelling[],MATCH(scales[[#This Row],[n1]],flat_spelling[number],0),2),INDEX(sharp_spelling[],MATCH(scales[[#This Row],[n1]],sharp_spelling[number],0),2)),"")</f>
        <v>G</v>
      </c>
      <c r="S394" s="1" t="str">
        <f>IFERROR(IF($I394="b",INDEX(flat_spelling[],MATCH(scales[[#This Row],[n2]],flat_spelling[number],0),2),INDEX(sharp_spelling[],MATCH(scales[[#This Row],[n2]],sharp_spelling[number],0),2)),"")</f>
        <v>A</v>
      </c>
      <c r="T394" s="1" t="str">
        <f>IFERROR(IF($I394="b",INDEX(flat_spelling[],MATCH(scales[[#This Row],[n3]],flat_spelling[number],0),2),INDEX(sharp_spelling[],MATCH(scales[[#This Row],[n3]],sharp_spelling[number],0),2)),"")</f>
        <v>B</v>
      </c>
      <c r="U394" s="1" t="str">
        <f>IFERROR(IF($I394="b",INDEX(flat_spelling[],MATCH(scales[[#This Row],[n4]],flat_spelling[number],0),2),INDEX(sharp_spelling[],MATCH(scales[[#This Row],[n4]],sharp_spelling[number],0),2)),"")</f>
        <v>C</v>
      </c>
      <c r="V394" s="1" t="str">
        <f>IFERROR(IF($I394="b",INDEX(flat_spelling[],MATCH(scales[[#This Row],[n5]],flat_spelling[number],0),2),INDEX(sharp_spelling[],MATCH(scales[[#This Row],[n5]],sharp_spelling[number],0),2)),"")</f>
        <v>D</v>
      </c>
      <c r="W394" s="1" t="str">
        <f>IFERROR(IF($I394="b",INDEX(flat_spelling[],MATCH(scales[[#This Row],[n6]],flat_spelling[number],0),2),INDEX(sharp_spelling[],MATCH(scales[[#This Row],[n6]],sharp_spelling[number],0),2)),"")</f>
        <v>Eb</v>
      </c>
      <c r="X394" s="1" t="str">
        <f>IFERROR(IF($I394="b",INDEX(flat_spelling[],MATCH(scales[[#This Row],[n7]],flat_spelling[number],0),2),INDEX(sharp_spelling[],MATCH(scales[[#This Row],[n7]],sharp_spelling[number],0),2)),"")</f>
        <v>Gb</v>
      </c>
      <c r="Y394" s="1" t="str">
        <f>IFERROR(IF($I394="b",INDEX(flat_spelling[],MATCH(scales[[#This Row],[n8]],flat_spelling[number],0),2),INDEX(sharp_spelling[],MATCH(scales[[#This Row],[n8]],sharp_spelling[number],0),2)),"")</f>
        <v/>
      </c>
      <c r="Z394" s="1" t="s">
        <v>77</v>
      </c>
      <c r="AA394" s="1" t="s">
        <v>79</v>
      </c>
      <c r="AB394" s="1" t="s">
        <v>78</v>
      </c>
      <c r="AC394" s="1" t="s">
        <v>78</v>
      </c>
      <c r="AD394" s="1" t="s">
        <v>77</v>
      </c>
      <c r="AE394" s="1" t="s">
        <v>80</v>
      </c>
      <c r="AF394" s="1" t="s">
        <v>79</v>
      </c>
    </row>
    <row r="395" spans="2:33" x14ac:dyDescent="0.4">
      <c r="B395" s="1">
        <v>393</v>
      </c>
      <c r="C395" s="1">
        <v>9</v>
      </c>
      <c r="D395" s="1" t="str">
        <f>scales[[#This Row],[nn1]]</f>
        <v>G#</v>
      </c>
      <c r="E395" s="1" t="s">
        <v>100</v>
      </c>
      <c r="F395" s="1">
        <v>1</v>
      </c>
      <c r="G395" s="1" t="s">
        <v>83</v>
      </c>
      <c r="H395" s="1">
        <f t="shared" si="243"/>
        <v>12</v>
      </c>
      <c r="I395" s="1" t="str">
        <f>IF(COUNTIF(RMS_spelling[number],scales[[#This Row],[RMS]])&gt;0,"b","")</f>
        <v/>
      </c>
      <c r="J395" s="1">
        <f t="shared" si="244"/>
        <v>9</v>
      </c>
      <c r="K395" s="1">
        <f t="shared" si="245"/>
        <v>11</v>
      </c>
      <c r="L395" s="1">
        <f t="shared" si="246"/>
        <v>1</v>
      </c>
      <c r="M395" s="1">
        <f t="shared" si="247"/>
        <v>2</v>
      </c>
      <c r="N395" s="1">
        <f t="shared" si="248"/>
        <v>4</v>
      </c>
      <c r="O395" s="1">
        <f t="shared" si="249"/>
        <v>5</v>
      </c>
      <c r="P395" s="1">
        <f t="shared" si="250"/>
        <v>8</v>
      </c>
      <c r="R395" s="1" t="str">
        <f>IFERROR(IF($I395="b",INDEX(flat_spelling[],MATCH(scales[[#This Row],[n1]],flat_spelling[number],0),2),INDEX(sharp_spelling[],MATCH(scales[[#This Row],[n1]],sharp_spelling[number],0),2)),"")</f>
        <v>G#</v>
      </c>
      <c r="S395" s="1" t="str">
        <f>IFERROR(IF($I395="b",INDEX(flat_spelling[],MATCH(scales[[#This Row],[n2]],flat_spelling[number],0),2),INDEX(sharp_spelling[],MATCH(scales[[#This Row],[n2]],sharp_spelling[number],0),2)),"")</f>
        <v>A#</v>
      </c>
      <c r="T395" s="1" t="str">
        <f>IFERROR(IF($I395="b",INDEX(flat_spelling[],MATCH(scales[[#This Row],[n3]],flat_spelling[number],0),2),INDEX(sharp_spelling[],MATCH(scales[[#This Row],[n3]],sharp_spelling[number],0),2)),"")</f>
        <v>C</v>
      </c>
      <c r="U395" s="1" t="str">
        <f>IFERROR(IF($I395="b",INDEX(flat_spelling[],MATCH(scales[[#This Row],[n4]],flat_spelling[number],0),2),INDEX(sharp_spelling[],MATCH(scales[[#This Row],[n4]],sharp_spelling[number],0),2)),"")</f>
        <v>C#</v>
      </c>
      <c r="V395" s="1" t="str">
        <f>IFERROR(IF($I395="b",INDEX(flat_spelling[],MATCH(scales[[#This Row],[n5]],flat_spelling[number],0),2),INDEX(sharp_spelling[],MATCH(scales[[#This Row],[n5]],sharp_spelling[number],0),2)),"")</f>
        <v>D#</v>
      </c>
      <c r="W395" s="1" t="str">
        <f>IFERROR(IF($I395="b",INDEX(flat_spelling[],MATCH(scales[[#This Row],[n6]],flat_spelling[number],0),2),INDEX(sharp_spelling[],MATCH(scales[[#This Row],[n6]],sharp_spelling[number],0),2)),"")</f>
        <v>E</v>
      </c>
      <c r="X395" s="1" t="str">
        <f>IFERROR(IF($I395="b",INDEX(flat_spelling[],MATCH(scales[[#This Row],[n7]],flat_spelling[number],0),2),INDEX(sharp_spelling[],MATCH(scales[[#This Row],[n7]],sharp_spelling[number],0),2)),"")</f>
        <v>G</v>
      </c>
      <c r="Y395" s="1" t="str">
        <f>IFERROR(IF($I395="b",INDEX(flat_spelling[],MATCH(scales[[#This Row],[n8]],flat_spelling[number],0),2),INDEX(sharp_spelling[],MATCH(scales[[#This Row],[n8]],sharp_spelling[number],0),2)),"")</f>
        <v/>
      </c>
      <c r="Z395" s="1" t="s">
        <v>77</v>
      </c>
      <c r="AA395" s="1" t="s">
        <v>79</v>
      </c>
      <c r="AB395" s="1" t="s">
        <v>78</v>
      </c>
      <c r="AC395" s="1" t="s">
        <v>78</v>
      </c>
      <c r="AD395" s="1" t="s">
        <v>77</v>
      </c>
      <c r="AE395" s="1" t="s">
        <v>80</v>
      </c>
      <c r="AF395" s="1" t="s">
        <v>79</v>
      </c>
    </row>
    <row r="396" spans="2:33" x14ac:dyDescent="0.4">
      <c r="B396" s="1">
        <v>394</v>
      </c>
      <c r="C396" s="1">
        <v>10</v>
      </c>
      <c r="D396" s="1" t="str">
        <f>scales[[#This Row],[nn1]]</f>
        <v>A</v>
      </c>
      <c r="E396" s="1" t="s">
        <v>100</v>
      </c>
      <c r="F396" s="1">
        <v>1</v>
      </c>
      <c r="G396" s="1" t="s">
        <v>83</v>
      </c>
      <c r="H396" s="1">
        <f t="shared" si="243"/>
        <v>1</v>
      </c>
      <c r="I396" s="1" t="str">
        <f>IF(COUNTIF(RMS_spelling[number],scales[[#This Row],[RMS]])&gt;0,"b","")</f>
        <v>b</v>
      </c>
      <c r="J396" s="1">
        <f t="shared" si="244"/>
        <v>10</v>
      </c>
      <c r="K396" s="1">
        <f t="shared" si="245"/>
        <v>12</v>
      </c>
      <c r="L396" s="1">
        <f t="shared" si="246"/>
        <v>2</v>
      </c>
      <c r="M396" s="1">
        <f t="shared" si="247"/>
        <v>3</v>
      </c>
      <c r="N396" s="1">
        <f t="shared" si="248"/>
        <v>5</v>
      </c>
      <c r="O396" s="1">
        <f t="shared" si="249"/>
        <v>6</v>
      </c>
      <c r="P396" s="1">
        <f t="shared" si="250"/>
        <v>9</v>
      </c>
      <c r="R396" s="1" t="str">
        <f>IFERROR(IF($I396="b",INDEX(flat_spelling[],MATCH(scales[[#This Row],[n1]],flat_spelling[number],0),2),INDEX(sharp_spelling[],MATCH(scales[[#This Row],[n1]],sharp_spelling[number],0),2)),"")</f>
        <v>A</v>
      </c>
      <c r="S396" s="1" t="str">
        <f>IFERROR(IF($I396="b",INDEX(flat_spelling[],MATCH(scales[[#This Row],[n2]],flat_spelling[number],0),2),INDEX(sharp_spelling[],MATCH(scales[[#This Row],[n2]],sharp_spelling[number],0),2)),"")</f>
        <v>B</v>
      </c>
      <c r="T396" s="1" t="str">
        <f>IFERROR(IF($I396="b",INDEX(flat_spelling[],MATCH(scales[[#This Row],[n3]],flat_spelling[number],0),2),INDEX(sharp_spelling[],MATCH(scales[[#This Row],[n3]],sharp_spelling[number],0),2)),"")</f>
        <v>Db</v>
      </c>
      <c r="U396" s="1" t="str">
        <f>IFERROR(IF($I396="b",INDEX(flat_spelling[],MATCH(scales[[#This Row],[n4]],flat_spelling[number],0),2),INDEX(sharp_spelling[],MATCH(scales[[#This Row],[n4]],sharp_spelling[number],0),2)),"")</f>
        <v>D</v>
      </c>
      <c r="V396" s="1" t="str">
        <f>IFERROR(IF($I396="b",INDEX(flat_spelling[],MATCH(scales[[#This Row],[n5]],flat_spelling[number],0),2),INDEX(sharp_spelling[],MATCH(scales[[#This Row],[n5]],sharp_spelling[number],0),2)),"")</f>
        <v>E</v>
      </c>
      <c r="W396" s="1" t="str">
        <f>IFERROR(IF($I396="b",INDEX(flat_spelling[],MATCH(scales[[#This Row],[n6]],flat_spelling[number],0),2),INDEX(sharp_spelling[],MATCH(scales[[#This Row],[n6]],sharp_spelling[number],0),2)),"")</f>
        <v>F</v>
      </c>
      <c r="X396" s="1" t="str">
        <f>IFERROR(IF($I396="b",INDEX(flat_spelling[],MATCH(scales[[#This Row],[n7]],flat_spelling[number],0),2),INDEX(sharp_spelling[],MATCH(scales[[#This Row],[n7]],sharp_spelling[number],0),2)),"")</f>
        <v>Ab</v>
      </c>
      <c r="Y396" s="1" t="str">
        <f>IFERROR(IF($I396="b",INDEX(flat_spelling[],MATCH(scales[[#This Row],[n8]],flat_spelling[number],0),2),INDEX(sharp_spelling[],MATCH(scales[[#This Row],[n8]],sharp_spelling[number],0),2)),"")</f>
        <v/>
      </c>
      <c r="Z396" s="1" t="s">
        <v>77</v>
      </c>
      <c r="AA396" s="1" t="s">
        <v>79</v>
      </c>
      <c r="AB396" s="1" t="s">
        <v>78</v>
      </c>
      <c r="AC396" s="1" t="s">
        <v>78</v>
      </c>
      <c r="AD396" s="1" t="s">
        <v>77</v>
      </c>
      <c r="AE396" s="1" t="s">
        <v>80</v>
      </c>
      <c r="AF396" s="1" t="s">
        <v>79</v>
      </c>
    </row>
    <row r="397" spans="2:33" x14ac:dyDescent="0.4">
      <c r="B397" s="1">
        <v>395</v>
      </c>
      <c r="C397" s="1">
        <v>11</v>
      </c>
      <c r="D397" s="1" t="str">
        <f>scales[[#This Row],[nn1]]</f>
        <v>Bb</v>
      </c>
      <c r="E397" s="1" t="s">
        <v>100</v>
      </c>
      <c r="F397" s="1">
        <v>1</v>
      </c>
      <c r="G397" s="1" t="s">
        <v>83</v>
      </c>
      <c r="H397" s="1">
        <f t="shared" si="243"/>
        <v>2</v>
      </c>
      <c r="I397" s="1" t="str">
        <f>IF(COUNTIF(RMS_spelling[number],scales[[#This Row],[RMS]])&gt;0,"b","")</f>
        <v>b</v>
      </c>
      <c r="J397" s="1">
        <f t="shared" si="244"/>
        <v>11</v>
      </c>
      <c r="K397" s="1">
        <f t="shared" si="245"/>
        <v>1</v>
      </c>
      <c r="L397" s="1">
        <f t="shared" si="246"/>
        <v>3</v>
      </c>
      <c r="M397" s="1">
        <f t="shared" si="247"/>
        <v>4</v>
      </c>
      <c r="N397" s="1">
        <f t="shared" si="248"/>
        <v>6</v>
      </c>
      <c r="O397" s="1">
        <f t="shared" si="249"/>
        <v>7</v>
      </c>
      <c r="P397" s="1">
        <f t="shared" si="250"/>
        <v>10</v>
      </c>
      <c r="R397" s="1" t="str">
        <f>IFERROR(IF($I397="b",INDEX(flat_spelling[],MATCH(scales[[#This Row],[n1]],flat_spelling[number],0),2),INDEX(sharp_spelling[],MATCH(scales[[#This Row],[n1]],sharp_spelling[number],0),2)),"")</f>
        <v>Bb</v>
      </c>
      <c r="S397" s="1" t="str">
        <f>IFERROR(IF($I397="b",INDEX(flat_spelling[],MATCH(scales[[#This Row],[n2]],flat_spelling[number],0),2),INDEX(sharp_spelling[],MATCH(scales[[#This Row],[n2]],sharp_spelling[number],0),2)),"")</f>
        <v>C</v>
      </c>
      <c r="T397" s="1" t="str">
        <f>IFERROR(IF($I397="b",INDEX(flat_spelling[],MATCH(scales[[#This Row],[n3]],flat_spelling[number],0),2),INDEX(sharp_spelling[],MATCH(scales[[#This Row],[n3]],sharp_spelling[number],0),2)),"")</f>
        <v>D</v>
      </c>
      <c r="U397" s="1" t="str">
        <f>IFERROR(IF($I397="b",INDEX(flat_spelling[],MATCH(scales[[#This Row],[n4]],flat_spelling[number],0),2),INDEX(sharp_spelling[],MATCH(scales[[#This Row],[n4]],sharp_spelling[number],0),2)),"")</f>
        <v>Eb</v>
      </c>
      <c r="V397" s="1" t="str">
        <f>IFERROR(IF($I397="b",INDEX(flat_spelling[],MATCH(scales[[#This Row],[n5]],flat_spelling[number],0),2),INDEX(sharp_spelling[],MATCH(scales[[#This Row],[n5]],sharp_spelling[number],0),2)),"")</f>
        <v>F</v>
      </c>
      <c r="W397" s="1" t="str">
        <f>IFERROR(IF($I397="b",INDEX(flat_spelling[],MATCH(scales[[#This Row],[n6]],flat_spelling[number],0),2),INDEX(sharp_spelling[],MATCH(scales[[#This Row],[n6]],sharp_spelling[number],0),2)),"")</f>
        <v>Gb</v>
      </c>
      <c r="X397" s="1" t="str">
        <f>IFERROR(IF($I397="b",INDEX(flat_spelling[],MATCH(scales[[#This Row],[n7]],flat_spelling[number],0),2),INDEX(sharp_spelling[],MATCH(scales[[#This Row],[n7]],sharp_spelling[number],0),2)),"")</f>
        <v>A</v>
      </c>
      <c r="Y397" s="1" t="str">
        <f>IFERROR(IF($I397="b",INDEX(flat_spelling[],MATCH(scales[[#This Row],[n8]],flat_spelling[number],0),2),INDEX(sharp_spelling[],MATCH(scales[[#This Row],[n8]],sharp_spelling[number],0),2)),"")</f>
        <v/>
      </c>
      <c r="Z397" s="1" t="s">
        <v>77</v>
      </c>
      <c r="AA397" s="1" t="s">
        <v>79</v>
      </c>
      <c r="AB397" s="1" t="s">
        <v>78</v>
      </c>
      <c r="AC397" s="1" t="s">
        <v>78</v>
      </c>
      <c r="AD397" s="1" t="s">
        <v>77</v>
      </c>
      <c r="AE397" s="1" t="s">
        <v>80</v>
      </c>
      <c r="AF397" s="1" t="s">
        <v>79</v>
      </c>
    </row>
    <row r="398" spans="2:33" x14ac:dyDescent="0.4">
      <c r="B398" s="1">
        <v>396</v>
      </c>
      <c r="C398" s="1">
        <v>12</v>
      </c>
      <c r="D398" s="1" t="str">
        <f>scales[[#This Row],[nn1]]</f>
        <v>B</v>
      </c>
      <c r="E398" s="1" t="s">
        <v>100</v>
      </c>
      <c r="F398" s="1">
        <v>1</v>
      </c>
      <c r="G398" s="1" t="s">
        <v>83</v>
      </c>
      <c r="H398" s="1">
        <f t="shared" si="243"/>
        <v>3</v>
      </c>
      <c r="I398" s="1" t="str">
        <f>IF(COUNTIF(RMS_spelling[number],scales[[#This Row],[RMS]])&gt;0,"b","")</f>
        <v/>
      </c>
      <c r="J398" s="1">
        <f t="shared" si="244"/>
        <v>12</v>
      </c>
      <c r="K398" s="1">
        <f t="shared" si="245"/>
        <v>2</v>
      </c>
      <c r="L398" s="1">
        <f t="shared" si="246"/>
        <v>4</v>
      </c>
      <c r="M398" s="1">
        <f t="shared" si="247"/>
        <v>5</v>
      </c>
      <c r="N398" s="1">
        <f t="shared" si="248"/>
        <v>7</v>
      </c>
      <c r="O398" s="1">
        <f t="shared" si="249"/>
        <v>8</v>
      </c>
      <c r="P398" s="1">
        <f t="shared" si="250"/>
        <v>11</v>
      </c>
      <c r="R398" s="1" t="str">
        <f>IFERROR(IF($I398="b",INDEX(flat_spelling[],MATCH(scales[[#This Row],[n1]],flat_spelling[number],0),2),INDEX(sharp_spelling[],MATCH(scales[[#This Row],[n1]],sharp_spelling[number],0),2)),"")</f>
        <v>B</v>
      </c>
      <c r="S398" s="1" t="str">
        <f>IFERROR(IF($I398="b",INDEX(flat_spelling[],MATCH(scales[[#This Row],[n2]],flat_spelling[number],0),2),INDEX(sharp_spelling[],MATCH(scales[[#This Row],[n2]],sharp_spelling[number],0),2)),"")</f>
        <v>C#</v>
      </c>
      <c r="T398" s="1" t="str">
        <f>IFERROR(IF($I398="b",INDEX(flat_spelling[],MATCH(scales[[#This Row],[n3]],flat_spelling[number],0),2),INDEX(sharp_spelling[],MATCH(scales[[#This Row],[n3]],sharp_spelling[number],0),2)),"")</f>
        <v>D#</v>
      </c>
      <c r="U398" s="1" t="str">
        <f>IFERROR(IF($I398="b",INDEX(flat_spelling[],MATCH(scales[[#This Row],[n4]],flat_spelling[number],0),2),INDEX(sharp_spelling[],MATCH(scales[[#This Row],[n4]],sharp_spelling[number],0),2)),"")</f>
        <v>E</v>
      </c>
      <c r="V398" s="1" t="str">
        <f>IFERROR(IF($I398="b",INDEX(flat_spelling[],MATCH(scales[[#This Row],[n5]],flat_spelling[number],0),2),INDEX(sharp_spelling[],MATCH(scales[[#This Row],[n5]],sharp_spelling[number],0),2)),"")</f>
        <v>F#</v>
      </c>
      <c r="W398" s="1" t="str">
        <f>IFERROR(IF($I398="b",INDEX(flat_spelling[],MATCH(scales[[#This Row],[n6]],flat_spelling[number],0),2),INDEX(sharp_spelling[],MATCH(scales[[#This Row],[n6]],sharp_spelling[number],0),2)),"")</f>
        <v>G</v>
      </c>
      <c r="X398" s="1" t="str">
        <f>IFERROR(IF($I398="b",INDEX(flat_spelling[],MATCH(scales[[#This Row],[n7]],flat_spelling[number],0),2),INDEX(sharp_spelling[],MATCH(scales[[#This Row],[n7]],sharp_spelling[number],0),2)),"")</f>
        <v>A#</v>
      </c>
      <c r="Y398" s="1" t="str">
        <f>IFERROR(IF($I398="b",INDEX(flat_spelling[],MATCH(scales[[#This Row],[n8]],flat_spelling[number],0),2),INDEX(sharp_spelling[],MATCH(scales[[#This Row],[n8]],sharp_spelling[number],0),2)),"")</f>
        <v/>
      </c>
      <c r="Z398" s="1" t="s">
        <v>77</v>
      </c>
      <c r="AA398" s="1" t="s">
        <v>79</v>
      </c>
      <c r="AB398" s="1" t="s">
        <v>78</v>
      </c>
      <c r="AC398" s="1" t="s">
        <v>78</v>
      </c>
      <c r="AD398" s="1" t="s">
        <v>77</v>
      </c>
      <c r="AE398" s="1" t="s">
        <v>80</v>
      </c>
      <c r="AF398" s="1" t="s">
        <v>79</v>
      </c>
    </row>
    <row r="399" spans="2:33" x14ac:dyDescent="0.4">
      <c r="B399" s="1">
        <v>397</v>
      </c>
      <c r="C399" s="1">
        <v>1</v>
      </c>
      <c r="D399" s="1" t="str">
        <f>scales[[#This Row],[nn1]]</f>
        <v>C</v>
      </c>
      <c r="E399" s="1" t="s">
        <v>100</v>
      </c>
      <c r="F399" s="1">
        <v>2</v>
      </c>
      <c r="G399" s="1" t="s">
        <v>101</v>
      </c>
      <c r="H399" s="1">
        <f>MOD(H387+2,12)+1</f>
        <v>7</v>
      </c>
      <c r="I399" s="1" t="str">
        <f>IF(COUNTIF(RMS_spelling[number],scales[[#This Row],[RMS]])&gt;0,"b","")</f>
        <v/>
      </c>
      <c r="J399" s="1">
        <v>1</v>
      </c>
      <c r="K399" s="1">
        <v>3</v>
      </c>
      <c r="L399" s="1">
        <v>4</v>
      </c>
      <c r="M399" s="1">
        <v>6</v>
      </c>
      <c r="N399" s="1">
        <v>7</v>
      </c>
      <c r="O399" s="1">
        <v>10</v>
      </c>
      <c r="P399" s="1">
        <v>11</v>
      </c>
      <c r="R399" s="1" t="str">
        <f>IFERROR(IF($I399="b",INDEX(flat_spelling[],MATCH(scales[[#This Row],[n1]],flat_spelling[number],0),2),INDEX(sharp_spelling[],MATCH(scales[[#This Row],[n1]],sharp_spelling[number],0),2)),"")</f>
        <v>C</v>
      </c>
      <c r="S399" s="1" t="str">
        <f>IFERROR(IF($I399="b",INDEX(flat_spelling[],MATCH(scales[[#This Row],[n2]],flat_spelling[number],0),2),INDEX(sharp_spelling[],MATCH(scales[[#This Row],[n2]],sharp_spelling[number],0),2)),"")</f>
        <v>D</v>
      </c>
      <c r="T399" s="1" t="str">
        <f>IFERROR(IF($I399="b",INDEX(flat_spelling[],MATCH(scales[[#This Row],[n3]],flat_spelling[number],0),2),INDEX(sharp_spelling[],MATCH(scales[[#This Row],[n3]],sharp_spelling[number],0),2)),"")</f>
        <v>D#</v>
      </c>
      <c r="U399" s="1" t="str">
        <f>IFERROR(IF($I399="b",INDEX(flat_spelling[],MATCH(scales[[#This Row],[n4]],flat_spelling[number],0),2),INDEX(sharp_spelling[],MATCH(scales[[#This Row],[n4]],sharp_spelling[number],0),2)),"")</f>
        <v>F</v>
      </c>
      <c r="V399" s="1" t="str">
        <f>IFERROR(IF($I399="b",INDEX(flat_spelling[],MATCH(scales[[#This Row],[n5]],flat_spelling[number],0),2),INDEX(sharp_spelling[],MATCH(scales[[#This Row],[n5]],sharp_spelling[number],0),2)),"")</f>
        <v>F#</v>
      </c>
      <c r="W399" s="1" t="str">
        <f>IFERROR(IF($I399="b",INDEX(flat_spelling[],MATCH(scales[[#This Row],[n6]],flat_spelling[number],0),2),INDEX(sharp_spelling[],MATCH(scales[[#This Row],[n6]],sharp_spelling[number],0),2)),"")</f>
        <v>A</v>
      </c>
      <c r="X399" s="1" t="str">
        <f>IFERROR(IF($I399="b",INDEX(flat_spelling[],MATCH(scales[[#This Row],[n7]],flat_spelling[number],0),2),INDEX(sharp_spelling[],MATCH(scales[[#This Row],[n7]],sharp_spelling[number],0),2)),"")</f>
        <v>A#</v>
      </c>
      <c r="Y399" s="1" t="str">
        <f>IFERROR(IF($I399="b",INDEX(flat_spelling[],MATCH(scales[[#This Row],[n8]],flat_spelling[number],0),2),INDEX(sharp_spelling[],MATCH(scales[[#This Row],[n8]],sharp_spelling[number],0),2)),"")</f>
        <v/>
      </c>
      <c r="Z399" s="1" t="s">
        <v>79</v>
      </c>
      <c r="AA399" s="1" t="s">
        <v>78</v>
      </c>
      <c r="AB399" s="1" t="s">
        <v>78</v>
      </c>
      <c r="AC399" s="1" t="s">
        <v>77</v>
      </c>
      <c r="AD399" s="1" t="s">
        <v>80</v>
      </c>
      <c r="AE399" s="1" t="s">
        <v>79</v>
      </c>
      <c r="AF399" s="1" t="s">
        <v>77</v>
      </c>
    </row>
    <row r="400" spans="2:33" x14ac:dyDescent="0.4">
      <c r="B400" s="1">
        <v>398</v>
      </c>
      <c r="C400" s="1">
        <v>2</v>
      </c>
      <c r="D400" s="1" t="str">
        <f>scales[[#This Row],[nn1]]</f>
        <v>C#</v>
      </c>
      <c r="E400" s="1" t="s">
        <v>100</v>
      </c>
      <c r="F400" s="1">
        <v>2</v>
      </c>
      <c r="G400" s="1" t="s">
        <v>101</v>
      </c>
      <c r="H400" s="1">
        <f t="shared" ref="H400:H410" si="251">MOD(H399,12)+1</f>
        <v>8</v>
      </c>
      <c r="I400" s="1" t="str">
        <f>IF(COUNTIF(RMS_spelling[number],scales[[#This Row],[RMS]])&gt;0,"b","")</f>
        <v/>
      </c>
      <c r="J400" s="1">
        <f t="shared" ref="J400:J410" si="252">MOD(J399,12)+1</f>
        <v>2</v>
      </c>
      <c r="K400" s="1">
        <f t="shared" ref="K400:K410" si="253">MOD(K399,12)+1</f>
        <v>4</v>
      </c>
      <c r="L400" s="1">
        <f t="shared" ref="L400:L410" si="254">MOD(L399,12)+1</f>
        <v>5</v>
      </c>
      <c r="M400" s="1">
        <f t="shared" ref="M400:M410" si="255">MOD(M399,12)+1</f>
        <v>7</v>
      </c>
      <c r="N400" s="1">
        <f t="shared" ref="N400:N410" si="256">MOD(N399,12)+1</f>
        <v>8</v>
      </c>
      <c r="O400" s="1">
        <f t="shared" ref="O400:O410" si="257">MOD(O399,12)+1</f>
        <v>11</v>
      </c>
      <c r="P400" s="1">
        <f t="shared" ref="P400:P410" si="258">MOD(P399,12)+1</f>
        <v>12</v>
      </c>
      <c r="R400" s="1" t="str">
        <f>IFERROR(IF($I400="b",INDEX(flat_spelling[],MATCH(scales[[#This Row],[n1]],flat_spelling[number],0),2),INDEX(sharp_spelling[],MATCH(scales[[#This Row],[n1]],sharp_spelling[number],0),2)),"")</f>
        <v>C#</v>
      </c>
      <c r="S400" s="1" t="str">
        <f>IFERROR(IF($I400="b",INDEX(flat_spelling[],MATCH(scales[[#This Row],[n2]],flat_spelling[number],0),2),INDEX(sharp_spelling[],MATCH(scales[[#This Row],[n2]],sharp_spelling[number],0),2)),"")</f>
        <v>D#</v>
      </c>
      <c r="T400" s="1" t="str">
        <f>IFERROR(IF($I400="b",INDEX(flat_spelling[],MATCH(scales[[#This Row],[n3]],flat_spelling[number],0),2),INDEX(sharp_spelling[],MATCH(scales[[#This Row],[n3]],sharp_spelling[number],0),2)),"")</f>
        <v>E</v>
      </c>
      <c r="U400" s="1" t="str">
        <f>IFERROR(IF($I400="b",INDEX(flat_spelling[],MATCH(scales[[#This Row],[n4]],flat_spelling[number],0),2),INDEX(sharp_spelling[],MATCH(scales[[#This Row],[n4]],sharp_spelling[number],0),2)),"")</f>
        <v>F#</v>
      </c>
      <c r="V400" s="1" t="str">
        <f>IFERROR(IF($I400="b",INDEX(flat_spelling[],MATCH(scales[[#This Row],[n5]],flat_spelling[number],0),2),INDEX(sharp_spelling[],MATCH(scales[[#This Row],[n5]],sharp_spelling[number],0),2)),"")</f>
        <v>G</v>
      </c>
      <c r="W400" s="1" t="str">
        <f>IFERROR(IF($I400="b",INDEX(flat_spelling[],MATCH(scales[[#This Row],[n6]],flat_spelling[number],0),2),INDEX(sharp_spelling[],MATCH(scales[[#This Row],[n6]],sharp_spelling[number],0),2)),"")</f>
        <v>A#</v>
      </c>
      <c r="X400" s="1" t="str">
        <f>IFERROR(IF($I400="b",INDEX(flat_spelling[],MATCH(scales[[#This Row],[n7]],flat_spelling[number],0),2),INDEX(sharp_spelling[],MATCH(scales[[#This Row],[n7]],sharp_spelling[number],0),2)),"")</f>
        <v>B</v>
      </c>
      <c r="Y400" s="1" t="str">
        <f>IFERROR(IF($I400="b",INDEX(flat_spelling[],MATCH(scales[[#This Row],[n8]],flat_spelling[number],0),2),INDEX(sharp_spelling[],MATCH(scales[[#This Row],[n8]],sharp_spelling[number],0),2)),"")</f>
        <v/>
      </c>
      <c r="Z400" s="1" t="s">
        <v>79</v>
      </c>
      <c r="AA400" s="1" t="s">
        <v>78</v>
      </c>
      <c r="AB400" s="1" t="s">
        <v>78</v>
      </c>
      <c r="AC400" s="1" t="s">
        <v>77</v>
      </c>
      <c r="AD400" s="1" t="s">
        <v>80</v>
      </c>
      <c r="AE400" s="1" t="s">
        <v>79</v>
      </c>
      <c r="AF400" s="1" t="s">
        <v>77</v>
      </c>
    </row>
    <row r="401" spans="2:32" x14ac:dyDescent="0.4">
      <c r="B401" s="1">
        <v>399</v>
      </c>
      <c r="C401" s="1">
        <v>3</v>
      </c>
      <c r="D401" s="1" t="str">
        <f>scales[[#This Row],[nn1]]</f>
        <v>D</v>
      </c>
      <c r="E401" s="1" t="s">
        <v>100</v>
      </c>
      <c r="F401" s="1">
        <v>2</v>
      </c>
      <c r="G401" s="1" t="s">
        <v>101</v>
      </c>
      <c r="H401" s="1">
        <f t="shared" si="251"/>
        <v>9</v>
      </c>
      <c r="I401" s="1" t="str">
        <f>IF(COUNTIF(RMS_spelling[number],scales[[#This Row],[RMS]])&gt;0,"b","")</f>
        <v>b</v>
      </c>
      <c r="J401" s="1">
        <f t="shared" si="252"/>
        <v>3</v>
      </c>
      <c r="K401" s="1">
        <f t="shared" si="253"/>
        <v>5</v>
      </c>
      <c r="L401" s="1">
        <f t="shared" si="254"/>
        <v>6</v>
      </c>
      <c r="M401" s="1">
        <f t="shared" si="255"/>
        <v>8</v>
      </c>
      <c r="N401" s="1">
        <f t="shared" si="256"/>
        <v>9</v>
      </c>
      <c r="O401" s="1">
        <f t="shared" si="257"/>
        <v>12</v>
      </c>
      <c r="P401" s="1">
        <f t="shared" si="258"/>
        <v>1</v>
      </c>
      <c r="R401" s="1" t="str">
        <f>IFERROR(IF($I401="b",INDEX(flat_spelling[],MATCH(scales[[#This Row],[n1]],flat_spelling[number],0),2),INDEX(sharp_spelling[],MATCH(scales[[#This Row],[n1]],sharp_spelling[number],0),2)),"")</f>
        <v>D</v>
      </c>
      <c r="S401" s="1" t="str">
        <f>IFERROR(IF($I401="b",INDEX(flat_spelling[],MATCH(scales[[#This Row],[n2]],flat_spelling[number],0),2),INDEX(sharp_spelling[],MATCH(scales[[#This Row],[n2]],sharp_spelling[number],0),2)),"")</f>
        <v>E</v>
      </c>
      <c r="T401" s="1" t="str">
        <f>IFERROR(IF($I401="b",INDEX(flat_spelling[],MATCH(scales[[#This Row],[n3]],flat_spelling[number],0),2),INDEX(sharp_spelling[],MATCH(scales[[#This Row],[n3]],sharp_spelling[number],0),2)),"")</f>
        <v>F</v>
      </c>
      <c r="U401" s="1" t="str">
        <f>IFERROR(IF($I401="b",INDEX(flat_spelling[],MATCH(scales[[#This Row],[n4]],flat_spelling[number],0),2),INDEX(sharp_spelling[],MATCH(scales[[#This Row],[n4]],sharp_spelling[number],0),2)),"")</f>
        <v>G</v>
      </c>
      <c r="V401" s="1" t="str">
        <f>IFERROR(IF($I401="b",INDEX(flat_spelling[],MATCH(scales[[#This Row],[n5]],flat_spelling[number],0),2),INDEX(sharp_spelling[],MATCH(scales[[#This Row],[n5]],sharp_spelling[number],0),2)),"")</f>
        <v>Ab</v>
      </c>
      <c r="W401" s="1" t="str">
        <f>IFERROR(IF($I401="b",INDEX(flat_spelling[],MATCH(scales[[#This Row],[n6]],flat_spelling[number],0),2),INDEX(sharp_spelling[],MATCH(scales[[#This Row],[n6]],sharp_spelling[number],0),2)),"")</f>
        <v>B</v>
      </c>
      <c r="X401" s="1" t="str">
        <f>IFERROR(IF($I401="b",INDEX(flat_spelling[],MATCH(scales[[#This Row],[n7]],flat_spelling[number],0),2),INDEX(sharp_spelling[],MATCH(scales[[#This Row],[n7]],sharp_spelling[number],0),2)),"")</f>
        <v>C</v>
      </c>
      <c r="Y401" s="1" t="str">
        <f>IFERROR(IF($I401="b",INDEX(flat_spelling[],MATCH(scales[[#This Row],[n8]],flat_spelling[number],0),2),INDEX(sharp_spelling[],MATCH(scales[[#This Row],[n8]],sharp_spelling[number],0),2)),"")</f>
        <v/>
      </c>
      <c r="Z401" s="1" t="s">
        <v>79</v>
      </c>
      <c r="AA401" s="1" t="s">
        <v>78</v>
      </c>
      <c r="AB401" s="1" t="s">
        <v>78</v>
      </c>
      <c r="AC401" s="1" t="s">
        <v>77</v>
      </c>
      <c r="AD401" s="1" t="s">
        <v>80</v>
      </c>
      <c r="AE401" s="1" t="s">
        <v>79</v>
      </c>
      <c r="AF401" s="1" t="s">
        <v>77</v>
      </c>
    </row>
    <row r="402" spans="2:32" x14ac:dyDescent="0.4">
      <c r="B402" s="1">
        <v>400</v>
      </c>
      <c r="C402" s="1">
        <v>4</v>
      </c>
      <c r="D402" s="1" t="str">
        <f>scales[[#This Row],[nn1]]</f>
        <v>D#</v>
      </c>
      <c r="E402" s="1" t="s">
        <v>100</v>
      </c>
      <c r="F402" s="1">
        <v>2</v>
      </c>
      <c r="G402" s="1" t="s">
        <v>101</v>
      </c>
      <c r="H402" s="1">
        <f t="shared" si="251"/>
        <v>10</v>
      </c>
      <c r="I402" s="1" t="str">
        <f>IF(COUNTIF(RMS_spelling[number],scales[[#This Row],[RMS]])&gt;0,"b","")</f>
        <v/>
      </c>
      <c r="J402" s="1">
        <f t="shared" si="252"/>
        <v>4</v>
      </c>
      <c r="K402" s="1">
        <f t="shared" si="253"/>
        <v>6</v>
      </c>
      <c r="L402" s="1">
        <f t="shared" si="254"/>
        <v>7</v>
      </c>
      <c r="M402" s="1">
        <f t="shared" si="255"/>
        <v>9</v>
      </c>
      <c r="N402" s="1">
        <f t="shared" si="256"/>
        <v>10</v>
      </c>
      <c r="O402" s="1">
        <f t="shared" si="257"/>
        <v>1</v>
      </c>
      <c r="P402" s="1">
        <f t="shared" si="258"/>
        <v>2</v>
      </c>
      <c r="R402" s="1" t="str">
        <f>IFERROR(IF($I402="b",INDEX(flat_spelling[],MATCH(scales[[#This Row],[n1]],flat_spelling[number],0),2),INDEX(sharp_spelling[],MATCH(scales[[#This Row],[n1]],sharp_spelling[number],0),2)),"")</f>
        <v>D#</v>
      </c>
      <c r="S402" s="1" t="str">
        <f>IFERROR(IF($I402="b",INDEX(flat_spelling[],MATCH(scales[[#This Row],[n2]],flat_spelling[number],0),2),INDEX(sharp_spelling[],MATCH(scales[[#This Row],[n2]],sharp_spelling[number],0),2)),"")</f>
        <v>F</v>
      </c>
      <c r="T402" s="1" t="str">
        <f>IFERROR(IF($I402="b",INDEX(flat_spelling[],MATCH(scales[[#This Row],[n3]],flat_spelling[number],0),2),INDEX(sharp_spelling[],MATCH(scales[[#This Row],[n3]],sharp_spelling[number],0),2)),"")</f>
        <v>F#</v>
      </c>
      <c r="U402" s="1" t="str">
        <f>IFERROR(IF($I402="b",INDEX(flat_spelling[],MATCH(scales[[#This Row],[n4]],flat_spelling[number],0),2),INDEX(sharp_spelling[],MATCH(scales[[#This Row],[n4]],sharp_spelling[number],0),2)),"")</f>
        <v>G#</v>
      </c>
      <c r="V402" s="1" t="str">
        <f>IFERROR(IF($I402="b",INDEX(flat_spelling[],MATCH(scales[[#This Row],[n5]],flat_spelling[number],0),2),INDEX(sharp_spelling[],MATCH(scales[[#This Row],[n5]],sharp_spelling[number],0),2)),"")</f>
        <v>A</v>
      </c>
      <c r="W402" s="1" t="str">
        <f>IFERROR(IF($I402="b",INDEX(flat_spelling[],MATCH(scales[[#This Row],[n6]],flat_spelling[number],0),2),INDEX(sharp_spelling[],MATCH(scales[[#This Row],[n6]],sharp_spelling[number],0),2)),"")</f>
        <v>C</v>
      </c>
      <c r="X402" s="1" t="str">
        <f>IFERROR(IF($I402="b",INDEX(flat_spelling[],MATCH(scales[[#This Row],[n7]],flat_spelling[number],0),2),INDEX(sharp_spelling[],MATCH(scales[[#This Row],[n7]],sharp_spelling[number],0),2)),"")</f>
        <v>C#</v>
      </c>
      <c r="Y402" s="1" t="str">
        <f>IFERROR(IF($I402="b",INDEX(flat_spelling[],MATCH(scales[[#This Row],[n8]],flat_spelling[number],0),2),INDEX(sharp_spelling[],MATCH(scales[[#This Row],[n8]],sharp_spelling[number],0),2)),"")</f>
        <v/>
      </c>
      <c r="Z402" s="1" t="s">
        <v>79</v>
      </c>
      <c r="AA402" s="1" t="s">
        <v>78</v>
      </c>
      <c r="AB402" s="1" t="s">
        <v>78</v>
      </c>
      <c r="AC402" s="1" t="s">
        <v>77</v>
      </c>
      <c r="AD402" s="1" t="s">
        <v>80</v>
      </c>
      <c r="AE402" s="1" t="s">
        <v>79</v>
      </c>
      <c r="AF402" s="1" t="s">
        <v>77</v>
      </c>
    </row>
    <row r="403" spans="2:32" x14ac:dyDescent="0.4">
      <c r="B403" s="1">
        <v>401</v>
      </c>
      <c r="C403" s="1">
        <v>5</v>
      </c>
      <c r="D403" s="1" t="str">
        <f>scales[[#This Row],[nn1]]</f>
        <v>E</v>
      </c>
      <c r="E403" s="1" t="s">
        <v>100</v>
      </c>
      <c r="F403" s="1">
        <v>2</v>
      </c>
      <c r="G403" s="1" t="s">
        <v>101</v>
      </c>
      <c r="H403" s="1">
        <f t="shared" si="251"/>
        <v>11</v>
      </c>
      <c r="I403" s="1" t="str">
        <f>IF(COUNTIF(RMS_spelling[number],scales[[#This Row],[RMS]])&gt;0,"b","")</f>
        <v>b</v>
      </c>
      <c r="J403" s="1">
        <f t="shared" si="252"/>
        <v>5</v>
      </c>
      <c r="K403" s="1">
        <f t="shared" si="253"/>
        <v>7</v>
      </c>
      <c r="L403" s="1">
        <f t="shared" si="254"/>
        <v>8</v>
      </c>
      <c r="M403" s="1">
        <f t="shared" si="255"/>
        <v>10</v>
      </c>
      <c r="N403" s="1">
        <f t="shared" si="256"/>
        <v>11</v>
      </c>
      <c r="O403" s="1">
        <f t="shared" si="257"/>
        <v>2</v>
      </c>
      <c r="P403" s="1">
        <f t="shared" si="258"/>
        <v>3</v>
      </c>
      <c r="R403" s="1" t="str">
        <f>IFERROR(IF($I403="b",INDEX(flat_spelling[],MATCH(scales[[#This Row],[n1]],flat_spelling[number],0),2),INDEX(sharp_spelling[],MATCH(scales[[#This Row],[n1]],sharp_spelling[number],0),2)),"")</f>
        <v>E</v>
      </c>
      <c r="S403" s="1" t="str">
        <f>IFERROR(IF($I403="b",INDEX(flat_spelling[],MATCH(scales[[#This Row],[n2]],flat_spelling[number],0),2),INDEX(sharp_spelling[],MATCH(scales[[#This Row],[n2]],sharp_spelling[number],0),2)),"")</f>
        <v>Gb</v>
      </c>
      <c r="T403" s="1" t="str">
        <f>IFERROR(IF($I403="b",INDEX(flat_spelling[],MATCH(scales[[#This Row],[n3]],flat_spelling[number],0),2),INDEX(sharp_spelling[],MATCH(scales[[#This Row],[n3]],sharp_spelling[number],0),2)),"")</f>
        <v>G</v>
      </c>
      <c r="U403" s="1" t="str">
        <f>IFERROR(IF($I403="b",INDEX(flat_spelling[],MATCH(scales[[#This Row],[n4]],flat_spelling[number],0),2),INDEX(sharp_spelling[],MATCH(scales[[#This Row],[n4]],sharp_spelling[number],0),2)),"")</f>
        <v>A</v>
      </c>
      <c r="V403" s="1" t="str">
        <f>IFERROR(IF($I403="b",INDEX(flat_spelling[],MATCH(scales[[#This Row],[n5]],flat_spelling[number],0),2),INDEX(sharp_spelling[],MATCH(scales[[#This Row],[n5]],sharp_spelling[number],0),2)),"")</f>
        <v>Bb</v>
      </c>
      <c r="W403" s="1" t="str">
        <f>IFERROR(IF($I403="b",INDEX(flat_spelling[],MATCH(scales[[#This Row],[n6]],flat_spelling[number],0),2),INDEX(sharp_spelling[],MATCH(scales[[#This Row],[n6]],sharp_spelling[number],0),2)),"")</f>
        <v>Db</v>
      </c>
      <c r="X403" s="1" t="str">
        <f>IFERROR(IF($I403="b",INDEX(flat_spelling[],MATCH(scales[[#This Row],[n7]],flat_spelling[number],0),2),INDEX(sharp_spelling[],MATCH(scales[[#This Row],[n7]],sharp_spelling[number],0),2)),"")</f>
        <v>D</v>
      </c>
      <c r="Y403" s="1" t="str">
        <f>IFERROR(IF($I403="b",INDEX(flat_spelling[],MATCH(scales[[#This Row],[n8]],flat_spelling[number],0),2),INDEX(sharp_spelling[],MATCH(scales[[#This Row],[n8]],sharp_spelling[number],0),2)),"")</f>
        <v/>
      </c>
      <c r="Z403" s="1" t="s">
        <v>79</v>
      </c>
      <c r="AA403" s="1" t="s">
        <v>78</v>
      </c>
      <c r="AB403" s="1" t="s">
        <v>78</v>
      </c>
      <c r="AC403" s="1" t="s">
        <v>77</v>
      </c>
      <c r="AD403" s="1" t="s">
        <v>80</v>
      </c>
      <c r="AE403" s="1" t="s">
        <v>79</v>
      </c>
      <c r="AF403" s="1" t="s">
        <v>77</v>
      </c>
    </row>
    <row r="404" spans="2:32" x14ac:dyDescent="0.4">
      <c r="B404" s="1">
        <v>402</v>
      </c>
      <c r="C404" s="1">
        <v>6</v>
      </c>
      <c r="D404" s="1" t="str">
        <f>scales[[#This Row],[nn1]]</f>
        <v>F</v>
      </c>
      <c r="E404" s="1" t="s">
        <v>100</v>
      </c>
      <c r="F404" s="1">
        <v>2</v>
      </c>
      <c r="G404" s="1" t="s">
        <v>101</v>
      </c>
      <c r="H404" s="1">
        <f t="shared" si="251"/>
        <v>12</v>
      </c>
      <c r="I404" s="1" t="str">
        <f>IF(COUNTIF(RMS_spelling[number],scales[[#This Row],[RMS]])&gt;0,"b","")</f>
        <v/>
      </c>
      <c r="J404" s="1">
        <f t="shared" si="252"/>
        <v>6</v>
      </c>
      <c r="K404" s="1">
        <f t="shared" si="253"/>
        <v>8</v>
      </c>
      <c r="L404" s="1">
        <f t="shared" si="254"/>
        <v>9</v>
      </c>
      <c r="M404" s="1">
        <f t="shared" si="255"/>
        <v>11</v>
      </c>
      <c r="N404" s="1">
        <f t="shared" si="256"/>
        <v>12</v>
      </c>
      <c r="O404" s="1">
        <f t="shared" si="257"/>
        <v>3</v>
      </c>
      <c r="P404" s="1">
        <f t="shared" si="258"/>
        <v>4</v>
      </c>
      <c r="R404" s="1" t="str">
        <f>IFERROR(IF($I404="b",INDEX(flat_spelling[],MATCH(scales[[#This Row],[n1]],flat_spelling[number],0),2),INDEX(sharp_spelling[],MATCH(scales[[#This Row],[n1]],sharp_spelling[number],0),2)),"")</f>
        <v>F</v>
      </c>
      <c r="S404" s="1" t="str">
        <f>IFERROR(IF($I404="b",INDEX(flat_spelling[],MATCH(scales[[#This Row],[n2]],flat_spelling[number],0),2),INDEX(sharp_spelling[],MATCH(scales[[#This Row],[n2]],sharp_spelling[number],0),2)),"")</f>
        <v>G</v>
      </c>
      <c r="T404" s="1" t="str">
        <f>IFERROR(IF($I404="b",INDEX(flat_spelling[],MATCH(scales[[#This Row],[n3]],flat_spelling[number],0),2),INDEX(sharp_spelling[],MATCH(scales[[#This Row],[n3]],sharp_spelling[number],0),2)),"")</f>
        <v>G#</v>
      </c>
      <c r="U404" s="1" t="str">
        <f>IFERROR(IF($I404="b",INDEX(flat_spelling[],MATCH(scales[[#This Row],[n4]],flat_spelling[number],0),2),INDEX(sharp_spelling[],MATCH(scales[[#This Row],[n4]],sharp_spelling[number],0),2)),"")</f>
        <v>A#</v>
      </c>
      <c r="V404" s="1" t="str">
        <f>IFERROR(IF($I404="b",INDEX(flat_spelling[],MATCH(scales[[#This Row],[n5]],flat_spelling[number],0),2),INDEX(sharp_spelling[],MATCH(scales[[#This Row],[n5]],sharp_spelling[number],0),2)),"")</f>
        <v>B</v>
      </c>
      <c r="W404" s="1" t="str">
        <f>IFERROR(IF($I404="b",INDEX(flat_spelling[],MATCH(scales[[#This Row],[n6]],flat_spelling[number],0),2),INDEX(sharp_spelling[],MATCH(scales[[#This Row],[n6]],sharp_spelling[number],0),2)),"")</f>
        <v>D</v>
      </c>
      <c r="X404" s="1" t="str">
        <f>IFERROR(IF($I404="b",INDEX(flat_spelling[],MATCH(scales[[#This Row],[n7]],flat_spelling[number],0),2),INDEX(sharp_spelling[],MATCH(scales[[#This Row],[n7]],sharp_spelling[number],0),2)),"")</f>
        <v>D#</v>
      </c>
      <c r="Y404" s="1" t="str">
        <f>IFERROR(IF($I404="b",INDEX(flat_spelling[],MATCH(scales[[#This Row],[n8]],flat_spelling[number],0),2),INDEX(sharp_spelling[],MATCH(scales[[#This Row],[n8]],sharp_spelling[number],0),2)),"")</f>
        <v/>
      </c>
      <c r="Z404" s="1" t="s">
        <v>79</v>
      </c>
      <c r="AA404" s="1" t="s">
        <v>78</v>
      </c>
      <c r="AB404" s="1" t="s">
        <v>78</v>
      </c>
      <c r="AC404" s="1" t="s">
        <v>77</v>
      </c>
      <c r="AD404" s="1" t="s">
        <v>80</v>
      </c>
      <c r="AE404" s="1" t="s">
        <v>79</v>
      </c>
      <c r="AF404" s="1" t="s">
        <v>77</v>
      </c>
    </row>
    <row r="405" spans="2:32" x14ac:dyDescent="0.4">
      <c r="B405" s="1">
        <v>403</v>
      </c>
      <c r="C405" s="1">
        <v>7</v>
      </c>
      <c r="D405" s="1" t="str">
        <f>scales[[#This Row],[nn1]]</f>
        <v>Gb</v>
      </c>
      <c r="E405" s="1" t="s">
        <v>100</v>
      </c>
      <c r="F405" s="1">
        <v>2</v>
      </c>
      <c r="G405" s="1" t="s">
        <v>101</v>
      </c>
      <c r="H405" s="1">
        <f t="shared" si="251"/>
        <v>1</v>
      </c>
      <c r="I405" s="1" t="str">
        <f>IF(COUNTIF(RMS_spelling[number],scales[[#This Row],[RMS]])&gt;0,"b","")</f>
        <v>b</v>
      </c>
      <c r="J405" s="1">
        <f t="shared" si="252"/>
        <v>7</v>
      </c>
      <c r="K405" s="1">
        <f t="shared" si="253"/>
        <v>9</v>
      </c>
      <c r="L405" s="1">
        <f t="shared" si="254"/>
        <v>10</v>
      </c>
      <c r="M405" s="1">
        <f t="shared" si="255"/>
        <v>12</v>
      </c>
      <c r="N405" s="1">
        <f t="shared" si="256"/>
        <v>1</v>
      </c>
      <c r="O405" s="1">
        <f t="shared" si="257"/>
        <v>4</v>
      </c>
      <c r="P405" s="1">
        <f t="shared" si="258"/>
        <v>5</v>
      </c>
      <c r="R405" s="1" t="str">
        <f>IFERROR(IF($I405="b",INDEX(flat_spelling[],MATCH(scales[[#This Row],[n1]],flat_spelling[number],0),2),INDEX(sharp_spelling[],MATCH(scales[[#This Row],[n1]],sharp_spelling[number],0),2)),"")</f>
        <v>Gb</v>
      </c>
      <c r="S405" s="1" t="str">
        <f>IFERROR(IF($I405="b",INDEX(flat_spelling[],MATCH(scales[[#This Row],[n2]],flat_spelling[number],0),2),INDEX(sharp_spelling[],MATCH(scales[[#This Row],[n2]],sharp_spelling[number],0),2)),"")</f>
        <v>Ab</v>
      </c>
      <c r="T405" s="1" t="str">
        <f>IFERROR(IF($I405="b",INDEX(flat_spelling[],MATCH(scales[[#This Row],[n3]],flat_spelling[number],0),2),INDEX(sharp_spelling[],MATCH(scales[[#This Row],[n3]],sharp_spelling[number],0),2)),"")</f>
        <v>A</v>
      </c>
      <c r="U405" s="1" t="str">
        <f>IFERROR(IF($I405="b",INDEX(flat_spelling[],MATCH(scales[[#This Row],[n4]],flat_spelling[number],0),2),INDEX(sharp_spelling[],MATCH(scales[[#This Row],[n4]],sharp_spelling[number],0),2)),"")</f>
        <v>B</v>
      </c>
      <c r="V405" s="1" t="str">
        <f>IFERROR(IF($I405="b",INDEX(flat_spelling[],MATCH(scales[[#This Row],[n5]],flat_spelling[number],0),2),INDEX(sharp_spelling[],MATCH(scales[[#This Row],[n5]],sharp_spelling[number],0),2)),"")</f>
        <v>C</v>
      </c>
      <c r="W405" s="1" t="str">
        <f>IFERROR(IF($I405="b",INDEX(flat_spelling[],MATCH(scales[[#This Row],[n6]],flat_spelling[number],0),2),INDEX(sharp_spelling[],MATCH(scales[[#This Row],[n6]],sharp_spelling[number],0),2)),"")</f>
        <v>Eb</v>
      </c>
      <c r="X405" s="1" t="str">
        <f>IFERROR(IF($I405="b",INDEX(flat_spelling[],MATCH(scales[[#This Row],[n7]],flat_spelling[number],0),2),INDEX(sharp_spelling[],MATCH(scales[[#This Row],[n7]],sharp_spelling[number],0),2)),"")</f>
        <v>E</v>
      </c>
      <c r="Y405" s="1" t="str">
        <f>IFERROR(IF($I405="b",INDEX(flat_spelling[],MATCH(scales[[#This Row],[n8]],flat_spelling[number],0),2),INDEX(sharp_spelling[],MATCH(scales[[#This Row],[n8]],sharp_spelling[number],0),2)),"")</f>
        <v/>
      </c>
      <c r="Z405" s="1" t="s">
        <v>79</v>
      </c>
      <c r="AA405" s="1" t="s">
        <v>78</v>
      </c>
      <c r="AB405" s="1" t="s">
        <v>78</v>
      </c>
      <c r="AC405" s="1" t="s">
        <v>77</v>
      </c>
      <c r="AD405" s="1" t="s">
        <v>80</v>
      </c>
      <c r="AE405" s="1" t="s">
        <v>79</v>
      </c>
      <c r="AF405" s="1" t="s">
        <v>77</v>
      </c>
    </row>
    <row r="406" spans="2:32" x14ac:dyDescent="0.4">
      <c r="B406" s="1">
        <v>404</v>
      </c>
      <c r="C406" s="1">
        <v>8</v>
      </c>
      <c r="D406" s="1" t="str">
        <f>scales[[#This Row],[nn1]]</f>
        <v>G</v>
      </c>
      <c r="E406" s="1" t="s">
        <v>100</v>
      </c>
      <c r="F406" s="1">
        <v>2</v>
      </c>
      <c r="G406" s="1" t="s">
        <v>101</v>
      </c>
      <c r="H406" s="1">
        <f t="shared" si="251"/>
        <v>2</v>
      </c>
      <c r="I406" s="1" t="str">
        <f>IF(COUNTIF(RMS_spelling[number],scales[[#This Row],[RMS]])&gt;0,"b","")</f>
        <v>b</v>
      </c>
      <c r="J406" s="1">
        <f t="shared" si="252"/>
        <v>8</v>
      </c>
      <c r="K406" s="1">
        <f t="shared" si="253"/>
        <v>10</v>
      </c>
      <c r="L406" s="1">
        <f t="shared" si="254"/>
        <v>11</v>
      </c>
      <c r="M406" s="1">
        <f t="shared" si="255"/>
        <v>1</v>
      </c>
      <c r="N406" s="1">
        <f t="shared" si="256"/>
        <v>2</v>
      </c>
      <c r="O406" s="1">
        <f t="shared" si="257"/>
        <v>5</v>
      </c>
      <c r="P406" s="1">
        <f t="shared" si="258"/>
        <v>6</v>
      </c>
      <c r="R406" s="1" t="str">
        <f>IFERROR(IF($I406="b",INDEX(flat_spelling[],MATCH(scales[[#This Row],[n1]],flat_spelling[number],0),2),INDEX(sharp_spelling[],MATCH(scales[[#This Row],[n1]],sharp_spelling[number],0),2)),"")</f>
        <v>G</v>
      </c>
      <c r="S406" s="1" t="str">
        <f>IFERROR(IF($I406="b",INDEX(flat_spelling[],MATCH(scales[[#This Row],[n2]],flat_spelling[number],0),2),INDEX(sharp_spelling[],MATCH(scales[[#This Row],[n2]],sharp_spelling[number],0),2)),"")</f>
        <v>A</v>
      </c>
      <c r="T406" s="1" t="str">
        <f>IFERROR(IF($I406="b",INDEX(flat_spelling[],MATCH(scales[[#This Row],[n3]],flat_spelling[number],0),2),INDEX(sharp_spelling[],MATCH(scales[[#This Row],[n3]],sharp_spelling[number],0),2)),"")</f>
        <v>Bb</v>
      </c>
      <c r="U406" s="1" t="str">
        <f>IFERROR(IF($I406="b",INDEX(flat_spelling[],MATCH(scales[[#This Row],[n4]],flat_spelling[number],0),2),INDEX(sharp_spelling[],MATCH(scales[[#This Row],[n4]],sharp_spelling[number],0),2)),"")</f>
        <v>C</v>
      </c>
      <c r="V406" s="1" t="str">
        <f>IFERROR(IF($I406="b",INDEX(flat_spelling[],MATCH(scales[[#This Row],[n5]],flat_spelling[number],0),2),INDEX(sharp_spelling[],MATCH(scales[[#This Row],[n5]],sharp_spelling[number],0),2)),"")</f>
        <v>Db</v>
      </c>
      <c r="W406" s="1" t="str">
        <f>IFERROR(IF($I406="b",INDEX(flat_spelling[],MATCH(scales[[#This Row],[n6]],flat_spelling[number],0),2),INDEX(sharp_spelling[],MATCH(scales[[#This Row],[n6]],sharp_spelling[number],0),2)),"")</f>
        <v>E</v>
      </c>
      <c r="X406" s="1" t="str">
        <f>IFERROR(IF($I406="b",INDEX(flat_spelling[],MATCH(scales[[#This Row],[n7]],flat_spelling[number],0),2),INDEX(sharp_spelling[],MATCH(scales[[#This Row],[n7]],sharp_spelling[number],0),2)),"")</f>
        <v>F</v>
      </c>
      <c r="Y406" s="1" t="str">
        <f>IFERROR(IF($I406="b",INDEX(flat_spelling[],MATCH(scales[[#This Row],[n8]],flat_spelling[number],0),2),INDEX(sharp_spelling[],MATCH(scales[[#This Row],[n8]],sharp_spelling[number],0),2)),"")</f>
        <v/>
      </c>
      <c r="Z406" s="1" t="s">
        <v>79</v>
      </c>
      <c r="AA406" s="1" t="s">
        <v>78</v>
      </c>
      <c r="AB406" s="1" t="s">
        <v>78</v>
      </c>
      <c r="AC406" s="1" t="s">
        <v>77</v>
      </c>
      <c r="AD406" s="1" t="s">
        <v>80</v>
      </c>
      <c r="AE406" s="1" t="s">
        <v>79</v>
      </c>
      <c r="AF406" s="1" t="s">
        <v>77</v>
      </c>
    </row>
    <row r="407" spans="2:32" x14ac:dyDescent="0.4">
      <c r="B407" s="1">
        <v>405</v>
      </c>
      <c r="C407" s="1">
        <v>9</v>
      </c>
      <c r="D407" s="1" t="str">
        <f>scales[[#This Row],[nn1]]</f>
        <v>G#</v>
      </c>
      <c r="E407" s="1" t="s">
        <v>100</v>
      </c>
      <c r="F407" s="1">
        <v>2</v>
      </c>
      <c r="G407" s="1" t="s">
        <v>101</v>
      </c>
      <c r="H407" s="1">
        <f t="shared" si="251"/>
        <v>3</v>
      </c>
      <c r="I407" s="1" t="str">
        <f>IF(COUNTIF(RMS_spelling[number],scales[[#This Row],[RMS]])&gt;0,"b","")</f>
        <v/>
      </c>
      <c r="J407" s="1">
        <f t="shared" si="252"/>
        <v>9</v>
      </c>
      <c r="K407" s="1">
        <f t="shared" si="253"/>
        <v>11</v>
      </c>
      <c r="L407" s="1">
        <f t="shared" si="254"/>
        <v>12</v>
      </c>
      <c r="M407" s="1">
        <f t="shared" si="255"/>
        <v>2</v>
      </c>
      <c r="N407" s="1">
        <f t="shared" si="256"/>
        <v>3</v>
      </c>
      <c r="O407" s="1">
        <f t="shared" si="257"/>
        <v>6</v>
      </c>
      <c r="P407" s="1">
        <f t="shared" si="258"/>
        <v>7</v>
      </c>
      <c r="R407" s="1" t="str">
        <f>IFERROR(IF($I407="b",INDEX(flat_spelling[],MATCH(scales[[#This Row],[n1]],flat_spelling[number],0),2),INDEX(sharp_spelling[],MATCH(scales[[#This Row],[n1]],sharp_spelling[number],0),2)),"")</f>
        <v>G#</v>
      </c>
      <c r="S407" s="1" t="str">
        <f>IFERROR(IF($I407="b",INDEX(flat_spelling[],MATCH(scales[[#This Row],[n2]],flat_spelling[number],0),2),INDEX(sharp_spelling[],MATCH(scales[[#This Row],[n2]],sharp_spelling[number],0),2)),"")</f>
        <v>A#</v>
      </c>
      <c r="T407" s="1" t="str">
        <f>IFERROR(IF($I407="b",INDEX(flat_spelling[],MATCH(scales[[#This Row],[n3]],flat_spelling[number],0),2),INDEX(sharp_spelling[],MATCH(scales[[#This Row],[n3]],sharp_spelling[number],0),2)),"")</f>
        <v>B</v>
      </c>
      <c r="U407" s="1" t="str">
        <f>IFERROR(IF($I407="b",INDEX(flat_spelling[],MATCH(scales[[#This Row],[n4]],flat_spelling[number],0),2),INDEX(sharp_spelling[],MATCH(scales[[#This Row],[n4]],sharp_spelling[number],0),2)),"")</f>
        <v>C#</v>
      </c>
      <c r="V407" s="1" t="str">
        <f>IFERROR(IF($I407="b",INDEX(flat_spelling[],MATCH(scales[[#This Row],[n5]],flat_spelling[number],0),2),INDEX(sharp_spelling[],MATCH(scales[[#This Row],[n5]],sharp_spelling[number],0),2)),"")</f>
        <v>D</v>
      </c>
      <c r="W407" s="1" t="str">
        <f>IFERROR(IF($I407="b",INDEX(flat_spelling[],MATCH(scales[[#This Row],[n6]],flat_spelling[number],0),2),INDEX(sharp_spelling[],MATCH(scales[[#This Row],[n6]],sharp_spelling[number],0),2)),"")</f>
        <v>F</v>
      </c>
      <c r="X407" s="1" t="str">
        <f>IFERROR(IF($I407="b",INDEX(flat_spelling[],MATCH(scales[[#This Row],[n7]],flat_spelling[number],0),2),INDEX(sharp_spelling[],MATCH(scales[[#This Row],[n7]],sharp_spelling[number],0),2)),"")</f>
        <v>F#</v>
      </c>
      <c r="Y407" s="1" t="str">
        <f>IFERROR(IF($I407="b",INDEX(flat_spelling[],MATCH(scales[[#This Row],[n8]],flat_spelling[number],0),2),INDEX(sharp_spelling[],MATCH(scales[[#This Row],[n8]],sharp_spelling[number],0),2)),"")</f>
        <v/>
      </c>
      <c r="Z407" s="1" t="s">
        <v>79</v>
      </c>
      <c r="AA407" s="1" t="s">
        <v>78</v>
      </c>
      <c r="AB407" s="1" t="s">
        <v>78</v>
      </c>
      <c r="AC407" s="1" t="s">
        <v>77</v>
      </c>
      <c r="AD407" s="1" t="s">
        <v>80</v>
      </c>
      <c r="AE407" s="1" t="s">
        <v>79</v>
      </c>
      <c r="AF407" s="1" t="s">
        <v>77</v>
      </c>
    </row>
    <row r="408" spans="2:32" x14ac:dyDescent="0.4">
      <c r="B408" s="1">
        <v>406</v>
      </c>
      <c r="C408" s="1">
        <v>10</v>
      </c>
      <c r="D408" s="1" t="str">
        <f>scales[[#This Row],[nn1]]</f>
        <v>A</v>
      </c>
      <c r="E408" s="1" t="s">
        <v>100</v>
      </c>
      <c r="F408" s="1">
        <v>2</v>
      </c>
      <c r="G408" s="1" t="s">
        <v>101</v>
      </c>
      <c r="H408" s="1">
        <f t="shared" si="251"/>
        <v>4</v>
      </c>
      <c r="I408" s="1" t="str">
        <f>IF(COUNTIF(RMS_spelling[number],scales[[#This Row],[RMS]])&gt;0,"b","")</f>
        <v>b</v>
      </c>
      <c r="J408" s="1">
        <f t="shared" si="252"/>
        <v>10</v>
      </c>
      <c r="K408" s="1">
        <f t="shared" si="253"/>
        <v>12</v>
      </c>
      <c r="L408" s="1">
        <f t="shared" si="254"/>
        <v>1</v>
      </c>
      <c r="M408" s="1">
        <f t="shared" si="255"/>
        <v>3</v>
      </c>
      <c r="N408" s="1">
        <f t="shared" si="256"/>
        <v>4</v>
      </c>
      <c r="O408" s="1">
        <f t="shared" si="257"/>
        <v>7</v>
      </c>
      <c r="P408" s="1">
        <f t="shared" si="258"/>
        <v>8</v>
      </c>
      <c r="R408" s="1" t="str">
        <f>IFERROR(IF($I408="b",INDEX(flat_spelling[],MATCH(scales[[#This Row],[n1]],flat_spelling[number],0),2),INDEX(sharp_spelling[],MATCH(scales[[#This Row],[n1]],sharp_spelling[number],0),2)),"")</f>
        <v>A</v>
      </c>
      <c r="S408" s="1" t="str">
        <f>IFERROR(IF($I408="b",INDEX(flat_spelling[],MATCH(scales[[#This Row],[n2]],flat_spelling[number],0),2),INDEX(sharp_spelling[],MATCH(scales[[#This Row],[n2]],sharp_spelling[number],0),2)),"")</f>
        <v>B</v>
      </c>
      <c r="T408" s="1" t="str">
        <f>IFERROR(IF($I408="b",INDEX(flat_spelling[],MATCH(scales[[#This Row],[n3]],flat_spelling[number],0),2),INDEX(sharp_spelling[],MATCH(scales[[#This Row],[n3]],sharp_spelling[number],0),2)),"")</f>
        <v>C</v>
      </c>
      <c r="U408" s="1" t="str">
        <f>IFERROR(IF($I408="b",INDEX(flat_spelling[],MATCH(scales[[#This Row],[n4]],flat_spelling[number],0),2),INDEX(sharp_spelling[],MATCH(scales[[#This Row],[n4]],sharp_spelling[number],0),2)),"")</f>
        <v>D</v>
      </c>
      <c r="V408" s="1" t="str">
        <f>IFERROR(IF($I408="b",INDEX(flat_spelling[],MATCH(scales[[#This Row],[n5]],flat_spelling[number],0),2),INDEX(sharp_spelling[],MATCH(scales[[#This Row],[n5]],sharp_spelling[number],0),2)),"")</f>
        <v>Eb</v>
      </c>
      <c r="W408" s="1" t="str">
        <f>IFERROR(IF($I408="b",INDEX(flat_spelling[],MATCH(scales[[#This Row],[n6]],flat_spelling[number],0),2),INDEX(sharp_spelling[],MATCH(scales[[#This Row],[n6]],sharp_spelling[number],0),2)),"")</f>
        <v>Gb</v>
      </c>
      <c r="X408" s="1" t="str">
        <f>IFERROR(IF($I408="b",INDEX(flat_spelling[],MATCH(scales[[#This Row],[n7]],flat_spelling[number],0),2),INDEX(sharp_spelling[],MATCH(scales[[#This Row],[n7]],sharp_spelling[number],0),2)),"")</f>
        <v>G</v>
      </c>
      <c r="Y408" s="1" t="str">
        <f>IFERROR(IF($I408="b",INDEX(flat_spelling[],MATCH(scales[[#This Row],[n8]],flat_spelling[number],0),2),INDEX(sharp_spelling[],MATCH(scales[[#This Row],[n8]],sharp_spelling[number],0),2)),"")</f>
        <v/>
      </c>
      <c r="Z408" s="1" t="s">
        <v>79</v>
      </c>
      <c r="AA408" s="1" t="s">
        <v>78</v>
      </c>
      <c r="AB408" s="1" t="s">
        <v>78</v>
      </c>
      <c r="AC408" s="1" t="s">
        <v>77</v>
      </c>
      <c r="AD408" s="1" t="s">
        <v>80</v>
      </c>
      <c r="AE408" s="1" t="s">
        <v>79</v>
      </c>
      <c r="AF408" s="1" t="s">
        <v>77</v>
      </c>
    </row>
    <row r="409" spans="2:32" x14ac:dyDescent="0.4">
      <c r="B409" s="1">
        <v>407</v>
      </c>
      <c r="C409" s="1">
        <v>11</v>
      </c>
      <c r="D409" s="1" t="str">
        <f>scales[[#This Row],[nn1]]</f>
        <v>A#</v>
      </c>
      <c r="E409" s="1" t="s">
        <v>100</v>
      </c>
      <c r="F409" s="1">
        <v>2</v>
      </c>
      <c r="G409" s="1" t="s">
        <v>101</v>
      </c>
      <c r="H409" s="1">
        <f t="shared" si="251"/>
        <v>5</v>
      </c>
      <c r="I409" s="1" t="str">
        <f>IF(COUNTIF(RMS_spelling[number],scales[[#This Row],[RMS]])&gt;0,"b","")</f>
        <v/>
      </c>
      <c r="J409" s="1">
        <f t="shared" si="252"/>
        <v>11</v>
      </c>
      <c r="K409" s="1">
        <f t="shared" si="253"/>
        <v>1</v>
      </c>
      <c r="L409" s="1">
        <f t="shared" si="254"/>
        <v>2</v>
      </c>
      <c r="M409" s="1">
        <f t="shared" si="255"/>
        <v>4</v>
      </c>
      <c r="N409" s="1">
        <f t="shared" si="256"/>
        <v>5</v>
      </c>
      <c r="O409" s="1">
        <f t="shared" si="257"/>
        <v>8</v>
      </c>
      <c r="P409" s="1">
        <f t="shared" si="258"/>
        <v>9</v>
      </c>
      <c r="R409" s="1" t="str">
        <f>IFERROR(IF($I409="b",INDEX(flat_spelling[],MATCH(scales[[#This Row],[n1]],flat_spelling[number],0),2),INDEX(sharp_spelling[],MATCH(scales[[#This Row],[n1]],sharp_spelling[number],0),2)),"")</f>
        <v>A#</v>
      </c>
      <c r="S409" s="1" t="str">
        <f>IFERROR(IF($I409="b",INDEX(flat_spelling[],MATCH(scales[[#This Row],[n2]],flat_spelling[number],0),2),INDEX(sharp_spelling[],MATCH(scales[[#This Row],[n2]],sharp_spelling[number],0),2)),"")</f>
        <v>C</v>
      </c>
      <c r="T409" s="1" t="str">
        <f>IFERROR(IF($I409="b",INDEX(flat_spelling[],MATCH(scales[[#This Row],[n3]],flat_spelling[number],0),2),INDEX(sharp_spelling[],MATCH(scales[[#This Row],[n3]],sharp_spelling[number],0),2)),"")</f>
        <v>C#</v>
      </c>
      <c r="U409" s="1" t="str">
        <f>IFERROR(IF($I409="b",INDEX(flat_spelling[],MATCH(scales[[#This Row],[n4]],flat_spelling[number],0),2),INDEX(sharp_spelling[],MATCH(scales[[#This Row],[n4]],sharp_spelling[number],0),2)),"")</f>
        <v>D#</v>
      </c>
      <c r="V409" s="1" t="str">
        <f>IFERROR(IF($I409="b",INDEX(flat_spelling[],MATCH(scales[[#This Row],[n5]],flat_spelling[number],0),2),INDEX(sharp_spelling[],MATCH(scales[[#This Row],[n5]],sharp_spelling[number],0),2)),"")</f>
        <v>E</v>
      </c>
      <c r="W409" s="1" t="str">
        <f>IFERROR(IF($I409="b",INDEX(flat_spelling[],MATCH(scales[[#This Row],[n6]],flat_spelling[number],0),2),INDEX(sharp_spelling[],MATCH(scales[[#This Row],[n6]],sharp_spelling[number],0),2)),"")</f>
        <v>G</v>
      </c>
      <c r="X409" s="1" t="str">
        <f>IFERROR(IF($I409="b",INDEX(flat_spelling[],MATCH(scales[[#This Row],[n7]],flat_spelling[number],0),2),INDEX(sharp_spelling[],MATCH(scales[[#This Row],[n7]],sharp_spelling[number],0),2)),"")</f>
        <v>G#</v>
      </c>
      <c r="Y409" s="1" t="str">
        <f>IFERROR(IF($I409="b",INDEX(flat_spelling[],MATCH(scales[[#This Row],[n8]],flat_spelling[number],0),2),INDEX(sharp_spelling[],MATCH(scales[[#This Row],[n8]],sharp_spelling[number],0),2)),"")</f>
        <v/>
      </c>
      <c r="Z409" s="1" t="s">
        <v>79</v>
      </c>
      <c r="AA409" s="1" t="s">
        <v>78</v>
      </c>
      <c r="AB409" s="1" t="s">
        <v>78</v>
      </c>
      <c r="AC409" s="1" t="s">
        <v>77</v>
      </c>
      <c r="AD409" s="1" t="s">
        <v>80</v>
      </c>
      <c r="AE409" s="1" t="s">
        <v>79</v>
      </c>
      <c r="AF409" s="1" t="s">
        <v>77</v>
      </c>
    </row>
    <row r="410" spans="2:32" x14ac:dyDescent="0.4">
      <c r="B410" s="1">
        <v>408</v>
      </c>
      <c r="C410" s="1">
        <v>12</v>
      </c>
      <c r="D410" s="1" t="str">
        <f>scales[[#This Row],[nn1]]</f>
        <v>B</v>
      </c>
      <c r="E410" s="1" t="s">
        <v>100</v>
      </c>
      <c r="F410" s="1">
        <v>2</v>
      </c>
      <c r="G410" s="1" t="s">
        <v>101</v>
      </c>
      <c r="H410" s="1">
        <f t="shared" si="251"/>
        <v>6</v>
      </c>
      <c r="I410" s="1" t="str">
        <f>IF(COUNTIF(RMS_spelling[number],scales[[#This Row],[RMS]])&gt;0,"b","")</f>
        <v>b</v>
      </c>
      <c r="J410" s="1">
        <f t="shared" si="252"/>
        <v>12</v>
      </c>
      <c r="K410" s="1">
        <f t="shared" si="253"/>
        <v>2</v>
      </c>
      <c r="L410" s="1">
        <f t="shared" si="254"/>
        <v>3</v>
      </c>
      <c r="M410" s="1">
        <f t="shared" si="255"/>
        <v>5</v>
      </c>
      <c r="N410" s="1">
        <f t="shared" si="256"/>
        <v>6</v>
      </c>
      <c r="O410" s="1">
        <f t="shared" si="257"/>
        <v>9</v>
      </c>
      <c r="P410" s="1">
        <f t="shared" si="258"/>
        <v>10</v>
      </c>
      <c r="R410" s="1" t="str">
        <f>IFERROR(IF($I410="b",INDEX(flat_spelling[],MATCH(scales[[#This Row],[n1]],flat_spelling[number],0),2),INDEX(sharp_spelling[],MATCH(scales[[#This Row],[n1]],sharp_spelling[number],0),2)),"")</f>
        <v>B</v>
      </c>
      <c r="S410" s="1" t="str">
        <f>IFERROR(IF($I410="b",INDEX(flat_spelling[],MATCH(scales[[#This Row],[n2]],flat_spelling[number],0),2),INDEX(sharp_spelling[],MATCH(scales[[#This Row],[n2]],sharp_spelling[number],0),2)),"")</f>
        <v>Db</v>
      </c>
      <c r="T410" s="1" t="str">
        <f>IFERROR(IF($I410="b",INDEX(flat_spelling[],MATCH(scales[[#This Row],[n3]],flat_spelling[number],0),2),INDEX(sharp_spelling[],MATCH(scales[[#This Row],[n3]],sharp_spelling[number],0),2)),"")</f>
        <v>D</v>
      </c>
      <c r="U410" s="1" t="str">
        <f>IFERROR(IF($I410="b",INDEX(flat_spelling[],MATCH(scales[[#This Row],[n4]],flat_spelling[number],0),2),INDEX(sharp_spelling[],MATCH(scales[[#This Row],[n4]],sharp_spelling[number],0),2)),"")</f>
        <v>E</v>
      </c>
      <c r="V410" s="1" t="str">
        <f>IFERROR(IF($I410="b",INDEX(flat_spelling[],MATCH(scales[[#This Row],[n5]],flat_spelling[number],0),2),INDEX(sharp_spelling[],MATCH(scales[[#This Row],[n5]],sharp_spelling[number],0),2)),"")</f>
        <v>F</v>
      </c>
      <c r="W410" s="1" t="str">
        <f>IFERROR(IF($I410="b",INDEX(flat_spelling[],MATCH(scales[[#This Row],[n6]],flat_spelling[number],0),2),INDEX(sharp_spelling[],MATCH(scales[[#This Row],[n6]],sharp_spelling[number],0),2)),"")</f>
        <v>Ab</v>
      </c>
      <c r="X410" s="1" t="str">
        <f>IFERROR(IF($I410="b",INDEX(flat_spelling[],MATCH(scales[[#This Row],[n7]],flat_spelling[number],0),2),INDEX(sharp_spelling[],MATCH(scales[[#This Row],[n7]],sharp_spelling[number],0),2)),"")</f>
        <v>A</v>
      </c>
      <c r="Y410" s="1" t="str">
        <f>IFERROR(IF($I410="b",INDEX(flat_spelling[],MATCH(scales[[#This Row],[n8]],flat_spelling[number],0),2),INDEX(sharp_spelling[],MATCH(scales[[#This Row],[n8]],sharp_spelling[number],0),2)),"")</f>
        <v/>
      </c>
      <c r="Z410" s="1" t="s">
        <v>79</v>
      </c>
      <c r="AA410" s="1" t="s">
        <v>78</v>
      </c>
      <c r="AB410" s="1" t="s">
        <v>78</v>
      </c>
      <c r="AC410" s="1" t="s">
        <v>77</v>
      </c>
      <c r="AD410" s="1" t="s">
        <v>80</v>
      </c>
      <c r="AE410" s="1" t="s">
        <v>79</v>
      </c>
      <c r="AF410" s="1" t="s">
        <v>77</v>
      </c>
    </row>
    <row r="411" spans="2:32" x14ac:dyDescent="0.4">
      <c r="B411" s="1">
        <v>409</v>
      </c>
      <c r="C411" s="1">
        <v>1</v>
      </c>
      <c r="D411" s="1" t="str">
        <f>scales[[#This Row],[nn1]]</f>
        <v>C</v>
      </c>
      <c r="E411" s="1" t="s">
        <v>100</v>
      </c>
      <c r="F411" s="1">
        <v>3</v>
      </c>
      <c r="G411" s="1" t="s">
        <v>102</v>
      </c>
      <c r="H411" s="1">
        <f>MOD($H$3+7,12)+1</f>
        <v>9</v>
      </c>
      <c r="I411" s="1" t="str">
        <f>IF(COUNTIF(RMS_spelling[number],scales[[#This Row],[RMS]])&gt;0,"b","")</f>
        <v>b</v>
      </c>
      <c r="J411" s="1">
        <v>1</v>
      </c>
      <c r="K411" s="1">
        <v>2</v>
      </c>
      <c r="L411" s="1">
        <v>4</v>
      </c>
      <c r="M411" s="1">
        <v>5</v>
      </c>
      <c r="N411" s="1">
        <v>8</v>
      </c>
      <c r="O411" s="1">
        <v>9</v>
      </c>
      <c r="P411" s="1">
        <v>11</v>
      </c>
      <c r="R411" s="1" t="str">
        <f>IFERROR(IF($I411="b",INDEX(flat_spelling[],MATCH(scales[[#This Row],[n1]],flat_spelling[number],0),2),INDEX(sharp_spelling[],MATCH(scales[[#This Row],[n1]],sharp_spelling[number],0),2)),"")</f>
        <v>C</v>
      </c>
      <c r="S411" s="1" t="str">
        <f>IFERROR(IF($I411="b",INDEX(flat_spelling[],MATCH(scales[[#This Row],[n2]],flat_spelling[number],0),2),INDEX(sharp_spelling[],MATCH(scales[[#This Row],[n2]],sharp_spelling[number],0),2)),"")</f>
        <v>Db</v>
      </c>
      <c r="T411" s="1" t="str">
        <f>IFERROR(IF($I411="b",INDEX(flat_spelling[],MATCH(scales[[#This Row],[n3]],flat_spelling[number],0),2),INDEX(sharp_spelling[],MATCH(scales[[#This Row],[n3]],sharp_spelling[number],0),2)),"")</f>
        <v>Eb</v>
      </c>
      <c r="U411" s="1" t="str">
        <f>IFERROR(IF($I411="b",INDEX(flat_spelling[],MATCH(scales[[#This Row],[n4]],flat_spelling[number],0),2),INDEX(sharp_spelling[],MATCH(scales[[#This Row],[n4]],sharp_spelling[number],0),2)),"")</f>
        <v>E</v>
      </c>
      <c r="V411" s="1" t="str">
        <f>IFERROR(IF($I411="b",INDEX(flat_spelling[],MATCH(scales[[#This Row],[n5]],flat_spelling[number],0),2),INDEX(sharp_spelling[],MATCH(scales[[#This Row],[n5]],sharp_spelling[number],0),2)),"")</f>
        <v>G</v>
      </c>
      <c r="W411" s="1" t="str">
        <f>IFERROR(IF($I411="b",INDEX(flat_spelling[],MATCH(scales[[#This Row],[n6]],flat_spelling[number],0),2),INDEX(sharp_spelling[],MATCH(scales[[#This Row],[n6]],sharp_spelling[number],0),2)),"")</f>
        <v>Ab</v>
      </c>
      <c r="X411" s="1" t="str">
        <f>IFERROR(IF($I411="b",INDEX(flat_spelling[],MATCH(scales[[#This Row],[n7]],flat_spelling[number],0),2),INDEX(sharp_spelling[],MATCH(scales[[#This Row],[n7]],sharp_spelling[number],0),2)),"")</f>
        <v>Bb</v>
      </c>
      <c r="Y411" s="1" t="str">
        <f>IFERROR(IF($I411="b",INDEX(flat_spelling[],MATCH(scales[[#This Row],[n8]],flat_spelling[number],0),2),INDEX(sharp_spelling[],MATCH(scales[[#This Row],[n8]],sharp_spelling[number],0),2)),"")</f>
        <v/>
      </c>
      <c r="Z411" s="1" t="s">
        <v>78</v>
      </c>
      <c r="AA411" s="1" t="s">
        <v>78</v>
      </c>
      <c r="AB411" s="1" t="s">
        <v>77</v>
      </c>
      <c r="AC411" s="1" t="s">
        <v>80</v>
      </c>
      <c r="AD411" s="1" t="s">
        <v>79</v>
      </c>
      <c r="AE411" s="1" t="s">
        <v>77</v>
      </c>
      <c r="AF411" s="1" t="s">
        <v>79</v>
      </c>
    </row>
    <row r="412" spans="2:32" x14ac:dyDescent="0.4">
      <c r="B412" s="1">
        <v>410</v>
      </c>
      <c r="C412" s="1">
        <v>2</v>
      </c>
      <c r="D412" s="1" t="str">
        <f>scales[[#This Row],[nn1]]</f>
        <v>C#</v>
      </c>
      <c r="E412" s="1" t="s">
        <v>100</v>
      </c>
      <c r="F412" s="1">
        <v>3</v>
      </c>
      <c r="G412" s="1" t="s">
        <v>102</v>
      </c>
      <c r="H412" s="1">
        <f t="shared" ref="H412:H422" si="259">MOD(H411,12)+1</f>
        <v>10</v>
      </c>
      <c r="I412" s="1" t="str">
        <f>IF(COUNTIF(RMS_spelling[number],scales[[#This Row],[RMS]])&gt;0,"b","")</f>
        <v/>
      </c>
      <c r="J412" s="1">
        <f t="shared" ref="J412:J422" si="260">MOD(J411,12)+1</f>
        <v>2</v>
      </c>
      <c r="K412" s="1">
        <f t="shared" ref="K412:K422" si="261">MOD(K411,12)+1</f>
        <v>3</v>
      </c>
      <c r="L412" s="1">
        <f t="shared" ref="L412:L422" si="262">MOD(L411,12)+1</f>
        <v>5</v>
      </c>
      <c r="M412" s="1">
        <f t="shared" ref="M412:M422" si="263">MOD(M411,12)+1</f>
        <v>6</v>
      </c>
      <c r="N412" s="1">
        <f t="shared" ref="N412:N422" si="264">MOD(N411,12)+1</f>
        <v>9</v>
      </c>
      <c r="O412" s="1">
        <f t="shared" ref="O412:O422" si="265">MOD(O411,12)+1</f>
        <v>10</v>
      </c>
      <c r="P412" s="1">
        <f t="shared" ref="P412:P422" si="266">MOD(P411,12)+1</f>
        <v>12</v>
      </c>
      <c r="R412" s="1" t="str">
        <f>IFERROR(IF($I412="b",INDEX(flat_spelling[],MATCH(scales[[#This Row],[n1]],flat_spelling[number],0),2),INDEX(sharp_spelling[],MATCH(scales[[#This Row],[n1]],sharp_spelling[number],0),2)),"")</f>
        <v>C#</v>
      </c>
      <c r="S412" s="1" t="str">
        <f>IFERROR(IF($I412="b",INDEX(flat_spelling[],MATCH(scales[[#This Row],[n2]],flat_spelling[number],0),2),INDEX(sharp_spelling[],MATCH(scales[[#This Row],[n2]],sharp_spelling[number],0),2)),"")</f>
        <v>D</v>
      </c>
      <c r="T412" s="1" t="str">
        <f>IFERROR(IF($I412="b",INDEX(flat_spelling[],MATCH(scales[[#This Row],[n3]],flat_spelling[number],0),2),INDEX(sharp_spelling[],MATCH(scales[[#This Row],[n3]],sharp_spelling[number],0),2)),"")</f>
        <v>E</v>
      </c>
      <c r="U412" s="1" t="str">
        <f>IFERROR(IF($I412="b",INDEX(flat_spelling[],MATCH(scales[[#This Row],[n4]],flat_spelling[number],0),2),INDEX(sharp_spelling[],MATCH(scales[[#This Row],[n4]],sharp_spelling[number],0),2)),"")</f>
        <v>F</v>
      </c>
      <c r="V412" s="1" t="str">
        <f>IFERROR(IF($I412="b",INDEX(flat_spelling[],MATCH(scales[[#This Row],[n5]],flat_spelling[number],0),2),INDEX(sharp_spelling[],MATCH(scales[[#This Row],[n5]],sharp_spelling[number],0),2)),"")</f>
        <v>G#</v>
      </c>
      <c r="W412" s="1" t="str">
        <f>IFERROR(IF($I412="b",INDEX(flat_spelling[],MATCH(scales[[#This Row],[n6]],flat_spelling[number],0),2),INDEX(sharp_spelling[],MATCH(scales[[#This Row],[n6]],sharp_spelling[number],0),2)),"")</f>
        <v>A</v>
      </c>
      <c r="X412" s="1" t="str">
        <f>IFERROR(IF($I412="b",INDEX(flat_spelling[],MATCH(scales[[#This Row],[n7]],flat_spelling[number],0),2),INDEX(sharp_spelling[],MATCH(scales[[#This Row],[n7]],sharp_spelling[number],0),2)),"")</f>
        <v>B</v>
      </c>
      <c r="Y412" s="1" t="str">
        <f>IFERROR(IF($I412="b",INDEX(flat_spelling[],MATCH(scales[[#This Row],[n8]],flat_spelling[number],0),2),INDEX(sharp_spelling[],MATCH(scales[[#This Row],[n8]],sharp_spelling[number],0),2)),"")</f>
        <v/>
      </c>
      <c r="Z412" s="1" t="s">
        <v>78</v>
      </c>
      <c r="AA412" s="1" t="s">
        <v>78</v>
      </c>
      <c r="AB412" s="1" t="s">
        <v>77</v>
      </c>
      <c r="AC412" s="1" t="s">
        <v>80</v>
      </c>
      <c r="AD412" s="1" t="s">
        <v>79</v>
      </c>
      <c r="AE412" s="1" t="s">
        <v>77</v>
      </c>
      <c r="AF412" s="1" t="s">
        <v>79</v>
      </c>
    </row>
    <row r="413" spans="2:32" x14ac:dyDescent="0.4">
      <c r="B413" s="1">
        <v>411</v>
      </c>
      <c r="C413" s="1">
        <v>3</v>
      </c>
      <c r="D413" s="1" t="str">
        <f>scales[[#This Row],[nn1]]</f>
        <v>D</v>
      </c>
      <c r="E413" s="1" t="s">
        <v>100</v>
      </c>
      <c r="F413" s="1">
        <v>3</v>
      </c>
      <c r="G413" s="1" t="s">
        <v>102</v>
      </c>
      <c r="H413" s="1">
        <f t="shared" si="259"/>
        <v>11</v>
      </c>
      <c r="I413" s="1" t="str">
        <f>IF(COUNTIF(RMS_spelling[number],scales[[#This Row],[RMS]])&gt;0,"b","")</f>
        <v>b</v>
      </c>
      <c r="J413" s="1">
        <f t="shared" si="260"/>
        <v>3</v>
      </c>
      <c r="K413" s="1">
        <f t="shared" si="261"/>
        <v>4</v>
      </c>
      <c r="L413" s="1">
        <f t="shared" si="262"/>
        <v>6</v>
      </c>
      <c r="M413" s="1">
        <f t="shared" si="263"/>
        <v>7</v>
      </c>
      <c r="N413" s="1">
        <f t="shared" si="264"/>
        <v>10</v>
      </c>
      <c r="O413" s="1">
        <f t="shared" si="265"/>
        <v>11</v>
      </c>
      <c r="P413" s="1">
        <f t="shared" si="266"/>
        <v>1</v>
      </c>
      <c r="R413" s="1" t="str">
        <f>IFERROR(IF($I413="b",INDEX(flat_spelling[],MATCH(scales[[#This Row],[n1]],flat_spelling[number],0),2),INDEX(sharp_spelling[],MATCH(scales[[#This Row],[n1]],sharp_spelling[number],0),2)),"")</f>
        <v>D</v>
      </c>
      <c r="S413" s="1" t="str">
        <f>IFERROR(IF($I413="b",INDEX(flat_spelling[],MATCH(scales[[#This Row],[n2]],flat_spelling[number],0),2),INDEX(sharp_spelling[],MATCH(scales[[#This Row],[n2]],sharp_spelling[number],0),2)),"")</f>
        <v>Eb</v>
      </c>
      <c r="T413" s="1" t="str">
        <f>IFERROR(IF($I413="b",INDEX(flat_spelling[],MATCH(scales[[#This Row],[n3]],flat_spelling[number],0),2),INDEX(sharp_spelling[],MATCH(scales[[#This Row],[n3]],sharp_spelling[number],0),2)),"")</f>
        <v>F</v>
      </c>
      <c r="U413" s="1" t="str">
        <f>IFERROR(IF($I413="b",INDEX(flat_spelling[],MATCH(scales[[#This Row],[n4]],flat_spelling[number],0),2),INDEX(sharp_spelling[],MATCH(scales[[#This Row],[n4]],sharp_spelling[number],0),2)),"")</f>
        <v>Gb</v>
      </c>
      <c r="V413" s="1" t="str">
        <f>IFERROR(IF($I413="b",INDEX(flat_spelling[],MATCH(scales[[#This Row],[n5]],flat_spelling[number],0),2),INDEX(sharp_spelling[],MATCH(scales[[#This Row],[n5]],sharp_spelling[number],0),2)),"")</f>
        <v>A</v>
      </c>
      <c r="W413" s="1" t="str">
        <f>IFERROR(IF($I413="b",INDEX(flat_spelling[],MATCH(scales[[#This Row],[n6]],flat_spelling[number],0),2),INDEX(sharp_spelling[],MATCH(scales[[#This Row],[n6]],sharp_spelling[number],0),2)),"")</f>
        <v>Bb</v>
      </c>
      <c r="X413" s="1" t="str">
        <f>IFERROR(IF($I413="b",INDEX(flat_spelling[],MATCH(scales[[#This Row],[n7]],flat_spelling[number],0),2),INDEX(sharp_spelling[],MATCH(scales[[#This Row],[n7]],sharp_spelling[number],0),2)),"")</f>
        <v>C</v>
      </c>
      <c r="Y413" s="1" t="str">
        <f>IFERROR(IF($I413="b",INDEX(flat_spelling[],MATCH(scales[[#This Row],[n8]],flat_spelling[number],0),2),INDEX(sharp_spelling[],MATCH(scales[[#This Row],[n8]],sharp_spelling[number],0),2)),"")</f>
        <v/>
      </c>
      <c r="Z413" s="1" t="s">
        <v>78</v>
      </c>
      <c r="AA413" s="1" t="s">
        <v>78</v>
      </c>
      <c r="AB413" s="1" t="s">
        <v>77</v>
      </c>
      <c r="AC413" s="1" t="s">
        <v>80</v>
      </c>
      <c r="AD413" s="1" t="s">
        <v>79</v>
      </c>
      <c r="AE413" s="1" t="s">
        <v>77</v>
      </c>
      <c r="AF413" s="1" t="s">
        <v>79</v>
      </c>
    </row>
    <row r="414" spans="2:32" x14ac:dyDescent="0.4">
      <c r="B414" s="1">
        <v>412</v>
      </c>
      <c r="C414" s="1">
        <v>4</v>
      </c>
      <c r="D414" s="1" t="str">
        <f>scales[[#This Row],[nn1]]</f>
        <v>D#</v>
      </c>
      <c r="E414" s="1" t="s">
        <v>100</v>
      </c>
      <c r="F414" s="1">
        <v>3</v>
      </c>
      <c r="G414" s="1" t="s">
        <v>102</v>
      </c>
      <c r="H414" s="1">
        <f t="shared" si="259"/>
        <v>12</v>
      </c>
      <c r="I414" s="1" t="str">
        <f>IF(COUNTIF(RMS_spelling[number],scales[[#This Row],[RMS]])&gt;0,"b","")</f>
        <v/>
      </c>
      <c r="J414" s="1">
        <f t="shared" si="260"/>
        <v>4</v>
      </c>
      <c r="K414" s="1">
        <f t="shared" si="261"/>
        <v>5</v>
      </c>
      <c r="L414" s="1">
        <f t="shared" si="262"/>
        <v>7</v>
      </c>
      <c r="M414" s="1">
        <f t="shared" si="263"/>
        <v>8</v>
      </c>
      <c r="N414" s="1">
        <f t="shared" si="264"/>
        <v>11</v>
      </c>
      <c r="O414" s="1">
        <f t="shared" si="265"/>
        <v>12</v>
      </c>
      <c r="P414" s="1">
        <f t="shared" si="266"/>
        <v>2</v>
      </c>
      <c r="R414" s="1" t="str">
        <f>IFERROR(IF($I414="b",INDEX(flat_spelling[],MATCH(scales[[#This Row],[n1]],flat_spelling[number],0),2),INDEX(sharp_spelling[],MATCH(scales[[#This Row],[n1]],sharp_spelling[number],0),2)),"")</f>
        <v>D#</v>
      </c>
      <c r="S414" s="1" t="str">
        <f>IFERROR(IF($I414="b",INDEX(flat_spelling[],MATCH(scales[[#This Row],[n2]],flat_spelling[number],0),2),INDEX(sharp_spelling[],MATCH(scales[[#This Row],[n2]],sharp_spelling[number],0),2)),"")</f>
        <v>E</v>
      </c>
      <c r="T414" s="1" t="str">
        <f>IFERROR(IF($I414="b",INDEX(flat_spelling[],MATCH(scales[[#This Row],[n3]],flat_spelling[number],0),2),INDEX(sharp_spelling[],MATCH(scales[[#This Row],[n3]],sharp_spelling[number],0),2)),"")</f>
        <v>F#</v>
      </c>
      <c r="U414" s="1" t="str">
        <f>IFERROR(IF($I414="b",INDEX(flat_spelling[],MATCH(scales[[#This Row],[n4]],flat_spelling[number],0),2),INDEX(sharp_spelling[],MATCH(scales[[#This Row],[n4]],sharp_spelling[number],0),2)),"")</f>
        <v>G</v>
      </c>
      <c r="V414" s="1" t="str">
        <f>IFERROR(IF($I414="b",INDEX(flat_spelling[],MATCH(scales[[#This Row],[n5]],flat_spelling[number],0),2),INDEX(sharp_spelling[],MATCH(scales[[#This Row],[n5]],sharp_spelling[number],0),2)),"")</f>
        <v>A#</v>
      </c>
      <c r="W414" s="1" t="str">
        <f>IFERROR(IF($I414="b",INDEX(flat_spelling[],MATCH(scales[[#This Row],[n6]],flat_spelling[number],0),2),INDEX(sharp_spelling[],MATCH(scales[[#This Row],[n6]],sharp_spelling[number],0),2)),"")</f>
        <v>B</v>
      </c>
      <c r="X414" s="1" t="str">
        <f>IFERROR(IF($I414="b",INDEX(flat_spelling[],MATCH(scales[[#This Row],[n7]],flat_spelling[number],0),2),INDEX(sharp_spelling[],MATCH(scales[[#This Row],[n7]],sharp_spelling[number],0),2)),"")</f>
        <v>C#</v>
      </c>
      <c r="Y414" s="1" t="str">
        <f>IFERROR(IF($I414="b",INDEX(flat_spelling[],MATCH(scales[[#This Row],[n8]],flat_spelling[number],0),2),INDEX(sharp_spelling[],MATCH(scales[[#This Row],[n8]],sharp_spelling[number],0),2)),"")</f>
        <v/>
      </c>
      <c r="Z414" s="1" t="s">
        <v>78</v>
      </c>
      <c r="AA414" s="1" t="s">
        <v>78</v>
      </c>
      <c r="AB414" s="1" t="s">
        <v>77</v>
      </c>
      <c r="AC414" s="1" t="s">
        <v>80</v>
      </c>
      <c r="AD414" s="1" t="s">
        <v>79</v>
      </c>
      <c r="AE414" s="1" t="s">
        <v>77</v>
      </c>
      <c r="AF414" s="1" t="s">
        <v>79</v>
      </c>
    </row>
    <row r="415" spans="2:32" x14ac:dyDescent="0.4">
      <c r="B415" s="1">
        <v>413</v>
      </c>
      <c r="C415" s="1">
        <v>5</v>
      </c>
      <c r="D415" s="1" t="str">
        <f>scales[[#This Row],[nn1]]</f>
        <v>E</v>
      </c>
      <c r="E415" s="1" t="s">
        <v>100</v>
      </c>
      <c r="F415" s="1">
        <v>3</v>
      </c>
      <c r="G415" s="1" t="s">
        <v>102</v>
      </c>
      <c r="H415" s="1">
        <f t="shared" si="259"/>
        <v>1</v>
      </c>
      <c r="I415" s="1" t="str">
        <f>IF(COUNTIF(RMS_spelling[number],scales[[#This Row],[RMS]])&gt;0,"b","")</f>
        <v>b</v>
      </c>
      <c r="J415" s="1">
        <f t="shared" si="260"/>
        <v>5</v>
      </c>
      <c r="K415" s="1">
        <f t="shared" si="261"/>
        <v>6</v>
      </c>
      <c r="L415" s="1">
        <f t="shared" si="262"/>
        <v>8</v>
      </c>
      <c r="M415" s="1">
        <f t="shared" si="263"/>
        <v>9</v>
      </c>
      <c r="N415" s="1">
        <f t="shared" si="264"/>
        <v>12</v>
      </c>
      <c r="O415" s="1">
        <f t="shared" si="265"/>
        <v>1</v>
      </c>
      <c r="P415" s="1">
        <f t="shared" si="266"/>
        <v>3</v>
      </c>
      <c r="R415" s="1" t="str">
        <f>IFERROR(IF($I415="b",INDEX(flat_spelling[],MATCH(scales[[#This Row],[n1]],flat_spelling[number],0),2),INDEX(sharp_spelling[],MATCH(scales[[#This Row],[n1]],sharp_spelling[number],0),2)),"")</f>
        <v>E</v>
      </c>
      <c r="S415" s="1" t="str">
        <f>IFERROR(IF($I415="b",INDEX(flat_spelling[],MATCH(scales[[#This Row],[n2]],flat_spelling[number],0),2),INDEX(sharp_spelling[],MATCH(scales[[#This Row],[n2]],sharp_spelling[number],0),2)),"")</f>
        <v>F</v>
      </c>
      <c r="T415" s="1" t="str">
        <f>IFERROR(IF($I415="b",INDEX(flat_spelling[],MATCH(scales[[#This Row],[n3]],flat_spelling[number],0),2),INDEX(sharp_spelling[],MATCH(scales[[#This Row],[n3]],sharp_spelling[number],0),2)),"")</f>
        <v>G</v>
      </c>
      <c r="U415" s="1" t="str">
        <f>IFERROR(IF($I415="b",INDEX(flat_spelling[],MATCH(scales[[#This Row],[n4]],flat_spelling[number],0),2),INDEX(sharp_spelling[],MATCH(scales[[#This Row],[n4]],sharp_spelling[number],0),2)),"")</f>
        <v>Ab</v>
      </c>
      <c r="V415" s="1" t="str">
        <f>IFERROR(IF($I415="b",INDEX(flat_spelling[],MATCH(scales[[#This Row],[n5]],flat_spelling[number],0),2),INDEX(sharp_spelling[],MATCH(scales[[#This Row],[n5]],sharp_spelling[number],0),2)),"")</f>
        <v>B</v>
      </c>
      <c r="W415" s="1" t="str">
        <f>IFERROR(IF($I415="b",INDEX(flat_spelling[],MATCH(scales[[#This Row],[n6]],flat_spelling[number],0),2),INDEX(sharp_spelling[],MATCH(scales[[#This Row],[n6]],sharp_spelling[number],0),2)),"")</f>
        <v>C</v>
      </c>
      <c r="X415" s="1" t="str">
        <f>IFERROR(IF($I415="b",INDEX(flat_spelling[],MATCH(scales[[#This Row],[n7]],flat_spelling[number],0),2),INDEX(sharp_spelling[],MATCH(scales[[#This Row],[n7]],sharp_spelling[number],0),2)),"")</f>
        <v>D</v>
      </c>
      <c r="Y415" s="1" t="str">
        <f>IFERROR(IF($I415="b",INDEX(flat_spelling[],MATCH(scales[[#This Row],[n8]],flat_spelling[number],0),2),INDEX(sharp_spelling[],MATCH(scales[[#This Row],[n8]],sharp_spelling[number],0),2)),"")</f>
        <v/>
      </c>
      <c r="Z415" s="1" t="s">
        <v>78</v>
      </c>
      <c r="AA415" s="1" t="s">
        <v>78</v>
      </c>
      <c r="AB415" s="1" t="s">
        <v>77</v>
      </c>
      <c r="AC415" s="1" t="s">
        <v>80</v>
      </c>
      <c r="AD415" s="1" t="s">
        <v>79</v>
      </c>
      <c r="AE415" s="1" t="s">
        <v>77</v>
      </c>
      <c r="AF415" s="1" t="s">
        <v>79</v>
      </c>
    </row>
    <row r="416" spans="2:32" x14ac:dyDescent="0.4">
      <c r="B416" s="1">
        <v>414</v>
      </c>
      <c r="C416" s="1">
        <v>6</v>
      </c>
      <c r="D416" s="1" t="str">
        <f>scales[[#This Row],[nn1]]</f>
        <v>F</v>
      </c>
      <c r="E416" s="1" t="s">
        <v>100</v>
      </c>
      <c r="F416" s="1">
        <v>3</v>
      </c>
      <c r="G416" s="1" t="s">
        <v>102</v>
      </c>
      <c r="H416" s="1">
        <f t="shared" si="259"/>
        <v>2</v>
      </c>
      <c r="I416" s="1" t="str">
        <f>IF(COUNTIF(RMS_spelling[number],scales[[#This Row],[RMS]])&gt;0,"b","")</f>
        <v>b</v>
      </c>
      <c r="J416" s="1">
        <f t="shared" si="260"/>
        <v>6</v>
      </c>
      <c r="K416" s="1">
        <f t="shared" si="261"/>
        <v>7</v>
      </c>
      <c r="L416" s="1">
        <f t="shared" si="262"/>
        <v>9</v>
      </c>
      <c r="M416" s="1">
        <f t="shared" si="263"/>
        <v>10</v>
      </c>
      <c r="N416" s="1">
        <f t="shared" si="264"/>
        <v>1</v>
      </c>
      <c r="O416" s="1">
        <f t="shared" si="265"/>
        <v>2</v>
      </c>
      <c r="P416" s="1">
        <f t="shared" si="266"/>
        <v>4</v>
      </c>
      <c r="R416" s="1" t="str">
        <f>IFERROR(IF($I416="b",INDEX(flat_spelling[],MATCH(scales[[#This Row],[n1]],flat_spelling[number],0),2),INDEX(sharp_spelling[],MATCH(scales[[#This Row],[n1]],sharp_spelling[number],0),2)),"")</f>
        <v>F</v>
      </c>
      <c r="S416" s="1" t="str">
        <f>IFERROR(IF($I416="b",INDEX(flat_spelling[],MATCH(scales[[#This Row],[n2]],flat_spelling[number],0),2),INDEX(sharp_spelling[],MATCH(scales[[#This Row],[n2]],sharp_spelling[number],0),2)),"")</f>
        <v>Gb</v>
      </c>
      <c r="T416" s="1" t="str">
        <f>IFERROR(IF($I416="b",INDEX(flat_spelling[],MATCH(scales[[#This Row],[n3]],flat_spelling[number],0),2),INDEX(sharp_spelling[],MATCH(scales[[#This Row],[n3]],sharp_spelling[number],0),2)),"")</f>
        <v>Ab</v>
      </c>
      <c r="U416" s="1" t="str">
        <f>IFERROR(IF($I416="b",INDEX(flat_spelling[],MATCH(scales[[#This Row],[n4]],flat_spelling[number],0),2),INDEX(sharp_spelling[],MATCH(scales[[#This Row],[n4]],sharp_spelling[number],0),2)),"")</f>
        <v>A</v>
      </c>
      <c r="V416" s="1" t="str">
        <f>IFERROR(IF($I416="b",INDEX(flat_spelling[],MATCH(scales[[#This Row],[n5]],flat_spelling[number],0),2),INDEX(sharp_spelling[],MATCH(scales[[#This Row],[n5]],sharp_spelling[number],0),2)),"")</f>
        <v>C</v>
      </c>
      <c r="W416" s="1" t="str">
        <f>IFERROR(IF($I416="b",INDEX(flat_spelling[],MATCH(scales[[#This Row],[n6]],flat_spelling[number],0),2),INDEX(sharp_spelling[],MATCH(scales[[#This Row],[n6]],sharp_spelling[number],0),2)),"")</f>
        <v>Db</v>
      </c>
      <c r="X416" s="1" t="str">
        <f>IFERROR(IF($I416="b",INDEX(flat_spelling[],MATCH(scales[[#This Row],[n7]],flat_spelling[number],0),2),INDEX(sharp_spelling[],MATCH(scales[[#This Row],[n7]],sharp_spelling[number],0),2)),"")</f>
        <v>Eb</v>
      </c>
      <c r="Y416" s="1" t="str">
        <f>IFERROR(IF($I416="b",INDEX(flat_spelling[],MATCH(scales[[#This Row],[n8]],flat_spelling[number],0),2),INDEX(sharp_spelling[],MATCH(scales[[#This Row],[n8]],sharp_spelling[number],0),2)),"")</f>
        <v/>
      </c>
      <c r="Z416" s="1" t="s">
        <v>78</v>
      </c>
      <c r="AA416" s="1" t="s">
        <v>78</v>
      </c>
      <c r="AB416" s="1" t="s">
        <v>77</v>
      </c>
      <c r="AC416" s="1" t="s">
        <v>80</v>
      </c>
      <c r="AD416" s="1" t="s">
        <v>79</v>
      </c>
      <c r="AE416" s="1" t="s">
        <v>77</v>
      </c>
      <c r="AF416" s="1" t="s">
        <v>79</v>
      </c>
    </row>
    <row r="417" spans="2:32" x14ac:dyDescent="0.4">
      <c r="B417" s="1">
        <v>415</v>
      </c>
      <c r="C417" s="1">
        <v>7</v>
      </c>
      <c r="D417" s="1" t="str">
        <f>scales[[#This Row],[nn1]]</f>
        <v>F#</v>
      </c>
      <c r="E417" s="1" t="s">
        <v>100</v>
      </c>
      <c r="F417" s="1">
        <v>3</v>
      </c>
      <c r="G417" s="1" t="s">
        <v>102</v>
      </c>
      <c r="H417" s="1">
        <f t="shared" si="259"/>
        <v>3</v>
      </c>
      <c r="I417" s="1" t="str">
        <f>IF(COUNTIF(RMS_spelling[number],scales[[#This Row],[RMS]])&gt;0,"b","")</f>
        <v/>
      </c>
      <c r="J417" s="1">
        <f t="shared" si="260"/>
        <v>7</v>
      </c>
      <c r="K417" s="1">
        <f t="shared" si="261"/>
        <v>8</v>
      </c>
      <c r="L417" s="1">
        <f t="shared" si="262"/>
        <v>10</v>
      </c>
      <c r="M417" s="1">
        <f t="shared" si="263"/>
        <v>11</v>
      </c>
      <c r="N417" s="1">
        <f t="shared" si="264"/>
        <v>2</v>
      </c>
      <c r="O417" s="1">
        <f t="shared" si="265"/>
        <v>3</v>
      </c>
      <c r="P417" s="1">
        <f t="shared" si="266"/>
        <v>5</v>
      </c>
      <c r="R417" s="1" t="str">
        <f>IFERROR(IF($I417="b",INDEX(flat_spelling[],MATCH(scales[[#This Row],[n1]],flat_spelling[number],0),2),INDEX(sharp_spelling[],MATCH(scales[[#This Row],[n1]],sharp_spelling[number],0),2)),"")</f>
        <v>F#</v>
      </c>
      <c r="S417" s="1" t="str">
        <f>IFERROR(IF($I417="b",INDEX(flat_spelling[],MATCH(scales[[#This Row],[n2]],flat_spelling[number],0),2),INDEX(sharp_spelling[],MATCH(scales[[#This Row],[n2]],sharp_spelling[number],0),2)),"")</f>
        <v>G</v>
      </c>
      <c r="T417" s="1" t="str">
        <f>IFERROR(IF($I417="b",INDEX(flat_spelling[],MATCH(scales[[#This Row],[n3]],flat_spelling[number],0),2),INDEX(sharp_spelling[],MATCH(scales[[#This Row],[n3]],sharp_spelling[number],0),2)),"")</f>
        <v>A</v>
      </c>
      <c r="U417" s="1" t="str">
        <f>IFERROR(IF($I417="b",INDEX(flat_spelling[],MATCH(scales[[#This Row],[n4]],flat_spelling[number],0),2),INDEX(sharp_spelling[],MATCH(scales[[#This Row],[n4]],sharp_spelling[number],0),2)),"")</f>
        <v>A#</v>
      </c>
      <c r="V417" s="1" t="str">
        <f>IFERROR(IF($I417="b",INDEX(flat_spelling[],MATCH(scales[[#This Row],[n5]],flat_spelling[number],0),2),INDEX(sharp_spelling[],MATCH(scales[[#This Row],[n5]],sharp_spelling[number],0),2)),"")</f>
        <v>C#</v>
      </c>
      <c r="W417" s="1" t="str">
        <f>IFERROR(IF($I417="b",INDEX(flat_spelling[],MATCH(scales[[#This Row],[n6]],flat_spelling[number],0),2),INDEX(sharp_spelling[],MATCH(scales[[#This Row],[n6]],sharp_spelling[number],0),2)),"")</f>
        <v>D</v>
      </c>
      <c r="X417" s="1" t="str">
        <f>IFERROR(IF($I417="b",INDEX(flat_spelling[],MATCH(scales[[#This Row],[n7]],flat_spelling[number],0),2),INDEX(sharp_spelling[],MATCH(scales[[#This Row],[n7]],sharp_spelling[number],0),2)),"")</f>
        <v>E</v>
      </c>
      <c r="Y417" s="1" t="str">
        <f>IFERROR(IF($I417="b",INDEX(flat_spelling[],MATCH(scales[[#This Row],[n8]],flat_spelling[number],0),2),INDEX(sharp_spelling[],MATCH(scales[[#This Row],[n8]],sharp_spelling[number],0),2)),"")</f>
        <v/>
      </c>
      <c r="Z417" s="1" t="s">
        <v>78</v>
      </c>
      <c r="AA417" s="1" t="s">
        <v>78</v>
      </c>
      <c r="AB417" s="1" t="s">
        <v>77</v>
      </c>
      <c r="AC417" s="1" t="s">
        <v>80</v>
      </c>
      <c r="AD417" s="1" t="s">
        <v>79</v>
      </c>
      <c r="AE417" s="1" t="s">
        <v>77</v>
      </c>
      <c r="AF417" s="1" t="s">
        <v>79</v>
      </c>
    </row>
    <row r="418" spans="2:32" x14ac:dyDescent="0.4">
      <c r="B418" s="1">
        <v>416</v>
      </c>
      <c r="C418" s="1">
        <v>8</v>
      </c>
      <c r="D418" s="1" t="str">
        <f>scales[[#This Row],[nn1]]</f>
        <v>G</v>
      </c>
      <c r="E418" s="1" t="s">
        <v>100</v>
      </c>
      <c r="F418" s="1">
        <v>3</v>
      </c>
      <c r="G418" s="1" t="s">
        <v>102</v>
      </c>
      <c r="H418" s="1">
        <f t="shared" si="259"/>
        <v>4</v>
      </c>
      <c r="I418" s="1" t="str">
        <f>IF(COUNTIF(RMS_spelling[number],scales[[#This Row],[RMS]])&gt;0,"b","")</f>
        <v>b</v>
      </c>
      <c r="J418" s="1">
        <f t="shared" si="260"/>
        <v>8</v>
      </c>
      <c r="K418" s="1">
        <f t="shared" si="261"/>
        <v>9</v>
      </c>
      <c r="L418" s="1">
        <f t="shared" si="262"/>
        <v>11</v>
      </c>
      <c r="M418" s="1">
        <f t="shared" si="263"/>
        <v>12</v>
      </c>
      <c r="N418" s="1">
        <f t="shared" si="264"/>
        <v>3</v>
      </c>
      <c r="O418" s="1">
        <f t="shared" si="265"/>
        <v>4</v>
      </c>
      <c r="P418" s="1">
        <f t="shared" si="266"/>
        <v>6</v>
      </c>
      <c r="R418" s="1" t="str">
        <f>IFERROR(IF($I418="b",INDEX(flat_spelling[],MATCH(scales[[#This Row],[n1]],flat_spelling[number],0),2),INDEX(sharp_spelling[],MATCH(scales[[#This Row],[n1]],sharp_spelling[number],0),2)),"")</f>
        <v>G</v>
      </c>
      <c r="S418" s="1" t="str">
        <f>IFERROR(IF($I418="b",INDEX(flat_spelling[],MATCH(scales[[#This Row],[n2]],flat_spelling[number],0),2),INDEX(sharp_spelling[],MATCH(scales[[#This Row],[n2]],sharp_spelling[number],0),2)),"")</f>
        <v>Ab</v>
      </c>
      <c r="T418" s="1" t="str">
        <f>IFERROR(IF($I418="b",INDEX(flat_spelling[],MATCH(scales[[#This Row],[n3]],flat_spelling[number],0),2),INDEX(sharp_spelling[],MATCH(scales[[#This Row],[n3]],sharp_spelling[number],0),2)),"")</f>
        <v>Bb</v>
      </c>
      <c r="U418" s="1" t="str">
        <f>IFERROR(IF($I418="b",INDEX(flat_spelling[],MATCH(scales[[#This Row],[n4]],flat_spelling[number],0),2),INDEX(sharp_spelling[],MATCH(scales[[#This Row],[n4]],sharp_spelling[number],0),2)),"")</f>
        <v>B</v>
      </c>
      <c r="V418" s="1" t="str">
        <f>IFERROR(IF($I418="b",INDEX(flat_spelling[],MATCH(scales[[#This Row],[n5]],flat_spelling[number],0),2),INDEX(sharp_spelling[],MATCH(scales[[#This Row],[n5]],sharp_spelling[number],0),2)),"")</f>
        <v>D</v>
      </c>
      <c r="W418" s="1" t="str">
        <f>IFERROR(IF($I418="b",INDEX(flat_spelling[],MATCH(scales[[#This Row],[n6]],flat_spelling[number],0),2),INDEX(sharp_spelling[],MATCH(scales[[#This Row],[n6]],sharp_spelling[number],0),2)),"")</f>
        <v>Eb</v>
      </c>
      <c r="X418" s="1" t="str">
        <f>IFERROR(IF($I418="b",INDEX(flat_spelling[],MATCH(scales[[#This Row],[n7]],flat_spelling[number],0),2),INDEX(sharp_spelling[],MATCH(scales[[#This Row],[n7]],sharp_spelling[number],0),2)),"")</f>
        <v>F</v>
      </c>
      <c r="Y418" s="1" t="str">
        <f>IFERROR(IF($I418="b",INDEX(flat_spelling[],MATCH(scales[[#This Row],[n8]],flat_spelling[number],0),2),INDEX(sharp_spelling[],MATCH(scales[[#This Row],[n8]],sharp_spelling[number],0),2)),"")</f>
        <v/>
      </c>
      <c r="Z418" s="1" t="s">
        <v>78</v>
      </c>
      <c r="AA418" s="1" t="s">
        <v>78</v>
      </c>
      <c r="AB418" s="1" t="s">
        <v>77</v>
      </c>
      <c r="AC418" s="1" t="s">
        <v>80</v>
      </c>
      <c r="AD418" s="1" t="s">
        <v>79</v>
      </c>
      <c r="AE418" s="1" t="s">
        <v>77</v>
      </c>
      <c r="AF418" s="1" t="s">
        <v>79</v>
      </c>
    </row>
    <row r="419" spans="2:32" x14ac:dyDescent="0.4">
      <c r="B419" s="1">
        <v>417</v>
      </c>
      <c r="C419" s="1">
        <v>9</v>
      </c>
      <c r="D419" s="1" t="str">
        <f>scales[[#This Row],[nn1]]</f>
        <v>G#</v>
      </c>
      <c r="E419" s="1" t="s">
        <v>100</v>
      </c>
      <c r="F419" s="1">
        <v>3</v>
      </c>
      <c r="G419" s="1" t="s">
        <v>102</v>
      </c>
      <c r="H419" s="1">
        <f t="shared" si="259"/>
        <v>5</v>
      </c>
      <c r="I419" s="1" t="str">
        <f>IF(COUNTIF(RMS_spelling[number],scales[[#This Row],[RMS]])&gt;0,"b","")</f>
        <v/>
      </c>
      <c r="J419" s="1">
        <f t="shared" si="260"/>
        <v>9</v>
      </c>
      <c r="K419" s="1">
        <f t="shared" si="261"/>
        <v>10</v>
      </c>
      <c r="L419" s="1">
        <f t="shared" si="262"/>
        <v>12</v>
      </c>
      <c r="M419" s="1">
        <f t="shared" si="263"/>
        <v>1</v>
      </c>
      <c r="N419" s="1">
        <f t="shared" si="264"/>
        <v>4</v>
      </c>
      <c r="O419" s="1">
        <f t="shared" si="265"/>
        <v>5</v>
      </c>
      <c r="P419" s="1">
        <f t="shared" si="266"/>
        <v>7</v>
      </c>
      <c r="R419" s="1" t="str">
        <f>IFERROR(IF($I419="b",INDEX(flat_spelling[],MATCH(scales[[#This Row],[n1]],flat_spelling[number],0),2),INDEX(sharp_spelling[],MATCH(scales[[#This Row],[n1]],sharp_spelling[number],0),2)),"")</f>
        <v>G#</v>
      </c>
      <c r="S419" s="1" t="str">
        <f>IFERROR(IF($I419="b",INDEX(flat_spelling[],MATCH(scales[[#This Row],[n2]],flat_spelling[number],0),2),INDEX(sharp_spelling[],MATCH(scales[[#This Row],[n2]],sharp_spelling[number],0),2)),"")</f>
        <v>A</v>
      </c>
      <c r="T419" s="1" t="str">
        <f>IFERROR(IF($I419="b",INDEX(flat_spelling[],MATCH(scales[[#This Row],[n3]],flat_spelling[number],0),2),INDEX(sharp_spelling[],MATCH(scales[[#This Row],[n3]],sharp_spelling[number],0),2)),"")</f>
        <v>B</v>
      </c>
      <c r="U419" s="1" t="str">
        <f>IFERROR(IF($I419="b",INDEX(flat_spelling[],MATCH(scales[[#This Row],[n4]],flat_spelling[number],0),2),INDEX(sharp_spelling[],MATCH(scales[[#This Row],[n4]],sharp_spelling[number],0),2)),"")</f>
        <v>C</v>
      </c>
      <c r="V419" s="1" t="str">
        <f>IFERROR(IF($I419="b",INDEX(flat_spelling[],MATCH(scales[[#This Row],[n5]],flat_spelling[number],0),2),INDEX(sharp_spelling[],MATCH(scales[[#This Row],[n5]],sharp_spelling[number],0),2)),"")</f>
        <v>D#</v>
      </c>
      <c r="W419" s="1" t="str">
        <f>IFERROR(IF($I419="b",INDEX(flat_spelling[],MATCH(scales[[#This Row],[n6]],flat_spelling[number],0),2),INDEX(sharp_spelling[],MATCH(scales[[#This Row],[n6]],sharp_spelling[number],0),2)),"")</f>
        <v>E</v>
      </c>
      <c r="X419" s="1" t="str">
        <f>IFERROR(IF($I419="b",INDEX(flat_spelling[],MATCH(scales[[#This Row],[n7]],flat_spelling[number],0),2),INDEX(sharp_spelling[],MATCH(scales[[#This Row],[n7]],sharp_spelling[number],0),2)),"")</f>
        <v>F#</v>
      </c>
      <c r="Y419" s="1" t="str">
        <f>IFERROR(IF($I419="b",INDEX(flat_spelling[],MATCH(scales[[#This Row],[n8]],flat_spelling[number],0),2),INDEX(sharp_spelling[],MATCH(scales[[#This Row],[n8]],sharp_spelling[number],0),2)),"")</f>
        <v/>
      </c>
      <c r="Z419" s="1" t="s">
        <v>78</v>
      </c>
      <c r="AA419" s="1" t="s">
        <v>78</v>
      </c>
      <c r="AB419" s="1" t="s">
        <v>77</v>
      </c>
      <c r="AC419" s="1" t="s">
        <v>80</v>
      </c>
      <c r="AD419" s="1" t="s">
        <v>79</v>
      </c>
      <c r="AE419" s="1" t="s">
        <v>77</v>
      </c>
      <c r="AF419" s="1" t="s">
        <v>79</v>
      </c>
    </row>
    <row r="420" spans="2:32" x14ac:dyDescent="0.4">
      <c r="B420" s="1">
        <v>418</v>
      </c>
      <c r="C420" s="1">
        <v>10</v>
      </c>
      <c r="D420" s="1" t="str">
        <f>scales[[#This Row],[nn1]]</f>
        <v>A</v>
      </c>
      <c r="E420" s="1" t="s">
        <v>100</v>
      </c>
      <c r="F420" s="1">
        <v>3</v>
      </c>
      <c r="G420" s="1" t="s">
        <v>102</v>
      </c>
      <c r="H420" s="1">
        <f t="shared" si="259"/>
        <v>6</v>
      </c>
      <c r="I420" s="1" t="str">
        <f>IF(COUNTIF(RMS_spelling[number],scales[[#This Row],[RMS]])&gt;0,"b","")</f>
        <v>b</v>
      </c>
      <c r="J420" s="1">
        <f t="shared" si="260"/>
        <v>10</v>
      </c>
      <c r="K420" s="1">
        <f t="shared" si="261"/>
        <v>11</v>
      </c>
      <c r="L420" s="1">
        <f t="shared" si="262"/>
        <v>1</v>
      </c>
      <c r="M420" s="1">
        <f t="shared" si="263"/>
        <v>2</v>
      </c>
      <c r="N420" s="1">
        <f t="shared" si="264"/>
        <v>5</v>
      </c>
      <c r="O420" s="1">
        <f t="shared" si="265"/>
        <v>6</v>
      </c>
      <c r="P420" s="1">
        <f t="shared" si="266"/>
        <v>8</v>
      </c>
      <c r="R420" s="1" t="str">
        <f>IFERROR(IF($I420="b",INDEX(flat_spelling[],MATCH(scales[[#This Row],[n1]],flat_spelling[number],0),2),INDEX(sharp_spelling[],MATCH(scales[[#This Row],[n1]],sharp_spelling[number],0),2)),"")</f>
        <v>A</v>
      </c>
      <c r="S420" s="1" t="str">
        <f>IFERROR(IF($I420="b",INDEX(flat_spelling[],MATCH(scales[[#This Row],[n2]],flat_spelling[number],0),2),INDEX(sharp_spelling[],MATCH(scales[[#This Row],[n2]],sharp_spelling[number],0),2)),"")</f>
        <v>Bb</v>
      </c>
      <c r="T420" s="1" t="str">
        <f>IFERROR(IF($I420="b",INDEX(flat_spelling[],MATCH(scales[[#This Row],[n3]],flat_spelling[number],0),2),INDEX(sharp_spelling[],MATCH(scales[[#This Row],[n3]],sharp_spelling[number],0),2)),"")</f>
        <v>C</v>
      </c>
      <c r="U420" s="1" t="str">
        <f>IFERROR(IF($I420="b",INDEX(flat_spelling[],MATCH(scales[[#This Row],[n4]],flat_spelling[number],0),2),INDEX(sharp_spelling[],MATCH(scales[[#This Row],[n4]],sharp_spelling[number],0),2)),"")</f>
        <v>Db</v>
      </c>
      <c r="V420" s="1" t="str">
        <f>IFERROR(IF($I420="b",INDEX(flat_spelling[],MATCH(scales[[#This Row],[n5]],flat_spelling[number],0),2),INDEX(sharp_spelling[],MATCH(scales[[#This Row],[n5]],sharp_spelling[number],0),2)),"")</f>
        <v>E</v>
      </c>
      <c r="W420" s="1" t="str">
        <f>IFERROR(IF($I420="b",INDEX(flat_spelling[],MATCH(scales[[#This Row],[n6]],flat_spelling[number],0),2),INDEX(sharp_spelling[],MATCH(scales[[#This Row],[n6]],sharp_spelling[number],0),2)),"")</f>
        <v>F</v>
      </c>
      <c r="X420" s="1" t="str">
        <f>IFERROR(IF($I420="b",INDEX(flat_spelling[],MATCH(scales[[#This Row],[n7]],flat_spelling[number],0),2),INDEX(sharp_spelling[],MATCH(scales[[#This Row],[n7]],sharp_spelling[number],0),2)),"")</f>
        <v>G</v>
      </c>
      <c r="Y420" s="1" t="str">
        <f>IFERROR(IF($I420="b",INDEX(flat_spelling[],MATCH(scales[[#This Row],[n8]],flat_spelling[number],0),2),INDEX(sharp_spelling[],MATCH(scales[[#This Row],[n8]],sharp_spelling[number],0),2)),"")</f>
        <v/>
      </c>
      <c r="Z420" s="1" t="s">
        <v>78</v>
      </c>
      <c r="AA420" s="1" t="s">
        <v>78</v>
      </c>
      <c r="AB420" s="1" t="s">
        <v>77</v>
      </c>
      <c r="AC420" s="1" t="s">
        <v>80</v>
      </c>
      <c r="AD420" s="1" t="s">
        <v>79</v>
      </c>
      <c r="AE420" s="1" t="s">
        <v>77</v>
      </c>
      <c r="AF420" s="1" t="s">
        <v>79</v>
      </c>
    </row>
    <row r="421" spans="2:32" x14ac:dyDescent="0.4">
      <c r="B421" s="1">
        <v>419</v>
      </c>
      <c r="C421" s="1">
        <v>11</v>
      </c>
      <c r="D421" s="1" t="str">
        <f>scales[[#This Row],[nn1]]</f>
        <v>A#</v>
      </c>
      <c r="E421" s="1" t="s">
        <v>100</v>
      </c>
      <c r="F421" s="1">
        <v>3</v>
      </c>
      <c r="G421" s="1" t="s">
        <v>102</v>
      </c>
      <c r="H421" s="1">
        <f t="shared" si="259"/>
        <v>7</v>
      </c>
      <c r="I421" s="1" t="str">
        <f>IF(COUNTIF(RMS_spelling[number],scales[[#This Row],[RMS]])&gt;0,"b","")</f>
        <v/>
      </c>
      <c r="J421" s="1">
        <f t="shared" si="260"/>
        <v>11</v>
      </c>
      <c r="K421" s="1">
        <f t="shared" si="261"/>
        <v>12</v>
      </c>
      <c r="L421" s="1">
        <f t="shared" si="262"/>
        <v>2</v>
      </c>
      <c r="M421" s="1">
        <f t="shared" si="263"/>
        <v>3</v>
      </c>
      <c r="N421" s="1">
        <f t="shared" si="264"/>
        <v>6</v>
      </c>
      <c r="O421" s="1">
        <f t="shared" si="265"/>
        <v>7</v>
      </c>
      <c r="P421" s="1">
        <f t="shared" si="266"/>
        <v>9</v>
      </c>
      <c r="R421" s="1" t="str">
        <f>IFERROR(IF($I421="b",INDEX(flat_spelling[],MATCH(scales[[#This Row],[n1]],flat_spelling[number],0),2),INDEX(sharp_spelling[],MATCH(scales[[#This Row],[n1]],sharp_spelling[number],0),2)),"")</f>
        <v>A#</v>
      </c>
      <c r="S421" s="1" t="str">
        <f>IFERROR(IF($I421="b",INDEX(flat_spelling[],MATCH(scales[[#This Row],[n2]],flat_spelling[number],0),2),INDEX(sharp_spelling[],MATCH(scales[[#This Row],[n2]],sharp_spelling[number],0),2)),"")</f>
        <v>B</v>
      </c>
      <c r="T421" s="1" t="str">
        <f>IFERROR(IF($I421="b",INDEX(flat_spelling[],MATCH(scales[[#This Row],[n3]],flat_spelling[number],0),2),INDEX(sharp_spelling[],MATCH(scales[[#This Row],[n3]],sharp_spelling[number],0),2)),"")</f>
        <v>C#</v>
      </c>
      <c r="U421" s="1" t="str">
        <f>IFERROR(IF($I421="b",INDEX(flat_spelling[],MATCH(scales[[#This Row],[n4]],flat_spelling[number],0),2),INDEX(sharp_spelling[],MATCH(scales[[#This Row],[n4]],sharp_spelling[number],0),2)),"")</f>
        <v>D</v>
      </c>
      <c r="V421" s="1" t="str">
        <f>IFERROR(IF($I421="b",INDEX(flat_spelling[],MATCH(scales[[#This Row],[n5]],flat_spelling[number],0),2),INDEX(sharp_spelling[],MATCH(scales[[#This Row],[n5]],sharp_spelling[number],0),2)),"")</f>
        <v>F</v>
      </c>
      <c r="W421" s="1" t="str">
        <f>IFERROR(IF($I421="b",INDEX(flat_spelling[],MATCH(scales[[#This Row],[n6]],flat_spelling[number],0),2),INDEX(sharp_spelling[],MATCH(scales[[#This Row],[n6]],sharp_spelling[number],0),2)),"")</f>
        <v>F#</v>
      </c>
      <c r="X421" s="1" t="str">
        <f>IFERROR(IF($I421="b",INDEX(flat_spelling[],MATCH(scales[[#This Row],[n7]],flat_spelling[number],0),2),INDEX(sharp_spelling[],MATCH(scales[[#This Row],[n7]],sharp_spelling[number],0),2)),"")</f>
        <v>G#</v>
      </c>
      <c r="Y421" s="1" t="str">
        <f>IFERROR(IF($I421="b",INDEX(flat_spelling[],MATCH(scales[[#This Row],[n8]],flat_spelling[number],0),2),INDEX(sharp_spelling[],MATCH(scales[[#This Row],[n8]],sharp_spelling[number],0),2)),"")</f>
        <v/>
      </c>
      <c r="Z421" s="1" t="s">
        <v>78</v>
      </c>
      <c r="AA421" s="1" t="s">
        <v>78</v>
      </c>
      <c r="AB421" s="1" t="s">
        <v>77</v>
      </c>
      <c r="AC421" s="1" t="s">
        <v>80</v>
      </c>
      <c r="AD421" s="1" t="s">
        <v>79</v>
      </c>
      <c r="AE421" s="1" t="s">
        <v>77</v>
      </c>
      <c r="AF421" s="1" t="s">
        <v>79</v>
      </c>
    </row>
    <row r="422" spans="2:32" x14ac:dyDescent="0.4">
      <c r="B422" s="1">
        <v>420</v>
      </c>
      <c r="C422" s="1">
        <v>12</v>
      </c>
      <c r="D422" s="1" t="str">
        <f>scales[[#This Row],[nn1]]</f>
        <v>B</v>
      </c>
      <c r="E422" s="1" t="s">
        <v>100</v>
      </c>
      <c r="F422" s="1">
        <v>3</v>
      </c>
      <c r="G422" s="1" t="s">
        <v>102</v>
      </c>
      <c r="H422" s="1">
        <f t="shared" si="259"/>
        <v>8</v>
      </c>
      <c r="I422" s="1" t="str">
        <f>IF(COUNTIF(RMS_spelling[number],scales[[#This Row],[RMS]])&gt;0,"b","")</f>
        <v/>
      </c>
      <c r="J422" s="1">
        <f t="shared" si="260"/>
        <v>12</v>
      </c>
      <c r="K422" s="1">
        <f t="shared" si="261"/>
        <v>1</v>
      </c>
      <c r="L422" s="1">
        <f t="shared" si="262"/>
        <v>3</v>
      </c>
      <c r="M422" s="1">
        <f t="shared" si="263"/>
        <v>4</v>
      </c>
      <c r="N422" s="1">
        <f t="shared" si="264"/>
        <v>7</v>
      </c>
      <c r="O422" s="1">
        <f t="shared" si="265"/>
        <v>8</v>
      </c>
      <c r="P422" s="1">
        <f t="shared" si="266"/>
        <v>10</v>
      </c>
      <c r="R422" s="1" t="str">
        <f>IFERROR(IF($I422="b",INDEX(flat_spelling[],MATCH(scales[[#This Row],[n1]],flat_spelling[number],0),2),INDEX(sharp_spelling[],MATCH(scales[[#This Row],[n1]],sharp_spelling[number],0),2)),"")</f>
        <v>B</v>
      </c>
      <c r="S422" s="1" t="str">
        <f>IFERROR(IF($I422="b",INDEX(flat_spelling[],MATCH(scales[[#This Row],[n2]],flat_spelling[number],0),2),INDEX(sharp_spelling[],MATCH(scales[[#This Row],[n2]],sharp_spelling[number],0),2)),"")</f>
        <v>C</v>
      </c>
      <c r="T422" s="1" t="str">
        <f>IFERROR(IF($I422="b",INDEX(flat_spelling[],MATCH(scales[[#This Row],[n3]],flat_spelling[number],0),2),INDEX(sharp_spelling[],MATCH(scales[[#This Row],[n3]],sharp_spelling[number],0),2)),"")</f>
        <v>D</v>
      </c>
      <c r="U422" s="1" t="str">
        <f>IFERROR(IF($I422="b",INDEX(flat_spelling[],MATCH(scales[[#This Row],[n4]],flat_spelling[number],0),2),INDEX(sharp_spelling[],MATCH(scales[[#This Row],[n4]],sharp_spelling[number],0),2)),"")</f>
        <v>D#</v>
      </c>
      <c r="V422" s="1" t="str">
        <f>IFERROR(IF($I422="b",INDEX(flat_spelling[],MATCH(scales[[#This Row],[n5]],flat_spelling[number],0),2),INDEX(sharp_spelling[],MATCH(scales[[#This Row],[n5]],sharp_spelling[number],0),2)),"")</f>
        <v>F#</v>
      </c>
      <c r="W422" s="1" t="str">
        <f>IFERROR(IF($I422="b",INDEX(flat_spelling[],MATCH(scales[[#This Row],[n6]],flat_spelling[number],0),2),INDEX(sharp_spelling[],MATCH(scales[[#This Row],[n6]],sharp_spelling[number],0),2)),"")</f>
        <v>G</v>
      </c>
      <c r="X422" s="1" t="str">
        <f>IFERROR(IF($I422="b",INDEX(flat_spelling[],MATCH(scales[[#This Row],[n7]],flat_spelling[number],0),2),INDEX(sharp_spelling[],MATCH(scales[[#This Row],[n7]],sharp_spelling[number],0),2)),"")</f>
        <v>A</v>
      </c>
      <c r="Y422" s="1" t="str">
        <f>IFERROR(IF($I422="b",INDEX(flat_spelling[],MATCH(scales[[#This Row],[n8]],flat_spelling[number],0),2),INDEX(sharp_spelling[],MATCH(scales[[#This Row],[n8]],sharp_spelling[number],0),2)),"")</f>
        <v/>
      </c>
      <c r="Z422" s="1" t="s">
        <v>78</v>
      </c>
      <c r="AA422" s="1" t="s">
        <v>78</v>
      </c>
      <c r="AB422" s="1" t="s">
        <v>77</v>
      </c>
      <c r="AC422" s="1" t="s">
        <v>80</v>
      </c>
      <c r="AD422" s="1" t="s">
        <v>79</v>
      </c>
      <c r="AE422" s="1" t="s">
        <v>77</v>
      </c>
      <c r="AF422" s="1" t="s">
        <v>79</v>
      </c>
    </row>
    <row r="423" spans="2:32" x14ac:dyDescent="0.4">
      <c r="B423" s="1">
        <v>421</v>
      </c>
      <c r="C423" s="1">
        <v>1</v>
      </c>
      <c r="D423" s="1" t="str">
        <f>scales[[#This Row],[nn1]]</f>
        <v>C</v>
      </c>
      <c r="E423" s="1" t="s">
        <v>100</v>
      </c>
      <c r="F423" s="1">
        <v>4</v>
      </c>
      <c r="G423" s="1" t="s">
        <v>103</v>
      </c>
      <c r="H423" s="1">
        <f>MOD(1+2,12)+1</f>
        <v>4</v>
      </c>
      <c r="I423" s="1" t="str">
        <f>IF(COUNTIF(RMS_spelling[number],scales[[#This Row],[RMS]])&gt;0,"b","")</f>
        <v>b</v>
      </c>
      <c r="J423" s="1">
        <v>1</v>
      </c>
      <c r="K423" s="1">
        <v>3</v>
      </c>
      <c r="L423" s="1">
        <v>4</v>
      </c>
      <c r="M423" s="1">
        <v>7</v>
      </c>
      <c r="N423" s="1">
        <v>8</v>
      </c>
      <c r="O423" s="1">
        <v>10</v>
      </c>
      <c r="P423" s="1">
        <v>12</v>
      </c>
      <c r="R423" s="1" t="str">
        <f>IFERROR(IF($I423="b",INDEX(flat_spelling[],MATCH(scales[[#This Row],[n1]],flat_spelling[number],0),2),INDEX(sharp_spelling[],MATCH(scales[[#This Row],[n1]],sharp_spelling[number],0),2)),"")</f>
        <v>C</v>
      </c>
      <c r="S423" s="1" t="str">
        <f>IFERROR(IF($I423="b",INDEX(flat_spelling[],MATCH(scales[[#This Row],[n2]],flat_spelling[number],0),2),INDEX(sharp_spelling[],MATCH(scales[[#This Row],[n2]],sharp_spelling[number],0),2)),"")</f>
        <v>D</v>
      </c>
      <c r="T423" s="1" t="str">
        <f>IFERROR(IF($I423="b",INDEX(flat_spelling[],MATCH(scales[[#This Row],[n3]],flat_spelling[number],0),2),INDEX(sharp_spelling[],MATCH(scales[[#This Row],[n3]],sharp_spelling[number],0),2)),"")</f>
        <v>Eb</v>
      </c>
      <c r="U423" s="1" t="str">
        <f>IFERROR(IF($I423="b",INDEX(flat_spelling[],MATCH(scales[[#This Row],[n4]],flat_spelling[number],0),2),INDEX(sharp_spelling[],MATCH(scales[[#This Row],[n4]],sharp_spelling[number],0),2)),"")</f>
        <v>Gb</v>
      </c>
      <c r="V423" s="1" t="str">
        <f>IFERROR(IF($I423="b",INDEX(flat_spelling[],MATCH(scales[[#This Row],[n5]],flat_spelling[number],0),2),INDEX(sharp_spelling[],MATCH(scales[[#This Row],[n5]],sharp_spelling[number],0),2)),"")</f>
        <v>G</v>
      </c>
      <c r="W423" s="1" t="str">
        <f>IFERROR(IF($I423="b",INDEX(flat_spelling[],MATCH(scales[[#This Row],[n6]],flat_spelling[number],0),2),INDEX(sharp_spelling[],MATCH(scales[[#This Row],[n6]],sharp_spelling[number],0),2)),"")</f>
        <v>A</v>
      </c>
      <c r="X423" s="1" t="str">
        <f>IFERROR(IF($I423="b",INDEX(flat_spelling[],MATCH(scales[[#This Row],[n7]],flat_spelling[number],0),2),INDEX(sharp_spelling[],MATCH(scales[[#This Row],[n7]],sharp_spelling[number],0),2)),"")</f>
        <v>B</v>
      </c>
      <c r="Y423" s="1" t="str">
        <f>IFERROR(IF($I423="b",INDEX(flat_spelling[],MATCH(scales[[#This Row],[n8]],flat_spelling[number],0),2),INDEX(sharp_spelling[],MATCH(scales[[#This Row],[n8]],sharp_spelling[number],0),2)),"")</f>
        <v/>
      </c>
      <c r="Z423" s="1" t="s">
        <v>78</v>
      </c>
      <c r="AA423" s="1" t="s">
        <v>77</v>
      </c>
      <c r="AB423" s="1" t="s">
        <v>80</v>
      </c>
      <c r="AC423" s="1" t="s">
        <v>79</v>
      </c>
      <c r="AD423" s="1" t="s">
        <v>77</v>
      </c>
      <c r="AE423" s="1" t="s">
        <v>79</v>
      </c>
      <c r="AF423" s="1" t="s">
        <v>78</v>
      </c>
    </row>
    <row r="424" spans="2:32" x14ac:dyDescent="0.4">
      <c r="B424" s="1">
        <v>422</v>
      </c>
      <c r="C424" s="1">
        <v>2</v>
      </c>
      <c r="D424" s="1" t="str">
        <f>scales[[#This Row],[nn1]]</f>
        <v>C#</v>
      </c>
      <c r="E424" s="1" t="s">
        <v>100</v>
      </c>
      <c r="F424" s="1">
        <v>4</v>
      </c>
      <c r="G424" s="1" t="s">
        <v>103</v>
      </c>
      <c r="H424" s="1">
        <f t="shared" ref="H424:H434" si="267">MOD(H423,12)+1</f>
        <v>5</v>
      </c>
      <c r="I424" s="1" t="str">
        <f>IF(COUNTIF(RMS_spelling[number],scales[[#This Row],[RMS]])&gt;0,"b","")</f>
        <v/>
      </c>
      <c r="J424" s="1">
        <f t="shared" ref="J424:J434" si="268">MOD(J423,12)+1</f>
        <v>2</v>
      </c>
      <c r="K424" s="1">
        <f t="shared" ref="K424:K434" si="269">MOD(K423,12)+1</f>
        <v>4</v>
      </c>
      <c r="L424" s="1">
        <f t="shared" ref="L424:L434" si="270">MOD(L423,12)+1</f>
        <v>5</v>
      </c>
      <c r="M424" s="1">
        <f t="shared" ref="M424:M434" si="271">MOD(M423,12)+1</f>
        <v>8</v>
      </c>
      <c r="N424" s="1">
        <f t="shared" ref="N424:N434" si="272">MOD(N423,12)+1</f>
        <v>9</v>
      </c>
      <c r="O424" s="1">
        <f t="shared" ref="O424:O434" si="273">MOD(O423,12)+1</f>
        <v>11</v>
      </c>
      <c r="P424" s="1">
        <f t="shared" ref="P424:P434" si="274">MOD(P423,12)+1</f>
        <v>1</v>
      </c>
      <c r="R424" s="1" t="str">
        <f>IFERROR(IF($I424="b",INDEX(flat_spelling[],MATCH(scales[[#This Row],[n1]],flat_spelling[number],0),2),INDEX(sharp_spelling[],MATCH(scales[[#This Row],[n1]],sharp_spelling[number],0),2)),"")</f>
        <v>C#</v>
      </c>
      <c r="S424" s="1" t="str">
        <f>IFERROR(IF($I424="b",INDEX(flat_spelling[],MATCH(scales[[#This Row],[n2]],flat_spelling[number],0),2),INDEX(sharp_spelling[],MATCH(scales[[#This Row],[n2]],sharp_spelling[number],0),2)),"")</f>
        <v>D#</v>
      </c>
      <c r="T424" s="1" t="str">
        <f>IFERROR(IF($I424="b",INDEX(flat_spelling[],MATCH(scales[[#This Row],[n3]],flat_spelling[number],0),2),INDEX(sharp_spelling[],MATCH(scales[[#This Row],[n3]],sharp_spelling[number],0),2)),"")</f>
        <v>E</v>
      </c>
      <c r="U424" s="1" t="str">
        <f>IFERROR(IF($I424="b",INDEX(flat_spelling[],MATCH(scales[[#This Row],[n4]],flat_spelling[number],0),2),INDEX(sharp_spelling[],MATCH(scales[[#This Row],[n4]],sharp_spelling[number],0),2)),"")</f>
        <v>G</v>
      </c>
      <c r="V424" s="1" t="str">
        <f>IFERROR(IF($I424="b",INDEX(flat_spelling[],MATCH(scales[[#This Row],[n5]],flat_spelling[number],0),2),INDEX(sharp_spelling[],MATCH(scales[[#This Row],[n5]],sharp_spelling[number],0),2)),"")</f>
        <v>G#</v>
      </c>
      <c r="W424" s="1" t="str">
        <f>IFERROR(IF($I424="b",INDEX(flat_spelling[],MATCH(scales[[#This Row],[n6]],flat_spelling[number],0),2),INDEX(sharp_spelling[],MATCH(scales[[#This Row],[n6]],sharp_spelling[number],0),2)),"")</f>
        <v>A#</v>
      </c>
      <c r="X424" s="1" t="str">
        <f>IFERROR(IF($I424="b",INDEX(flat_spelling[],MATCH(scales[[#This Row],[n7]],flat_spelling[number],0),2),INDEX(sharp_spelling[],MATCH(scales[[#This Row],[n7]],sharp_spelling[number],0),2)),"")</f>
        <v>C</v>
      </c>
      <c r="Y424" s="1" t="str">
        <f>IFERROR(IF($I424="b",INDEX(flat_spelling[],MATCH(scales[[#This Row],[n8]],flat_spelling[number],0),2),INDEX(sharp_spelling[],MATCH(scales[[#This Row],[n8]],sharp_spelling[number],0),2)),"")</f>
        <v/>
      </c>
      <c r="Z424" s="1" t="s">
        <v>78</v>
      </c>
      <c r="AA424" s="1" t="s">
        <v>77</v>
      </c>
      <c r="AB424" s="1" t="s">
        <v>80</v>
      </c>
      <c r="AC424" s="1" t="s">
        <v>79</v>
      </c>
      <c r="AD424" s="1" t="s">
        <v>77</v>
      </c>
      <c r="AE424" s="1" t="s">
        <v>79</v>
      </c>
      <c r="AF424" s="1" t="s">
        <v>78</v>
      </c>
    </row>
    <row r="425" spans="2:32" x14ac:dyDescent="0.4">
      <c r="B425" s="1">
        <v>423</v>
      </c>
      <c r="C425" s="1">
        <v>3</v>
      </c>
      <c r="D425" s="1" t="str">
        <f>scales[[#This Row],[nn1]]</f>
        <v>D</v>
      </c>
      <c r="E425" s="1" t="s">
        <v>100</v>
      </c>
      <c r="F425" s="1">
        <v>4</v>
      </c>
      <c r="G425" s="1" t="s">
        <v>103</v>
      </c>
      <c r="H425" s="1">
        <f t="shared" si="267"/>
        <v>6</v>
      </c>
      <c r="I425" s="1" t="str">
        <f>IF(COUNTIF(RMS_spelling[number],scales[[#This Row],[RMS]])&gt;0,"b","")</f>
        <v>b</v>
      </c>
      <c r="J425" s="1">
        <f t="shared" si="268"/>
        <v>3</v>
      </c>
      <c r="K425" s="1">
        <f t="shared" si="269"/>
        <v>5</v>
      </c>
      <c r="L425" s="1">
        <f t="shared" si="270"/>
        <v>6</v>
      </c>
      <c r="M425" s="1">
        <f t="shared" si="271"/>
        <v>9</v>
      </c>
      <c r="N425" s="1">
        <f t="shared" si="272"/>
        <v>10</v>
      </c>
      <c r="O425" s="1">
        <f t="shared" si="273"/>
        <v>12</v>
      </c>
      <c r="P425" s="1">
        <f t="shared" si="274"/>
        <v>2</v>
      </c>
      <c r="R425" s="1" t="str">
        <f>IFERROR(IF($I425="b",INDEX(flat_spelling[],MATCH(scales[[#This Row],[n1]],flat_spelling[number],0),2),INDEX(sharp_spelling[],MATCH(scales[[#This Row],[n1]],sharp_spelling[number],0),2)),"")</f>
        <v>D</v>
      </c>
      <c r="S425" s="1" t="str">
        <f>IFERROR(IF($I425="b",INDEX(flat_spelling[],MATCH(scales[[#This Row],[n2]],flat_spelling[number],0),2),INDEX(sharp_spelling[],MATCH(scales[[#This Row],[n2]],sharp_spelling[number],0),2)),"")</f>
        <v>E</v>
      </c>
      <c r="T425" s="1" t="str">
        <f>IFERROR(IF($I425="b",INDEX(flat_spelling[],MATCH(scales[[#This Row],[n3]],flat_spelling[number],0),2),INDEX(sharp_spelling[],MATCH(scales[[#This Row],[n3]],sharp_spelling[number],0),2)),"")</f>
        <v>F</v>
      </c>
      <c r="U425" s="1" t="str">
        <f>IFERROR(IF($I425="b",INDEX(flat_spelling[],MATCH(scales[[#This Row],[n4]],flat_spelling[number],0),2),INDEX(sharp_spelling[],MATCH(scales[[#This Row],[n4]],sharp_spelling[number],0),2)),"")</f>
        <v>Ab</v>
      </c>
      <c r="V425" s="1" t="str">
        <f>IFERROR(IF($I425="b",INDEX(flat_spelling[],MATCH(scales[[#This Row],[n5]],flat_spelling[number],0),2),INDEX(sharp_spelling[],MATCH(scales[[#This Row],[n5]],sharp_spelling[number],0),2)),"")</f>
        <v>A</v>
      </c>
      <c r="W425" s="1" t="str">
        <f>IFERROR(IF($I425="b",INDEX(flat_spelling[],MATCH(scales[[#This Row],[n6]],flat_spelling[number],0),2),INDEX(sharp_spelling[],MATCH(scales[[#This Row],[n6]],sharp_spelling[number],0),2)),"")</f>
        <v>B</v>
      </c>
      <c r="X425" s="1" t="str">
        <f>IFERROR(IF($I425="b",INDEX(flat_spelling[],MATCH(scales[[#This Row],[n7]],flat_spelling[number],0),2),INDEX(sharp_spelling[],MATCH(scales[[#This Row],[n7]],sharp_spelling[number],0),2)),"")</f>
        <v>Db</v>
      </c>
      <c r="Y425" s="1" t="str">
        <f>IFERROR(IF($I425="b",INDEX(flat_spelling[],MATCH(scales[[#This Row],[n8]],flat_spelling[number],0),2),INDEX(sharp_spelling[],MATCH(scales[[#This Row],[n8]],sharp_spelling[number],0),2)),"")</f>
        <v/>
      </c>
      <c r="Z425" s="1" t="s">
        <v>78</v>
      </c>
      <c r="AA425" s="1" t="s">
        <v>77</v>
      </c>
      <c r="AB425" s="1" t="s">
        <v>80</v>
      </c>
      <c r="AC425" s="1" t="s">
        <v>79</v>
      </c>
      <c r="AD425" s="1" t="s">
        <v>77</v>
      </c>
      <c r="AE425" s="1" t="s">
        <v>79</v>
      </c>
      <c r="AF425" s="1" t="s">
        <v>78</v>
      </c>
    </row>
    <row r="426" spans="2:32" x14ac:dyDescent="0.4">
      <c r="B426" s="1">
        <v>424</v>
      </c>
      <c r="C426" s="1">
        <v>4</v>
      </c>
      <c r="D426" s="1" t="str">
        <f>scales[[#This Row],[nn1]]</f>
        <v>D#</v>
      </c>
      <c r="E426" s="1" t="s">
        <v>100</v>
      </c>
      <c r="F426" s="1">
        <v>4</v>
      </c>
      <c r="G426" s="1" t="s">
        <v>103</v>
      </c>
      <c r="H426" s="1">
        <f t="shared" si="267"/>
        <v>7</v>
      </c>
      <c r="I426" s="1" t="str">
        <f>IF(COUNTIF(RMS_spelling[number],scales[[#This Row],[RMS]])&gt;0,"b","")</f>
        <v/>
      </c>
      <c r="J426" s="1">
        <f t="shared" si="268"/>
        <v>4</v>
      </c>
      <c r="K426" s="1">
        <f t="shared" si="269"/>
        <v>6</v>
      </c>
      <c r="L426" s="1">
        <f t="shared" si="270"/>
        <v>7</v>
      </c>
      <c r="M426" s="1">
        <f t="shared" si="271"/>
        <v>10</v>
      </c>
      <c r="N426" s="1">
        <f t="shared" si="272"/>
        <v>11</v>
      </c>
      <c r="O426" s="1">
        <f t="shared" si="273"/>
        <v>1</v>
      </c>
      <c r="P426" s="1">
        <f t="shared" si="274"/>
        <v>3</v>
      </c>
      <c r="R426" s="1" t="str">
        <f>IFERROR(IF($I426="b",INDEX(flat_spelling[],MATCH(scales[[#This Row],[n1]],flat_spelling[number],0),2),INDEX(sharp_spelling[],MATCH(scales[[#This Row],[n1]],sharp_spelling[number],0),2)),"")</f>
        <v>D#</v>
      </c>
      <c r="S426" s="1" t="str">
        <f>IFERROR(IF($I426="b",INDEX(flat_spelling[],MATCH(scales[[#This Row],[n2]],flat_spelling[number],0),2),INDEX(sharp_spelling[],MATCH(scales[[#This Row],[n2]],sharp_spelling[number],0),2)),"")</f>
        <v>F</v>
      </c>
      <c r="T426" s="1" t="str">
        <f>IFERROR(IF($I426="b",INDEX(flat_spelling[],MATCH(scales[[#This Row],[n3]],flat_spelling[number],0),2),INDEX(sharp_spelling[],MATCH(scales[[#This Row],[n3]],sharp_spelling[number],0),2)),"")</f>
        <v>F#</v>
      </c>
      <c r="U426" s="1" t="str">
        <f>IFERROR(IF($I426="b",INDEX(flat_spelling[],MATCH(scales[[#This Row],[n4]],flat_spelling[number],0),2),INDEX(sharp_spelling[],MATCH(scales[[#This Row],[n4]],sharp_spelling[number],0),2)),"")</f>
        <v>A</v>
      </c>
      <c r="V426" s="1" t="str">
        <f>IFERROR(IF($I426="b",INDEX(flat_spelling[],MATCH(scales[[#This Row],[n5]],flat_spelling[number],0),2),INDEX(sharp_spelling[],MATCH(scales[[#This Row],[n5]],sharp_spelling[number],0),2)),"")</f>
        <v>A#</v>
      </c>
      <c r="W426" s="1" t="str">
        <f>IFERROR(IF($I426="b",INDEX(flat_spelling[],MATCH(scales[[#This Row],[n6]],flat_spelling[number],0),2),INDEX(sharp_spelling[],MATCH(scales[[#This Row],[n6]],sharp_spelling[number],0),2)),"")</f>
        <v>C</v>
      </c>
      <c r="X426" s="1" t="str">
        <f>IFERROR(IF($I426="b",INDEX(flat_spelling[],MATCH(scales[[#This Row],[n7]],flat_spelling[number],0),2),INDEX(sharp_spelling[],MATCH(scales[[#This Row],[n7]],sharp_spelling[number],0),2)),"")</f>
        <v>D</v>
      </c>
      <c r="Y426" s="1" t="str">
        <f>IFERROR(IF($I426="b",INDEX(flat_spelling[],MATCH(scales[[#This Row],[n8]],flat_spelling[number],0),2),INDEX(sharp_spelling[],MATCH(scales[[#This Row],[n8]],sharp_spelling[number],0),2)),"")</f>
        <v/>
      </c>
      <c r="Z426" s="1" t="s">
        <v>78</v>
      </c>
      <c r="AA426" s="1" t="s">
        <v>77</v>
      </c>
      <c r="AB426" s="1" t="s">
        <v>80</v>
      </c>
      <c r="AC426" s="1" t="s">
        <v>79</v>
      </c>
      <c r="AD426" s="1" t="s">
        <v>77</v>
      </c>
      <c r="AE426" s="1" t="s">
        <v>79</v>
      </c>
      <c r="AF426" s="1" t="s">
        <v>78</v>
      </c>
    </row>
    <row r="427" spans="2:32" x14ac:dyDescent="0.4">
      <c r="B427" s="1">
        <v>425</v>
      </c>
      <c r="C427" s="1">
        <v>5</v>
      </c>
      <c r="D427" s="1" t="str">
        <f>scales[[#This Row],[nn1]]</f>
        <v>E</v>
      </c>
      <c r="E427" s="1" t="s">
        <v>100</v>
      </c>
      <c r="F427" s="1">
        <v>4</v>
      </c>
      <c r="G427" s="1" t="s">
        <v>103</v>
      </c>
      <c r="H427" s="1">
        <f t="shared" si="267"/>
        <v>8</v>
      </c>
      <c r="I427" s="1" t="str">
        <f>IF(COUNTIF(RMS_spelling[number],scales[[#This Row],[RMS]])&gt;0,"b","")</f>
        <v/>
      </c>
      <c r="J427" s="1">
        <f t="shared" si="268"/>
        <v>5</v>
      </c>
      <c r="K427" s="1">
        <f t="shared" si="269"/>
        <v>7</v>
      </c>
      <c r="L427" s="1">
        <f t="shared" si="270"/>
        <v>8</v>
      </c>
      <c r="M427" s="1">
        <f t="shared" si="271"/>
        <v>11</v>
      </c>
      <c r="N427" s="1">
        <f t="shared" si="272"/>
        <v>12</v>
      </c>
      <c r="O427" s="1">
        <f t="shared" si="273"/>
        <v>2</v>
      </c>
      <c r="P427" s="1">
        <f t="shared" si="274"/>
        <v>4</v>
      </c>
      <c r="R427" s="1" t="str">
        <f>IFERROR(IF($I427="b",INDEX(flat_spelling[],MATCH(scales[[#This Row],[n1]],flat_spelling[number],0),2),INDEX(sharp_spelling[],MATCH(scales[[#This Row],[n1]],sharp_spelling[number],0),2)),"")</f>
        <v>E</v>
      </c>
      <c r="S427" s="1" t="str">
        <f>IFERROR(IF($I427="b",INDEX(flat_spelling[],MATCH(scales[[#This Row],[n2]],flat_spelling[number],0),2),INDEX(sharp_spelling[],MATCH(scales[[#This Row],[n2]],sharp_spelling[number],0),2)),"")</f>
        <v>F#</v>
      </c>
      <c r="T427" s="1" t="str">
        <f>IFERROR(IF($I427="b",INDEX(flat_spelling[],MATCH(scales[[#This Row],[n3]],flat_spelling[number],0),2),INDEX(sharp_spelling[],MATCH(scales[[#This Row],[n3]],sharp_spelling[number],0),2)),"")</f>
        <v>G</v>
      </c>
      <c r="U427" s="1" t="str">
        <f>IFERROR(IF($I427="b",INDEX(flat_spelling[],MATCH(scales[[#This Row],[n4]],flat_spelling[number],0),2),INDEX(sharp_spelling[],MATCH(scales[[#This Row],[n4]],sharp_spelling[number],0),2)),"")</f>
        <v>A#</v>
      </c>
      <c r="V427" s="1" t="str">
        <f>IFERROR(IF($I427="b",INDEX(flat_spelling[],MATCH(scales[[#This Row],[n5]],flat_spelling[number],0),2),INDEX(sharp_spelling[],MATCH(scales[[#This Row],[n5]],sharp_spelling[number],0),2)),"")</f>
        <v>B</v>
      </c>
      <c r="W427" s="1" t="str">
        <f>IFERROR(IF($I427="b",INDEX(flat_spelling[],MATCH(scales[[#This Row],[n6]],flat_spelling[number],0),2),INDEX(sharp_spelling[],MATCH(scales[[#This Row],[n6]],sharp_spelling[number],0),2)),"")</f>
        <v>C#</v>
      </c>
      <c r="X427" s="1" t="str">
        <f>IFERROR(IF($I427="b",INDEX(flat_spelling[],MATCH(scales[[#This Row],[n7]],flat_spelling[number],0),2),INDEX(sharp_spelling[],MATCH(scales[[#This Row],[n7]],sharp_spelling[number],0),2)),"")</f>
        <v>D#</v>
      </c>
      <c r="Y427" s="1" t="str">
        <f>IFERROR(IF($I427="b",INDEX(flat_spelling[],MATCH(scales[[#This Row],[n8]],flat_spelling[number],0),2),INDEX(sharp_spelling[],MATCH(scales[[#This Row],[n8]],sharp_spelling[number],0),2)),"")</f>
        <v/>
      </c>
      <c r="Z427" s="1" t="s">
        <v>78</v>
      </c>
      <c r="AA427" s="1" t="s">
        <v>77</v>
      </c>
      <c r="AB427" s="1" t="s">
        <v>80</v>
      </c>
      <c r="AC427" s="1" t="s">
        <v>79</v>
      </c>
      <c r="AD427" s="1" t="s">
        <v>77</v>
      </c>
      <c r="AE427" s="1" t="s">
        <v>79</v>
      </c>
      <c r="AF427" s="1" t="s">
        <v>78</v>
      </c>
    </row>
    <row r="428" spans="2:32" x14ac:dyDescent="0.4">
      <c r="B428" s="1">
        <v>426</v>
      </c>
      <c r="C428" s="1">
        <v>6</v>
      </c>
      <c r="D428" s="1" t="str">
        <f>scales[[#This Row],[nn1]]</f>
        <v>F</v>
      </c>
      <c r="E428" s="1" t="s">
        <v>100</v>
      </c>
      <c r="F428" s="1">
        <v>4</v>
      </c>
      <c r="G428" s="1" t="s">
        <v>103</v>
      </c>
      <c r="H428" s="1">
        <f t="shared" si="267"/>
        <v>9</v>
      </c>
      <c r="I428" s="1" t="str">
        <f>IF(COUNTIF(RMS_spelling[number],scales[[#This Row],[RMS]])&gt;0,"b","")</f>
        <v>b</v>
      </c>
      <c r="J428" s="1">
        <f t="shared" si="268"/>
        <v>6</v>
      </c>
      <c r="K428" s="1">
        <f t="shared" si="269"/>
        <v>8</v>
      </c>
      <c r="L428" s="1">
        <f t="shared" si="270"/>
        <v>9</v>
      </c>
      <c r="M428" s="1">
        <f t="shared" si="271"/>
        <v>12</v>
      </c>
      <c r="N428" s="1">
        <f t="shared" si="272"/>
        <v>1</v>
      </c>
      <c r="O428" s="1">
        <f t="shared" si="273"/>
        <v>3</v>
      </c>
      <c r="P428" s="1">
        <f t="shared" si="274"/>
        <v>5</v>
      </c>
      <c r="R428" s="1" t="str">
        <f>IFERROR(IF($I428="b",INDEX(flat_spelling[],MATCH(scales[[#This Row],[n1]],flat_spelling[number],0),2),INDEX(sharp_spelling[],MATCH(scales[[#This Row],[n1]],sharp_spelling[number],0),2)),"")</f>
        <v>F</v>
      </c>
      <c r="S428" s="1" t="str">
        <f>IFERROR(IF($I428="b",INDEX(flat_spelling[],MATCH(scales[[#This Row],[n2]],flat_spelling[number],0),2),INDEX(sharp_spelling[],MATCH(scales[[#This Row],[n2]],sharp_spelling[number],0),2)),"")</f>
        <v>G</v>
      </c>
      <c r="T428" s="1" t="str">
        <f>IFERROR(IF($I428="b",INDEX(flat_spelling[],MATCH(scales[[#This Row],[n3]],flat_spelling[number],0),2),INDEX(sharp_spelling[],MATCH(scales[[#This Row],[n3]],sharp_spelling[number],0),2)),"")</f>
        <v>Ab</v>
      </c>
      <c r="U428" s="1" t="str">
        <f>IFERROR(IF($I428="b",INDEX(flat_spelling[],MATCH(scales[[#This Row],[n4]],flat_spelling[number],0),2),INDEX(sharp_spelling[],MATCH(scales[[#This Row],[n4]],sharp_spelling[number],0),2)),"")</f>
        <v>B</v>
      </c>
      <c r="V428" s="1" t="str">
        <f>IFERROR(IF($I428="b",INDEX(flat_spelling[],MATCH(scales[[#This Row],[n5]],flat_spelling[number],0),2),INDEX(sharp_spelling[],MATCH(scales[[#This Row],[n5]],sharp_spelling[number],0),2)),"")</f>
        <v>C</v>
      </c>
      <c r="W428" s="1" t="str">
        <f>IFERROR(IF($I428="b",INDEX(flat_spelling[],MATCH(scales[[#This Row],[n6]],flat_spelling[number],0),2),INDEX(sharp_spelling[],MATCH(scales[[#This Row],[n6]],sharp_spelling[number],0),2)),"")</f>
        <v>D</v>
      </c>
      <c r="X428" s="1" t="str">
        <f>IFERROR(IF($I428="b",INDEX(flat_spelling[],MATCH(scales[[#This Row],[n7]],flat_spelling[number],0),2),INDEX(sharp_spelling[],MATCH(scales[[#This Row],[n7]],sharp_spelling[number],0),2)),"")</f>
        <v>E</v>
      </c>
      <c r="Y428" s="1" t="str">
        <f>IFERROR(IF($I428="b",INDEX(flat_spelling[],MATCH(scales[[#This Row],[n8]],flat_spelling[number],0),2),INDEX(sharp_spelling[],MATCH(scales[[#This Row],[n8]],sharp_spelling[number],0),2)),"")</f>
        <v/>
      </c>
      <c r="Z428" s="1" t="s">
        <v>78</v>
      </c>
      <c r="AA428" s="1" t="s">
        <v>77</v>
      </c>
      <c r="AB428" s="1" t="s">
        <v>80</v>
      </c>
      <c r="AC428" s="1" t="s">
        <v>79</v>
      </c>
      <c r="AD428" s="1" t="s">
        <v>77</v>
      </c>
      <c r="AE428" s="1" t="s">
        <v>79</v>
      </c>
      <c r="AF428" s="1" t="s">
        <v>78</v>
      </c>
    </row>
    <row r="429" spans="2:32" x14ac:dyDescent="0.4">
      <c r="B429" s="1">
        <v>427</v>
      </c>
      <c r="C429" s="1">
        <v>7</v>
      </c>
      <c r="D429" s="1" t="str">
        <f>scales[[#This Row],[nn1]]</f>
        <v>F#</v>
      </c>
      <c r="E429" s="1" t="s">
        <v>100</v>
      </c>
      <c r="F429" s="1">
        <v>4</v>
      </c>
      <c r="G429" s="1" t="s">
        <v>103</v>
      </c>
      <c r="H429" s="1">
        <f t="shared" si="267"/>
        <v>10</v>
      </c>
      <c r="I429" s="1" t="str">
        <f>IF(COUNTIF(RMS_spelling[number],scales[[#This Row],[RMS]])&gt;0,"b","")</f>
        <v/>
      </c>
      <c r="J429" s="1">
        <f t="shared" si="268"/>
        <v>7</v>
      </c>
      <c r="K429" s="1">
        <f t="shared" si="269"/>
        <v>9</v>
      </c>
      <c r="L429" s="1">
        <f t="shared" si="270"/>
        <v>10</v>
      </c>
      <c r="M429" s="1">
        <f t="shared" si="271"/>
        <v>1</v>
      </c>
      <c r="N429" s="1">
        <f t="shared" si="272"/>
        <v>2</v>
      </c>
      <c r="O429" s="1">
        <f t="shared" si="273"/>
        <v>4</v>
      </c>
      <c r="P429" s="1">
        <f t="shared" si="274"/>
        <v>6</v>
      </c>
      <c r="R429" s="1" t="str">
        <f>IFERROR(IF($I429="b",INDEX(flat_spelling[],MATCH(scales[[#This Row],[n1]],flat_spelling[number],0),2),INDEX(sharp_spelling[],MATCH(scales[[#This Row],[n1]],sharp_spelling[number],0),2)),"")</f>
        <v>F#</v>
      </c>
      <c r="S429" s="1" t="str">
        <f>IFERROR(IF($I429="b",INDEX(flat_spelling[],MATCH(scales[[#This Row],[n2]],flat_spelling[number],0),2),INDEX(sharp_spelling[],MATCH(scales[[#This Row],[n2]],sharp_spelling[number],0),2)),"")</f>
        <v>G#</v>
      </c>
      <c r="T429" s="1" t="str">
        <f>IFERROR(IF($I429="b",INDEX(flat_spelling[],MATCH(scales[[#This Row],[n3]],flat_spelling[number],0),2),INDEX(sharp_spelling[],MATCH(scales[[#This Row],[n3]],sharp_spelling[number],0),2)),"")</f>
        <v>A</v>
      </c>
      <c r="U429" s="1" t="str">
        <f>IFERROR(IF($I429="b",INDEX(flat_spelling[],MATCH(scales[[#This Row],[n4]],flat_spelling[number],0),2),INDEX(sharp_spelling[],MATCH(scales[[#This Row],[n4]],sharp_spelling[number],0),2)),"")</f>
        <v>C</v>
      </c>
      <c r="V429" s="1" t="str">
        <f>IFERROR(IF($I429="b",INDEX(flat_spelling[],MATCH(scales[[#This Row],[n5]],flat_spelling[number],0),2),INDEX(sharp_spelling[],MATCH(scales[[#This Row],[n5]],sharp_spelling[number],0),2)),"")</f>
        <v>C#</v>
      </c>
      <c r="W429" s="1" t="str">
        <f>IFERROR(IF($I429="b",INDEX(flat_spelling[],MATCH(scales[[#This Row],[n6]],flat_spelling[number],0),2),INDEX(sharp_spelling[],MATCH(scales[[#This Row],[n6]],sharp_spelling[number],0),2)),"")</f>
        <v>D#</v>
      </c>
      <c r="X429" s="1" t="str">
        <f>IFERROR(IF($I429="b",INDEX(flat_spelling[],MATCH(scales[[#This Row],[n7]],flat_spelling[number],0),2),INDEX(sharp_spelling[],MATCH(scales[[#This Row],[n7]],sharp_spelling[number],0),2)),"")</f>
        <v>F</v>
      </c>
      <c r="Y429" s="1" t="str">
        <f>IFERROR(IF($I429="b",INDEX(flat_spelling[],MATCH(scales[[#This Row],[n8]],flat_spelling[number],0),2),INDEX(sharp_spelling[],MATCH(scales[[#This Row],[n8]],sharp_spelling[number],0),2)),"")</f>
        <v/>
      </c>
      <c r="Z429" s="1" t="s">
        <v>78</v>
      </c>
      <c r="AA429" s="1" t="s">
        <v>77</v>
      </c>
      <c r="AB429" s="1" t="s">
        <v>80</v>
      </c>
      <c r="AC429" s="1" t="s">
        <v>79</v>
      </c>
      <c r="AD429" s="1" t="s">
        <v>77</v>
      </c>
      <c r="AE429" s="1" t="s">
        <v>79</v>
      </c>
      <c r="AF429" s="1" t="s">
        <v>78</v>
      </c>
    </row>
    <row r="430" spans="2:32" x14ac:dyDescent="0.4">
      <c r="B430" s="1">
        <v>428</v>
      </c>
      <c r="C430" s="1">
        <v>8</v>
      </c>
      <c r="D430" s="1" t="str">
        <f>scales[[#This Row],[nn1]]</f>
        <v>G</v>
      </c>
      <c r="E430" s="1" t="s">
        <v>100</v>
      </c>
      <c r="F430" s="1">
        <v>4</v>
      </c>
      <c r="G430" s="1" t="s">
        <v>103</v>
      </c>
      <c r="H430" s="1">
        <f t="shared" si="267"/>
        <v>11</v>
      </c>
      <c r="I430" s="1" t="str">
        <f>IF(COUNTIF(RMS_spelling[number],scales[[#This Row],[RMS]])&gt;0,"b","")</f>
        <v>b</v>
      </c>
      <c r="J430" s="1">
        <f t="shared" si="268"/>
        <v>8</v>
      </c>
      <c r="K430" s="1">
        <f t="shared" si="269"/>
        <v>10</v>
      </c>
      <c r="L430" s="1">
        <f t="shared" si="270"/>
        <v>11</v>
      </c>
      <c r="M430" s="1">
        <f t="shared" si="271"/>
        <v>2</v>
      </c>
      <c r="N430" s="1">
        <f t="shared" si="272"/>
        <v>3</v>
      </c>
      <c r="O430" s="1">
        <f t="shared" si="273"/>
        <v>5</v>
      </c>
      <c r="P430" s="1">
        <f t="shared" si="274"/>
        <v>7</v>
      </c>
      <c r="R430" s="1" t="str">
        <f>IFERROR(IF($I430="b",INDEX(flat_spelling[],MATCH(scales[[#This Row],[n1]],flat_spelling[number],0),2),INDEX(sharp_spelling[],MATCH(scales[[#This Row],[n1]],sharp_spelling[number],0),2)),"")</f>
        <v>G</v>
      </c>
      <c r="S430" s="1" t="str">
        <f>IFERROR(IF($I430="b",INDEX(flat_spelling[],MATCH(scales[[#This Row],[n2]],flat_spelling[number],0),2),INDEX(sharp_spelling[],MATCH(scales[[#This Row],[n2]],sharp_spelling[number],0),2)),"")</f>
        <v>A</v>
      </c>
      <c r="T430" s="1" t="str">
        <f>IFERROR(IF($I430="b",INDEX(flat_spelling[],MATCH(scales[[#This Row],[n3]],flat_spelling[number],0),2),INDEX(sharp_spelling[],MATCH(scales[[#This Row],[n3]],sharp_spelling[number],0),2)),"")</f>
        <v>Bb</v>
      </c>
      <c r="U430" s="1" t="str">
        <f>IFERROR(IF($I430="b",INDEX(flat_spelling[],MATCH(scales[[#This Row],[n4]],flat_spelling[number],0),2),INDEX(sharp_spelling[],MATCH(scales[[#This Row],[n4]],sharp_spelling[number],0),2)),"")</f>
        <v>Db</v>
      </c>
      <c r="V430" s="1" t="str">
        <f>IFERROR(IF($I430="b",INDEX(flat_spelling[],MATCH(scales[[#This Row],[n5]],flat_spelling[number],0),2),INDEX(sharp_spelling[],MATCH(scales[[#This Row],[n5]],sharp_spelling[number],0),2)),"")</f>
        <v>D</v>
      </c>
      <c r="W430" s="1" t="str">
        <f>IFERROR(IF($I430="b",INDEX(flat_spelling[],MATCH(scales[[#This Row],[n6]],flat_spelling[number],0),2),INDEX(sharp_spelling[],MATCH(scales[[#This Row],[n6]],sharp_spelling[number],0),2)),"")</f>
        <v>E</v>
      </c>
      <c r="X430" s="1" t="str">
        <f>IFERROR(IF($I430="b",INDEX(flat_spelling[],MATCH(scales[[#This Row],[n7]],flat_spelling[number],0),2),INDEX(sharp_spelling[],MATCH(scales[[#This Row],[n7]],sharp_spelling[number],0),2)),"")</f>
        <v>Gb</v>
      </c>
      <c r="Y430" s="1" t="str">
        <f>IFERROR(IF($I430="b",INDEX(flat_spelling[],MATCH(scales[[#This Row],[n8]],flat_spelling[number],0),2),INDEX(sharp_spelling[],MATCH(scales[[#This Row],[n8]],sharp_spelling[number],0),2)),"")</f>
        <v/>
      </c>
      <c r="Z430" s="1" t="s">
        <v>78</v>
      </c>
      <c r="AA430" s="1" t="s">
        <v>77</v>
      </c>
      <c r="AB430" s="1" t="s">
        <v>80</v>
      </c>
      <c r="AC430" s="1" t="s">
        <v>79</v>
      </c>
      <c r="AD430" s="1" t="s">
        <v>77</v>
      </c>
      <c r="AE430" s="1" t="s">
        <v>79</v>
      </c>
      <c r="AF430" s="1" t="s">
        <v>78</v>
      </c>
    </row>
    <row r="431" spans="2:32" x14ac:dyDescent="0.4">
      <c r="B431" s="1">
        <v>429</v>
      </c>
      <c r="C431" s="1">
        <v>9</v>
      </c>
      <c r="D431" s="1" t="str">
        <f>scales[[#This Row],[nn1]]</f>
        <v>G#</v>
      </c>
      <c r="E431" s="1" t="s">
        <v>100</v>
      </c>
      <c r="F431" s="1">
        <v>4</v>
      </c>
      <c r="G431" s="1" t="s">
        <v>103</v>
      </c>
      <c r="H431" s="1">
        <f t="shared" si="267"/>
        <v>12</v>
      </c>
      <c r="I431" s="1" t="str">
        <f>IF(COUNTIF(RMS_spelling[number],scales[[#This Row],[RMS]])&gt;0,"b","")</f>
        <v/>
      </c>
      <c r="J431" s="1">
        <f t="shared" si="268"/>
        <v>9</v>
      </c>
      <c r="K431" s="1">
        <f t="shared" si="269"/>
        <v>11</v>
      </c>
      <c r="L431" s="1">
        <f t="shared" si="270"/>
        <v>12</v>
      </c>
      <c r="M431" s="1">
        <f t="shared" si="271"/>
        <v>3</v>
      </c>
      <c r="N431" s="1">
        <f t="shared" si="272"/>
        <v>4</v>
      </c>
      <c r="O431" s="1">
        <f t="shared" si="273"/>
        <v>6</v>
      </c>
      <c r="P431" s="1">
        <f t="shared" si="274"/>
        <v>8</v>
      </c>
      <c r="R431" s="1" t="str">
        <f>IFERROR(IF($I431="b",INDEX(flat_spelling[],MATCH(scales[[#This Row],[n1]],flat_spelling[number],0),2),INDEX(sharp_spelling[],MATCH(scales[[#This Row],[n1]],sharp_spelling[number],0),2)),"")</f>
        <v>G#</v>
      </c>
      <c r="S431" s="1" t="str">
        <f>IFERROR(IF($I431="b",INDEX(flat_spelling[],MATCH(scales[[#This Row],[n2]],flat_spelling[number],0),2),INDEX(sharp_spelling[],MATCH(scales[[#This Row],[n2]],sharp_spelling[number],0),2)),"")</f>
        <v>A#</v>
      </c>
      <c r="T431" s="1" t="str">
        <f>IFERROR(IF($I431="b",INDEX(flat_spelling[],MATCH(scales[[#This Row],[n3]],flat_spelling[number],0),2),INDEX(sharp_spelling[],MATCH(scales[[#This Row],[n3]],sharp_spelling[number],0),2)),"")</f>
        <v>B</v>
      </c>
      <c r="U431" s="1" t="str">
        <f>IFERROR(IF($I431="b",INDEX(flat_spelling[],MATCH(scales[[#This Row],[n4]],flat_spelling[number],0),2),INDEX(sharp_spelling[],MATCH(scales[[#This Row],[n4]],sharp_spelling[number],0),2)),"")</f>
        <v>D</v>
      </c>
      <c r="V431" s="1" t="str">
        <f>IFERROR(IF($I431="b",INDEX(flat_spelling[],MATCH(scales[[#This Row],[n5]],flat_spelling[number],0),2),INDEX(sharp_spelling[],MATCH(scales[[#This Row],[n5]],sharp_spelling[number],0),2)),"")</f>
        <v>D#</v>
      </c>
      <c r="W431" s="1" t="str">
        <f>IFERROR(IF($I431="b",INDEX(flat_spelling[],MATCH(scales[[#This Row],[n6]],flat_spelling[number],0),2),INDEX(sharp_spelling[],MATCH(scales[[#This Row],[n6]],sharp_spelling[number],0),2)),"")</f>
        <v>F</v>
      </c>
      <c r="X431" s="1" t="str">
        <f>IFERROR(IF($I431="b",INDEX(flat_spelling[],MATCH(scales[[#This Row],[n7]],flat_spelling[number],0),2),INDEX(sharp_spelling[],MATCH(scales[[#This Row],[n7]],sharp_spelling[number],0),2)),"")</f>
        <v>G</v>
      </c>
      <c r="Y431" s="1" t="str">
        <f>IFERROR(IF($I431="b",INDEX(flat_spelling[],MATCH(scales[[#This Row],[n8]],flat_spelling[number],0),2),INDEX(sharp_spelling[],MATCH(scales[[#This Row],[n8]],sharp_spelling[number],0),2)),"")</f>
        <v/>
      </c>
      <c r="Z431" s="1" t="s">
        <v>78</v>
      </c>
      <c r="AA431" s="1" t="s">
        <v>77</v>
      </c>
      <c r="AB431" s="1" t="s">
        <v>80</v>
      </c>
      <c r="AC431" s="1" t="s">
        <v>79</v>
      </c>
      <c r="AD431" s="1" t="s">
        <v>77</v>
      </c>
      <c r="AE431" s="1" t="s">
        <v>79</v>
      </c>
      <c r="AF431" s="1" t="s">
        <v>78</v>
      </c>
    </row>
    <row r="432" spans="2:32" x14ac:dyDescent="0.4">
      <c r="B432" s="1">
        <v>430</v>
      </c>
      <c r="C432" s="1">
        <v>10</v>
      </c>
      <c r="D432" s="1" t="str">
        <f>scales[[#This Row],[nn1]]</f>
        <v>A</v>
      </c>
      <c r="E432" s="1" t="s">
        <v>100</v>
      </c>
      <c r="F432" s="1">
        <v>4</v>
      </c>
      <c r="G432" s="1" t="s">
        <v>103</v>
      </c>
      <c r="H432" s="1">
        <f t="shared" si="267"/>
        <v>1</v>
      </c>
      <c r="I432" s="1" t="str">
        <f>IF(COUNTIF(RMS_spelling[number],scales[[#This Row],[RMS]])&gt;0,"b","")</f>
        <v>b</v>
      </c>
      <c r="J432" s="1">
        <f t="shared" si="268"/>
        <v>10</v>
      </c>
      <c r="K432" s="1">
        <f t="shared" si="269"/>
        <v>12</v>
      </c>
      <c r="L432" s="1">
        <f t="shared" si="270"/>
        <v>1</v>
      </c>
      <c r="M432" s="1">
        <f t="shared" si="271"/>
        <v>4</v>
      </c>
      <c r="N432" s="1">
        <f t="shared" si="272"/>
        <v>5</v>
      </c>
      <c r="O432" s="1">
        <f t="shared" si="273"/>
        <v>7</v>
      </c>
      <c r="P432" s="1">
        <f t="shared" si="274"/>
        <v>9</v>
      </c>
      <c r="R432" s="1" t="str">
        <f>IFERROR(IF($I432="b",INDEX(flat_spelling[],MATCH(scales[[#This Row],[n1]],flat_spelling[number],0),2),INDEX(sharp_spelling[],MATCH(scales[[#This Row],[n1]],sharp_spelling[number],0),2)),"")</f>
        <v>A</v>
      </c>
      <c r="S432" s="1" t="str">
        <f>IFERROR(IF($I432="b",INDEX(flat_spelling[],MATCH(scales[[#This Row],[n2]],flat_spelling[number],0),2),INDEX(sharp_spelling[],MATCH(scales[[#This Row],[n2]],sharp_spelling[number],0),2)),"")</f>
        <v>B</v>
      </c>
      <c r="T432" s="1" t="str">
        <f>IFERROR(IF($I432="b",INDEX(flat_spelling[],MATCH(scales[[#This Row],[n3]],flat_spelling[number],0),2),INDEX(sharp_spelling[],MATCH(scales[[#This Row],[n3]],sharp_spelling[number],0),2)),"")</f>
        <v>C</v>
      </c>
      <c r="U432" s="1" t="str">
        <f>IFERROR(IF($I432="b",INDEX(flat_spelling[],MATCH(scales[[#This Row],[n4]],flat_spelling[number],0),2),INDEX(sharp_spelling[],MATCH(scales[[#This Row],[n4]],sharp_spelling[number],0),2)),"")</f>
        <v>Eb</v>
      </c>
      <c r="V432" s="1" t="str">
        <f>IFERROR(IF($I432="b",INDEX(flat_spelling[],MATCH(scales[[#This Row],[n5]],flat_spelling[number],0),2),INDEX(sharp_spelling[],MATCH(scales[[#This Row],[n5]],sharp_spelling[number],0),2)),"")</f>
        <v>E</v>
      </c>
      <c r="W432" s="1" t="str">
        <f>IFERROR(IF($I432="b",INDEX(flat_spelling[],MATCH(scales[[#This Row],[n6]],flat_spelling[number],0),2),INDEX(sharp_spelling[],MATCH(scales[[#This Row],[n6]],sharp_spelling[number],0),2)),"")</f>
        <v>Gb</v>
      </c>
      <c r="X432" s="1" t="str">
        <f>IFERROR(IF($I432="b",INDEX(flat_spelling[],MATCH(scales[[#This Row],[n7]],flat_spelling[number],0),2),INDEX(sharp_spelling[],MATCH(scales[[#This Row],[n7]],sharp_spelling[number],0),2)),"")</f>
        <v>Ab</v>
      </c>
      <c r="Y432" s="1" t="str">
        <f>IFERROR(IF($I432="b",INDEX(flat_spelling[],MATCH(scales[[#This Row],[n8]],flat_spelling[number],0),2),INDEX(sharp_spelling[],MATCH(scales[[#This Row],[n8]],sharp_spelling[number],0),2)),"")</f>
        <v/>
      </c>
      <c r="Z432" s="1" t="s">
        <v>78</v>
      </c>
      <c r="AA432" s="1" t="s">
        <v>77</v>
      </c>
      <c r="AB432" s="1" t="s">
        <v>80</v>
      </c>
      <c r="AC432" s="1" t="s">
        <v>79</v>
      </c>
      <c r="AD432" s="1" t="s">
        <v>77</v>
      </c>
      <c r="AE432" s="1" t="s">
        <v>79</v>
      </c>
      <c r="AF432" s="1" t="s">
        <v>78</v>
      </c>
    </row>
    <row r="433" spans="2:32" x14ac:dyDescent="0.4">
      <c r="B433" s="1">
        <v>431</v>
      </c>
      <c r="C433" s="1">
        <v>11</v>
      </c>
      <c r="D433" s="1" t="str">
        <f>scales[[#This Row],[nn1]]</f>
        <v>Bb</v>
      </c>
      <c r="E433" s="1" t="s">
        <v>100</v>
      </c>
      <c r="F433" s="1">
        <v>4</v>
      </c>
      <c r="G433" s="1" t="s">
        <v>103</v>
      </c>
      <c r="H433" s="1">
        <f t="shared" si="267"/>
        <v>2</v>
      </c>
      <c r="I433" s="1" t="str">
        <f>IF(COUNTIF(RMS_spelling[number],scales[[#This Row],[RMS]])&gt;0,"b","")</f>
        <v>b</v>
      </c>
      <c r="J433" s="1">
        <f t="shared" si="268"/>
        <v>11</v>
      </c>
      <c r="K433" s="1">
        <f t="shared" si="269"/>
        <v>1</v>
      </c>
      <c r="L433" s="1">
        <f t="shared" si="270"/>
        <v>2</v>
      </c>
      <c r="M433" s="1">
        <f t="shared" si="271"/>
        <v>5</v>
      </c>
      <c r="N433" s="1">
        <f t="shared" si="272"/>
        <v>6</v>
      </c>
      <c r="O433" s="1">
        <f t="shared" si="273"/>
        <v>8</v>
      </c>
      <c r="P433" s="1">
        <f t="shared" si="274"/>
        <v>10</v>
      </c>
      <c r="R433" s="1" t="str">
        <f>IFERROR(IF($I433="b",INDEX(flat_spelling[],MATCH(scales[[#This Row],[n1]],flat_spelling[number],0),2),INDEX(sharp_spelling[],MATCH(scales[[#This Row],[n1]],sharp_spelling[number],0),2)),"")</f>
        <v>Bb</v>
      </c>
      <c r="S433" s="1" t="str">
        <f>IFERROR(IF($I433="b",INDEX(flat_spelling[],MATCH(scales[[#This Row],[n2]],flat_spelling[number],0),2),INDEX(sharp_spelling[],MATCH(scales[[#This Row],[n2]],sharp_spelling[number],0),2)),"")</f>
        <v>C</v>
      </c>
      <c r="T433" s="1" t="str">
        <f>IFERROR(IF($I433="b",INDEX(flat_spelling[],MATCH(scales[[#This Row],[n3]],flat_spelling[number],0),2),INDEX(sharp_spelling[],MATCH(scales[[#This Row],[n3]],sharp_spelling[number],0),2)),"")</f>
        <v>Db</v>
      </c>
      <c r="U433" s="1" t="str">
        <f>IFERROR(IF($I433="b",INDEX(flat_spelling[],MATCH(scales[[#This Row],[n4]],flat_spelling[number],0),2),INDEX(sharp_spelling[],MATCH(scales[[#This Row],[n4]],sharp_spelling[number],0),2)),"")</f>
        <v>E</v>
      </c>
      <c r="V433" s="1" t="str">
        <f>IFERROR(IF($I433="b",INDEX(flat_spelling[],MATCH(scales[[#This Row],[n5]],flat_spelling[number],0),2),INDEX(sharp_spelling[],MATCH(scales[[#This Row],[n5]],sharp_spelling[number],0),2)),"")</f>
        <v>F</v>
      </c>
      <c r="W433" s="1" t="str">
        <f>IFERROR(IF($I433="b",INDEX(flat_spelling[],MATCH(scales[[#This Row],[n6]],flat_spelling[number],0),2),INDEX(sharp_spelling[],MATCH(scales[[#This Row],[n6]],sharp_spelling[number],0),2)),"")</f>
        <v>G</v>
      </c>
      <c r="X433" s="1" t="str">
        <f>IFERROR(IF($I433="b",INDEX(flat_spelling[],MATCH(scales[[#This Row],[n7]],flat_spelling[number],0),2),INDEX(sharp_spelling[],MATCH(scales[[#This Row],[n7]],sharp_spelling[number],0),2)),"")</f>
        <v>A</v>
      </c>
      <c r="Y433" s="1" t="str">
        <f>IFERROR(IF($I433="b",INDEX(flat_spelling[],MATCH(scales[[#This Row],[n8]],flat_spelling[number],0),2),INDEX(sharp_spelling[],MATCH(scales[[#This Row],[n8]],sharp_spelling[number],0),2)),"")</f>
        <v/>
      </c>
      <c r="Z433" s="1" t="s">
        <v>78</v>
      </c>
      <c r="AA433" s="1" t="s">
        <v>77</v>
      </c>
      <c r="AB433" s="1" t="s">
        <v>80</v>
      </c>
      <c r="AC433" s="1" t="s">
        <v>79</v>
      </c>
      <c r="AD433" s="1" t="s">
        <v>77</v>
      </c>
      <c r="AE433" s="1" t="s">
        <v>79</v>
      </c>
      <c r="AF433" s="1" t="s">
        <v>78</v>
      </c>
    </row>
    <row r="434" spans="2:32" x14ac:dyDescent="0.4">
      <c r="B434" s="1">
        <v>432</v>
      </c>
      <c r="C434" s="1">
        <v>12</v>
      </c>
      <c r="D434" s="1" t="str">
        <f>scales[[#This Row],[nn1]]</f>
        <v>B</v>
      </c>
      <c r="E434" s="1" t="s">
        <v>100</v>
      </c>
      <c r="F434" s="1">
        <v>4</v>
      </c>
      <c r="G434" s="1" t="s">
        <v>103</v>
      </c>
      <c r="H434" s="1">
        <f t="shared" si="267"/>
        <v>3</v>
      </c>
      <c r="I434" s="1" t="str">
        <f>IF(COUNTIF(RMS_spelling[number],scales[[#This Row],[RMS]])&gt;0,"b","")</f>
        <v/>
      </c>
      <c r="J434" s="1">
        <f t="shared" si="268"/>
        <v>12</v>
      </c>
      <c r="K434" s="1">
        <f t="shared" si="269"/>
        <v>2</v>
      </c>
      <c r="L434" s="1">
        <f t="shared" si="270"/>
        <v>3</v>
      </c>
      <c r="M434" s="1">
        <f t="shared" si="271"/>
        <v>6</v>
      </c>
      <c r="N434" s="1">
        <f t="shared" si="272"/>
        <v>7</v>
      </c>
      <c r="O434" s="1">
        <f t="shared" si="273"/>
        <v>9</v>
      </c>
      <c r="P434" s="1">
        <f t="shared" si="274"/>
        <v>11</v>
      </c>
      <c r="R434" s="1" t="str">
        <f>IFERROR(IF($I434="b",INDEX(flat_spelling[],MATCH(scales[[#This Row],[n1]],flat_spelling[number],0),2),INDEX(sharp_spelling[],MATCH(scales[[#This Row],[n1]],sharp_spelling[number],0),2)),"")</f>
        <v>B</v>
      </c>
      <c r="S434" s="1" t="str">
        <f>IFERROR(IF($I434="b",INDEX(flat_spelling[],MATCH(scales[[#This Row],[n2]],flat_spelling[number],0),2),INDEX(sharp_spelling[],MATCH(scales[[#This Row],[n2]],sharp_spelling[number],0),2)),"")</f>
        <v>C#</v>
      </c>
      <c r="T434" s="1" t="str">
        <f>IFERROR(IF($I434="b",INDEX(flat_spelling[],MATCH(scales[[#This Row],[n3]],flat_spelling[number],0),2),INDEX(sharp_spelling[],MATCH(scales[[#This Row],[n3]],sharp_spelling[number],0),2)),"")</f>
        <v>D</v>
      </c>
      <c r="U434" s="1" t="str">
        <f>IFERROR(IF($I434="b",INDEX(flat_spelling[],MATCH(scales[[#This Row],[n4]],flat_spelling[number],0),2),INDEX(sharp_spelling[],MATCH(scales[[#This Row],[n4]],sharp_spelling[number],0),2)),"")</f>
        <v>F</v>
      </c>
      <c r="V434" s="1" t="str">
        <f>IFERROR(IF($I434="b",INDEX(flat_spelling[],MATCH(scales[[#This Row],[n5]],flat_spelling[number],0),2),INDEX(sharp_spelling[],MATCH(scales[[#This Row],[n5]],sharp_spelling[number],0),2)),"")</f>
        <v>F#</v>
      </c>
      <c r="W434" s="1" t="str">
        <f>IFERROR(IF($I434="b",INDEX(flat_spelling[],MATCH(scales[[#This Row],[n6]],flat_spelling[number],0),2),INDEX(sharp_spelling[],MATCH(scales[[#This Row],[n6]],sharp_spelling[number],0),2)),"")</f>
        <v>G#</v>
      </c>
      <c r="X434" s="1" t="str">
        <f>IFERROR(IF($I434="b",INDEX(flat_spelling[],MATCH(scales[[#This Row],[n7]],flat_spelling[number],0),2),INDEX(sharp_spelling[],MATCH(scales[[#This Row],[n7]],sharp_spelling[number],0),2)),"")</f>
        <v>A#</v>
      </c>
      <c r="Y434" s="1" t="str">
        <f>IFERROR(IF($I434="b",INDEX(flat_spelling[],MATCH(scales[[#This Row],[n8]],flat_spelling[number],0),2),INDEX(sharp_spelling[],MATCH(scales[[#This Row],[n8]],sharp_spelling[number],0),2)),"")</f>
        <v/>
      </c>
      <c r="Z434" s="1" t="s">
        <v>78</v>
      </c>
      <c r="AA434" s="1" t="s">
        <v>77</v>
      </c>
      <c r="AB434" s="1" t="s">
        <v>80</v>
      </c>
      <c r="AC434" s="1" t="s">
        <v>79</v>
      </c>
      <c r="AD434" s="1" t="s">
        <v>77</v>
      </c>
      <c r="AE434" s="1" t="s">
        <v>79</v>
      </c>
      <c r="AF434" s="1" t="s">
        <v>78</v>
      </c>
    </row>
    <row r="435" spans="2:32" x14ac:dyDescent="0.4">
      <c r="B435" s="1">
        <v>433</v>
      </c>
      <c r="C435" s="1">
        <v>1</v>
      </c>
      <c r="D435" s="1" t="str">
        <f>scales[[#This Row],[nn1]]</f>
        <v>C</v>
      </c>
      <c r="E435" s="1" t="s">
        <v>100</v>
      </c>
      <c r="F435" s="1">
        <v>5</v>
      </c>
      <c r="G435" s="1" t="s">
        <v>104</v>
      </c>
      <c r="H435" s="1">
        <f>MOD($H$3+4,12)+1</f>
        <v>6</v>
      </c>
      <c r="I435" s="1" t="str">
        <f>IF(COUNTIF(RMS_spelling[number],scales[[#This Row],[RMS]])&gt;0,"b","")</f>
        <v>b</v>
      </c>
      <c r="J435" s="1">
        <v>1</v>
      </c>
      <c r="K435" s="1">
        <v>2</v>
      </c>
      <c r="L435" s="1">
        <v>5</v>
      </c>
      <c r="M435" s="1">
        <v>6</v>
      </c>
      <c r="N435" s="1">
        <v>8</v>
      </c>
      <c r="O435" s="1">
        <v>10</v>
      </c>
      <c r="P435" s="1">
        <v>11</v>
      </c>
      <c r="R435" s="1" t="str">
        <f>IFERROR(IF($I435="b",INDEX(flat_spelling[],MATCH(scales[[#This Row],[n1]],flat_spelling[number],0),2),INDEX(sharp_spelling[],MATCH(scales[[#This Row],[n1]],sharp_spelling[number],0),2)),"")</f>
        <v>C</v>
      </c>
      <c r="S435" s="1" t="str">
        <f>IFERROR(IF($I435="b",INDEX(flat_spelling[],MATCH(scales[[#This Row],[n2]],flat_spelling[number],0),2),INDEX(sharp_spelling[],MATCH(scales[[#This Row],[n2]],sharp_spelling[number],0),2)),"")</f>
        <v>Db</v>
      </c>
      <c r="T435" s="1" t="str">
        <f>IFERROR(IF($I435="b",INDEX(flat_spelling[],MATCH(scales[[#This Row],[n3]],flat_spelling[number],0),2),INDEX(sharp_spelling[],MATCH(scales[[#This Row],[n3]],sharp_spelling[number],0),2)),"")</f>
        <v>E</v>
      </c>
      <c r="U435" s="1" t="str">
        <f>IFERROR(IF($I435="b",INDEX(flat_spelling[],MATCH(scales[[#This Row],[n4]],flat_spelling[number],0),2),INDEX(sharp_spelling[],MATCH(scales[[#This Row],[n4]],sharp_spelling[number],0),2)),"")</f>
        <v>F</v>
      </c>
      <c r="V435" s="1" t="str">
        <f>IFERROR(IF($I435="b",INDEX(flat_spelling[],MATCH(scales[[#This Row],[n5]],flat_spelling[number],0),2),INDEX(sharp_spelling[],MATCH(scales[[#This Row],[n5]],sharp_spelling[number],0),2)),"")</f>
        <v>G</v>
      </c>
      <c r="W435" s="1" t="str">
        <f>IFERROR(IF($I435="b",INDEX(flat_spelling[],MATCH(scales[[#This Row],[n6]],flat_spelling[number],0),2),INDEX(sharp_spelling[],MATCH(scales[[#This Row],[n6]],sharp_spelling[number],0),2)),"")</f>
        <v>A</v>
      </c>
      <c r="X435" s="1" t="str">
        <f>IFERROR(IF($I435="b",INDEX(flat_spelling[],MATCH(scales[[#This Row],[n7]],flat_spelling[number],0),2),INDEX(sharp_spelling[],MATCH(scales[[#This Row],[n7]],sharp_spelling[number],0),2)),"")</f>
        <v>Bb</v>
      </c>
      <c r="Y435" s="1" t="str">
        <f>IFERROR(IF($I435="b",INDEX(flat_spelling[],MATCH(scales[[#This Row],[n8]],flat_spelling[number],0),2),INDEX(sharp_spelling[],MATCH(scales[[#This Row],[n8]],sharp_spelling[number],0),2)),"")</f>
        <v/>
      </c>
      <c r="Z435" s="1" t="s">
        <v>77</v>
      </c>
      <c r="AA435" s="1" t="s">
        <v>80</v>
      </c>
      <c r="AB435" s="1" t="s">
        <v>79</v>
      </c>
      <c r="AC435" s="1" t="s">
        <v>77</v>
      </c>
      <c r="AD435" s="1" t="s">
        <v>79</v>
      </c>
      <c r="AE435" s="1" t="s">
        <v>78</v>
      </c>
      <c r="AF435" s="1" t="s">
        <v>78</v>
      </c>
    </row>
    <row r="436" spans="2:32" x14ac:dyDescent="0.4">
      <c r="B436" s="1">
        <v>434</v>
      </c>
      <c r="C436" s="1">
        <v>2</v>
      </c>
      <c r="D436" s="1" t="str">
        <f>scales[[#This Row],[nn1]]</f>
        <v>C#</v>
      </c>
      <c r="E436" s="1" t="s">
        <v>100</v>
      </c>
      <c r="F436" s="1">
        <v>5</v>
      </c>
      <c r="G436" s="1" t="s">
        <v>104</v>
      </c>
      <c r="H436" s="1">
        <f t="shared" ref="H436:H446" si="275">MOD(H435,12)+1</f>
        <v>7</v>
      </c>
      <c r="I436" s="1" t="str">
        <f>IF(COUNTIF(RMS_spelling[number],scales[[#This Row],[RMS]])&gt;0,"b","")</f>
        <v/>
      </c>
      <c r="J436" s="1">
        <f t="shared" ref="J436:J446" si="276">MOD(J435,12)+1</f>
        <v>2</v>
      </c>
      <c r="K436" s="1">
        <f t="shared" ref="K436:K446" si="277">MOD(K435,12)+1</f>
        <v>3</v>
      </c>
      <c r="L436" s="1">
        <f t="shared" ref="L436:L446" si="278">MOD(L435,12)+1</f>
        <v>6</v>
      </c>
      <c r="M436" s="1">
        <f t="shared" ref="M436:M446" si="279">MOD(M435,12)+1</f>
        <v>7</v>
      </c>
      <c r="N436" s="1">
        <f t="shared" ref="N436:N446" si="280">MOD(N435,12)+1</f>
        <v>9</v>
      </c>
      <c r="O436" s="1">
        <f t="shared" ref="O436:O446" si="281">MOD(O435,12)+1</f>
        <v>11</v>
      </c>
      <c r="P436" s="1">
        <f t="shared" ref="P436:P446" si="282">MOD(P435,12)+1</f>
        <v>12</v>
      </c>
      <c r="R436" s="1" t="str">
        <f>IFERROR(IF($I436="b",INDEX(flat_spelling[],MATCH(scales[[#This Row],[n1]],flat_spelling[number],0),2),INDEX(sharp_spelling[],MATCH(scales[[#This Row],[n1]],sharp_spelling[number],0),2)),"")</f>
        <v>C#</v>
      </c>
      <c r="S436" s="1" t="str">
        <f>IFERROR(IF($I436="b",INDEX(flat_spelling[],MATCH(scales[[#This Row],[n2]],flat_spelling[number],0),2),INDEX(sharp_spelling[],MATCH(scales[[#This Row],[n2]],sharp_spelling[number],0),2)),"")</f>
        <v>D</v>
      </c>
      <c r="T436" s="1" t="str">
        <f>IFERROR(IF($I436="b",INDEX(flat_spelling[],MATCH(scales[[#This Row],[n3]],flat_spelling[number],0),2),INDEX(sharp_spelling[],MATCH(scales[[#This Row],[n3]],sharp_spelling[number],0),2)),"")</f>
        <v>F</v>
      </c>
      <c r="U436" s="1" t="str">
        <f>IFERROR(IF($I436="b",INDEX(flat_spelling[],MATCH(scales[[#This Row],[n4]],flat_spelling[number],0),2),INDEX(sharp_spelling[],MATCH(scales[[#This Row],[n4]],sharp_spelling[number],0),2)),"")</f>
        <v>F#</v>
      </c>
      <c r="V436" s="1" t="str">
        <f>IFERROR(IF($I436="b",INDEX(flat_spelling[],MATCH(scales[[#This Row],[n5]],flat_spelling[number],0),2),INDEX(sharp_spelling[],MATCH(scales[[#This Row],[n5]],sharp_spelling[number],0),2)),"")</f>
        <v>G#</v>
      </c>
      <c r="W436" s="1" t="str">
        <f>IFERROR(IF($I436="b",INDEX(flat_spelling[],MATCH(scales[[#This Row],[n6]],flat_spelling[number],0),2),INDEX(sharp_spelling[],MATCH(scales[[#This Row],[n6]],sharp_spelling[number],0),2)),"")</f>
        <v>A#</v>
      </c>
      <c r="X436" s="1" t="str">
        <f>IFERROR(IF($I436="b",INDEX(flat_spelling[],MATCH(scales[[#This Row],[n7]],flat_spelling[number],0),2),INDEX(sharp_spelling[],MATCH(scales[[#This Row],[n7]],sharp_spelling[number],0),2)),"")</f>
        <v>B</v>
      </c>
      <c r="Y436" s="1" t="str">
        <f>IFERROR(IF($I436="b",INDEX(flat_spelling[],MATCH(scales[[#This Row],[n8]],flat_spelling[number],0),2),INDEX(sharp_spelling[],MATCH(scales[[#This Row],[n8]],sharp_spelling[number],0),2)),"")</f>
        <v/>
      </c>
      <c r="Z436" s="1" t="s">
        <v>77</v>
      </c>
      <c r="AA436" s="1" t="s">
        <v>80</v>
      </c>
      <c r="AB436" s="1" t="s">
        <v>79</v>
      </c>
      <c r="AC436" s="1" t="s">
        <v>77</v>
      </c>
      <c r="AD436" s="1" t="s">
        <v>79</v>
      </c>
      <c r="AE436" s="1" t="s">
        <v>78</v>
      </c>
      <c r="AF436" s="1" t="s">
        <v>78</v>
      </c>
    </row>
    <row r="437" spans="2:32" x14ac:dyDescent="0.4">
      <c r="B437" s="1">
        <v>435</v>
      </c>
      <c r="C437" s="1">
        <v>3</v>
      </c>
      <c r="D437" s="1" t="str">
        <f>scales[[#This Row],[nn1]]</f>
        <v>D</v>
      </c>
      <c r="E437" s="1" t="s">
        <v>100</v>
      </c>
      <c r="F437" s="1">
        <v>5</v>
      </c>
      <c r="G437" s="1" t="s">
        <v>104</v>
      </c>
      <c r="H437" s="1">
        <f t="shared" si="275"/>
        <v>8</v>
      </c>
      <c r="I437" s="1" t="str">
        <f>IF(COUNTIF(RMS_spelling[number],scales[[#This Row],[RMS]])&gt;0,"b","")</f>
        <v/>
      </c>
      <c r="J437" s="1">
        <f t="shared" si="276"/>
        <v>3</v>
      </c>
      <c r="K437" s="1">
        <f t="shared" si="277"/>
        <v>4</v>
      </c>
      <c r="L437" s="1">
        <f t="shared" si="278"/>
        <v>7</v>
      </c>
      <c r="M437" s="1">
        <f t="shared" si="279"/>
        <v>8</v>
      </c>
      <c r="N437" s="1">
        <f t="shared" si="280"/>
        <v>10</v>
      </c>
      <c r="O437" s="1">
        <f t="shared" si="281"/>
        <v>12</v>
      </c>
      <c r="P437" s="1">
        <f t="shared" si="282"/>
        <v>1</v>
      </c>
      <c r="R437" s="1" t="str">
        <f>IFERROR(IF($I437="b",INDEX(flat_spelling[],MATCH(scales[[#This Row],[n1]],flat_spelling[number],0),2),INDEX(sharp_spelling[],MATCH(scales[[#This Row],[n1]],sharp_spelling[number],0),2)),"")</f>
        <v>D</v>
      </c>
      <c r="S437" s="1" t="str">
        <f>IFERROR(IF($I437="b",INDEX(flat_spelling[],MATCH(scales[[#This Row],[n2]],flat_spelling[number],0),2),INDEX(sharp_spelling[],MATCH(scales[[#This Row],[n2]],sharp_spelling[number],0),2)),"")</f>
        <v>D#</v>
      </c>
      <c r="T437" s="1" t="str">
        <f>IFERROR(IF($I437="b",INDEX(flat_spelling[],MATCH(scales[[#This Row],[n3]],flat_spelling[number],0),2),INDEX(sharp_spelling[],MATCH(scales[[#This Row],[n3]],sharp_spelling[number],0),2)),"")</f>
        <v>F#</v>
      </c>
      <c r="U437" s="1" t="str">
        <f>IFERROR(IF($I437="b",INDEX(flat_spelling[],MATCH(scales[[#This Row],[n4]],flat_spelling[number],0),2),INDEX(sharp_spelling[],MATCH(scales[[#This Row],[n4]],sharp_spelling[number],0),2)),"")</f>
        <v>G</v>
      </c>
      <c r="V437" s="1" t="str">
        <f>IFERROR(IF($I437="b",INDEX(flat_spelling[],MATCH(scales[[#This Row],[n5]],flat_spelling[number],0),2),INDEX(sharp_spelling[],MATCH(scales[[#This Row],[n5]],sharp_spelling[number],0),2)),"")</f>
        <v>A</v>
      </c>
      <c r="W437" s="1" t="str">
        <f>IFERROR(IF($I437="b",INDEX(flat_spelling[],MATCH(scales[[#This Row],[n6]],flat_spelling[number],0),2),INDEX(sharp_spelling[],MATCH(scales[[#This Row],[n6]],sharp_spelling[number],0),2)),"")</f>
        <v>B</v>
      </c>
      <c r="X437" s="1" t="str">
        <f>IFERROR(IF($I437="b",INDEX(flat_spelling[],MATCH(scales[[#This Row],[n7]],flat_spelling[number],0),2),INDEX(sharp_spelling[],MATCH(scales[[#This Row],[n7]],sharp_spelling[number],0),2)),"")</f>
        <v>C</v>
      </c>
      <c r="Y437" s="1" t="str">
        <f>IFERROR(IF($I437="b",INDEX(flat_spelling[],MATCH(scales[[#This Row],[n8]],flat_spelling[number],0),2),INDEX(sharp_spelling[],MATCH(scales[[#This Row],[n8]],sharp_spelling[number],0),2)),"")</f>
        <v/>
      </c>
      <c r="Z437" s="1" t="s">
        <v>77</v>
      </c>
      <c r="AA437" s="1" t="s">
        <v>80</v>
      </c>
      <c r="AB437" s="1" t="s">
        <v>79</v>
      </c>
      <c r="AC437" s="1" t="s">
        <v>77</v>
      </c>
      <c r="AD437" s="1" t="s">
        <v>79</v>
      </c>
      <c r="AE437" s="1" t="s">
        <v>78</v>
      </c>
      <c r="AF437" s="1" t="s">
        <v>78</v>
      </c>
    </row>
    <row r="438" spans="2:32" x14ac:dyDescent="0.4">
      <c r="B438" s="1">
        <v>436</v>
      </c>
      <c r="C438" s="1">
        <v>4</v>
      </c>
      <c r="D438" s="1" t="str">
        <f>scales[[#This Row],[nn1]]</f>
        <v>Eb</v>
      </c>
      <c r="E438" s="1" t="s">
        <v>100</v>
      </c>
      <c r="F438" s="1">
        <v>5</v>
      </c>
      <c r="G438" s="1" t="s">
        <v>104</v>
      </c>
      <c r="H438" s="1">
        <f t="shared" si="275"/>
        <v>9</v>
      </c>
      <c r="I438" s="1" t="str">
        <f>IF(COUNTIF(RMS_spelling[number],scales[[#This Row],[RMS]])&gt;0,"b","")</f>
        <v>b</v>
      </c>
      <c r="J438" s="1">
        <f t="shared" si="276"/>
        <v>4</v>
      </c>
      <c r="K438" s="1">
        <f t="shared" si="277"/>
        <v>5</v>
      </c>
      <c r="L438" s="1">
        <f t="shared" si="278"/>
        <v>8</v>
      </c>
      <c r="M438" s="1">
        <f t="shared" si="279"/>
        <v>9</v>
      </c>
      <c r="N438" s="1">
        <f t="shared" si="280"/>
        <v>11</v>
      </c>
      <c r="O438" s="1">
        <f t="shared" si="281"/>
        <v>1</v>
      </c>
      <c r="P438" s="1">
        <f t="shared" si="282"/>
        <v>2</v>
      </c>
      <c r="R438" s="1" t="str">
        <f>IFERROR(IF($I438="b",INDEX(flat_spelling[],MATCH(scales[[#This Row],[n1]],flat_spelling[number],0),2),INDEX(sharp_spelling[],MATCH(scales[[#This Row],[n1]],sharp_spelling[number],0),2)),"")</f>
        <v>Eb</v>
      </c>
      <c r="S438" s="1" t="str">
        <f>IFERROR(IF($I438="b",INDEX(flat_spelling[],MATCH(scales[[#This Row],[n2]],flat_spelling[number],0),2),INDEX(sharp_spelling[],MATCH(scales[[#This Row],[n2]],sharp_spelling[number],0),2)),"")</f>
        <v>E</v>
      </c>
      <c r="T438" s="1" t="str">
        <f>IFERROR(IF($I438="b",INDEX(flat_spelling[],MATCH(scales[[#This Row],[n3]],flat_spelling[number],0),2),INDEX(sharp_spelling[],MATCH(scales[[#This Row],[n3]],sharp_spelling[number],0),2)),"")</f>
        <v>G</v>
      </c>
      <c r="U438" s="1" t="str">
        <f>IFERROR(IF($I438="b",INDEX(flat_spelling[],MATCH(scales[[#This Row],[n4]],flat_spelling[number],0),2),INDEX(sharp_spelling[],MATCH(scales[[#This Row],[n4]],sharp_spelling[number],0),2)),"")</f>
        <v>Ab</v>
      </c>
      <c r="V438" s="1" t="str">
        <f>IFERROR(IF($I438="b",INDEX(flat_spelling[],MATCH(scales[[#This Row],[n5]],flat_spelling[number],0),2),INDEX(sharp_spelling[],MATCH(scales[[#This Row],[n5]],sharp_spelling[number],0),2)),"")</f>
        <v>Bb</v>
      </c>
      <c r="W438" s="1" t="str">
        <f>IFERROR(IF($I438="b",INDEX(flat_spelling[],MATCH(scales[[#This Row],[n6]],flat_spelling[number],0),2),INDEX(sharp_spelling[],MATCH(scales[[#This Row],[n6]],sharp_spelling[number],0),2)),"")</f>
        <v>C</v>
      </c>
      <c r="X438" s="1" t="str">
        <f>IFERROR(IF($I438="b",INDEX(flat_spelling[],MATCH(scales[[#This Row],[n7]],flat_spelling[number],0),2),INDEX(sharp_spelling[],MATCH(scales[[#This Row],[n7]],sharp_spelling[number],0),2)),"")</f>
        <v>Db</v>
      </c>
      <c r="Y438" s="1" t="str">
        <f>IFERROR(IF($I438="b",INDEX(flat_spelling[],MATCH(scales[[#This Row],[n8]],flat_spelling[number],0),2),INDEX(sharp_spelling[],MATCH(scales[[#This Row],[n8]],sharp_spelling[number],0),2)),"")</f>
        <v/>
      </c>
      <c r="Z438" s="1" t="s">
        <v>77</v>
      </c>
      <c r="AA438" s="1" t="s">
        <v>80</v>
      </c>
      <c r="AB438" s="1" t="s">
        <v>79</v>
      </c>
      <c r="AC438" s="1" t="s">
        <v>77</v>
      </c>
      <c r="AD438" s="1" t="s">
        <v>79</v>
      </c>
      <c r="AE438" s="1" t="s">
        <v>78</v>
      </c>
      <c r="AF438" s="1" t="s">
        <v>78</v>
      </c>
    </row>
    <row r="439" spans="2:32" x14ac:dyDescent="0.4">
      <c r="B439" s="1">
        <v>437</v>
      </c>
      <c r="C439" s="1">
        <v>5</v>
      </c>
      <c r="D439" s="1" t="str">
        <f>scales[[#This Row],[nn1]]</f>
        <v>E</v>
      </c>
      <c r="E439" s="1" t="s">
        <v>100</v>
      </c>
      <c r="F439" s="1">
        <v>5</v>
      </c>
      <c r="G439" s="1" t="s">
        <v>104</v>
      </c>
      <c r="H439" s="1">
        <f t="shared" si="275"/>
        <v>10</v>
      </c>
      <c r="I439" s="1" t="str">
        <f>IF(COUNTIF(RMS_spelling[number],scales[[#This Row],[RMS]])&gt;0,"b","")</f>
        <v/>
      </c>
      <c r="J439" s="1">
        <f t="shared" si="276"/>
        <v>5</v>
      </c>
      <c r="K439" s="1">
        <f t="shared" si="277"/>
        <v>6</v>
      </c>
      <c r="L439" s="1">
        <f t="shared" si="278"/>
        <v>9</v>
      </c>
      <c r="M439" s="1">
        <f t="shared" si="279"/>
        <v>10</v>
      </c>
      <c r="N439" s="1">
        <f t="shared" si="280"/>
        <v>12</v>
      </c>
      <c r="O439" s="1">
        <f t="shared" si="281"/>
        <v>2</v>
      </c>
      <c r="P439" s="1">
        <f t="shared" si="282"/>
        <v>3</v>
      </c>
      <c r="R439" s="1" t="str">
        <f>IFERROR(IF($I439="b",INDEX(flat_spelling[],MATCH(scales[[#This Row],[n1]],flat_spelling[number],0),2),INDEX(sharp_spelling[],MATCH(scales[[#This Row],[n1]],sharp_spelling[number],0),2)),"")</f>
        <v>E</v>
      </c>
      <c r="S439" s="1" t="str">
        <f>IFERROR(IF($I439="b",INDEX(flat_spelling[],MATCH(scales[[#This Row],[n2]],flat_spelling[number],0),2),INDEX(sharp_spelling[],MATCH(scales[[#This Row],[n2]],sharp_spelling[number],0),2)),"")</f>
        <v>F</v>
      </c>
      <c r="T439" s="1" t="str">
        <f>IFERROR(IF($I439="b",INDEX(flat_spelling[],MATCH(scales[[#This Row],[n3]],flat_spelling[number],0),2),INDEX(sharp_spelling[],MATCH(scales[[#This Row],[n3]],sharp_spelling[number],0),2)),"")</f>
        <v>G#</v>
      </c>
      <c r="U439" s="1" t="str">
        <f>IFERROR(IF($I439="b",INDEX(flat_spelling[],MATCH(scales[[#This Row],[n4]],flat_spelling[number],0),2),INDEX(sharp_spelling[],MATCH(scales[[#This Row],[n4]],sharp_spelling[number],0),2)),"")</f>
        <v>A</v>
      </c>
      <c r="V439" s="1" t="str">
        <f>IFERROR(IF($I439="b",INDEX(flat_spelling[],MATCH(scales[[#This Row],[n5]],flat_spelling[number],0),2),INDEX(sharp_spelling[],MATCH(scales[[#This Row],[n5]],sharp_spelling[number],0),2)),"")</f>
        <v>B</v>
      </c>
      <c r="W439" s="1" t="str">
        <f>IFERROR(IF($I439="b",INDEX(flat_spelling[],MATCH(scales[[#This Row],[n6]],flat_spelling[number],0),2),INDEX(sharp_spelling[],MATCH(scales[[#This Row],[n6]],sharp_spelling[number],0),2)),"")</f>
        <v>C#</v>
      </c>
      <c r="X439" s="1" t="str">
        <f>IFERROR(IF($I439="b",INDEX(flat_spelling[],MATCH(scales[[#This Row],[n7]],flat_spelling[number],0),2),INDEX(sharp_spelling[],MATCH(scales[[#This Row],[n7]],sharp_spelling[number],0),2)),"")</f>
        <v>D</v>
      </c>
      <c r="Y439" s="1" t="str">
        <f>IFERROR(IF($I439="b",INDEX(flat_spelling[],MATCH(scales[[#This Row],[n8]],flat_spelling[number],0),2),INDEX(sharp_spelling[],MATCH(scales[[#This Row],[n8]],sharp_spelling[number],0),2)),"")</f>
        <v/>
      </c>
      <c r="Z439" s="1" t="s">
        <v>77</v>
      </c>
      <c r="AA439" s="1" t="s">
        <v>80</v>
      </c>
      <c r="AB439" s="1" t="s">
        <v>79</v>
      </c>
      <c r="AC439" s="1" t="s">
        <v>77</v>
      </c>
      <c r="AD439" s="1" t="s">
        <v>79</v>
      </c>
      <c r="AE439" s="1" t="s">
        <v>78</v>
      </c>
      <c r="AF439" s="1" t="s">
        <v>78</v>
      </c>
    </row>
    <row r="440" spans="2:32" x14ac:dyDescent="0.4">
      <c r="B440" s="1">
        <v>438</v>
      </c>
      <c r="C440" s="1">
        <v>6</v>
      </c>
      <c r="D440" s="1" t="str">
        <f>scales[[#This Row],[nn1]]</f>
        <v>F</v>
      </c>
      <c r="E440" s="1" t="s">
        <v>100</v>
      </c>
      <c r="F440" s="1">
        <v>5</v>
      </c>
      <c r="G440" s="1" t="s">
        <v>104</v>
      </c>
      <c r="H440" s="1">
        <f t="shared" si="275"/>
        <v>11</v>
      </c>
      <c r="I440" s="1" t="str">
        <f>IF(COUNTIF(RMS_spelling[number],scales[[#This Row],[RMS]])&gt;0,"b","")</f>
        <v>b</v>
      </c>
      <c r="J440" s="1">
        <f t="shared" si="276"/>
        <v>6</v>
      </c>
      <c r="K440" s="1">
        <f t="shared" si="277"/>
        <v>7</v>
      </c>
      <c r="L440" s="1">
        <f t="shared" si="278"/>
        <v>10</v>
      </c>
      <c r="M440" s="1">
        <f t="shared" si="279"/>
        <v>11</v>
      </c>
      <c r="N440" s="1">
        <f t="shared" si="280"/>
        <v>1</v>
      </c>
      <c r="O440" s="1">
        <f t="shared" si="281"/>
        <v>3</v>
      </c>
      <c r="P440" s="1">
        <f t="shared" si="282"/>
        <v>4</v>
      </c>
      <c r="R440" s="1" t="str">
        <f>IFERROR(IF($I440="b",INDEX(flat_spelling[],MATCH(scales[[#This Row],[n1]],flat_spelling[number],0),2),INDEX(sharp_spelling[],MATCH(scales[[#This Row],[n1]],sharp_spelling[number],0),2)),"")</f>
        <v>F</v>
      </c>
      <c r="S440" s="1" t="str">
        <f>IFERROR(IF($I440="b",INDEX(flat_spelling[],MATCH(scales[[#This Row],[n2]],flat_spelling[number],0),2),INDEX(sharp_spelling[],MATCH(scales[[#This Row],[n2]],sharp_spelling[number],0),2)),"")</f>
        <v>Gb</v>
      </c>
      <c r="T440" s="1" t="str">
        <f>IFERROR(IF($I440="b",INDEX(flat_spelling[],MATCH(scales[[#This Row],[n3]],flat_spelling[number],0),2),INDEX(sharp_spelling[],MATCH(scales[[#This Row],[n3]],sharp_spelling[number],0),2)),"")</f>
        <v>A</v>
      </c>
      <c r="U440" s="1" t="str">
        <f>IFERROR(IF($I440="b",INDEX(flat_spelling[],MATCH(scales[[#This Row],[n4]],flat_spelling[number],0),2),INDEX(sharp_spelling[],MATCH(scales[[#This Row],[n4]],sharp_spelling[number],0),2)),"")</f>
        <v>Bb</v>
      </c>
      <c r="V440" s="1" t="str">
        <f>IFERROR(IF($I440="b",INDEX(flat_spelling[],MATCH(scales[[#This Row],[n5]],flat_spelling[number],0),2),INDEX(sharp_spelling[],MATCH(scales[[#This Row],[n5]],sharp_spelling[number],0),2)),"")</f>
        <v>C</v>
      </c>
      <c r="W440" s="1" t="str">
        <f>IFERROR(IF($I440="b",INDEX(flat_spelling[],MATCH(scales[[#This Row],[n6]],flat_spelling[number],0),2),INDEX(sharp_spelling[],MATCH(scales[[#This Row],[n6]],sharp_spelling[number],0),2)),"")</f>
        <v>D</v>
      </c>
      <c r="X440" s="1" t="str">
        <f>IFERROR(IF($I440="b",INDEX(flat_spelling[],MATCH(scales[[#This Row],[n7]],flat_spelling[number],0),2),INDEX(sharp_spelling[],MATCH(scales[[#This Row],[n7]],sharp_spelling[number],0),2)),"")</f>
        <v>Eb</v>
      </c>
      <c r="Y440" s="1" t="str">
        <f>IFERROR(IF($I440="b",INDEX(flat_spelling[],MATCH(scales[[#This Row],[n8]],flat_spelling[number],0),2),INDEX(sharp_spelling[],MATCH(scales[[#This Row],[n8]],sharp_spelling[number],0),2)),"")</f>
        <v/>
      </c>
      <c r="Z440" s="1" t="s">
        <v>77</v>
      </c>
      <c r="AA440" s="1" t="s">
        <v>80</v>
      </c>
      <c r="AB440" s="1" t="s">
        <v>79</v>
      </c>
      <c r="AC440" s="1" t="s">
        <v>77</v>
      </c>
      <c r="AD440" s="1" t="s">
        <v>79</v>
      </c>
      <c r="AE440" s="1" t="s">
        <v>78</v>
      </c>
      <c r="AF440" s="1" t="s">
        <v>78</v>
      </c>
    </row>
    <row r="441" spans="2:32" x14ac:dyDescent="0.4">
      <c r="B441" s="1">
        <v>439</v>
      </c>
      <c r="C441" s="1">
        <v>7</v>
      </c>
      <c r="D441" s="1" t="str">
        <f>scales[[#This Row],[nn1]]</f>
        <v>F#</v>
      </c>
      <c r="E441" s="1" t="s">
        <v>100</v>
      </c>
      <c r="F441" s="1">
        <v>5</v>
      </c>
      <c r="G441" s="1" t="s">
        <v>104</v>
      </c>
      <c r="H441" s="1">
        <f t="shared" si="275"/>
        <v>12</v>
      </c>
      <c r="I441" s="1" t="str">
        <f>IF(COUNTIF(RMS_spelling[number],scales[[#This Row],[RMS]])&gt;0,"b","")</f>
        <v/>
      </c>
      <c r="J441" s="1">
        <f t="shared" si="276"/>
        <v>7</v>
      </c>
      <c r="K441" s="1">
        <f t="shared" si="277"/>
        <v>8</v>
      </c>
      <c r="L441" s="1">
        <f t="shared" si="278"/>
        <v>11</v>
      </c>
      <c r="M441" s="1">
        <f t="shared" si="279"/>
        <v>12</v>
      </c>
      <c r="N441" s="1">
        <f t="shared" si="280"/>
        <v>2</v>
      </c>
      <c r="O441" s="1">
        <f t="shared" si="281"/>
        <v>4</v>
      </c>
      <c r="P441" s="1">
        <f t="shared" si="282"/>
        <v>5</v>
      </c>
      <c r="R441" s="1" t="str">
        <f>IFERROR(IF($I441="b",INDEX(flat_spelling[],MATCH(scales[[#This Row],[n1]],flat_spelling[number],0),2),INDEX(sharp_spelling[],MATCH(scales[[#This Row],[n1]],sharp_spelling[number],0),2)),"")</f>
        <v>F#</v>
      </c>
      <c r="S441" s="1" t="str">
        <f>IFERROR(IF($I441="b",INDEX(flat_spelling[],MATCH(scales[[#This Row],[n2]],flat_spelling[number],0),2),INDEX(sharp_spelling[],MATCH(scales[[#This Row],[n2]],sharp_spelling[number],0),2)),"")</f>
        <v>G</v>
      </c>
      <c r="T441" s="1" t="str">
        <f>IFERROR(IF($I441="b",INDEX(flat_spelling[],MATCH(scales[[#This Row],[n3]],flat_spelling[number],0),2),INDEX(sharp_spelling[],MATCH(scales[[#This Row],[n3]],sharp_spelling[number],0),2)),"")</f>
        <v>A#</v>
      </c>
      <c r="U441" s="1" t="str">
        <f>IFERROR(IF($I441="b",INDEX(flat_spelling[],MATCH(scales[[#This Row],[n4]],flat_spelling[number],0),2),INDEX(sharp_spelling[],MATCH(scales[[#This Row],[n4]],sharp_spelling[number],0),2)),"")</f>
        <v>B</v>
      </c>
      <c r="V441" s="1" t="str">
        <f>IFERROR(IF($I441="b",INDEX(flat_spelling[],MATCH(scales[[#This Row],[n5]],flat_spelling[number],0),2),INDEX(sharp_spelling[],MATCH(scales[[#This Row],[n5]],sharp_spelling[number],0),2)),"")</f>
        <v>C#</v>
      </c>
      <c r="W441" s="1" t="str">
        <f>IFERROR(IF($I441="b",INDEX(flat_spelling[],MATCH(scales[[#This Row],[n6]],flat_spelling[number],0),2),INDEX(sharp_spelling[],MATCH(scales[[#This Row],[n6]],sharp_spelling[number],0),2)),"")</f>
        <v>D#</v>
      </c>
      <c r="X441" s="1" t="str">
        <f>IFERROR(IF($I441="b",INDEX(flat_spelling[],MATCH(scales[[#This Row],[n7]],flat_spelling[number],0),2),INDEX(sharp_spelling[],MATCH(scales[[#This Row],[n7]],sharp_spelling[number],0),2)),"")</f>
        <v>E</v>
      </c>
      <c r="Y441" s="1" t="str">
        <f>IFERROR(IF($I441="b",INDEX(flat_spelling[],MATCH(scales[[#This Row],[n8]],flat_spelling[number],0),2),INDEX(sharp_spelling[],MATCH(scales[[#This Row],[n8]],sharp_spelling[number],0),2)),"")</f>
        <v/>
      </c>
      <c r="Z441" s="1" t="s">
        <v>77</v>
      </c>
      <c r="AA441" s="1" t="s">
        <v>80</v>
      </c>
      <c r="AB441" s="1" t="s">
        <v>79</v>
      </c>
      <c r="AC441" s="1" t="s">
        <v>77</v>
      </c>
      <c r="AD441" s="1" t="s">
        <v>79</v>
      </c>
      <c r="AE441" s="1" t="s">
        <v>78</v>
      </c>
      <c r="AF441" s="1" t="s">
        <v>78</v>
      </c>
    </row>
    <row r="442" spans="2:32" x14ac:dyDescent="0.4">
      <c r="B442" s="1">
        <v>440</v>
      </c>
      <c r="C442" s="1">
        <v>8</v>
      </c>
      <c r="D442" s="1" t="str">
        <f>scales[[#This Row],[nn1]]</f>
        <v>G</v>
      </c>
      <c r="E442" s="1" t="s">
        <v>100</v>
      </c>
      <c r="F442" s="1">
        <v>5</v>
      </c>
      <c r="G442" s="1" t="s">
        <v>104</v>
      </c>
      <c r="H442" s="1">
        <f t="shared" si="275"/>
        <v>1</v>
      </c>
      <c r="I442" s="1" t="str">
        <f>IF(COUNTIF(RMS_spelling[number],scales[[#This Row],[RMS]])&gt;0,"b","")</f>
        <v>b</v>
      </c>
      <c r="J442" s="1">
        <f t="shared" si="276"/>
        <v>8</v>
      </c>
      <c r="K442" s="1">
        <f t="shared" si="277"/>
        <v>9</v>
      </c>
      <c r="L442" s="1">
        <f t="shared" si="278"/>
        <v>12</v>
      </c>
      <c r="M442" s="1">
        <f t="shared" si="279"/>
        <v>1</v>
      </c>
      <c r="N442" s="1">
        <f t="shared" si="280"/>
        <v>3</v>
      </c>
      <c r="O442" s="1">
        <f t="shared" si="281"/>
        <v>5</v>
      </c>
      <c r="P442" s="1">
        <f t="shared" si="282"/>
        <v>6</v>
      </c>
      <c r="R442" s="1" t="str">
        <f>IFERROR(IF($I442="b",INDEX(flat_spelling[],MATCH(scales[[#This Row],[n1]],flat_spelling[number],0),2),INDEX(sharp_spelling[],MATCH(scales[[#This Row],[n1]],sharp_spelling[number],0),2)),"")</f>
        <v>G</v>
      </c>
      <c r="S442" s="1" t="str">
        <f>IFERROR(IF($I442="b",INDEX(flat_spelling[],MATCH(scales[[#This Row],[n2]],flat_spelling[number],0),2),INDEX(sharp_spelling[],MATCH(scales[[#This Row],[n2]],sharp_spelling[number],0),2)),"")</f>
        <v>Ab</v>
      </c>
      <c r="T442" s="1" t="str">
        <f>IFERROR(IF($I442="b",INDEX(flat_spelling[],MATCH(scales[[#This Row],[n3]],flat_spelling[number],0),2),INDEX(sharp_spelling[],MATCH(scales[[#This Row],[n3]],sharp_spelling[number],0),2)),"")</f>
        <v>B</v>
      </c>
      <c r="U442" s="1" t="str">
        <f>IFERROR(IF($I442="b",INDEX(flat_spelling[],MATCH(scales[[#This Row],[n4]],flat_spelling[number],0),2),INDEX(sharp_spelling[],MATCH(scales[[#This Row],[n4]],sharp_spelling[number],0),2)),"")</f>
        <v>C</v>
      </c>
      <c r="V442" s="1" t="str">
        <f>IFERROR(IF($I442="b",INDEX(flat_spelling[],MATCH(scales[[#This Row],[n5]],flat_spelling[number],0),2),INDEX(sharp_spelling[],MATCH(scales[[#This Row],[n5]],sharp_spelling[number],0),2)),"")</f>
        <v>D</v>
      </c>
      <c r="W442" s="1" t="str">
        <f>IFERROR(IF($I442="b",INDEX(flat_spelling[],MATCH(scales[[#This Row],[n6]],flat_spelling[number],0),2),INDEX(sharp_spelling[],MATCH(scales[[#This Row],[n6]],sharp_spelling[number],0),2)),"")</f>
        <v>E</v>
      </c>
      <c r="X442" s="1" t="str">
        <f>IFERROR(IF($I442="b",INDEX(flat_spelling[],MATCH(scales[[#This Row],[n7]],flat_spelling[number],0),2),INDEX(sharp_spelling[],MATCH(scales[[#This Row],[n7]],sharp_spelling[number],0),2)),"")</f>
        <v>F</v>
      </c>
      <c r="Y442" s="1" t="str">
        <f>IFERROR(IF($I442="b",INDEX(flat_spelling[],MATCH(scales[[#This Row],[n8]],flat_spelling[number],0),2),INDEX(sharp_spelling[],MATCH(scales[[#This Row],[n8]],sharp_spelling[number],0),2)),"")</f>
        <v/>
      </c>
      <c r="Z442" s="1" t="s">
        <v>77</v>
      </c>
      <c r="AA442" s="1" t="s">
        <v>80</v>
      </c>
      <c r="AB442" s="1" t="s">
        <v>79</v>
      </c>
      <c r="AC442" s="1" t="s">
        <v>77</v>
      </c>
      <c r="AD442" s="1" t="s">
        <v>79</v>
      </c>
      <c r="AE442" s="1" t="s">
        <v>78</v>
      </c>
      <c r="AF442" s="1" t="s">
        <v>78</v>
      </c>
    </row>
    <row r="443" spans="2:32" x14ac:dyDescent="0.4">
      <c r="B443" s="1">
        <v>441</v>
      </c>
      <c r="C443" s="1">
        <v>9</v>
      </c>
      <c r="D443" s="1" t="str">
        <f>scales[[#This Row],[nn1]]</f>
        <v>Ab</v>
      </c>
      <c r="E443" s="1" t="s">
        <v>100</v>
      </c>
      <c r="F443" s="1">
        <v>5</v>
      </c>
      <c r="G443" s="1" t="s">
        <v>104</v>
      </c>
      <c r="H443" s="1">
        <f t="shared" si="275"/>
        <v>2</v>
      </c>
      <c r="I443" s="1" t="str">
        <f>IF(COUNTIF(RMS_spelling[number],scales[[#This Row],[RMS]])&gt;0,"b","")</f>
        <v>b</v>
      </c>
      <c r="J443" s="1">
        <f t="shared" si="276"/>
        <v>9</v>
      </c>
      <c r="K443" s="1">
        <f t="shared" si="277"/>
        <v>10</v>
      </c>
      <c r="L443" s="1">
        <f t="shared" si="278"/>
        <v>1</v>
      </c>
      <c r="M443" s="1">
        <f t="shared" si="279"/>
        <v>2</v>
      </c>
      <c r="N443" s="1">
        <f t="shared" si="280"/>
        <v>4</v>
      </c>
      <c r="O443" s="1">
        <f t="shared" si="281"/>
        <v>6</v>
      </c>
      <c r="P443" s="1">
        <f t="shared" si="282"/>
        <v>7</v>
      </c>
      <c r="R443" s="1" t="str">
        <f>IFERROR(IF($I443="b",INDEX(flat_spelling[],MATCH(scales[[#This Row],[n1]],flat_spelling[number],0),2),INDEX(sharp_spelling[],MATCH(scales[[#This Row],[n1]],sharp_spelling[number],0),2)),"")</f>
        <v>Ab</v>
      </c>
      <c r="S443" s="1" t="str">
        <f>IFERROR(IF($I443="b",INDEX(flat_spelling[],MATCH(scales[[#This Row],[n2]],flat_spelling[number],0),2),INDEX(sharp_spelling[],MATCH(scales[[#This Row],[n2]],sharp_spelling[number],0),2)),"")</f>
        <v>A</v>
      </c>
      <c r="T443" s="1" t="str">
        <f>IFERROR(IF($I443="b",INDEX(flat_spelling[],MATCH(scales[[#This Row],[n3]],flat_spelling[number],0),2),INDEX(sharp_spelling[],MATCH(scales[[#This Row],[n3]],sharp_spelling[number],0),2)),"")</f>
        <v>C</v>
      </c>
      <c r="U443" s="1" t="str">
        <f>IFERROR(IF($I443="b",INDEX(flat_spelling[],MATCH(scales[[#This Row],[n4]],flat_spelling[number],0),2),INDEX(sharp_spelling[],MATCH(scales[[#This Row],[n4]],sharp_spelling[number],0),2)),"")</f>
        <v>Db</v>
      </c>
      <c r="V443" s="1" t="str">
        <f>IFERROR(IF($I443="b",INDEX(flat_spelling[],MATCH(scales[[#This Row],[n5]],flat_spelling[number],0),2),INDEX(sharp_spelling[],MATCH(scales[[#This Row],[n5]],sharp_spelling[number],0),2)),"")</f>
        <v>Eb</v>
      </c>
      <c r="W443" s="1" t="str">
        <f>IFERROR(IF($I443="b",INDEX(flat_spelling[],MATCH(scales[[#This Row],[n6]],flat_spelling[number],0),2),INDEX(sharp_spelling[],MATCH(scales[[#This Row],[n6]],sharp_spelling[number],0),2)),"")</f>
        <v>F</v>
      </c>
      <c r="X443" s="1" t="str">
        <f>IFERROR(IF($I443="b",INDEX(flat_spelling[],MATCH(scales[[#This Row],[n7]],flat_spelling[number],0),2),INDEX(sharp_spelling[],MATCH(scales[[#This Row],[n7]],sharp_spelling[number],0),2)),"")</f>
        <v>Gb</v>
      </c>
      <c r="Y443" s="1" t="str">
        <f>IFERROR(IF($I443="b",INDEX(flat_spelling[],MATCH(scales[[#This Row],[n8]],flat_spelling[number],0),2),INDEX(sharp_spelling[],MATCH(scales[[#This Row],[n8]],sharp_spelling[number],0),2)),"")</f>
        <v/>
      </c>
      <c r="Z443" s="1" t="s">
        <v>77</v>
      </c>
      <c r="AA443" s="1" t="s">
        <v>80</v>
      </c>
      <c r="AB443" s="1" t="s">
        <v>79</v>
      </c>
      <c r="AC443" s="1" t="s">
        <v>77</v>
      </c>
      <c r="AD443" s="1" t="s">
        <v>79</v>
      </c>
      <c r="AE443" s="1" t="s">
        <v>78</v>
      </c>
      <c r="AF443" s="1" t="s">
        <v>78</v>
      </c>
    </row>
    <row r="444" spans="2:32" x14ac:dyDescent="0.4">
      <c r="B444" s="1">
        <v>442</v>
      </c>
      <c r="C444" s="1">
        <v>10</v>
      </c>
      <c r="D444" s="1" t="str">
        <f>scales[[#This Row],[nn1]]</f>
        <v>A</v>
      </c>
      <c r="E444" s="1" t="s">
        <v>100</v>
      </c>
      <c r="F444" s="1">
        <v>5</v>
      </c>
      <c r="G444" s="1" t="s">
        <v>104</v>
      </c>
      <c r="H444" s="1">
        <f t="shared" si="275"/>
        <v>3</v>
      </c>
      <c r="I444" s="1" t="str">
        <f>IF(COUNTIF(RMS_spelling[number],scales[[#This Row],[RMS]])&gt;0,"b","")</f>
        <v/>
      </c>
      <c r="J444" s="1">
        <f t="shared" si="276"/>
        <v>10</v>
      </c>
      <c r="K444" s="1">
        <f t="shared" si="277"/>
        <v>11</v>
      </c>
      <c r="L444" s="1">
        <f t="shared" si="278"/>
        <v>2</v>
      </c>
      <c r="M444" s="1">
        <f t="shared" si="279"/>
        <v>3</v>
      </c>
      <c r="N444" s="1">
        <f t="shared" si="280"/>
        <v>5</v>
      </c>
      <c r="O444" s="1">
        <f t="shared" si="281"/>
        <v>7</v>
      </c>
      <c r="P444" s="1">
        <f t="shared" si="282"/>
        <v>8</v>
      </c>
      <c r="R444" s="1" t="str">
        <f>IFERROR(IF($I444="b",INDEX(flat_spelling[],MATCH(scales[[#This Row],[n1]],flat_spelling[number],0),2),INDEX(sharp_spelling[],MATCH(scales[[#This Row],[n1]],sharp_spelling[number],0),2)),"")</f>
        <v>A</v>
      </c>
      <c r="S444" s="1" t="str">
        <f>IFERROR(IF($I444="b",INDEX(flat_spelling[],MATCH(scales[[#This Row],[n2]],flat_spelling[number],0),2),INDEX(sharp_spelling[],MATCH(scales[[#This Row],[n2]],sharp_spelling[number],0),2)),"")</f>
        <v>A#</v>
      </c>
      <c r="T444" s="1" t="str">
        <f>IFERROR(IF($I444="b",INDEX(flat_spelling[],MATCH(scales[[#This Row],[n3]],flat_spelling[number],0),2),INDEX(sharp_spelling[],MATCH(scales[[#This Row],[n3]],sharp_spelling[number],0),2)),"")</f>
        <v>C#</v>
      </c>
      <c r="U444" s="1" t="str">
        <f>IFERROR(IF($I444="b",INDEX(flat_spelling[],MATCH(scales[[#This Row],[n4]],flat_spelling[number],0),2),INDEX(sharp_spelling[],MATCH(scales[[#This Row],[n4]],sharp_spelling[number],0),2)),"")</f>
        <v>D</v>
      </c>
      <c r="V444" s="1" t="str">
        <f>IFERROR(IF($I444="b",INDEX(flat_spelling[],MATCH(scales[[#This Row],[n5]],flat_spelling[number],0),2),INDEX(sharp_spelling[],MATCH(scales[[#This Row],[n5]],sharp_spelling[number],0),2)),"")</f>
        <v>E</v>
      </c>
      <c r="W444" s="1" t="str">
        <f>IFERROR(IF($I444="b",INDEX(flat_spelling[],MATCH(scales[[#This Row],[n6]],flat_spelling[number],0),2),INDEX(sharp_spelling[],MATCH(scales[[#This Row],[n6]],sharp_spelling[number],0),2)),"")</f>
        <v>F#</v>
      </c>
      <c r="X444" s="1" t="str">
        <f>IFERROR(IF($I444="b",INDEX(flat_spelling[],MATCH(scales[[#This Row],[n7]],flat_spelling[number],0),2),INDEX(sharp_spelling[],MATCH(scales[[#This Row],[n7]],sharp_spelling[number],0),2)),"")</f>
        <v>G</v>
      </c>
      <c r="Y444" s="1" t="str">
        <f>IFERROR(IF($I444="b",INDEX(flat_spelling[],MATCH(scales[[#This Row],[n8]],flat_spelling[number],0),2),INDEX(sharp_spelling[],MATCH(scales[[#This Row],[n8]],sharp_spelling[number],0),2)),"")</f>
        <v/>
      </c>
      <c r="Z444" s="1" t="s">
        <v>77</v>
      </c>
      <c r="AA444" s="1" t="s">
        <v>80</v>
      </c>
      <c r="AB444" s="1" t="s">
        <v>79</v>
      </c>
      <c r="AC444" s="1" t="s">
        <v>77</v>
      </c>
      <c r="AD444" s="1" t="s">
        <v>79</v>
      </c>
      <c r="AE444" s="1" t="s">
        <v>78</v>
      </c>
      <c r="AF444" s="1" t="s">
        <v>78</v>
      </c>
    </row>
    <row r="445" spans="2:32" x14ac:dyDescent="0.4">
      <c r="B445" s="1">
        <v>443</v>
      </c>
      <c r="C445" s="1">
        <v>11</v>
      </c>
      <c r="D445" s="1" t="str">
        <f>scales[[#This Row],[nn1]]</f>
        <v>Bb</v>
      </c>
      <c r="E445" s="1" t="s">
        <v>100</v>
      </c>
      <c r="F445" s="1">
        <v>5</v>
      </c>
      <c r="G445" s="1" t="s">
        <v>104</v>
      </c>
      <c r="H445" s="1">
        <f t="shared" si="275"/>
        <v>4</v>
      </c>
      <c r="I445" s="1" t="str">
        <f>IF(COUNTIF(RMS_spelling[number],scales[[#This Row],[RMS]])&gt;0,"b","")</f>
        <v>b</v>
      </c>
      <c r="J445" s="1">
        <f t="shared" si="276"/>
        <v>11</v>
      </c>
      <c r="K445" s="1">
        <f t="shared" si="277"/>
        <v>12</v>
      </c>
      <c r="L445" s="1">
        <f t="shared" si="278"/>
        <v>3</v>
      </c>
      <c r="M445" s="1">
        <f t="shared" si="279"/>
        <v>4</v>
      </c>
      <c r="N445" s="1">
        <f t="shared" si="280"/>
        <v>6</v>
      </c>
      <c r="O445" s="1">
        <f t="shared" si="281"/>
        <v>8</v>
      </c>
      <c r="P445" s="1">
        <f t="shared" si="282"/>
        <v>9</v>
      </c>
      <c r="R445" s="1" t="str">
        <f>IFERROR(IF($I445="b",INDEX(flat_spelling[],MATCH(scales[[#This Row],[n1]],flat_spelling[number],0),2),INDEX(sharp_spelling[],MATCH(scales[[#This Row],[n1]],sharp_spelling[number],0),2)),"")</f>
        <v>Bb</v>
      </c>
      <c r="S445" s="1" t="str">
        <f>IFERROR(IF($I445="b",INDEX(flat_spelling[],MATCH(scales[[#This Row],[n2]],flat_spelling[number],0),2),INDEX(sharp_spelling[],MATCH(scales[[#This Row],[n2]],sharp_spelling[number],0),2)),"")</f>
        <v>B</v>
      </c>
      <c r="T445" s="1" t="str">
        <f>IFERROR(IF($I445="b",INDEX(flat_spelling[],MATCH(scales[[#This Row],[n3]],flat_spelling[number],0),2),INDEX(sharp_spelling[],MATCH(scales[[#This Row],[n3]],sharp_spelling[number],0),2)),"")</f>
        <v>D</v>
      </c>
      <c r="U445" s="1" t="str">
        <f>IFERROR(IF($I445="b",INDEX(flat_spelling[],MATCH(scales[[#This Row],[n4]],flat_spelling[number],0),2),INDEX(sharp_spelling[],MATCH(scales[[#This Row],[n4]],sharp_spelling[number],0),2)),"")</f>
        <v>Eb</v>
      </c>
      <c r="V445" s="1" t="str">
        <f>IFERROR(IF($I445="b",INDEX(flat_spelling[],MATCH(scales[[#This Row],[n5]],flat_spelling[number],0),2),INDEX(sharp_spelling[],MATCH(scales[[#This Row],[n5]],sharp_spelling[number],0),2)),"")</f>
        <v>F</v>
      </c>
      <c r="W445" s="1" t="str">
        <f>IFERROR(IF($I445="b",INDEX(flat_spelling[],MATCH(scales[[#This Row],[n6]],flat_spelling[number],0),2),INDEX(sharp_spelling[],MATCH(scales[[#This Row],[n6]],sharp_spelling[number],0),2)),"")</f>
        <v>G</v>
      </c>
      <c r="X445" s="1" t="str">
        <f>IFERROR(IF($I445="b",INDEX(flat_spelling[],MATCH(scales[[#This Row],[n7]],flat_spelling[number],0),2),INDEX(sharp_spelling[],MATCH(scales[[#This Row],[n7]],sharp_spelling[number],0),2)),"")</f>
        <v>Ab</v>
      </c>
      <c r="Y445" s="1" t="str">
        <f>IFERROR(IF($I445="b",INDEX(flat_spelling[],MATCH(scales[[#This Row],[n8]],flat_spelling[number],0),2),INDEX(sharp_spelling[],MATCH(scales[[#This Row],[n8]],sharp_spelling[number],0),2)),"")</f>
        <v/>
      </c>
      <c r="Z445" s="1" t="s">
        <v>77</v>
      </c>
      <c r="AA445" s="1" t="s">
        <v>80</v>
      </c>
      <c r="AB445" s="1" t="s">
        <v>79</v>
      </c>
      <c r="AC445" s="1" t="s">
        <v>77</v>
      </c>
      <c r="AD445" s="1" t="s">
        <v>79</v>
      </c>
      <c r="AE445" s="1" t="s">
        <v>78</v>
      </c>
      <c r="AF445" s="1" t="s">
        <v>78</v>
      </c>
    </row>
    <row r="446" spans="2:32" x14ac:dyDescent="0.4">
      <c r="B446" s="1">
        <v>444</v>
      </c>
      <c r="C446" s="1">
        <v>12</v>
      </c>
      <c r="D446" s="1" t="str">
        <f>scales[[#This Row],[nn1]]</f>
        <v>B</v>
      </c>
      <c r="E446" s="1" t="s">
        <v>100</v>
      </c>
      <c r="F446" s="1">
        <v>5</v>
      </c>
      <c r="G446" s="1" t="s">
        <v>104</v>
      </c>
      <c r="H446" s="1">
        <f t="shared" si="275"/>
        <v>5</v>
      </c>
      <c r="I446" s="1" t="str">
        <f>IF(COUNTIF(RMS_spelling[number],scales[[#This Row],[RMS]])&gt;0,"b","")</f>
        <v/>
      </c>
      <c r="J446" s="1">
        <f t="shared" si="276"/>
        <v>12</v>
      </c>
      <c r="K446" s="1">
        <f t="shared" si="277"/>
        <v>1</v>
      </c>
      <c r="L446" s="1">
        <f t="shared" si="278"/>
        <v>4</v>
      </c>
      <c r="M446" s="1">
        <f t="shared" si="279"/>
        <v>5</v>
      </c>
      <c r="N446" s="1">
        <f t="shared" si="280"/>
        <v>7</v>
      </c>
      <c r="O446" s="1">
        <f t="shared" si="281"/>
        <v>9</v>
      </c>
      <c r="P446" s="1">
        <f t="shared" si="282"/>
        <v>10</v>
      </c>
      <c r="R446" s="1" t="str">
        <f>IFERROR(IF($I446="b",INDEX(flat_spelling[],MATCH(scales[[#This Row],[n1]],flat_spelling[number],0),2),INDEX(sharp_spelling[],MATCH(scales[[#This Row],[n1]],sharp_spelling[number],0),2)),"")</f>
        <v>B</v>
      </c>
      <c r="S446" s="1" t="str">
        <f>IFERROR(IF($I446="b",INDEX(flat_spelling[],MATCH(scales[[#This Row],[n2]],flat_spelling[number],0),2),INDEX(sharp_spelling[],MATCH(scales[[#This Row],[n2]],sharp_spelling[number],0),2)),"")</f>
        <v>C</v>
      </c>
      <c r="T446" s="1" t="str">
        <f>IFERROR(IF($I446="b",INDEX(flat_spelling[],MATCH(scales[[#This Row],[n3]],flat_spelling[number],0),2),INDEX(sharp_spelling[],MATCH(scales[[#This Row],[n3]],sharp_spelling[number],0),2)),"")</f>
        <v>D#</v>
      </c>
      <c r="U446" s="1" t="str">
        <f>IFERROR(IF($I446="b",INDEX(flat_spelling[],MATCH(scales[[#This Row],[n4]],flat_spelling[number],0),2),INDEX(sharp_spelling[],MATCH(scales[[#This Row],[n4]],sharp_spelling[number],0),2)),"")</f>
        <v>E</v>
      </c>
      <c r="V446" s="1" t="str">
        <f>IFERROR(IF($I446="b",INDEX(flat_spelling[],MATCH(scales[[#This Row],[n5]],flat_spelling[number],0),2),INDEX(sharp_spelling[],MATCH(scales[[#This Row],[n5]],sharp_spelling[number],0),2)),"")</f>
        <v>F#</v>
      </c>
      <c r="W446" s="1" t="str">
        <f>IFERROR(IF($I446="b",INDEX(flat_spelling[],MATCH(scales[[#This Row],[n6]],flat_spelling[number],0),2),INDEX(sharp_spelling[],MATCH(scales[[#This Row],[n6]],sharp_spelling[number],0),2)),"")</f>
        <v>G#</v>
      </c>
      <c r="X446" s="1" t="str">
        <f>IFERROR(IF($I446="b",INDEX(flat_spelling[],MATCH(scales[[#This Row],[n7]],flat_spelling[number],0),2),INDEX(sharp_spelling[],MATCH(scales[[#This Row],[n7]],sharp_spelling[number],0),2)),"")</f>
        <v>A</v>
      </c>
      <c r="Y446" s="1" t="str">
        <f>IFERROR(IF($I446="b",INDEX(flat_spelling[],MATCH(scales[[#This Row],[n8]],flat_spelling[number],0),2),INDEX(sharp_spelling[],MATCH(scales[[#This Row],[n8]],sharp_spelling[number],0),2)),"")</f>
        <v/>
      </c>
      <c r="Z446" s="1" t="s">
        <v>77</v>
      </c>
      <c r="AA446" s="1" t="s">
        <v>80</v>
      </c>
      <c r="AB446" s="1" t="s">
        <v>79</v>
      </c>
      <c r="AC446" s="1" t="s">
        <v>77</v>
      </c>
      <c r="AD446" s="1" t="s">
        <v>79</v>
      </c>
      <c r="AE446" s="1" t="s">
        <v>78</v>
      </c>
      <c r="AF446" s="1" t="s">
        <v>78</v>
      </c>
    </row>
    <row r="447" spans="2:32" x14ac:dyDescent="0.4">
      <c r="B447" s="1">
        <v>445</v>
      </c>
      <c r="C447" s="1">
        <v>1</v>
      </c>
      <c r="D447" s="1" t="str">
        <f>scales[[#This Row],[nn1]]</f>
        <v>C</v>
      </c>
      <c r="E447" s="1" t="s">
        <v>100</v>
      </c>
      <c r="F447" s="1">
        <v>6</v>
      </c>
      <c r="G447" s="1" t="s">
        <v>105</v>
      </c>
      <c r="H447" s="1">
        <f>MOD($H$3+6,12)+1</f>
        <v>8</v>
      </c>
      <c r="I447" s="1" t="str">
        <f>IF(COUNTIF(RMS_spelling[number],scales[[#This Row],[RMS]])&gt;0,"b","")</f>
        <v/>
      </c>
      <c r="J447" s="1">
        <v>1</v>
      </c>
      <c r="K447" s="1">
        <v>4</v>
      </c>
      <c r="L447" s="1">
        <v>5</v>
      </c>
      <c r="M447" s="1">
        <v>7</v>
      </c>
      <c r="N447" s="1">
        <v>9</v>
      </c>
      <c r="O447" s="1">
        <v>10</v>
      </c>
      <c r="P447" s="1">
        <v>12</v>
      </c>
      <c r="R447" s="1" t="str">
        <f>IFERROR(IF($I447="b",INDEX(flat_spelling[],MATCH(scales[[#This Row],[n1]],flat_spelling[number],0),2),INDEX(sharp_spelling[],MATCH(scales[[#This Row],[n1]],sharp_spelling[number],0),2)),"")</f>
        <v>C</v>
      </c>
      <c r="S447" s="1" t="str">
        <f>IFERROR(IF($I447="b",INDEX(flat_spelling[],MATCH(scales[[#This Row],[n2]],flat_spelling[number],0),2),INDEX(sharp_spelling[],MATCH(scales[[#This Row],[n2]],sharp_spelling[number],0),2)),"")</f>
        <v>D#</v>
      </c>
      <c r="T447" s="1" t="str">
        <f>IFERROR(IF($I447="b",INDEX(flat_spelling[],MATCH(scales[[#This Row],[n3]],flat_spelling[number],0),2),INDEX(sharp_spelling[],MATCH(scales[[#This Row],[n3]],sharp_spelling[number],0),2)),"")</f>
        <v>E</v>
      </c>
      <c r="U447" s="1" t="str">
        <f>IFERROR(IF($I447="b",INDEX(flat_spelling[],MATCH(scales[[#This Row],[n4]],flat_spelling[number],0),2),INDEX(sharp_spelling[],MATCH(scales[[#This Row],[n4]],sharp_spelling[number],0),2)),"")</f>
        <v>F#</v>
      </c>
      <c r="V447" s="1" t="str">
        <f>IFERROR(IF($I447="b",INDEX(flat_spelling[],MATCH(scales[[#This Row],[n5]],flat_spelling[number],0),2),INDEX(sharp_spelling[],MATCH(scales[[#This Row],[n5]],sharp_spelling[number],0),2)),"")</f>
        <v>G#</v>
      </c>
      <c r="W447" s="1" t="str">
        <f>IFERROR(IF($I447="b",INDEX(flat_spelling[],MATCH(scales[[#This Row],[n6]],flat_spelling[number],0),2),INDEX(sharp_spelling[],MATCH(scales[[#This Row],[n6]],sharp_spelling[number],0),2)),"")</f>
        <v>A</v>
      </c>
      <c r="X447" s="1" t="str">
        <f>IFERROR(IF($I447="b",INDEX(flat_spelling[],MATCH(scales[[#This Row],[n7]],flat_spelling[number],0),2),INDEX(sharp_spelling[],MATCH(scales[[#This Row],[n7]],sharp_spelling[number],0),2)),"")</f>
        <v>B</v>
      </c>
      <c r="Y447" s="1" t="str">
        <f>IFERROR(IF($I447="b",INDEX(flat_spelling[],MATCH(scales[[#This Row],[n8]],flat_spelling[number],0),2),INDEX(sharp_spelling[],MATCH(scales[[#This Row],[n8]],sharp_spelling[number],0),2)),"")</f>
        <v/>
      </c>
      <c r="Z447" s="1" t="s">
        <v>80</v>
      </c>
      <c r="AA447" s="1" t="s">
        <v>79</v>
      </c>
      <c r="AB447" s="1" t="s">
        <v>77</v>
      </c>
      <c r="AC447" s="1" t="s">
        <v>79</v>
      </c>
      <c r="AD447" s="1" t="s">
        <v>78</v>
      </c>
      <c r="AE447" s="1" t="s">
        <v>78</v>
      </c>
      <c r="AF447" s="1" t="s">
        <v>77</v>
      </c>
    </row>
    <row r="448" spans="2:32" x14ac:dyDescent="0.4">
      <c r="B448" s="1">
        <v>446</v>
      </c>
      <c r="C448" s="1">
        <v>2</v>
      </c>
      <c r="D448" s="1" t="str">
        <f>scales[[#This Row],[nn1]]</f>
        <v>Db</v>
      </c>
      <c r="E448" s="1" t="s">
        <v>100</v>
      </c>
      <c r="F448" s="1">
        <v>6</v>
      </c>
      <c r="G448" s="1" t="s">
        <v>105</v>
      </c>
      <c r="H448" s="1">
        <f t="shared" ref="H448:H458" si="283">MOD(H447,12)+1</f>
        <v>9</v>
      </c>
      <c r="I448" s="1" t="str">
        <f>IF(COUNTIF(RMS_spelling[number],scales[[#This Row],[RMS]])&gt;0,"b","")</f>
        <v>b</v>
      </c>
      <c r="J448" s="1">
        <f t="shared" ref="J448:J458" si="284">MOD(J447,12)+1</f>
        <v>2</v>
      </c>
      <c r="K448" s="1">
        <f t="shared" ref="K448:K458" si="285">MOD(K447,12)+1</f>
        <v>5</v>
      </c>
      <c r="L448" s="1">
        <f t="shared" ref="L448:L458" si="286">MOD(L447,12)+1</f>
        <v>6</v>
      </c>
      <c r="M448" s="1">
        <f t="shared" ref="M448:M458" si="287">MOD(M447,12)+1</f>
        <v>8</v>
      </c>
      <c r="N448" s="1">
        <f t="shared" ref="N448:N458" si="288">MOD(N447,12)+1</f>
        <v>10</v>
      </c>
      <c r="O448" s="1">
        <f t="shared" ref="O448:O458" si="289">MOD(O447,12)+1</f>
        <v>11</v>
      </c>
      <c r="P448" s="1">
        <f t="shared" ref="P448:P458" si="290">MOD(P447,12)+1</f>
        <v>1</v>
      </c>
      <c r="R448" s="1" t="str">
        <f>IFERROR(IF($I448="b",INDEX(flat_spelling[],MATCH(scales[[#This Row],[n1]],flat_spelling[number],0),2),INDEX(sharp_spelling[],MATCH(scales[[#This Row],[n1]],sharp_spelling[number],0),2)),"")</f>
        <v>Db</v>
      </c>
      <c r="S448" s="1" t="str">
        <f>IFERROR(IF($I448="b",INDEX(flat_spelling[],MATCH(scales[[#This Row],[n2]],flat_spelling[number],0),2),INDEX(sharp_spelling[],MATCH(scales[[#This Row],[n2]],sharp_spelling[number],0),2)),"")</f>
        <v>E</v>
      </c>
      <c r="T448" s="1" t="str">
        <f>IFERROR(IF($I448="b",INDEX(flat_spelling[],MATCH(scales[[#This Row],[n3]],flat_spelling[number],0),2),INDEX(sharp_spelling[],MATCH(scales[[#This Row],[n3]],sharp_spelling[number],0),2)),"")</f>
        <v>F</v>
      </c>
      <c r="U448" s="1" t="str">
        <f>IFERROR(IF($I448="b",INDEX(flat_spelling[],MATCH(scales[[#This Row],[n4]],flat_spelling[number],0),2),INDEX(sharp_spelling[],MATCH(scales[[#This Row],[n4]],sharp_spelling[number],0),2)),"")</f>
        <v>G</v>
      </c>
      <c r="V448" s="1" t="str">
        <f>IFERROR(IF($I448="b",INDEX(flat_spelling[],MATCH(scales[[#This Row],[n5]],flat_spelling[number],0),2),INDEX(sharp_spelling[],MATCH(scales[[#This Row],[n5]],sharp_spelling[number],0),2)),"")</f>
        <v>A</v>
      </c>
      <c r="W448" s="1" t="str">
        <f>IFERROR(IF($I448="b",INDEX(flat_spelling[],MATCH(scales[[#This Row],[n6]],flat_spelling[number],0),2),INDEX(sharp_spelling[],MATCH(scales[[#This Row],[n6]],sharp_spelling[number],0),2)),"")</f>
        <v>Bb</v>
      </c>
      <c r="X448" s="1" t="str">
        <f>IFERROR(IF($I448="b",INDEX(flat_spelling[],MATCH(scales[[#This Row],[n7]],flat_spelling[number],0),2),INDEX(sharp_spelling[],MATCH(scales[[#This Row],[n7]],sharp_spelling[number],0),2)),"")</f>
        <v>C</v>
      </c>
      <c r="Y448" s="1" t="str">
        <f>IFERROR(IF($I448="b",INDEX(flat_spelling[],MATCH(scales[[#This Row],[n8]],flat_spelling[number],0),2),INDEX(sharp_spelling[],MATCH(scales[[#This Row],[n8]],sharp_spelling[number],0),2)),"")</f>
        <v/>
      </c>
      <c r="Z448" s="1" t="s">
        <v>80</v>
      </c>
      <c r="AA448" s="1" t="s">
        <v>79</v>
      </c>
      <c r="AB448" s="1" t="s">
        <v>77</v>
      </c>
      <c r="AC448" s="1" t="s">
        <v>79</v>
      </c>
      <c r="AD448" s="1" t="s">
        <v>78</v>
      </c>
      <c r="AE448" s="1" t="s">
        <v>78</v>
      </c>
      <c r="AF448" s="1" t="s">
        <v>77</v>
      </c>
    </row>
    <row r="449" spans="2:32" x14ac:dyDescent="0.4">
      <c r="B449" s="1">
        <v>447</v>
      </c>
      <c r="C449" s="1">
        <v>3</v>
      </c>
      <c r="D449" s="1" t="str">
        <f>scales[[#This Row],[nn1]]</f>
        <v>D</v>
      </c>
      <c r="E449" s="1" t="s">
        <v>100</v>
      </c>
      <c r="F449" s="1">
        <v>6</v>
      </c>
      <c r="G449" s="1" t="s">
        <v>105</v>
      </c>
      <c r="H449" s="1">
        <f t="shared" si="283"/>
        <v>10</v>
      </c>
      <c r="I449" s="1" t="str">
        <f>IF(COUNTIF(RMS_spelling[number],scales[[#This Row],[RMS]])&gt;0,"b","")</f>
        <v/>
      </c>
      <c r="J449" s="1">
        <f t="shared" si="284"/>
        <v>3</v>
      </c>
      <c r="K449" s="1">
        <f t="shared" si="285"/>
        <v>6</v>
      </c>
      <c r="L449" s="1">
        <f t="shared" si="286"/>
        <v>7</v>
      </c>
      <c r="M449" s="1">
        <f t="shared" si="287"/>
        <v>9</v>
      </c>
      <c r="N449" s="1">
        <f t="shared" si="288"/>
        <v>11</v>
      </c>
      <c r="O449" s="1">
        <f t="shared" si="289"/>
        <v>12</v>
      </c>
      <c r="P449" s="1">
        <f t="shared" si="290"/>
        <v>2</v>
      </c>
      <c r="R449" s="1" t="str">
        <f>IFERROR(IF($I449="b",INDEX(flat_spelling[],MATCH(scales[[#This Row],[n1]],flat_spelling[number],0),2),INDEX(sharp_spelling[],MATCH(scales[[#This Row],[n1]],sharp_spelling[number],0),2)),"")</f>
        <v>D</v>
      </c>
      <c r="S449" s="1" t="str">
        <f>IFERROR(IF($I449="b",INDEX(flat_spelling[],MATCH(scales[[#This Row],[n2]],flat_spelling[number],0),2),INDEX(sharp_spelling[],MATCH(scales[[#This Row],[n2]],sharp_spelling[number],0),2)),"")</f>
        <v>F</v>
      </c>
      <c r="T449" s="1" t="str">
        <f>IFERROR(IF($I449="b",INDEX(flat_spelling[],MATCH(scales[[#This Row],[n3]],flat_spelling[number],0),2),INDEX(sharp_spelling[],MATCH(scales[[#This Row],[n3]],sharp_spelling[number],0),2)),"")</f>
        <v>F#</v>
      </c>
      <c r="U449" s="1" t="str">
        <f>IFERROR(IF($I449="b",INDEX(flat_spelling[],MATCH(scales[[#This Row],[n4]],flat_spelling[number],0),2),INDEX(sharp_spelling[],MATCH(scales[[#This Row],[n4]],sharp_spelling[number],0),2)),"")</f>
        <v>G#</v>
      </c>
      <c r="V449" s="1" t="str">
        <f>IFERROR(IF($I449="b",INDEX(flat_spelling[],MATCH(scales[[#This Row],[n5]],flat_spelling[number],0),2),INDEX(sharp_spelling[],MATCH(scales[[#This Row],[n5]],sharp_spelling[number],0),2)),"")</f>
        <v>A#</v>
      </c>
      <c r="W449" s="1" t="str">
        <f>IFERROR(IF($I449="b",INDEX(flat_spelling[],MATCH(scales[[#This Row],[n6]],flat_spelling[number],0),2),INDEX(sharp_spelling[],MATCH(scales[[#This Row],[n6]],sharp_spelling[number],0),2)),"")</f>
        <v>B</v>
      </c>
      <c r="X449" s="1" t="str">
        <f>IFERROR(IF($I449="b",INDEX(flat_spelling[],MATCH(scales[[#This Row],[n7]],flat_spelling[number],0),2),INDEX(sharp_spelling[],MATCH(scales[[#This Row],[n7]],sharp_spelling[number],0),2)),"")</f>
        <v>C#</v>
      </c>
      <c r="Y449" s="1" t="str">
        <f>IFERROR(IF($I449="b",INDEX(flat_spelling[],MATCH(scales[[#This Row],[n8]],flat_spelling[number],0),2),INDEX(sharp_spelling[],MATCH(scales[[#This Row],[n8]],sharp_spelling[number],0),2)),"")</f>
        <v/>
      </c>
      <c r="Z449" s="1" t="s">
        <v>80</v>
      </c>
      <c r="AA449" s="1" t="s">
        <v>79</v>
      </c>
      <c r="AB449" s="1" t="s">
        <v>77</v>
      </c>
      <c r="AC449" s="1" t="s">
        <v>79</v>
      </c>
      <c r="AD449" s="1" t="s">
        <v>78</v>
      </c>
      <c r="AE449" s="1" t="s">
        <v>78</v>
      </c>
      <c r="AF449" s="1" t="s">
        <v>77</v>
      </c>
    </row>
    <row r="450" spans="2:32" x14ac:dyDescent="0.4">
      <c r="B450" s="1">
        <v>448</v>
      </c>
      <c r="C450" s="1">
        <v>4</v>
      </c>
      <c r="D450" s="1" t="str">
        <f>scales[[#This Row],[nn1]]</f>
        <v>Eb</v>
      </c>
      <c r="E450" s="1" t="s">
        <v>100</v>
      </c>
      <c r="F450" s="1">
        <v>6</v>
      </c>
      <c r="G450" s="1" t="s">
        <v>105</v>
      </c>
      <c r="H450" s="1">
        <f t="shared" si="283"/>
        <v>11</v>
      </c>
      <c r="I450" s="1" t="str">
        <f>IF(COUNTIF(RMS_spelling[number],scales[[#This Row],[RMS]])&gt;0,"b","")</f>
        <v>b</v>
      </c>
      <c r="J450" s="1">
        <f t="shared" si="284"/>
        <v>4</v>
      </c>
      <c r="K450" s="1">
        <f t="shared" si="285"/>
        <v>7</v>
      </c>
      <c r="L450" s="1">
        <f t="shared" si="286"/>
        <v>8</v>
      </c>
      <c r="M450" s="1">
        <f t="shared" si="287"/>
        <v>10</v>
      </c>
      <c r="N450" s="1">
        <f t="shared" si="288"/>
        <v>12</v>
      </c>
      <c r="O450" s="1">
        <f t="shared" si="289"/>
        <v>1</v>
      </c>
      <c r="P450" s="1">
        <f t="shared" si="290"/>
        <v>3</v>
      </c>
      <c r="R450" s="1" t="str">
        <f>IFERROR(IF($I450="b",INDEX(flat_spelling[],MATCH(scales[[#This Row],[n1]],flat_spelling[number],0),2),INDEX(sharp_spelling[],MATCH(scales[[#This Row],[n1]],sharp_spelling[number],0),2)),"")</f>
        <v>Eb</v>
      </c>
      <c r="S450" s="1" t="str">
        <f>IFERROR(IF($I450="b",INDEX(flat_spelling[],MATCH(scales[[#This Row],[n2]],flat_spelling[number],0),2),INDEX(sharp_spelling[],MATCH(scales[[#This Row],[n2]],sharp_spelling[number],0),2)),"")</f>
        <v>Gb</v>
      </c>
      <c r="T450" s="1" t="str">
        <f>IFERROR(IF($I450="b",INDEX(flat_spelling[],MATCH(scales[[#This Row],[n3]],flat_spelling[number],0),2),INDEX(sharp_spelling[],MATCH(scales[[#This Row],[n3]],sharp_spelling[number],0),2)),"")</f>
        <v>G</v>
      </c>
      <c r="U450" s="1" t="str">
        <f>IFERROR(IF($I450="b",INDEX(flat_spelling[],MATCH(scales[[#This Row],[n4]],flat_spelling[number],0),2),INDEX(sharp_spelling[],MATCH(scales[[#This Row],[n4]],sharp_spelling[number],0),2)),"")</f>
        <v>A</v>
      </c>
      <c r="V450" s="1" t="str">
        <f>IFERROR(IF($I450="b",INDEX(flat_spelling[],MATCH(scales[[#This Row],[n5]],flat_spelling[number],0),2),INDEX(sharp_spelling[],MATCH(scales[[#This Row],[n5]],sharp_spelling[number],0),2)),"")</f>
        <v>B</v>
      </c>
      <c r="W450" s="1" t="str">
        <f>IFERROR(IF($I450="b",INDEX(flat_spelling[],MATCH(scales[[#This Row],[n6]],flat_spelling[number],0),2),INDEX(sharp_spelling[],MATCH(scales[[#This Row],[n6]],sharp_spelling[number],0),2)),"")</f>
        <v>C</v>
      </c>
      <c r="X450" s="1" t="str">
        <f>IFERROR(IF($I450="b",INDEX(flat_spelling[],MATCH(scales[[#This Row],[n7]],flat_spelling[number],0),2),INDEX(sharp_spelling[],MATCH(scales[[#This Row],[n7]],sharp_spelling[number],0),2)),"")</f>
        <v>D</v>
      </c>
      <c r="Y450" s="1" t="str">
        <f>IFERROR(IF($I450="b",INDEX(flat_spelling[],MATCH(scales[[#This Row],[n8]],flat_spelling[number],0),2),INDEX(sharp_spelling[],MATCH(scales[[#This Row],[n8]],sharp_spelling[number],0),2)),"")</f>
        <v/>
      </c>
      <c r="Z450" s="1" t="s">
        <v>80</v>
      </c>
      <c r="AA450" s="1" t="s">
        <v>79</v>
      </c>
      <c r="AB450" s="1" t="s">
        <v>77</v>
      </c>
      <c r="AC450" s="1" t="s">
        <v>79</v>
      </c>
      <c r="AD450" s="1" t="s">
        <v>78</v>
      </c>
      <c r="AE450" s="1" t="s">
        <v>78</v>
      </c>
      <c r="AF450" s="1" t="s">
        <v>77</v>
      </c>
    </row>
    <row r="451" spans="2:32" x14ac:dyDescent="0.4">
      <c r="B451" s="1">
        <v>449</v>
      </c>
      <c r="C451" s="1">
        <v>5</v>
      </c>
      <c r="D451" s="1" t="str">
        <f>scales[[#This Row],[nn1]]</f>
        <v>E</v>
      </c>
      <c r="E451" s="1" t="s">
        <v>100</v>
      </c>
      <c r="F451" s="1">
        <v>6</v>
      </c>
      <c r="G451" s="1" t="s">
        <v>105</v>
      </c>
      <c r="H451" s="1">
        <f t="shared" si="283"/>
        <v>12</v>
      </c>
      <c r="I451" s="1" t="str">
        <f>IF(COUNTIF(RMS_spelling[number],scales[[#This Row],[RMS]])&gt;0,"b","")</f>
        <v/>
      </c>
      <c r="J451" s="1">
        <f t="shared" si="284"/>
        <v>5</v>
      </c>
      <c r="K451" s="1">
        <f t="shared" si="285"/>
        <v>8</v>
      </c>
      <c r="L451" s="1">
        <f t="shared" si="286"/>
        <v>9</v>
      </c>
      <c r="M451" s="1">
        <f t="shared" si="287"/>
        <v>11</v>
      </c>
      <c r="N451" s="1">
        <f t="shared" si="288"/>
        <v>1</v>
      </c>
      <c r="O451" s="1">
        <f t="shared" si="289"/>
        <v>2</v>
      </c>
      <c r="P451" s="1">
        <f t="shared" si="290"/>
        <v>4</v>
      </c>
      <c r="R451" s="1" t="str">
        <f>IFERROR(IF($I451="b",INDEX(flat_spelling[],MATCH(scales[[#This Row],[n1]],flat_spelling[number],0),2),INDEX(sharp_spelling[],MATCH(scales[[#This Row],[n1]],sharp_spelling[number],0),2)),"")</f>
        <v>E</v>
      </c>
      <c r="S451" s="1" t="str">
        <f>IFERROR(IF($I451="b",INDEX(flat_spelling[],MATCH(scales[[#This Row],[n2]],flat_spelling[number],0),2),INDEX(sharp_spelling[],MATCH(scales[[#This Row],[n2]],sharp_spelling[number],0),2)),"")</f>
        <v>G</v>
      </c>
      <c r="T451" s="1" t="str">
        <f>IFERROR(IF($I451="b",INDEX(flat_spelling[],MATCH(scales[[#This Row],[n3]],flat_spelling[number],0),2),INDEX(sharp_spelling[],MATCH(scales[[#This Row],[n3]],sharp_spelling[number],0),2)),"")</f>
        <v>G#</v>
      </c>
      <c r="U451" s="1" t="str">
        <f>IFERROR(IF($I451="b",INDEX(flat_spelling[],MATCH(scales[[#This Row],[n4]],flat_spelling[number],0),2),INDEX(sharp_spelling[],MATCH(scales[[#This Row],[n4]],sharp_spelling[number],0),2)),"")</f>
        <v>A#</v>
      </c>
      <c r="V451" s="1" t="str">
        <f>IFERROR(IF($I451="b",INDEX(flat_spelling[],MATCH(scales[[#This Row],[n5]],flat_spelling[number],0),2),INDEX(sharp_spelling[],MATCH(scales[[#This Row],[n5]],sharp_spelling[number],0),2)),"")</f>
        <v>C</v>
      </c>
      <c r="W451" s="1" t="str">
        <f>IFERROR(IF($I451="b",INDEX(flat_spelling[],MATCH(scales[[#This Row],[n6]],flat_spelling[number],0),2),INDEX(sharp_spelling[],MATCH(scales[[#This Row],[n6]],sharp_spelling[number],0),2)),"")</f>
        <v>C#</v>
      </c>
      <c r="X451" s="1" t="str">
        <f>IFERROR(IF($I451="b",INDEX(flat_spelling[],MATCH(scales[[#This Row],[n7]],flat_spelling[number],0),2),INDEX(sharp_spelling[],MATCH(scales[[#This Row],[n7]],sharp_spelling[number],0),2)),"")</f>
        <v>D#</v>
      </c>
      <c r="Y451" s="1" t="str">
        <f>IFERROR(IF($I451="b",INDEX(flat_spelling[],MATCH(scales[[#This Row],[n8]],flat_spelling[number],0),2),INDEX(sharp_spelling[],MATCH(scales[[#This Row],[n8]],sharp_spelling[number],0),2)),"")</f>
        <v/>
      </c>
      <c r="Z451" s="1" t="s">
        <v>80</v>
      </c>
      <c r="AA451" s="1" t="s">
        <v>79</v>
      </c>
      <c r="AB451" s="1" t="s">
        <v>77</v>
      </c>
      <c r="AC451" s="1" t="s">
        <v>79</v>
      </c>
      <c r="AD451" s="1" t="s">
        <v>78</v>
      </c>
      <c r="AE451" s="1" t="s">
        <v>78</v>
      </c>
      <c r="AF451" s="1" t="s">
        <v>77</v>
      </c>
    </row>
    <row r="452" spans="2:32" x14ac:dyDescent="0.4">
      <c r="B452" s="1">
        <v>450</v>
      </c>
      <c r="C452" s="1">
        <v>6</v>
      </c>
      <c r="D452" s="1" t="str">
        <f>scales[[#This Row],[nn1]]</f>
        <v>F</v>
      </c>
      <c r="E452" s="1" t="s">
        <v>100</v>
      </c>
      <c r="F452" s="1">
        <v>6</v>
      </c>
      <c r="G452" s="1" t="s">
        <v>105</v>
      </c>
      <c r="H452" s="1">
        <f t="shared" si="283"/>
        <v>1</v>
      </c>
      <c r="I452" s="1" t="str">
        <f>IF(COUNTIF(RMS_spelling[number],scales[[#This Row],[RMS]])&gt;0,"b","")</f>
        <v>b</v>
      </c>
      <c r="J452" s="1">
        <f t="shared" si="284"/>
        <v>6</v>
      </c>
      <c r="K452" s="1">
        <f t="shared" si="285"/>
        <v>9</v>
      </c>
      <c r="L452" s="1">
        <f t="shared" si="286"/>
        <v>10</v>
      </c>
      <c r="M452" s="1">
        <f t="shared" si="287"/>
        <v>12</v>
      </c>
      <c r="N452" s="1">
        <f t="shared" si="288"/>
        <v>2</v>
      </c>
      <c r="O452" s="1">
        <f t="shared" si="289"/>
        <v>3</v>
      </c>
      <c r="P452" s="1">
        <f t="shared" si="290"/>
        <v>5</v>
      </c>
      <c r="R452" s="1" t="str">
        <f>IFERROR(IF($I452="b",INDEX(flat_spelling[],MATCH(scales[[#This Row],[n1]],flat_spelling[number],0),2),INDEX(sharp_spelling[],MATCH(scales[[#This Row],[n1]],sharp_spelling[number],0),2)),"")</f>
        <v>F</v>
      </c>
      <c r="S452" s="1" t="str">
        <f>IFERROR(IF($I452="b",INDEX(flat_spelling[],MATCH(scales[[#This Row],[n2]],flat_spelling[number],0),2),INDEX(sharp_spelling[],MATCH(scales[[#This Row],[n2]],sharp_spelling[number],0),2)),"")</f>
        <v>Ab</v>
      </c>
      <c r="T452" s="1" t="str">
        <f>IFERROR(IF($I452="b",INDEX(flat_spelling[],MATCH(scales[[#This Row],[n3]],flat_spelling[number],0),2),INDEX(sharp_spelling[],MATCH(scales[[#This Row],[n3]],sharp_spelling[number],0),2)),"")</f>
        <v>A</v>
      </c>
      <c r="U452" s="1" t="str">
        <f>IFERROR(IF($I452="b",INDEX(flat_spelling[],MATCH(scales[[#This Row],[n4]],flat_spelling[number],0),2),INDEX(sharp_spelling[],MATCH(scales[[#This Row],[n4]],sharp_spelling[number],0),2)),"")</f>
        <v>B</v>
      </c>
      <c r="V452" s="1" t="str">
        <f>IFERROR(IF($I452="b",INDEX(flat_spelling[],MATCH(scales[[#This Row],[n5]],flat_spelling[number],0),2),INDEX(sharp_spelling[],MATCH(scales[[#This Row],[n5]],sharp_spelling[number],0),2)),"")</f>
        <v>Db</v>
      </c>
      <c r="W452" s="1" t="str">
        <f>IFERROR(IF($I452="b",INDEX(flat_spelling[],MATCH(scales[[#This Row],[n6]],flat_spelling[number],0),2),INDEX(sharp_spelling[],MATCH(scales[[#This Row],[n6]],sharp_spelling[number],0),2)),"")</f>
        <v>D</v>
      </c>
      <c r="X452" s="1" t="str">
        <f>IFERROR(IF($I452="b",INDEX(flat_spelling[],MATCH(scales[[#This Row],[n7]],flat_spelling[number],0),2),INDEX(sharp_spelling[],MATCH(scales[[#This Row],[n7]],sharp_spelling[number],0),2)),"")</f>
        <v>E</v>
      </c>
      <c r="Y452" s="1" t="str">
        <f>IFERROR(IF($I452="b",INDEX(flat_spelling[],MATCH(scales[[#This Row],[n8]],flat_spelling[number],0),2),INDEX(sharp_spelling[],MATCH(scales[[#This Row],[n8]],sharp_spelling[number],0),2)),"")</f>
        <v/>
      </c>
      <c r="Z452" s="1" t="s">
        <v>80</v>
      </c>
      <c r="AA452" s="1" t="s">
        <v>79</v>
      </c>
      <c r="AB452" s="1" t="s">
        <v>77</v>
      </c>
      <c r="AC452" s="1" t="s">
        <v>79</v>
      </c>
      <c r="AD452" s="1" t="s">
        <v>78</v>
      </c>
      <c r="AE452" s="1" t="s">
        <v>78</v>
      </c>
      <c r="AF452" s="1" t="s">
        <v>77</v>
      </c>
    </row>
    <row r="453" spans="2:32" x14ac:dyDescent="0.4">
      <c r="B453" s="1">
        <v>451</v>
      </c>
      <c r="C453" s="1">
        <v>7</v>
      </c>
      <c r="D453" s="1" t="str">
        <f>scales[[#This Row],[nn1]]</f>
        <v>Gb</v>
      </c>
      <c r="E453" s="1" t="s">
        <v>100</v>
      </c>
      <c r="F453" s="1">
        <v>6</v>
      </c>
      <c r="G453" s="1" t="s">
        <v>105</v>
      </c>
      <c r="H453" s="1">
        <f t="shared" si="283"/>
        <v>2</v>
      </c>
      <c r="I453" s="1" t="str">
        <f>IF(COUNTIF(RMS_spelling[number],scales[[#This Row],[RMS]])&gt;0,"b","")</f>
        <v>b</v>
      </c>
      <c r="J453" s="1">
        <f t="shared" si="284"/>
        <v>7</v>
      </c>
      <c r="K453" s="1">
        <f t="shared" si="285"/>
        <v>10</v>
      </c>
      <c r="L453" s="1">
        <f t="shared" si="286"/>
        <v>11</v>
      </c>
      <c r="M453" s="1">
        <f t="shared" si="287"/>
        <v>1</v>
      </c>
      <c r="N453" s="1">
        <f t="shared" si="288"/>
        <v>3</v>
      </c>
      <c r="O453" s="1">
        <f t="shared" si="289"/>
        <v>4</v>
      </c>
      <c r="P453" s="1">
        <f t="shared" si="290"/>
        <v>6</v>
      </c>
      <c r="R453" s="1" t="str">
        <f>IFERROR(IF($I453="b",INDEX(flat_spelling[],MATCH(scales[[#This Row],[n1]],flat_spelling[number],0),2),INDEX(sharp_spelling[],MATCH(scales[[#This Row],[n1]],sharp_spelling[number],0),2)),"")</f>
        <v>Gb</v>
      </c>
      <c r="S453" s="1" t="str">
        <f>IFERROR(IF($I453="b",INDEX(flat_spelling[],MATCH(scales[[#This Row],[n2]],flat_spelling[number],0),2),INDEX(sharp_spelling[],MATCH(scales[[#This Row],[n2]],sharp_spelling[number],0),2)),"")</f>
        <v>A</v>
      </c>
      <c r="T453" s="1" t="str">
        <f>IFERROR(IF($I453="b",INDEX(flat_spelling[],MATCH(scales[[#This Row],[n3]],flat_spelling[number],0),2),INDEX(sharp_spelling[],MATCH(scales[[#This Row],[n3]],sharp_spelling[number],0),2)),"")</f>
        <v>Bb</v>
      </c>
      <c r="U453" s="1" t="str">
        <f>IFERROR(IF($I453="b",INDEX(flat_spelling[],MATCH(scales[[#This Row],[n4]],flat_spelling[number],0),2),INDEX(sharp_spelling[],MATCH(scales[[#This Row],[n4]],sharp_spelling[number],0),2)),"")</f>
        <v>C</v>
      </c>
      <c r="V453" s="1" t="str">
        <f>IFERROR(IF($I453="b",INDEX(flat_spelling[],MATCH(scales[[#This Row],[n5]],flat_spelling[number],0),2),INDEX(sharp_spelling[],MATCH(scales[[#This Row],[n5]],sharp_spelling[number],0),2)),"")</f>
        <v>D</v>
      </c>
      <c r="W453" s="1" t="str">
        <f>IFERROR(IF($I453="b",INDEX(flat_spelling[],MATCH(scales[[#This Row],[n6]],flat_spelling[number],0),2),INDEX(sharp_spelling[],MATCH(scales[[#This Row],[n6]],sharp_spelling[number],0),2)),"")</f>
        <v>Eb</v>
      </c>
      <c r="X453" s="1" t="str">
        <f>IFERROR(IF($I453="b",INDEX(flat_spelling[],MATCH(scales[[#This Row],[n7]],flat_spelling[number],0),2),INDEX(sharp_spelling[],MATCH(scales[[#This Row],[n7]],sharp_spelling[number],0),2)),"")</f>
        <v>F</v>
      </c>
      <c r="Y453" s="1" t="str">
        <f>IFERROR(IF($I453="b",INDEX(flat_spelling[],MATCH(scales[[#This Row],[n8]],flat_spelling[number],0),2),INDEX(sharp_spelling[],MATCH(scales[[#This Row],[n8]],sharp_spelling[number],0),2)),"")</f>
        <v/>
      </c>
      <c r="Z453" s="1" t="s">
        <v>80</v>
      </c>
      <c r="AA453" s="1" t="s">
        <v>79</v>
      </c>
      <c r="AB453" s="1" t="s">
        <v>77</v>
      </c>
      <c r="AC453" s="1" t="s">
        <v>79</v>
      </c>
      <c r="AD453" s="1" t="s">
        <v>78</v>
      </c>
      <c r="AE453" s="1" t="s">
        <v>78</v>
      </c>
      <c r="AF453" s="1" t="s">
        <v>77</v>
      </c>
    </row>
    <row r="454" spans="2:32" x14ac:dyDescent="0.4">
      <c r="B454" s="1">
        <v>452</v>
      </c>
      <c r="C454" s="1">
        <v>8</v>
      </c>
      <c r="D454" s="1" t="str">
        <f>scales[[#This Row],[nn1]]</f>
        <v>G</v>
      </c>
      <c r="E454" s="1" t="s">
        <v>100</v>
      </c>
      <c r="F454" s="1">
        <v>6</v>
      </c>
      <c r="G454" s="1" t="s">
        <v>105</v>
      </c>
      <c r="H454" s="1">
        <f t="shared" si="283"/>
        <v>3</v>
      </c>
      <c r="I454" s="1" t="str">
        <f>IF(COUNTIF(RMS_spelling[number],scales[[#This Row],[RMS]])&gt;0,"b","")</f>
        <v/>
      </c>
      <c r="J454" s="1">
        <f t="shared" si="284"/>
        <v>8</v>
      </c>
      <c r="K454" s="1">
        <f t="shared" si="285"/>
        <v>11</v>
      </c>
      <c r="L454" s="1">
        <f t="shared" si="286"/>
        <v>12</v>
      </c>
      <c r="M454" s="1">
        <f t="shared" si="287"/>
        <v>2</v>
      </c>
      <c r="N454" s="1">
        <f t="shared" si="288"/>
        <v>4</v>
      </c>
      <c r="O454" s="1">
        <f t="shared" si="289"/>
        <v>5</v>
      </c>
      <c r="P454" s="1">
        <f t="shared" si="290"/>
        <v>7</v>
      </c>
      <c r="R454" s="1" t="str">
        <f>IFERROR(IF($I454="b",INDEX(flat_spelling[],MATCH(scales[[#This Row],[n1]],flat_spelling[number],0),2),INDEX(sharp_spelling[],MATCH(scales[[#This Row],[n1]],sharp_spelling[number],0),2)),"")</f>
        <v>G</v>
      </c>
      <c r="S454" s="1" t="str">
        <f>IFERROR(IF($I454="b",INDEX(flat_spelling[],MATCH(scales[[#This Row],[n2]],flat_spelling[number],0),2),INDEX(sharp_spelling[],MATCH(scales[[#This Row],[n2]],sharp_spelling[number],0),2)),"")</f>
        <v>A#</v>
      </c>
      <c r="T454" s="1" t="str">
        <f>IFERROR(IF($I454="b",INDEX(flat_spelling[],MATCH(scales[[#This Row],[n3]],flat_spelling[number],0),2),INDEX(sharp_spelling[],MATCH(scales[[#This Row],[n3]],sharp_spelling[number],0),2)),"")</f>
        <v>B</v>
      </c>
      <c r="U454" s="1" t="str">
        <f>IFERROR(IF($I454="b",INDEX(flat_spelling[],MATCH(scales[[#This Row],[n4]],flat_spelling[number],0),2),INDEX(sharp_spelling[],MATCH(scales[[#This Row],[n4]],sharp_spelling[number],0),2)),"")</f>
        <v>C#</v>
      </c>
      <c r="V454" s="1" t="str">
        <f>IFERROR(IF($I454="b",INDEX(flat_spelling[],MATCH(scales[[#This Row],[n5]],flat_spelling[number],0),2),INDEX(sharp_spelling[],MATCH(scales[[#This Row],[n5]],sharp_spelling[number],0),2)),"")</f>
        <v>D#</v>
      </c>
      <c r="W454" s="1" t="str">
        <f>IFERROR(IF($I454="b",INDEX(flat_spelling[],MATCH(scales[[#This Row],[n6]],flat_spelling[number],0),2),INDEX(sharp_spelling[],MATCH(scales[[#This Row],[n6]],sharp_spelling[number],0),2)),"")</f>
        <v>E</v>
      </c>
      <c r="X454" s="1" t="str">
        <f>IFERROR(IF($I454="b",INDEX(flat_spelling[],MATCH(scales[[#This Row],[n7]],flat_spelling[number],0),2),INDEX(sharp_spelling[],MATCH(scales[[#This Row],[n7]],sharp_spelling[number],0),2)),"")</f>
        <v>F#</v>
      </c>
      <c r="Y454" s="1" t="str">
        <f>IFERROR(IF($I454="b",INDEX(flat_spelling[],MATCH(scales[[#This Row],[n8]],flat_spelling[number],0),2),INDEX(sharp_spelling[],MATCH(scales[[#This Row],[n8]],sharp_spelling[number],0),2)),"")</f>
        <v/>
      </c>
      <c r="Z454" s="1" t="s">
        <v>80</v>
      </c>
      <c r="AA454" s="1" t="s">
        <v>79</v>
      </c>
      <c r="AB454" s="1" t="s">
        <v>77</v>
      </c>
      <c r="AC454" s="1" t="s">
        <v>79</v>
      </c>
      <c r="AD454" s="1" t="s">
        <v>78</v>
      </c>
      <c r="AE454" s="1" t="s">
        <v>78</v>
      </c>
      <c r="AF454" s="1" t="s">
        <v>77</v>
      </c>
    </row>
    <row r="455" spans="2:32" x14ac:dyDescent="0.4">
      <c r="B455" s="1">
        <v>453</v>
      </c>
      <c r="C455" s="1">
        <v>9</v>
      </c>
      <c r="D455" s="1" t="str">
        <f>scales[[#This Row],[nn1]]</f>
        <v>Ab</v>
      </c>
      <c r="E455" s="1" t="s">
        <v>100</v>
      </c>
      <c r="F455" s="1">
        <v>6</v>
      </c>
      <c r="G455" s="1" t="s">
        <v>105</v>
      </c>
      <c r="H455" s="1">
        <f t="shared" si="283"/>
        <v>4</v>
      </c>
      <c r="I455" s="1" t="str">
        <f>IF(COUNTIF(RMS_spelling[number],scales[[#This Row],[RMS]])&gt;0,"b","")</f>
        <v>b</v>
      </c>
      <c r="J455" s="1">
        <f t="shared" si="284"/>
        <v>9</v>
      </c>
      <c r="K455" s="1">
        <f t="shared" si="285"/>
        <v>12</v>
      </c>
      <c r="L455" s="1">
        <f t="shared" si="286"/>
        <v>1</v>
      </c>
      <c r="M455" s="1">
        <f t="shared" si="287"/>
        <v>3</v>
      </c>
      <c r="N455" s="1">
        <f t="shared" si="288"/>
        <v>5</v>
      </c>
      <c r="O455" s="1">
        <f t="shared" si="289"/>
        <v>6</v>
      </c>
      <c r="P455" s="1">
        <f t="shared" si="290"/>
        <v>8</v>
      </c>
      <c r="R455" s="1" t="str">
        <f>IFERROR(IF($I455="b",INDEX(flat_spelling[],MATCH(scales[[#This Row],[n1]],flat_spelling[number],0),2),INDEX(sharp_spelling[],MATCH(scales[[#This Row],[n1]],sharp_spelling[number],0),2)),"")</f>
        <v>Ab</v>
      </c>
      <c r="S455" s="1" t="str">
        <f>IFERROR(IF($I455="b",INDEX(flat_spelling[],MATCH(scales[[#This Row],[n2]],flat_spelling[number],0),2),INDEX(sharp_spelling[],MATCH(scales[[#This Row],[n2]],sharp_spelling[number],0),2)),"")</f>
        <v>B</v>
      </c>
      <c r="T455" s="1" t="str">
        <f>IFERROR(IF($I455="b",INDEX(flat_spelling[],MATCH(scales[[#This Row],[n3]],flat_spelling[number],0),2),INDEX(sharp_spelling[],MATCH(scales[[#This Row],[n3]],sharp_spelling[number],0),2)),"")</f>
        <v>C</v>
      </c>
      <c r="U455" s="1" t="str">
        <f>IFERROR(IF($I455="b",INDEX(flat_spelling[],MATCH(scales[[#This Row],[n4]],flat_spelling[number],0),2),INDEX(sharp_spelling[],MATCH(scales[[#This Row],[n4]],sharp_spelling[number],0),2)),"")</f>
        <v>D</v>
      </c>
      <c r="V455" s="1" t="str">
        <f>IFERROR(IF($I455="b",INDEX(flat_spelling[],MATCH(scales[[#This Row],[n5]],flat_spelling[number],0),2),INDEX(sharp_spelling[],MATCH(scales[[#This Row],[n5]],sharp_spelling[number],0),2)),"")</f>
        <v>E</v>
      </c>
      <c r="W455" s="1" t="str">
        <f>IFERROR(IF($I455="b",INDEX(flat_spelling[],MATCH(scales[[#This Row],[n6]],flat_spelling[number],0),2),INDEX(sharp_spelling[],MATCH(scales[[#This Row],[n6]],sharp_spelling[number],0),2)),"")</f>
        <v>F</v>
      </c>
      <c r="X455" s="1" t="str">
        <f>IFERROR(IF($I455="b",INDEX(flat_spelling[],MATCH(scales[[#This Row],[n7]],flat_spelling[number],0),2),INDEX(sharp_spelling[],MATCH(scales[[#This Row],[n7]],sharp_spelling[number],0),2)),"")</f>
        <v>G</v>
      </c>
      <c r="Y455" s="1" t="str">
        <f>IFERROR(IF($I455="b",INDEX(flat_spelling[],MATCH(scales[[#This Row],[n8]],flat_spelling[number],0),2),INDEX(sharp_spelling[],MATCH(scales[[#This Row],[n8]],sharp_spelling[number],0),2)),"")</f>
        <v/>
      </c>
      <c r="Z455" s="1" t="s">
        <v>80</v>
      </c>
      <c r="AA455" s="1" t="s">
        <v>79</v>
      </c>
      <c r="AB455" s="1" t="s">
        <v>77</v>
      </c>
      <c r="AC455" s="1" t="s">
        <v>79</v>
      </c>
      <c r="AD455" s="1" t="s">
        <v>78</v>
      </c>
      <c r="AE455" s="1" t="s">
        <v>78</v>
      </c>
      <c r="AF455" s="1" t="s">
        <v>77</v>
      </c>
    </row>
    <row r="456" spans="2:32" x14ac:dyDescent="0.4">
      <c r="B456" s="1">
        <v>454</v>
      </c>
      <c r="C456" s="1">
        <v>10</v>
      </c>
      <c r="D456" s="1" t="str">
        <f>scales[[#This Row],[nn1]]</f>
        <v>A</v>
      </c>
      <c r="E456" s="1" t="s">
        <v>100</v>
      </c>
      <c r="F456" s="1">
        <v>6</v>
      </c>
      <c r="G456" s="1" t="s">
        <v>105</v>
      </c>
      <c r="H456" s="1">
        <f t="shared" si="283"/>
        <v>5</v>
      </c>
      <c r="I456" s="1" t="str">
        <f>IF(COUNTIF(RMS_spelling[number],scales[[#This Row],[RMS]])&gt;0,"b","")</f>
        <v/>
      </c>
      <c r="J456" s="1">
        <f t="shared" si="284"/>
        <v>10</v>
      </c>
      <c r="K456" s="1">
        <f t="shared" si="285"/>
        <v>1</v>
      </c>
      <c r="L456" s="1">
        <f t="shared" si="286"/>
        <v>2</v>
      </c>
      <c r="M456" s="1">
        <f t="shared" si="287"/>
        <v>4</v>
      </c>
      <c r="N456" s="1">
        <f t="shared" si="288"/>
        <v>6</v>
      </c>
      <c r="O456" s="1">
        <f t="shared" si="289"/>
        <v>7</v>
      </c>
      <c r="P456" s="1">
        <f t="shared" si="290"/>
        <v>9</v>
      </c>
      <c r="R456" s="1" t="str">
        <f>IFERROR(IF($I456="b",INDEX(flat_spelling[],MATCH(scales[[#This Row],[n1]],flat_spelling[number],0),2),INDEX(sharp_spelling[],MATCH(scales[[#This Row],[n1]],sharp_spelling[number],0),2)),"")</f>
        <v>A</v>
      </c>
      <c r="S456" s="1" t="str">
        <f>IFERROR(IF($I456="b",INDEX(flat_spelling[],MATCH(scales[[#This Row],[n2]],flat_spelling[number],0),2),INDEX(sharp_spelling[],MATCH(scales[[#This Row],[n2]],sharp_spelling[number],0),2)),"")</f>
        <v>C</v>
      </c>
      <c r="T456" s="1" t="str">
        <f>IFERROR(IF($I456="b",INDEX(flat_spelling[],MATCH(scales[[#This Row],[n3]],flat_spelling[number],0),2),INDEX(sharp_spelling[],MATCH(scales[[#This Row],[n3]],sharp_spelling[number],0),2)),"")</f>
        <v>C#</v>
      </c>
      <c r="U456" s="1" t="str">
        <f>IFERROR(IF($I456="b",INDEX(flat_spelling[],MATCH(scales[[#This Row],[n4]],flat_spelling[number],0),2),INDEX(sharp_spelling[],MATCH(scales[[#This Row],[n4]],sharp_spelling[number],0),2)),"")</f>
        <v>D#</v>
      </c>
      <c r="V456" s="1" t="str">
        <f>IFERROR(IF($I456="b",INDEX(flat_spelling[],MATCH(scales[[#This Row],[n5]],flat_spelling[number],0),2),INDEX(sharp_spelling[],MATCH(scales[[#This Row],[n5]],sharp_spelling[number],0),2)),"")</f>
        <v>F</v>
      </c>
      <c r="W456" s="1" t="str">
        <f>IFERROR(IF($I456="b",INDEX(flat_spelling[],MATCH(scales[[#This Row],[n6]],flat_spelling[number],0),2),INDEX(sharp_spelling[],MATCH(scales[[#This Row],[n6]],sharp_spelling[number],0),2)),"")</f>
        <v>F#</v>
      </c>
      <c r="X456" s="1" t="str">
        <f>IFERROR(IF($I456="b",INDEX(flat_spelling[],MATCH(scales[[#This Row],[n7]],flat_spelling[number],0),2),INDEX(sharp_spelling[],MATCH(scales[[#This Row],[n7]],sharp_spelling[number],0),2)),"")</f>
        <v>G#</v>
      </c>
      <c r="Y456" s="1" t="str">
        <f>IFERROR(IF($I456="b",INDEX(flat_spelling[],MATCH(scales[[#This Row],[n8]],flat_spelling[number],0),2),INDEX(sharp_spelling[],MATCH(scales[[#This Row],[n8]],sharp_spelling[number],0),2)),"")</f>
        <v/>
      </c>
      <c r="Z456" s="1" t="s">
        <v>80</v>
      </c>
      <c r="AA456" s="1" t="s">
        <v>79</v>
      </c>
      <c r="AB456" s="1" t="s">
        <v>77</v>
      </c>
      <c r="AC456" s="1" t="s">
        <v>79</v>
      </c>
      <c r="AD456" s="1" t="s">
        <v>78</v>
      </c>
      <c r="AE456" s="1" t="s">
        <v>78</v>
      </c>
      <c r="AF456" s="1" t="s">
        <v>77</v>
      </c>
    </row>
    <row r="457" spans="2:32" x14ac:dyDescent="0.4">
      <c r="B457" s="1">
        <v>455</v>
      </c>
      <c r="C457" s="1">
        <v>11</v>
      </c>
      <c r="D457" s="1" t="str">
        <f>scales[[#This Row],[nn1]]</f>
        <v>Bb</v>
      </c>
      <c r="E457" s="1" t="s">
        <v>100</v>
      </c>
      <c r="F457" s="1">
        <v>6</v>
      </c>
      <c r="G457" s="1" t="s">
        <v>105</v>
      </c>
      <c r="H457" s="1">
        <f t="shared" si="283"/>
        <v>6</v>
      </c>
      <c r="I457" s="1" t="str">
        <f>IF(COUNTIF(RMS_spelling[number],scales[[#This Row],[RMS]])&gt;0,"b","")</f>
        <v>b</v>
      </c>
      <c r="J457" s="1">
        <f t="shared" si="284"/>
        <v>11</v>
      </c>
      <c r="K457" s="1">
        <f t="shared" si="285"/>
        <v>2</v>
      </c>
      <c r="L457" s="1">
        <f t="shared" si="286"/>
        <v>3</v>
      </c>
      <c r="M457" s="1">
        <f t="shared" si="287"/>
        <v>5</v>
      </c>
      <c r="N457" s="1">
        <f t="shared" si="288"/>
        <v>7</v>
      </c>
      <c r="O457" s="1">
        <f t="shared" si="289"/>
        <v>8</v>
      </c>
      <c r="P457" s="1">
        <f t="shared" si="290"/>
        <v>10</v>
      </c>
      <c r="R457" s="1" t="str">
        <f>IFERROR(IF($I457="b",INDEX(flat_spelling[],MATCH(scales[[#This Row],[n1]],flat_spelling[number],0),2),INDEX(sharp_spelling[],MATCH(scales[[#This Row],[n1]],sharp_spelling[number],0),2)),"")</f>
        <v>Bb</v>
      </c>
      <c r="S457" s="1" t="str">
        <f>IFERROR(IF($I457="b",INDEX(flat_spelling[],MATCH(scales[[#This Row],[n2]],flat_spelling[number],0),2),INDEX(sharp_spelling[],MATCH(scales[[#This Row],[n2]],sharp_spelling[number],0),2)),"")</f>
        <v>Db</v>
      </c>
      <c r="T457" s="1" t="str">
        <f>IFERROR(IF($I457="b",INDEX(flat_spelling[],MATCH(scales[[#This Row],[n3]],flat_spelling[number],0),2),INDEX(sharp_spelling[],MATCH(scales[[#This Row],[n3]],sharp_spelling[number],0),2)),"")</f>
        <v>D</v>
      </c>
      <c r="U457" s="1" t="str">
        <f>IFERROR(IF($I457="b",INDEX(flat_spelling[],MATCH(scales[[#This Row],[n4]],flat_spelling[number],0),2),INDEX(sharp_spelling[],MATCH(scales[[#This Row],[n4]],sharp_spelling[number],0),2)),"")</f>
        <v>E</v>
      </c>
      <c r="V457" s="1" t="str">
        <f>IFERROR(IF($I457="b",INDEX(flat_spelling[],MATCH(scales[[#This Row],[n5]],flat_spelling[number],0),2),INDEX(sharp_spelling[],MATCH(scales[[#This Row],[n5]],sharp_spelling[number],0),2)),"")</f>
        <v>Gb</v>
      </c>
      <c r="W457" s="1" t="str">
        <f>IFERROR(IF($I457="b",INDEX(flat_spelling[],MATCH(scales[[#This Row],[n6]],flat_spelling[number],0),2),INDEX(sharp_spelling[],MATCH(scales[[#This Row],[n6]],sharp_spelling[number],0),2)),"")</f>
        <v>G</v>
      </c>
      <c r="X457" s="1" t="str">
        <f>IFERROR(IF($I457="b",INDEX(flat_spelling[],MATCH(scales[[#This Row],[n7]],flat_spelling[number],0),2),INDEX(sharp_spelling[],MATCH(scales[[#This Row],[n7]],sharp_spelling[number],0),2)),"")</f>
        <v>A</v>
      </c>
      <c r="Y457" s="1" t="str">
        <f>IFERROR(IF($I457="b",INDEX(flat_spelling[],MATCH(scales[[#This Row],[n8]],flat_spelling[number],0),2),INDEX(sharp_spelling[],MATCH(scales[[#This Row],[n8]],sharp_spelling[number],0),2)),"")</f>
        <v/>
      </c>
      <c r="Z457" s="1" t="s">
        <v>80</v>
      </c>
      <c r="AA457" s="1" t="s">
        <v>79</v>
      </c>
      <c r="AB457" s="1" t="s">
        <v>77</v>
      </c>
      <c r="AC457" s="1" t="s">
        <v>79</v>
      </c>
      <c r="AD457" s="1" t="s">
        <v>78</v>
      </c>
      <c r="AE457" s="1" t="s">
        <v>78</v>
      </c>
      <c r="AF457" s="1" t="s">
        <v>77</v>
      </c>
    </row>
    <row r="458" spans="2:32" x14ac:dyDescent="0.4">
      <c r="B458" s="1">
        <v>456</v>
      </c>
      <c r="C458" s="1">
        <v>12</v>
      </c>
      <c r="D458" s="1" t="str">
        <f>scales[[#This Row],[nn1]]</f>
        <v>B</v>
      </c>
      <c r="E458" s="1" t="s">
        <v>100</v>
      </c>
      <c r="F458" s="1">
        <v>6</v>
      </c>
      <c r="G458" s="1" t="s">
        <v>105</v>
      </c>
      <c r="H458" s="1">
        <f t="shared" si="283"/>
        <v>7</v>
      </c>
      <c r="I458" s="1" t="str">
        <f>IF(COUNTIF(RMS_spelling[number],scales[[#This Row],[RMS]])&gt;0,"b","")</f>
        <v/>
      </c>
      <c r="J458" s="1">
        <f t="shared" si="284"/>
        <v>12</v>
      </c>
      <c r="K458" s="1">
        <f t="shared" si="285"/>
        <v>3</v>
      </c>
      <c r="L458" s="1">
        <f t="shared" si="286"/>
        <v>4</v>
      </c>
      <c r="M458" s="1">
        <f t="shared" si="287"/>
        <v>6</v>
      </c>
      <c r="N458" s="1">
        <f t="shared" si="288"/>
        <v>8</v>
      </c>
      <c r="O458" s="1">
        <f t="shared" si="289"/>
        <v>9</v>
      </c>
      <c r="P458" s="1">
        <f t="shared" si="290"/>
        <v>11</v>
      </c>
      <c r="R458" s="1" t="str">
        <f>IFERROR(IF($I458="b",INDEX(flat_spelling[],MATCH(scales[[#This Row],[n1]],flat_spelling[number],0),2),INDEX(sharp_spelling[],MATCH(scales[[#This Row],[n1]],sharp_spelling[number],0),2)),"")</f>
        <v>B</v>
      </c>
      <c r="S458" s="1" t="str">
        <f>IFERROR(IF($I458="b",INDEX(flat_spelling[],MATCH(scales[[#This Row],[n2]],flat_spelling[number],0),2),INDEX(sharp_spelling[],MATCH(scales[[#This Row],[n2]],sharp_spelling[number],0),2)),"")</f>
        <v>D</v>
      </c>
      <c r="T458" s="1" t="str">
        <f>IFERROR(IF($I458="b",INDEX(flat_spelling[],MATCH(scales[[#This Row],[n3]],flat_spelling[number],0),2),INDEX(sharp_spelling[],MATCH(scales[[#This Row],[n3]],sharp_spelling[number],0),2)),"")</f>
        <v>D#</v>
      </c>
      <c r="U458" s="1" t="str">
        <f>IFERROR(IF($I458="b",INDEX(flat_spelling[],MATCH(scales[[#This Row],[n4]],flat_spelling[number],0),2),INDEX(sharp_spelling[],MATCH(scales[[#This Row],[n4]],sharp_spelling[number],0),2)),"")</f>
        <v>F</v>
      </c>
      <c r="V458" s="1" t="str">
        <f>IFERROR(IF($I458="b",INDEX(flat_spelling[],MATCH(scales[[#This Row],[n5]],flat_spelling[number],0),2),INDEX(sharp_spelling[],MATCH(scales[[#This Row],[n5]],sharp_spelling[number],0),2)),"")</f>
        <v>G</v>
      </c>
      <c r="W458" s="1" t="str">
        <f>IFERROR(IF($I458="b",INDEX(flat_spelling[],MATCH(scales[[#This Row],[n6]],flat_spelling[number],0),2),INDEX(sharp_spelling[],MATCH(scales[[#This Row],[n6]],sharp_spelling[number],0),2)),"")</f>
        <v>G#</v>
      </c>
      <c r="X458" s="1" t="str">
        <f>IFERROR(IF($I458="b",INDEX(flat_spelling[],MATCH(scales[[#This Row],[n7]],flat_spelling[number],0),2),INDEX(sharp_spelling[],MATCH(scales[[#This Row],[n7]],sharp_spelling[number],0),2)),"")</f>
        <v>A#</v>
      </c>
      <c r="Y458" s="1" t="str">
        <f>IFERROR(IF($I458="b",INDEX(flat_spelling[],MATCH(scales[[#This Row],[n8]],flat_spelling[number],0),2),INDEX(sharp_spelling[],MATCH(scales[[#This Row],[n8]],sharp_spelling[number],0),2)),"")</f>
        <v/>
      </c>
      <c r="Z458" s="1" t="s">
        <v>80</v>
      </c>
      <c r="AA458" s="1" t="s">
        <v>79</v>
      </c>
      <c r="AB458" s="1" t="s">
        <v>77</v>
      </c>
      <c r="AC458" s="1" t="s">
        <v>79</v>
      </c>
      <c r="AD458" s="1" t="s">
        <v>78</v>
      </c>
      <c r="AE458" s="1" t="s">
        <v>78</v>
      </c>
      <c r="AF458" s="1" t="s">
        <v>77</v>
      </c>
    </row>
    <row r="459" spans="2:32" x14ac:dyDescent="0.4">
      <c r="B459" s="1">
        <v>457</v>
      </c>
      <c r="C459" s="1">
        <v>1</v>
      </c>
      <c r="D459" s="1" t="str">
        <f>scales[[#This Row],[nn1]]</f>
        <v>C</v>
      </c>
      <c r="E459" s="1" t="s">
        <v>100</v>
      </c>
      <c r="F459" s="1">
        <v>7</v>
      </c>
      <c r="G459" s="1" t="s">
        <v>114</v>
      </c>
      <c r="H459" s="1">
        <f>MOD($H$3,12)+1</f>
        <v>2</v>
      </c>
      <c r="I459" s="1" t="str">
        <f>IF(COUNTIF(RMS_spelling[number],scales[[#This Row],[RMS]])&gt;0,"b","")</f>
        <v>b</v>
      </c>
      <c r="J459" s="1">
        <v>1</v>
      </c>
      <c r="K459" s="1">
        <v>2</v>
      </c>
      <c r="L459" s="1">
        <v>4</v>
      </c>
      <c r="M459" s="1">
        <v>6</v>
      </c>
      <c r="N459" s="1">
        <v>7</v>
      </c>
      <c r="O459" s="1">
        <v>9</v>
      </c>
      <c r="P459" s="1">
        <v>10</v>
      </c>
      <c r="R459" s="1" t="str">
        <f>IFERROR(IF($I459="b",INDEX(flat_spelling[],MATCH(scales[[#This Row],[n1]],flat_spelling[number],0),2),INDEX(sharp_spelling[],MATCH(scales[[#This Row],[n1]],sharp_spelling[number],0),2)),"")</f>
        <v>C</v>
      </c>
      <c r="S459" s="1" t="str">
        <f>IFERROR(IF($I459="b",INDEX(flat_spelling[],MATCH(scales[[#This Row],[n2]],flat_spelling[number],0),2),INDEX(sharp_spelling[],MATCH(scales[[#This Row],[n2]],sharp_spelling[number],0),2)),"")</f>
        <v>Db</v>
      </c>
      <c r="T459" s="1" t="str">
        <f>IFERROR(IF($I459="b",INDEX(flat_spelling[],MATCH(scales[[#This Row],[n3]],flat_spelling[number],0),2),INDEX(sharp_spelling[],MATCH(scales[[#This Row],[n3]],sharp_spelling[number],0),2)),"")</f>
        <v>Eb</v>
      </c>
      <c r="U459" s="1" t="str">
        <f>IFERROR(IF($I459="b",INDEX(flat_spelling[],MATCH(scales[[#This Row],[n4]],flat_spelling[number],0),2),INDEX(sharp_spelling[],MATCH(scales[[#This Row],[n4]],sharp_spelling[number],0),2)),"")</f>
        <v>F</v>
      </c>
      <c r="V459" s="1" t="str">
        <f>IFERROR(IF($I459="b",INDEX(flat_spelling[],MATCH(scales[[#This Row],[n5]],flat_spelling[number],0),2),INDEX(sharp_spelling[],MATCH(scales[[#This Row],[n5]],sharp_spelling[number],0),2)),"")</f>
        <v>Gb</v>
      </c>
      <c r="W459" s="1" t="str">
        <f>IFERROR(IF($I459="b",INDEX(flat_spelling[],MATCH(scales[[#This Row],[n6]],flat_spelling[number],0),2),INDEX(sharp_spelling[],MATCH(scales[[#This Row],[n6]],sharp_spelling[number],0),2)),"")</f>
        <v>Ab</v>
      </c>
      <c r="X459" s="1" t="str">
        <f>IFERROR(IF($I459="b",INDEX(flat_spelling[],MATCH(scales[[#This Row],[n7]],flat_spelling[number],0),2),INDEX(sharp_spelling[],MATCH(scales[[#This Row],[n7]],sharp_spelling[number],0),2)),"")</f>
        <v>A</v>
      </c>
      <c r="Y459" s="1" t="str">
        <f>IFERROR(IF($I459="b",INDEX(flat_spelling[],MATCH(scales[[#This Row],[n8]],flat_spelling[number],0),2),INDEX(sharp_spelling[],MATCH(scales[[#This Row],[n8]],sharp_spelling[number],0),2)),"")</f>
        <v/>
      </c>
      <c r="Z459" s="1" t="s">
        <v>79</v>
      </c>
      <c r="AA459" s="1" t="s">
        <v>77</v>
      </c>
      <c r="AB459" s="1" t="s">
        <v>79</v>
      </c>
      <c r="AC459" s="1" t="s">
        <v>78</v>
      </c>
      <c r="AD459" s="1" t="s">
        <v>78</v>
      </c>
      <c r="AE459" s="1" t="s">
        <v>77</v>
      </c>
      <c r="AF459" s="1" t="s">
        <v>80</v>
      </c>
    </row>
    <row r="460" spans="2:32" x14ac:dyDescent="0.4">
      <c r="B460" s="1">
        <v>458</v>
      </c>
      <c r="C460" s="1">
        <v>2</v>
      </c>
      <c r="D460" s="1" t="str">
        <f>scales[[#This Row],[nn1]]</f>
        <v>C#</v>
      </c>
      <c r="E460" s="1" t="s">
        <v>100</v>
      </c>
      <c r="F460" s="1">
        <v>7</v>
      </c>
      <c r="G460" s="1" t="s">
        <v>114</v>
      </c>
      <c r="H460" s="1">
        <f t="shared" ref="H460:H470" si="291">MOD(H459,12)+1</f>
        <v>3</v>
      </c>
      <c r="I460" s="1" t="str">
        <f>IF(COUNTIF(RMS_spelling[number],scales[[#This Row],[RMS]])&gt;0,"b","")</f>
        <v/>
      </c>
      <c r="J460" s="1">
        <f t="shared" ref="J460:J470" si="292">MOD(J459,12)+1</f>
        <v>2</v>
      </c>
      <c r="K460" s="1">
        <f t="shared" ref="K460:K470" si="293">MOD(K459,12)+1</f>
        <v>3</v>
      </c>
      <c r="L460" s="1">
        <f t="shared" ref="L460:L470" si="294">MOD(L459,12)+1</f>
        <v>5</v>
      </c>
      <c r="M460" s="1">
        <f t="shared" ref="M460:M470" si="295">MOD(M459,12)+1</f>
        <v>7</v>
      </c>
      <c r="N460" s="1">
        <f t="shared" ref="N460:N470" si="296">MOD(N459,12)+1</f>
        <v>8</v>
      </c>
      <c r="O460" s="1">
        <f t="shared" ref="O460:O470" si="297">MOD(O459,12)+1</f>
        <v>10</v>
      </c>
      <c r="P460" s="1">
        <f t="shared" ref="P460:P470" si="298">MOD(P459,12)+1</f>
        <v>11</v>
      </c>
      <c r="R460" s="1" t="str">
        <f>IFERROR(IF($I460="b",INDEX(flat_spelling[],MATCH(scales[[#This Row],[n1]],flat_spelling[number],0),2),INDEX(sharp_spelling[],MATCH(scales[[#This Row],[n1]],sharp_spelling[number],0),2)),"")</f>
        <v>C#</v>
      </c>
      <c r="S460" s="1" t="str">
        <f>IFERROR(IF($I460="b",INDEX(flat_spelling[],MATCH(scales[[#This Row],[n2]],flat_spelling[number],0),2),INDEX(sharp_spelling[],MATCH(scales[[#This Row],[n2]],sharp_spelling[number],0),2)),"")</f>
        <v>D</v>
      </c>
      <c r="T460" s="1" t="str">
        <f>IFERROR(IF($I460="b",INDEX(flat_spelling[],MATCH(scales[[#This Row],[n3]],flat_spelling[number],0),2),INDEX(sharp_spelling[],MATCH(scales[[#This Row],[n3]],sharp_spelling[number],0),2)),"")</f>
        <v>E</v>
      </c>
      <c r="U460" s="1" t="str">
        <f>IFERROR(IF($I460="b",INDEX(flat_spelling[],MATCH(scales[[#This Row],[n4]],flat_spelling[number],0),2),INDEX(sharp_spelling[],MATCH(scales[[#This Row],[n4]],sharp_spelling[number],0),2)),"")</f>
        <v>F#</v>
      </c>
      <c r="V460" s="1" t="str">
        <f>IFERROR(IF($I460="b",INDEX(flat_spelling[],MATCH(scales[[#This Row],[n5]],flat_spelling[number],0),2),INDEX(sharp_spelling[],MATCH(scales[[#This Row],[n5]],sharp_spelling[number],0),2)),"")</f>
        <v>G</v>
      </c>
      <c r="W460" s="1" t="str">
        <f>IFERROR(IF($I460="b",INDEX(flat_spelling[],MATCH(scales[[#This Row],[n6]],flat_spelling[number],0),2),INDEX(sharp_spelling[],MATCH(scales[[#This Row],[n6]],sharp_spelling[number],0),2)),"")</f>
        <v>A</v>
      </c>
      <c r="X460" s="1" t="str">
        <f>IFERROR(IF($I460="b",INDEX(flat_spelling[],MATCH(scales[[#This Row],[n7]],flat_spelling[number],0),2),INDEX(sharp_spelling[],MATCH(scales[[#This Row],[n7]],sharp_spelling[number],0),2)),"")</f>
        <v>A#</v>
      </c>
      <c r="Y460" s="1" t="str">
        <f>IFERROR(IF($I460="b",INDEX(flat_spelling[],MATCH(scales[[#This Row],[n8]],flat_spelling[number],0),2),INDEX(sharp_spelling[],MATCH(scales[[#This Row],[n8]],sharp_spelling[number],0),2)),"")</f>
        <v/>
      </c>
      <c r="Z460" s="1" t="s">
        <v>79</v>
      </c>
      <c r="AA460" s="1" t="s">
        <v>77</v>
      </c>
      <c r="AB460" s="1" t="s">
        <v>79</v>
      </c>
      <c r="AC460" s="1" t="s">
        <v>78</v>
      </c>
      <c r="AD460" s="1" t="s">
        <v>78</v>
      </c>
      <c r="AE460" s="1" t="s">
        <v>77</v>
      </c>
      <c r="AF460" s="1" t="s">
        <v>80</v>
      </c>
    </row>
    <row r="461" spans="2:32" x14ac:dyDescent="0.4">
      <c r="B461" s="1">
        <v>459</v>
      </c>
      <c r="C461" s="1">
        <v>3</v>
      </c>
      <c r="D461" s="1" t="str">
        <f>scales[[#This Row],[nn1]]</f>
        <v>D</v>
      </c>
      <c r="E461" s="1" t="s">
        <v>100</v>
      </c>
      <c r="F461" s="1">
        <v>7</v>
      </c>
      <c r="G461" s="1" t="s">
        <v>114</v>
      </c>
      <c r="H461" s="1">
        <f t="shared" si="291"/>
        <v>4</v>
      </c>
      <c r="I461" s="1" t="str">
        <f>IF(COUNTIF(RMS_spelling[number],scales[[#This Row],[RMS]])&gt;0,"b","")</f>
        <v>b</v>
      </c>
      <c r="J461" s="1">
        <f t="shared" si="292"/>
        <v>3</v>
      </c>
      <c r="K461" s="1">
        <f t="shared" si="293"/>
        <v>4</v>
      </c>
      <c r="L461" s="1">
        <f t="shared" si="294"/>
        <v>6</v>
      </c>
      <c r="M461" s="1">
        <f t="shared" si="295"/>
        <v>8</v>
      </c>
      <c r="N461" s="1">
        <f t="shared" si="296"/>
        <v>9</v>
      </c>
      <c r="O461" s="1">
        <f t="shared" si="297"/>
        <v>11</v>
      </c>
      <c r="P461" s="1">
        <f t="shared" si="298"/>
        <v>12</v>
      </c>
      <c r="R461" s="1" t="str">
        <f>IFERROR(IF($I461="b",INDEX(flat_spelling[],MATCH(scales[[#This Row],[n1]],flat_spelling[number],0),2),INDEX(sharp_spelling[],MATCH(scales[[#This Row],[n1]],sharp_spelling[number],0),2)),"")</f>
        <v>D</v>
      </c>
      <c r="S461" s="1" t="str">
        <f>IFERROR(IF($I461="b",INDEX(flat_spelling[],MATCH(scales[[#This Row],[n2]],flat_spelling[number],0),2),INDEX(sharp_spelling[],MATCH(scales[[#This Row],[n2]],sharp_spelling[number],0),2)),"")</f>
        <v>Eb</v>
      </c>
      <c r="T461" s="1" t="str">
        <f>IFERROR(IF($I461="b",INDEX(flat_spelling[],MATCH(scales[[#This Row],[n3]],flat_spelling[number],0),2),INDEX(sharp_spelling[],MATCH(scales[[#This Row],[n3]],sharp_spelling[number],0),2)),"")</f>
        <v>F</v>
      </c>
      <c r="U461" s="1" t="str">
        <f>IFERROR(IF($I461="b",INDEX(flat_spelling[],MATCH(scales[[#This Row],[n4]],flat_spelling[number],0),2),INDEX(sharp_spelling[],MATCH(scales[[#This Row],[n4]],sharp_spelling[number],0),2)),"")</f>
        <v>G</v>
      </c>
      <c r="V461" s="1" t="str">
        <f>IFERROR(IF($I461="b",INDEX(flat_spelling[],MATCH(scales[[#This Row],[n5]],flat_spelling[number],0),2),INDEX(sharp_spelling[],MATCH(scales[[#This Row],[n5]],sharp_spelling[number],0),2)),"")</f>
        <v>Ab</v>
      </c>
      <c r="W461" s="1" t="str">
        <f>IFERROR(IF($I461="b",INDEX(flat_spelling[],MATCH(scales[[#This Row],[n6]],flat_spelling[number],0),2),INDEX(sharp_spelling[],MATCH(scales[[#This Row],[n6]],sharp_spelling[number],0),2)),"")</f>
        <v>Bb</v>
      </c>
      <c r="X461" s="1" t="str">
        <f>IFERROR(IF($I461="b",INDEX(flat_spelling[],MATCH(scales[[#This Row],[n7]],flat_spelling[number],0),2),INDEX(sharp_spelling[],MATCH(scales[[#This Row],[n7]],sharp_spelling[number],0),2)),"")</f>
        <v>B</v>
      </c>
      <c r="Y461" s="1" t="str">
        <f>IFERROR(IF($I461="b",INDEX(flat_spelling[],MATCH(scales[[#This Row],[n8]],flat_spelling[number],0),2),INDEX(sharp_spelling[],MATCH(scales[[#This Row],[n8]],sharp_spelling[number],0),2)),"")</f>
        <v/>
      </c>
      <c r="Z461" s="1" t="s">
        <v>79</v>
      </c>
      <c r="AA461" s="1" t="s">
        <v>77</v>
      </c>
      <c r="AB461" s="1" t="s">
        <v>79</v>
      </c>
      <c r="AC461" s="1" t="s">
        <v>78</v>
      </c>
      <c r="AD461" s="1" t="s">
        <v>78</v>
      </c>
      <c r="AE461" s="1" t="s">
        <v>77</v>
      </c>
      <c r="AF461" s="1" t="s">
        <v>80</v>
      </c>
    </row>
    <row r="462" spans="2:32" x14ac:dyDescent="0.4">
      <c r="B462" s="1">
        <v>460</v>
      </c>
      <c r="C462" s="1">
        <v>4</v>
      </c>
      <c r="D462" s="1" t="str">
        <f>scales[[#This Row],[nn1]]</f>
        <v>D#</v>
      </c>
      <c r="E462" s="1" t="s">
        <v>100</v>
      </c>
      <c r="F462" s="1">
        <v>7</v>
      </c>
      <c r="G462" s="1" t="s">
        <v>114</v>
      </c>
      <c r="H462" s="1">
        <f t="shared" si="291"/>
        <v>5</v>
      </c>
      <c r="I462" s="1" t="str">
        <f>IF(COUNTIF(RMS_spelling[number],scales[[#This Row],[RMS]])&gt;0,"b","")</f>
        <v/>
      </c>
      <c r="J462" s="1">
        <f t="shared" si="292"/>
        <v>4</v>
      </c>
      <c r="K462" s="1">
        <f t="shared" si="293"/>
        <v>5</v>
      </c>
      <c r="L462" s="1">
        <f t="shared" si="294"/>
        <v>7</v>
      </c>
      <c r="M462" s="1">
        <f t="shared" si="295"/>
        <v>9</v>
      </c>
      <c r="N462" s="1">
        <f t="shared" si="296"/>
        <v>10</v>
      </c>
      <c r="O462" s="1">
        <f t="shared" si="297"/>
        <v>12</v>
      </c>
      <c r="P462" s="1">
        <f t="shared" si="298"/>
        <v>1</v>
      </c>
      <c r="R462" s="1" t="str">
        <f>IFERROR(IF($I462="b",INDEX(flat_spelling[],MATCH(scales[[#This Row],[n1]],flat_spelling[number],0),2),INDEX(sharp_spelling[],MATCH(scales[[#This Row],[n1]],sharp_spelling[number],0),2)),"")</f>
        <v>D#</v>
      </c>
      <c r="S462" s="1" t="str">
        <f>IFERROR(IF($I462="b",INDEX(flat_spelling[],MATCH(scales[[#This Row],[n2]],flat_spelling[number],0),2),INDEX(sharp_spelling[],MATCH(scales[[#This Row],[n2]],sharp_spelling[number],0),2)),"")</f>
        <v>E</v>
      </c>
      <c r="T462" s="1" t="str">
        <f>IFERROR(IF($I462="b",INDEX(flat_spelling[],MATCH(scales[[#This Row],[n3]],flat_spelling[number],0),2),INDEX(sharp_spelling[],MATCH(scales[[#This Row],[n3]],sharp_spelling[number],0),2)),"")</f>
        <v>F#</v>
      </c>
      <c r="U462" s="1" t="str">
        <f>IFERROR(IF($I462="b",INDEX(flat_spelling[],MATCH(scales[[#This Row],[n4]],flat_spelling[number],0),2),INDEX(sharp_spelling[],MATCH(scales[[#This Row],[n4]],sharp_spelling[number],0),2)),"")</f>
        <v>G#</v>
      </c>
      <c r="V462" s="1" t="str">
        <f>IFERROR(IF($I462="b",INDEX(flat_spelling[],MATCH(scales[[#This Row],[n5]],flat_spelling[number],0),2),INDEX(sharp_spelling[],MATCH(scales[[#This Row],[n5]],sharp_spelling[number],0),2)),"")</f>
        <v>A</v>
      </c>
      <c r="W462" s="1" t="str">
        <f>IFERROR(IF($I462="b",INDEX(flat_spelling[],MATCH(scales[[#This Row],[n6]],flat_spelling[number],0),2),INDEX(sharp_spelling[],MATCH(scales[[#This Row],[n6]],sharp_spelling[number],0),2)),"")</f>
        <v>B</v>
      </c>
      <c r="X462" s="1" t="str">
        <f>IFERROR(IF($I462="b",INDEX(flat_spelling[],MATCH(scales[[#This Row],[n7]],flat_spelling[number],0),2),INDEX(sharp_spelling[],MATCH(scales[[#This Row],[n7]],sharp_spelling[number],0),2)),"")</f>
        <v>C</v>
      </c>
      <c r="Y462" s="1" t="str">
        <f>IFERROR(IF($I462="b",INDEX(flat_spelling[],MATCH(scales[[#This Row],[n8]],flat_spelling[number],0),2),INDEX(sharp_spelling[],MATCH(scales[[#This Row],[n8]],sharp_spelling[number],0),2)),"")</f>
        <v/>
      </c>
      <c r="Z462" s="1" t="s">
        <v>79</v>
      </c>
      <c r="AA462" s="1" t="s">
        <v>77</v>
      </c>
      <c r="AB462" s="1" t="s">
        <v>79</v>
      </c>
      <c r="AC462" s="1" t="s">
        <v>78</v>
      </c>
      <c r="AD462" s="1" t="s">
        <v>78</v>
      </c>
      <c r="AE462" s="1" t="s">
        <v>77</v>
      </c>
      <c r="AF462" s="1" t="s">
        <v>80</v>
      </c>
    </row>
    <row r="463" spans="2:32" x14ac:dyDescent="0.4">
      <c r="B463" s="1">
        <v>461</v>
      </c>
      <c r="C463" s="1">
        <v>5</v>
      </c>
      <c r="D463" s="1" t="str">
        <f>scales[[#This Row],[nn1]]</f>
        <v>E</v>
      </c>
      <c r="E463" s="1" t="s">
        <v>100</v>
      </c>
      <c r="F463" s="1">
        <v>7</v>
      </c>
      <c r="G463" s="1" t="s">
        <v>114</v>
      </c>
      <c r="H463" s="1">
        <f t="shared" si="291"/>
        <v>6</v>
      </c>
      <c r="I463" s="1" t="str">
        <f>IF(COUNTIF(RMS_spelling[number],scales[[#This Row],[RMS]])&gt;0,"b","")</f>
        <v>b</v>
      </c>
      <c r="J463" s="1">
        <f t="shared" si="292"/>
        <v>5</v>
      </c>
      <c r="K463" s="1">
        <f t="shared" si="293"/>
        <v>6</v>
      </c>
      <c r="L463" s="1">
        <f t="shared" si="294"/>
        <v>8</v>
      </c>
      <c r="M463" s="1">
        <f t="shared" si="295"/>
        <v>10</v>
      </c>
      <c r="N463" s="1">
        <f t="shared" si="296"/>
        <v>11</v>
      </c>
      <c r="O463" s="1">
        <f t="shared" si="297"/>
        <v>1</v>
      </c>
      <c r="P463" s="1">
        <f t="shared" si="298"/>
        <v>2</v>
      </c>
      <c r="R463" s="1" t="str">
        <f>IFERROR(IF($I463="b",INDEX(flat_spelling[],MATCH(scales[[#This Row],[n1]],flat_spelling[number],0),2),INDEX(sharp_spelling[],MATCH(scales[[#This Row],[n1]],sharp_spelling[number],0),2)),"")</f>
        <v>E</v>
      </c>
      <c r="S463" s="1" t="str">
        <f>IFERROR(IF($I463="b",INDEX(flat_spelling[],MATCH(scales[[#This Row],[n2]],flat_spelling[number],0),2),INDEX(sharp_spelling[],MATCH(scales[[#This Row],[n2]],sharp_spelling[number],0),2)),"")</f>
        <v>F</v>
      </c>
      <c r="T463" s="1" t="str">
        <f>IFERROR(IF($I463="b",INDEX(flat_spelling[],MATCH(scales[[#This Row],[n3]],flat_spelling[number],0),2),INDEX(sharp_spelling[],MATCH(scales[[#This Row],[n3]],sharp_spelling[number],0),2)),"")</f>
        <v>G</v>
      </c>
      <c r="U463" s="1" t="str">
        <f>IFERROR(IF($I463="b",INDEX(flat_spelling[],MATCH(scales[[#This Row],[n4]],flat_spelling[number],0),2),INDEX(sharp_spelling[],MATCH(scales[[#This Row],[n4]],sharp_spelling[number],0),2)),"")</f>
        <v>A</v>
      </c>
      <c r="V463" s="1" t="str">
        <f>IFERROR(IF($I463="b",INDEX(flat_spelling[],MATCH(scales[[#This Row],[n5]],flat_spelling[number],0),2),INDEX(sharp_spelling[],MATCH(scales[[#This Row],[n5]],sharp_spelling[number],0),2)),"")</f>
        <v>Bb</v>
      </c>
      <c r="W463" s="1" t="str">
        <f>IFERROR(IF($I463="b",INDEX(flat_spelling[],MATCH(scales[[#This Row],[n6]],flat_spelling[number],0),2),INDEX(sharp_spelling[],MATCH(scales[[#This Row],[n6]],sharp_spelling[number],0),2)),"")</f>
        <v>C</v>
      </c>
      <c r="X463" s="1" t="str">
        <f>IFERROR(IF($I463="b",INDEX(flat_spelling[],MATCH(scales[[#This Row],[n7]],flat_spelling[number],0),2),INDEX(sharp_spelling[],MATCH(scales[[#This Row],[n7]],sharp_spelling[number],0),2)),"")</f>
        <v>Db</v>
      </c>
      <c r="Y463" s="1" t="str">
        <f>IFERROR(IF($I463="b",INDEX(flat_spelling[],MATCH(scales[[#This Row],[n8]],flat_spelling[number],0),2),INDEX(sharp_spelling[],MATCH(scales[[#This Row],[n8]],sharp_spelling[number],0),2)),"")</f>
        <v/>
      </c>
      <c r="Z463" s="1" t="s">
        <v>79</v>
      </c>
      <c r="AA463" s="1" t="s">
        <v>77</v>
      </c>
      <c r="AB463" s="1" t="s">
        <v>79</v>
      </c>
      <c r="AC463" s="1" t="s">
        <v>78</v>
      </c>
      <c r="AD463" s="1" t="s">
        <v>78</v>
      </c>
      <c r="AE463" s="1" t="s">
        <v>77</v>
      </c>
      <c r="AF463" s="1" t="s">
        <v>80</v>
      </c>
    </row>
    <row r="464" spans="2:32" x14ac:dyDescent="0.4">
      <c r="B464" s="1">
        <v>462</v>
      </c>
      <c r="C464" s="1">
        <v>6</v>
      </c>
      <c r="D464" s="1" t="str">
        <f>scales[[#This Row],[nn1]]</f>
        <v>F</v>
      </c>
      <c r="E464" s="1" t="s">
        <v>100</v>
      </c>
      <c r="F464" s="1">
        <v>7</v>
      </c>
      <c r="G464" s="1" t="s">
        <v>114</v>
      </c>
      <c r="H464" s="1">
        <f t="shared" si="291"/>
        <v>7</v>
      </c>
      <c r="I464" s="1" t="str">
        <f>IF(COUNTIF(RMS_spelling[number],scales[[#This Row],[RMS]])&gt;0,"b","")</f>
        <v/>
      </c>
      <c r="J464" s="1">
        <f t="shared" si="292"/>
        <v>6</v>
      </c>
      <c r="K464" s="1">
        <f t="shared" si="293"/>
        <v>7</v>
      </c>
      <c r="L464" s="1">
        <f t="shared" si="294"/>
        <v>9</v>
      </c>
      <c r="M464" s="1">
        <f t="shared" si="295"/>
        <v>11</v>
      </c>
      <c r="N464" s="1">
        <f t="shared" si="296"/>
        <v>12</v>
      </c>
      <c r="O464" s="1">
        <f t="shared" si="297"/>
        <v>2</v>
      </c>
      <c r="P464" s="1">
        <f t="shared" si="298"/>
        <v>3</v>
      </c>
      <c r="R464" s="1" t="str">
        <f>IFERROR(IF($I464="b",INDEX(flat_spelling[],MATCH(scales[[#This Row],[n1]],flat_spelling[number],0),2),INDEX(sharp_spelling[],MATCH(scales[[#This Row],[n1]],sharp_spelling[number],0),2)),"")</f>
        <v>F</v>
      </c>
      <c r="S464" s="1" t="str">
        <f>IFERROR(IF($I464="b",INDEX(flat_spelling[],MATCH(scales[[#This Row],[n2]],flat_spelling[number],0),2),INDEX(sharp_spelling[],MATCH(scales[[#This Row],[n2]],sharp_spelling[number],0),2)),"")</f>
        <v>F#</v>
      </c>
      <c r="T464" s="1" t="str">
        <f>IFERROR(IF($I464="b",INDEX(flat_spelling[],MATCH(scales[[#This Row],[n3]],flat_spelling[number],0),2),INDEX(sharp_spelling[],MATCH(scales[[#This Row],[n3]],sharp_spelling[number],0),2)),"")</f>
        <v>G#</v>
      </c>
      <c r="U464" s="1" t="str">
        <f>IFERROR(IF($I464="b",INDEX(flat_spelling[],MATCH(scales[[#This Row],[n4]],flat_spelling[number],0),2),INDEX(sharp_spelling[],MATCH(scales[[#This Row],[n4]],sharp_spelling[number],0),2)),"")</f>
        <v>A#</v>
      </c>
      <c r="V464" s="1" t="str">
        <f>IFERROR(IF($I464="b",INDEX(flat_spelling[],MATCH(scales[[#This Row],[n5]],flat_spelling[number],0),2),INDEX(sharp_spelling[],MATCH(scales[[#This Row],[n5]],sharp_spelling[number],0),2)),"")</f>
        <v>B</v>
      </c>
      <c r="W464" s="1" t="str">
        <f>IFERROR(IF($I464="b",INDEX(flat_spelling[],MATCH(scales[[#This Row],[n6]],flat_spelling[number],0),2),INDEX(sharp_spelling[],MATCH(scales[[#This Row],[n6]],sharp_spelling[number],0),2)),"")</f>
        <v>C#</v>
      </c>
      <c r="X464" s="1" t="str">
        <f>IFERROR(IF($I464="b",INDEX(flat_spelling[],MATCH(scales[[#This Row],[n7]],flat_spelling[number],0),2),INDEX(sharp_spelling[],MATCH(scales[[#This Row],[n7]],sharp_spelling[number],0),2)),"")</f>
        <v>D</v>
      </c>
      <c r="Y464" s="1" t="str">
        <f>IFERROR(IF($I464="b",INDEX(flat_spelling[],MATCH(scales[[#This Row],[n8]],flat_spelling[number],0),2),INDEX(sharp_spelling[],MATCH(scales[[#This Row],[n8]],sharp_spelling[number],0),2)),"")</f>
        <v/>
      </c>
      <c r="Z464" s="1" t="s">
        <v>79</v>
      </c>
      <c r="AA464" s="1" t="s">
        <v>77</v>
      </c>
      <c r="AB464" s="1" t="s">
        <v>79</v>
      </c>
      <c r="AC464" s="1" t="s">
        <v>78</v>
      </c>
      <c r="AD464" s="1" t="s">
        <v>78</v>
      </c>
      <c r="AE464" s="1" t="s">
        <v>77</v>
      </c>
      <c r="AF464" s="1" t="s">
        <v>80</v>
      </c>
    </row>
    <row r="465" spans="2:32" x14ac:dyDescent="0.4">
      <c r="B465" s="1">
        <v>463</v>
      </c>
      <c r="C465" s="1">
        <v>7</v>
      </c>
      <c r="D465" s="1" t="str">
        <f>scales[[#This Row],[nn1]]</f>
        <v>F#</v>
      </c>
      <c r="E465" s="1" t="s">
        <v>100</v>
      </c>
      <c r="F465" s="1">
        <v>7</v>
      </c>
      <c r="G465" s="1" t="s">
        <v>114</v>
      </c>
      <c r="H465" s="1">
        <f t="shared" si="291"/>
        <v>8</v>
      </c>
      <c r="I465" s="1" t="str">
        <f>IF(COUNTIF(RMS_spelling[number],scales[[#This Row],[RMS]])&gt;0,"b","")</f>
        <v/>
      </c>
      <c r="J465" s="1">
        <f t="shared" si="292"/>
        <v>7</v>
      </c>
      <c r="K465" s="1">
        <f t="shared" si="293"/>
        <v>8</v>
      </c>
      <c r="L465" s="1">
        <f t="shared" si="294"/>
        <v>10</v>
      </c>
      <c r="M465" s="1">
        <f t="shared" si="295"/>
        <v>12</v>
      </c>
      <c r="N465" s="1">
        <f t="shared" si="296"/>
        <v>1</v>
      </c>
      <c r="O465" s="1">
        <f t="shared" si="297"/>
        <v>3</v>
      </c>
      <c r="P465" s="1">
        <f t="shared" si="298"/>
        <v>4</v>
      </c>
      <c r="R465" s="1" t="str">
        <f>IFERROR(IF($I465="b",INDEX(flat_spelling[],MATCH(scales[[#This Row],[n1]],flat_spelling[number],0),2),INDEX(sharp_spelling[],MATCH(scales[[#This Row],[n1]],sharp_spelling[number],0),2)),"")</f>
        <v>F#</v>
      </c>
      <c r="S465" s="1" t="str">
        <f>IFERROR(IF($I465="b",INDEX(flat_spelling[],MATCH(scales[[#This Row],[n2]],flat_spelling[number],0),2),INDEX(sharp_spelling[],MATCH(scales[[#This Row],[n2]],sharp_spelling[number],0),2)),"")</f>
        <v>G</v>
      </c>
      <c r="T465" s="1" t="str">
        <f>IFERROR(IF($I465="b",INDEX(flat_spelling[],MATCH(scales[[#This Row],[n3]],flat_spelling[number],0),2),INDEX(sharp_spelling[],MATCH(scales[[#This Row],[n3]],sharp_spelling[number],0),2)),"")</f>
        <v>A</v>
      </c>
      <c r="U465" s="1" t="str">
        <f>IFERROR(IF($I465="b",INDEX(flat_spelling[],MATCH(scales[[#This Row],[n4]],flat_spelling[number],0),2),INDEX(sharp_spelling[],MATCH(scales[[#This Row],[n4]],sharp_spelling[number],0),2)),"")</f>
        <v>B</v>
      </c>
      <c r="V465" s="1" t="str">
        <f>IFERROR(IF($I465="b",INDEX(flat_spelling[],MATCH(scales[[#This Row],[n5]],flat_spelling[number],0),2),INDEX(sharp_spelling[],MATCH(scales[[#This Row],[n5]],sharp_spelling[number],0),2)),"")</f>
        <v>C</v>
      </c>
      <c r="W465" s="1" t="str">
        <f>IFERROR(IF($I465="b",INDEX(flat_spelling[],MATCH(scales[[#This Row],[n6]],flat_spelling[number],0),2),INDEX(sharp_spelling[],MATCH(scales[[#This Row],[n6]],sharp_spelling[number],0),2)),"")</f>
        <v>D</v>
      </c>
      <c r="X465" s="1" t="str">
        <f>IFERROR(IF($I465="b",INDEX(flat_spelling[],MATCH(scales[[#This Row],[n7]],flat_spelling[number],0),2),INDEX(sharp_spelling[],MATCH(scales[[#This Row],[n7]],sharp_spelling[number],0),2)),"")</f>
        <v>D#</v>
      </c>
      <c r="Y465" s="1" t="str">
        <f>IFERROR(IF($I465="b",INDEX(flat_spelling[],MATCH(scales[[#This Row],[n8]],flat_spelling[number],0),2),INDEX(sharp_spelling[],MATCH(scales[[#This Row],[n8]],sharp_spelling[number],0),2)),"")</f>
        <v/>
      </c>
      <c r="Z465" s="1" t="s">
        <v>79</v>
      </c>
      <c r="AA465" s="1" t="s">
        <v>77</v>
      </c>
      <c r="AB465" s="1" t="s">
        <v>79</v>
      </c>
      <c r="AC465" s="1" t="s">
        <v>78</v>
      </c>
      <c r="AD465" s="1" t="s">
        <v>78</v>
      </c>
      <c r="AE465" s="1" t="s">
        <v>77</v>
      </c>
      <c r="AF465" s="1" t="s">
        <v>80</v>
      </c>
    </row>
    <row r="466" spans="2:32" x14ac:dyDescent="0.4">
      <c r="B466" s="1">
        <v>464</v>
      </c>
      <c r="C466" s="1">
        <v>8</v>
      </c>
      <c r="D466" s="1" t="str">
        <f>scales[[#This Row],[nn1]]</f>
        <v>G</v>
      </c>
      <c r="E466" s="1" t="s">
        <v>100</v>
      </c>
      <c r="F466" s="1">
        <v>7</v>
      </c>
      <c r="G466" s="1" t="s">
        <v>114</v>
      </c>
      <c r="H466" s="1">
        <f t="shared" si="291"/>
        <v>9</v>
      </c>
      <c r="I466" s="1" t="str">
        <f>IF(COUNTIF(RMS_spelling[number],scales[[#This Row],[RMS]])&gt;0,"b","")</f>
        <v>b</v>
      </c>
      <c r="J466" s="1">
        <f t="shared" si="292"/>
        <v>8</v>
      </c>
      <c r="K466" s="1">
        <f t="shared" si="293"/>
        <v>9</v>
      </c>
      <c r="L466" s="1">
        <f t="shared" si="294"/>
        <v>11</v>
      </c>
      <c r="M466" s="1">
        <f t="shared" si="295"/>
        <v>1</v>
      </c>
      <c r="N466" s="1">
        <f t="shared" si="296"/>
        <v>2</v>
      </c>
      <c r="O466" s="1">
        <f t="shared" si="297"/>
        <v>4</v>
      </c>
      <c r="P466" s="1">
        <f t="shared" si="298"/>
        <v>5</v>
      </c>
      <c r="R466" s="1" t="str">
        <f>IFERROR(IF($I466="b",INDEX(flat_spelling[],MATCH(scales[[#This Row],[n1]],flat_spelling[number],0),2),INDEX(sharp_spelling[],MATCH(scales[[#This Row],[n1]],sharp_spelling[number],0),2)),"")</f>
        <v>G</v>
      </c>
      <c r="S466" s="1" t="str">
        <f>IFERROR(IF($I466="b",INDEX(flat_spelling[],MATCH(scales[[#This Row],[n2]],flat_spelling[number],0),2),INDEX(sharp_spelling[],MATCH(scales[[#This Row],[n2]],sharp_spelling[number],0),2)),"")</f>
        <v>Ab</v>
      </c>
      <c r="T466" s="1" t="str">
        <f>IFERROR(IF($I466="b",INDEX(flat_spelling[],MATCH(scales[[#This Row],[n3]],flat_spelling[number],0),2),INDEX(sharp_spelling[],MATCH(scales[[#This Row],[n3]],sharp_spelling[number],0),2)),"")</f>
        <v>Bb</v>
      </c>
      <c r="U466" s="1" t="str">
        <f>IFERROR(IF($I466="b",INDEX(flat_spelling[],MATCH(scales[[#This Row],[n4]],flat_spelling[number],0),2),INDEX(sharp_spelling[],MATCH(scales[[#This Row],[n4]],sharp_spelling[number],0),2)),"")</f>
        <v>C</v>
      </c>
      <c r="V466" s="1" t="str">
        <f>IFERROR(IF($I466="b",INDEX(flat_spelling[],MATCH(scales[[#This Row],[n5]],flat_spelling[number],0),2),INDEX(sharp_spelling[],MATCH(scales[[#This Row],[n5]],sharp_spelling[number],0),2)),"")</f>
        <v>Db</v>
      </c>
      <c r="W466" s="1" t="str">
        <f>IFERROR(IF($I466="b",INDEX(flat_spelling[],MATCH(scales[[#This Row],[n6]],flat_spelling[number],0),2),INDEX(sharp_spelling[],MATCH(scales[[#This Row],[n6]],sharp_spelling[number],0),2)),"")</f>
        <v>Eb</v>
      </c>
      <c r="X466" s="1" t="str">
        <f>IFERROR(IF($I466="b",INDEX(flat_spelling[],MATCH(scales[[#This Row],[n7]],flat_spelling[number],0),2),INDEX(sharp_spelling[],MATCH(scales[[#This Row],[n7]],sharp_spelling[number],0),2)),"")</f>
        <v>E</v>
      </c>
      <c r="Y466" s="1" t="str">
        <f>IFERROR(IF($I466="b",INDEX(flat_spelling[],MATCH(scales[[#This Row],[n8]],flat_spelling[number],0),2),INDEX(sharp_spelling[],MATCH(scales[[#This Row],[n8]],sharp_spelling[number],0),2)),"")</f>
        <v/>
      </c>
      <c r="Z466" s="1" t="s">
        <v>79</v>
      </c>
      <c r="AA466" s="1" t="s">
        <v>77</v>
      </c>
      <c r="AB466" s="1" t="s">
        <v>79</v>
      </c>
      <c r="AC466" s="1" t="s">
        <v>78</v>
      </c>
      <c r="AD466" s="1" t="s">
        <v>78</v>
      </c>
      <c r="AE466" s="1" t="s">
        <v>77</v>
      </c>
      <c r="AF466" s="1" t="s">
        <v>80</v>
      </c>
    </row>
    <row r="467" spans="2:32" x14ac:dyDescent="0.4">
      <c r="B467" s="1">
        <v>465</v>
      </c>
      <c r="C467" s="1">
        <v>9</v>
      </c>
      <c r="D467" s="1" t="str">
        <f>scales[[#This Row],[nn1]]</f>
        <v>G#</v>
      </c>
      <c r="E467" s="1" t="s">
        <v>100</v>
      </c>
      <c r="F467" s="1">
        <v>7</v>
      </c>
      <c r="G467" s="1" t="s">
        <v>114</v>
      </c>
      <c r="H467" s="1">
        <f t="shared" si="291"/>
        <v>10</v>
      </c>
      <c r="I467" s="1" t="str">
        <f>IF(COUNTIF(RMS_spelling[number],scales[[#This Row],[RMS]])&gt;0,"b","")</f>
        <v/>
      </c>
      <c r="J467" s="1">
        <f t="shared" si="292"/>
        <v>9</v>
      </c>
      <c r="K467" s="1">
        <f t="shared" si="293"/>
        <v>10</v>
      </c>
      <c r="L467" s="1">
        <f t="shared" si="294"/>
        <v>12</v>
      </c>
      <c r="M467" s="1">
        <f t="shared" si="295"/>
        <v>2</v>
      </c>
      <c r="N467" s="1">
        <f t="shared" si="296"/>
        <v>3</v>
      </c>
      <c r="O467" s="1">
        <f t="shared" si="297"/>
        <v>5</v>
      </c>
      <c r="P467" s="1">
        <f t="shared" si="298"/>
        <v>6</v>
      </c>
      <c r="R467" s="1" t="str">
        <f>IFERROR(IF($I467="b",INDEX(flat_spelling[],MATCH(scales[[#This Row],[n1]],flat_spelling[number],0),2),INDEX(sharp_spelling[],MATCH(scales[[#This Row],[n1]],sharp_spelling[number],0),2)),"")</f>
        <v>G#</v>
      </c>
      <c r="S467" s="1" t="str">
        <f>IFERROR(IF($I467="b",INDEX(flat_spelling[],MATCH(scales[[#This Row],[n2]],flat_spelling[number],0),2),INDEX(sharp_spelling[],MATCH(scales[[#This Row],[n2]],sharp_spelling[number],0),2)),"")</f>
        <v>A</v>
      </c>
      <c r="T467" s="1" t="str">
        <f>IFERROR(IF($I467="b",INDEX(flat_spelling[],MATCH(scales[[#This Row],[n3]],flat_spelling[number],0),2),INDEX(sharp_spelling[],MATCH(scales[[#This Row],[n3]],sharp_spelling[number],0),2)),"")</f>
        <v>B</v>
      </c>
      <c r="U467" s="1" t="str">
        <f>IFERROR(IF($I467="b",INDEX(flat_spelling[],MATCH(scales[[#This Row],[n4]],flat_spelling[number],0),2),INDEX(sharp_spelling[],MATCH(scales[[#This Row],[n4]],sharp_spelling[number],0),2)),"")</f>
        <v>C#</v>
      </c>
      <c r="V467" s="1" t="str">
        <f>IFERROR(IF($I467="b",INDEX(flat_spelling[],MATCH(scales[[#This Row],[n5]],flat_spelling[number],0),2),INDEX(sharp_spelling[],MATCH(scales[[#This Row],[n5]],sharp_spelling[number],0),2)),"")</f>
        <v>D</v>
      </c>
      <c r="W467" s="1" t="str">
        <f>IFERROR(IF($I467="b",INDEX(flat_spelling[],MATCH(scales[[#This Row],[n6]],flat_spelling[number],0),2),INDEX(sharp_spelling[],MATCH(scales[[#This Row],[n6]],sharp_spelling[number],0),2)),"")</f>
        <v>E</v>
      </c>
      <c r="X467" s="1" t="str">
        <f>IFERROR(IF($I467="b",INDEX(flat_spelling[],MATCH(scales[[#This Row],[n7]],flat_spelling[number],0),2),INDEX(sharp_spelling[],MATCH(scales[[#This Row],[n7]],sharp_spelling[number],0),2)),"")</f>
        <v>F</v>
      </c>
      <c r="Y467" s="1" t="str">
        <f>IFERROR(IF($I467="b",INDEX(flat_spelling[],MATCH(scales[[#This Row],[n8]],flat_spelling[number],0),2),INDEX(sharp_spelling[],MATCH(scales[[#This Row],[n8]],sharp_spelling[number],0),2)),"")</f>
        <v/>
      </c>
      <c r="Z467" s="1" t="s">
        <v>79</v>
      </c>
      <c r="AA467" s="1" t="s">
        <v>77</v>
      </c>
      <c r="AB467" s="1" t="s">
        <v>79</v>
      </c>
      <c r="AC467" s="1" t="s">
        <v>78</v>
      </c>
      <c r="AD467" s="1" t="s">
        <v>78</v>
      </c>
      <c r="AE467" s="1" t="s">
        <v>77</v>
      </c>
      <c r="AF467" s="1" t="s">
        <v>80</v>
      </c>
    </row>
    <row r="468" spans="2:32" x14ac:dyDescent="0.4">
      <c r="B468" s="1">
        <v>466</v>
      </c>
      <c r="C468" s="1">
        <v>10</v>
      </c>
      <c r="D468" s="1" t="str">
        <f>scales[[#This Row],[nn1]]</f>
        <v>A</v>
      </c>
      <c r="E468" s="1" t="s">
        <v>100</v>
      </c>
      <c r="F468" s="1">
        <v>7</v>
      </c>
      <c r="G468" s="1" t="s">
        <v>114</v>
      </c>
      <c r="H468" s="1">
        <f t="shared" si="291"/>
        <v>11</v>
      </c>
      <c r="I468" s="1" t="str">
        <f>IF(COUNTIF(RMS_spelling[number],scales[[#This Row],[RMS]])&gt;0,"b","")</f>
        <v>b</v>
      </c>
      <c r="J468" s="1">
        <f t="shared" si="292"/>
        <v>10</v>
      </c>
      <c r="K468" s="1">
        <f t="shared" si="293"/>
        <v>11</v>
      </c>
      <c r="L468" s="1">
        <f t="shared" si="294"/>
        <v>1</v>
      </c>
      <c r="M468" s="1">
        <f t="shared" si="295"/>
        <v>3</v>
      </c>
      <c r="N468" s="1">
        <f t="shared" si="296"/>
        <v>4</v>
      </c>
      <c r="O468" s="1">
        <f t="shared" si="297"/>
        <v>6</v>
      </c>
      <c r="P468" s="1">
        <f t="shared" si="298"/>
        <v>7</v>
      </c>
      <c r="R468" s="1" t="str">
        <f>IFERROR(IF($I468="b",INDEX(flat_spelling[],MATCH(scales[[#This Row],[n1]],flat_spelling[number],0),2),INDEX(sharp_spelling[],MATCH(scales[[#This Row],[n1]],sharp_spelling[number],0),2)),"")</f>
        <v>A</v>
      </c>
      <c r="S468" s="1" t="str">
        <f>IFERROR(IF($I468="b",INDEX(flat_spelling[],MATCH(scales[[#This Row],[n2]],flat_spelling[number],0),2),INDEX(sharp_spelling[],MATCH(scales[[#This Row],[n2]],sharp_spelling[number],0),2)),"")</f>
        <v>Bb</v>
      </c>
      <c r="T468" s="1" t="str">
        <f>IFERROR(IF($I468="b",INDEX(flat_spelling[],MATCH(scales[[#This Row],[n3]],flat_spelling[number],0),2),INDEX(sharp_spelling[],MATCH(scales[[#This Row],[n3]],sharp_spelling[number],0),2)),"")</f>
        <v>C</v>
      </c>
      <c r="U468" s="1" t="str">
        <f>IFERROR(IF($I468="b",INDEX(flat_spelling[],MATCH(scales[[#This Row],[n4]],flat_spelling[number],0),2),INDEX(sharp_spelling[],MATCH(scales[[#This Row],[n4]],sharp_spelling[number],0),2)),"")</f>
        <v>D</v>
      </c>
      <c r="V468" s="1" t="str">
        <f>IFERROR(IF($I468="b",INDEX(flat_spelling[],MATCH(scales[[#This Row],[n5]],flat_spelling[number],0),2),INDEX(sharp_spelling[],MATCH(scales[[#This Row],[n5]],sharp_spelling[number],0),2)),"")</f>
        <v>Eb</v>
      </c>
      <c r="W468" s="1" t="str">
        <f>IFERROR(IF($I468="b",INDEX(flat_spelling[],MATCH(scales[[#This Row],[n6]],flat_spelling[number],0),2),INDEX(sharp_spelling[],MATCH(scales[[#This Row],[n6]],sharp_spelling[number],0),2)),"")</f>
        <v>F</v>
      </c>
      <c r="X468" s="1" t="str">
        <f>IFERROR(IF($I468="b",INDEX(flat_spelling[],MATCH(scales[[#This Row],[n7]],flat_spelling[number],0),2),INDEX(sharp_spelling[],MATCH(scales[[#This Row],[n7]],sharp_spelling[number],0),2)),"")</f>
        <v>Gb</v>
      </c>
      <c r="Y468" s="1" t="str">
        <f>IFERROR(IF($I468="b",INDEX(flat_spelling[],MATCH(scales[[#This Row],[n8]],flat_spelling[number],0),2),INDEX(sharp_spelling[],MATCH(scales[[#This Row],[n8]],sharp_spelling[number],0),2)),"")</f>
        <v/>
      </c>
      <c r="Z468" s="1" t="s">
        <v>79</v>
      </c>
      <c r="AA468" s="1" t="s">
        <v>77</v>
      </c>
      <c r="AB468" s="1" t="s">
        <v>79</v>
      </c>
      <c r="AC468" s="1" t="s">
        <v>78</v>
      </c>
      <c r="AD468" s="1" t="s">
        <v>78</v>
      </c>
      <c r="AE468" s="1" t="s">
        <v>77</v>
      </c>
      <c r="AF468" s="1" t="s">
        <v>80</v>
      </c>
    </row>
    <row r="469" spans="2:32" x14ac:dyDescent="0.4">
      <c r="B469" s="1">
        <v>467</v>
      </c>
      <c r="C469" s="1">
        <v>11</v>
      </c>
      <c r="D469" s="1" t="str">
        <f>scales[[#This Row],[nn1]]</f>
        <v>A#</v>
      </c>
      <c r="E469" s="1" t="s">
        <v>100</v>
      </c>
      <c r="F469" s="1">
        <v>7</v>
      </c>
      <c r="G469" s="1" t="s">
        <v>114</v>
      </c>
      <c r="H469" s="1">
        <f t="shared" si="291"/>
        <v>12</v>
      </c>
      <c r="I469" s="1" t="str">
        <f>IF(COUNTIF(RMS_spelling[number],scales[[#This Row],[RMS]])&gt;0,"b","")</f>
        <v/>
      </c>
      <c r="J469" s="1">
        <f t="shared" si="292"/>
        <v>11</v>
      </c>
      <c r="K469" s="1">
        <f t="shared" si="293"/>
        <v>12</v>
      </c>
      <c r="L469" s="1">
        <f t="shared" si="294"/>
        <v>2</v>
      </c>
      <c r="M469" s="1">
        <f t="shared" si="295"/>
        <v>4</v>
      </c>
      <c r="N469" s="1">
        <f t="shared" si="296"/>
        <v>5</v>
      </c>
      <c r="O469" s="1">
        <f t="shared" si="297"/>
        <v>7</v>
      </c>
      <c r="P469" s="1">
        <f t="shared" si="298"/>
        <v>8</v>
      </c>
      <c r="R469" s="1" t="str">
        <f>IFERROR(IF($I469="b",INDEX(flat_spelling[],MATCH(scales[[#This Row],[n1]],flat_spelling[number],0),2),INDEX(sharp_spelling[],MATCH(scales[[#This Row],[n1]],sharp_spelling[number],0),2)),"")</f>
        <v>A#</v>
      </c>
      <c r="S469" s="1" t="str">
        <f>IFERROR(IF($I469="b",INDEX(flat_spelling[],MATCH(scales[[#This Row],[n2]],flat_spelling[number],0),2),INDEX(sharp_spelling[],MATCH(scales[[#This Row],[n2]],sharp_spelling[number],0),2)),"")</f>
        <v>B</v>
      </c>
      <c r="T469" s="1" t="str">
        <f>IFERROR(IF($I469="b",INDEX(flat_spelling[],MATCH(scales[[#This Row],[n3]],flat_spelling[number],0),2),INDEX(sharp_spelling[],MATCH(scales[[#This Row],[n3]],sharp_spelling[number],0),2)),"")</f>
        <v>C#</v>
      </c>
      <c r="U469" s="1" t="str">
        <f>IFERROR(IF($I469="b",INDEX(flat_spelling[],MATCH(scales[[#This Row],[n4]],flat_spelling[number],0),2),INDEX(sharp_spelling[],MATCH(scales[[#This Row],[n4]],sharp_spelling[number],0),2)),"")</f>
        <v>D#</v>
      </c>
      <c r="V469" s="1" t="str">
        <f>IFERROR(IF($I469="b",INDEX(flat_spelling[],MATCH(scales[[#This Row],[n5]],flat_spelling[number],0),2),INDEX(sharp_spelling[],MATCH(scales[[#This Row],[n5]],sharp_spelling[number],0),2)),"")</f>
        <v>E</v>
      </c>
      <c r="W469" s="1" t="str">
        <f>IFERROR(IF($I469="b",INDEX(flat_spelling[],MATCH(scales[[#This Row],[n6]],flat_spelling[number],0),2),INDEX(sharp_spelling[],MATCH(scales[[#This Row],[n6]],sharp_spelling[number],0),2)),"")</f>
        <v>F#</v>
      </c>
      <c r="X469" s="1" t="str">
        <f>IFERROR(IF($I469="b",INDEX(flat_spelling[],MATCH(scales[[#This Row],[n7]],flat_spelling[number],0),2),INDEX(sharp_spelling[],MATCH(scales[[#This Row],[n7]],sharp_spelling[number],0),2)),"")</f>
        <v>G</v>
      </c>
      <c r="Y469" s="1" t="str">
        <f>IFERROR(IF($I469="b",INDEX(flat_spelling[],MATCH(scales[[#This Row],[n8]],flat_spelling[number],0),2),INDEX(sharp_spelling[],MATCH(scales[[#This Row],[n8]],sharp_spelling[number],0),2)),"")</f>
        <v/>
      </c>
      <c r="Z469" s="1" t="s">
        <v>79</v>
      </c>
      <c r="AA469" s="1" t="s">
        <v>77</v>
      </c>
      <c r="AB469" s="1" t="s">
        <v>79</v>
      </c>
      <c r="AC469" s="1" t="s">
        <v>78</v>
      </c>
      <c r="AD469" s="1" t="s">
        <v>78</v>
      </c>
      <c r="AE469" s="1" t="s">
        <v>77</v>
      </c>
      <c r="AF469" s="1" t="s">
        <v>80</v>
      </c>
    </row>
    <row r="470" spans="2:32" x14ac:dyDescent="0.4">
      <c r="B470" s="1">
        <v>468</v>
      </c>
      <c r="C470" s="1">
        <v>12</v>
      </c>
      <c r="D470" s="1" t="str">
        <f>scales[[#This Row],[nn1]]</f>
        <v>B</v>
      </c>
      <c r="E470" s="1" t="s">
        <v>100</v>
      </c>
      <c r="F470" s="1">
        <v>7</v>
      </c>
      <c r="G470" s="1" t="s">
        <v>114</v>
      </c>
      <c r="H470" s="1">
        <f t="shared" si="291"/>
        <v>1</v>
      </c>
      <c r="I470" s="1" t="str">
        <f>IF(COUNTIF(RMS_spelling[number],scales[[#This Row],[RMS]])&gt;0,"b","")</f>
        <v>b</v>
      </c>
      <c r="J470" s="1">
        <f t="shared" si="292"/>
        <v>12</v>
      </c>
      <c r="K470" s="1">
        <f t="shared" si="293"/>
        <v>1</v>
      </c>
      <c r="L470" s="1">
        <f t="shared" si="294"/>
        <v>3</v>
      </c>
      <c r="M470" s="1">
        <f t="shared" si="295"/>
        <v>5</v>
      </c>
      <c r="N470" s="1">
        <f t="shared" si="296"/>
        <v>6</v>
      </c>
      <c r="O470" s="1">
        <f t="shared" si="297"/>
        <v>8</v>
      </c>
      <c r="P470" s="1">
        <f t="shared" si="298"/>
        <v>9</v>
      </c>
      <c r="R470" s="1" t="str">
        <f>IFERROR(IF($I470="b",INDEX(flat_spelling[],MATCH(scales[[#This Row],[n1]],flat_spelling[number],0),2),INDEX(sharp_spelling[],MATCH(scales[[#This Row],[n1]],sharp_spelling[number],0),2)),"")</f>
        <v>B</v>
      </c>
      <c r="S470" s="1" t="str">
        <f>IFERROR(IF($I470="b",INDEX(flat_spelling[],MATCH(scales[[#This Row],[n2]],flat_spelling[number],0),2),INDEX(sharp_spelling[],MATCH(scales[[#This Row],[n2]],sharp_spelling[number],0),2)),"")</f>
        <v>C</v>
      </c>
      <c r="T470" s="1" t="str">
        <f>IFERROR(IF($I470="b",INDEX(flat_spelling[],MATCH(scales[[#This Row],[n3]],flat_spelling[number],0),2),INDEX(sharp_spelling[],MATCH(scales[[#This Row],[n3]],sharp_spelling[number],0),2)),"")</f>
        <v>D</v>
      </c>
      <c r="U470" s="1" t="str">
        <f>IFERROR(IF($I470="b",INDEX(flat_spelling[],MATCH(scales[[#This Row],[n4]],flat_spelling[number],0),2),INDEX(sharp_spelling[],MATCH(scales[[#This Row],[n4]],sharp_spelling[number],0),2)),"")</f>
        <v>E</v>
      </c>
      <c r="V470" s="1" t="str">
        <f>IFERROR(IF($I470="b",INDEX(flat_spelling[],MATCH(scales[[#This Row],[n5]],flat_spelling[number],0),2),INDEX(sharp_spelling[],MATCH(scales[[#This Row],[n5]],sharp_spelling[number],0),2)),"")</f>
        <v>F</v>
      </c>
      <c r="W470" s="1" t="str">
        <f>IFERROR(IF($I470="b",INDEX(flat_spelling[],MATCH(scales[[#This Row],[n6]],flat_spelling[number],0),2),INDEX(sharp_spelling[],MATCH(scales[[#This Row],[n6]],sharp_spelling[number],0),2)),"")</f>
        <v>G</v>
      </c>
      <c r="X470" s="1" t="str">
        <f>IFERROR(IF($I470="b",INDEX(flat_spelling[],MATCH(scales[[#This Row],[n7]],flat_spelling[number],0),2),INDEX(sharp_spelling[],MATCH(scales[[#This Row],[n7]],sharp_spelling[number],0),2)),"")</f>
        <v>Ab</v>
      </c>
      <c r="Y470" s="1" t="str">
        <f>IFERROR(IF($I470="b",INDEX(flat_spelling[],MATCH(scales[[#This Row],[n8]],flat_spelling[number],0),2),INDEX(sharp_spelling[],MATCH(scales[[#This Row],[n8]],sharp_spelling[number],0),2)),"")</f>
        <v/>
      </c>
      <c r="Z470" s="1" t="s">
        <v>79</v>
      </c>
      <c r="AA470" s="1" t="s">
        <v>77</v>
      </c>
      <c r="AB470" s="1" t="s">
        <v>79</v>
      </c>
      <c r="AC470" s="1" t="s">
        <v>78</v>
      </c>
      <c r="AD470" s="1" t="s">
        <v>78</v>
      </c>
      <c r="AE470" s="1" t="s">
        <v>77</v>
      </c>
      <c r="AF470" s="1" t="s">
        <v>80</v>
      </c>
    </row>
    <row r="471" spans="2:32" x14ac:dyDescent="0.4">
      <c r="B471" s="1">
        <v>469</v>
      </c>
      <c r="C471" s="1">
        <v>1</v>
      </c>
      <c r="D471" s="1" t="str">
        <f>scales[[#This Row],[nn1]]</f>
        <v>C</v>
      </c>
      <c r="E471" s="1" t="s">
        <v>116</v>
      </c>
      <c r="F471" s="1">
        <v>1</v>
      </c>
      <c r="G471" s="1" t="s">
        <v>92</v>
      </c>
      <c r="H471" s="1">
        <f>MOD(1+2,12)+1</f>
        <v>4</v>
      </c>
      <c r="I471" s="1" t="str">
        <f>IF(COUNTIF(RMS_spelling[number],scales[[#This Row],[RMS]])&gt;0,"b","")</f>
        <v>b</v>
      </c>
      <c r="J471" s="1">
        <v>1</v>
      </c>
      <c r="K471" s="1">
        <v>2</v>
      </c>
      <c r="L471" s="1">
        <v>5</v>
      </c>
      <c r="M471" s="1">
        <v>6</v>
      </c>
      <c r="N471" s="1">
        <v>8</v>
      </c>
      <c r="O471" s="1">
        <v>9</v>
      </c>
      <c r="P471" s="1">
        <v>12</v>
      </c>
      <c r="R471" s="1" t="str">
        <f>IFERROR(IF($I471="b",INDEX(flat_spelling[],MATCH(scales[[#This Row],[n1]],flat_spelling[number],0),2),INDEX(sharp_spelling[],MATCH(scales[[#This Row],[n1]],sharp_spelling[number],0),2)),"")</f>
        <v>C</v>
      </c>
      <c r="S471" s="1" t="str">
        <f>IFERROR(IF($I471="b",INDEX(flat_spelling[],MATCH(scales[[#This Row],[n2]],flat_spelling[number],0),2),INDEX(sharp_spelling[],MATCH(scales[[#This Row],[n2]],sharp_spelling[number],0),2)),"")</f>
        <v>Db</v>
      </c>
      <c r="T471" s="1" t="str">
        <f>IFERROR(IF($I471="b",INDEX(flat_spelling[],MATCH(scales[[#This Row],[n3]],flat_spelling[number],0),2),INDEX(sharp_spelling[],MATCH(scales[[#This Row],[n3]],sharp_spelling[number],0),2)),"")</f>
        <v>E</v>
      </c>
      <c r="U471" s="1" t="str">
        <f>IFERROR(IF($I471="b",INDEX(flat_spelling[],MATCH(scales[[#This Row],[n4]],flat_spelling[number],0),2),INDEX(sharp_spelling[],MATCH(scales[[#This Row],[n4]],sharp_spelling[number],0),2)),"")</f>
        <v>F</v>
      </c>
      <c r="V471" s="1" t="str">
        <f>IFERROR(IF($I471="b",INDEX(flat_spelling[],MATCH(scales[[#This Row],[n5]],flat_spelling[number],0),2),INDEX(sharp_spelling[],MATCH(scales[[#This Row],[n5]],sharp_spelling[number],0),2)),"")</f>
        <v>G</v>
      </c>
      <c r="W471" s="1" t="str">
        <f>IFERROR(IF($I471="b",INDEX(flat_spelling[],MATCH(scales[[#This Row],[n6]],flat_spelling[number],0),2),INDEX(sharp_spelling[],MATCH(scales[[#This Row],[n6]],sharp_spelling[number],0),2)),"")</f>
        <v>Ab</v>
      </c>
      <c r="X471" s="1" t="str">
        <f>IFERROR(IF($I471="b",INDEX(flat_spelling[],MATCH(scales[[#This Row],[n7]],flat_spelling[number],0),2),INDEX(sharp_spelling[],MATCH(scales[[#This Row],[n7]],sharp_spelling[number],0),2)),"")</f>
        <v>B</v>
      </c>
    </row>
    <row r="472" spans="2:32" x14ac:dyDescent="0.4">
      <c r="B472" s="1">
        <v>470</v>
      </c>
      <c r="C472" s="1">
        <v>2</v>
      </c>
      <c r="D472" s="1" t="str">
        <f>scales[[#This Row],[nn1]]</f>
        <v>C#</v>
      </c>
      <c r="E472" s="1" t="s">
        <v>116</v>
      </c>
      <c r="F472" s="1">
        <v>1</v>
      </c>
      <c r="G472" s="1" t="s">
        <v>92</v>
      </c>
      <c r="H472" s="1">
        <f t="shared" ref="H472:H482" si="299">MOD(H471,12)+1</f>
        <v>5</v>
      </c>
      <c r="I472" s="1" t="str">
        <f>IF(COUNTIF(RMS_spelling[number],scales[[#This Row],[RMS]])&gt;0,"b","")</f>
        <v/>
      </c>
      <c r="J472" s="1">
        <f t="shared" ref="J472:J482" si="300">MOD(J471,12)+1</f>
        <v>2</v>
      </c>
      <c r="K472" s="1">
        <f t="shared" ref="K472:K482" si="301">MOD(K471,12)+1</f>
        <v>3</v>
      </c>
      <c r="L472" s="1">
        <f t="shared" ref="L472:L482" si="302">MOD(L471,12)+1</f>
        <v>6</v>
      </c>
      <c r="M472" s="1">
        <f t="shared" ref="M472:M482" si="303">MOD(M471,12)+1</f>
        <v>7</v>
      </c>
      <c r="N472" s="1">
        <f t="shared" ref="N472:N482" si="304">MOD(N471,12)+1</f>
        <v>9</v>
      </c>
      <c r="O472" s="1">
        <f t="shared" ref="O472:O482" si="305">MOD(O471,12)+1</f>
        <v>10</v>
      </c>
      <c r="P472" s="1">
        <f t="shared" ref="P472:P482" si="306">MOD(P471,12)+1</f>
        <v>1</v>
      </c>
      <c r="R472" s="1" t="str">
        <f>IFERROR(IF($I472="b",INDEX(flat_spelling[],MATCH(scales[[#This Row],[n1]],flat_spelling[number],0),2),INDEX(sharp_spelling[],MATCH(scales[[#This Row],[n1]],sharp_spelling[number],0),2)),"")</f>
        <v>C#</v>
      </c>
      <c r="S472" s="1" t="str">
        <f>IFERROR(IF($I472="b",INDEX(flat_spelling[],MATCH(scales[[#This Row],[n2]],flat_spelling[number],0),2),INDEX(sharp_spelling[],MATCH(scales[[#This Row],[n2]],sharp_spelling[number],0),2)),"")</f>
        <v>D</v>
      </c>
      <c r="T472" s="1" t="str">
        <f>IFERROR(IF($I472="b",INDEX(flat_spelling[],MATCH(scales[[#This Row],[n3]],flat_spelling[number],0),2),INDEX(sharp_spelling[],MATCH(scales[[#This Row],[n3]],sharp_spelling[number],0),2)),"")</f>
        <v>F</v>
      </c>
      <c r="U472" s="1" t="str">
        <f>IFERROR(IF($I472="b",INDEX(flat_spelling[],MATCH(scales[[#This Row],[n4]],flat_spelling[number],0),2),INDEX(sharp_spelling[],MATCH(scales[[#This Row],[n4]],sharp_spelling[number],0),2)),"")</f>
        <v>F#</v>
      </c>
      <c r="V472" s="1" t="str">
        <f>IFERROR(IF($I472="b",INDEX(flat_spelling[],MATCH(scales[[#This Row],[n5]],flat_spelling[number],0),2),INDEX(sharp_spelling[],MATCH(scales[[#This Row],[n5]],sharp_spelling[number],0),2)),"")</f>
        <v>G#</v>
      </c>
      <c r="W472" s="1" t="str">
        <f>IFERROR(IF($I472="b",INDEX(flat_spelling[],MATCH(scales[[#This Row],[n6]],flat_spelling[number],0),2),INDEX(sharp_spelling[],MATCH(scales[[#This Row],[n6]],sharp_spelling[number],0),2)),"")</f>
        <v>A</v>
      </c>
      <c r="X472" s="1" t="str">
        <f>IFERROR(IF($I472="b",INDEX(flat_spelling[],MATCH(scales[[#This Row],[n7]],flat_spelling[number],0),2),INDEX(sharp_spelling[],MATCH(scales[[#This Row],[n7]],sharp_spelling[number],0),2)),"")</f>
        <v>C</v>
      </c>
    </row>
    <row r="473" spans="2:32" x14ac:dyDescent="0.4">
      <c r="B473" s="1">
        <v>471</v>
      </c>
      <c r="C473" s="1">
        <v>3</v>
      </c>
      <c r="D473" s="1" t="str">
        <f>scales[[#This Row],[nn1]]</f>
        <v>D</v>
      </c>
      <c r="E473" s="1" t="s">
        <v>116</v>
      </c>
      <c r="F473" s="1">
        <v>1</v>
      </c>
      <c r="G473" s="1" t="s">
        <v>92</v>
      </c>
      <c r="H473" s="1">
        <f t="shared" si="299"/>
        <v>6</v>
      </c>
      <c r="I473" s="1" t="str">
        <f>IF(COUNTIF(RMS_spelling[number],scales[[#This Row],[RMS]])&gt;0,"b","")</f>
        <v>b</v>
      </c>
      <c r="J473" s="1">
        <f t="shared" si="300"/>
        <v>3</v>
      </c>
      <c r="K473" s="1">
        <f t="shared" si="301"/>
        <v>4</v>
      </c>
      <c r="L473" s="1">
        <f t="shared" si="302"/>
        <v>7</v>
      </c>
      <c r="M473" s="1">
        <f t="shared" si="303"/>
        <v>8</v>
      </c>
      <c r="N473" s="1">
        <f t="shared" si="304"/>
        <v>10</v>
      </c>
      <c r="O473" s="1">
        <f t="shared" si="305"/>
        <v>11</v>
      </c>
      <c r="P473" s="1">
        <f t="shared" si="306"/>
        <v>2</v>
      </c>
      <c r="R473" s="1" t="str">
        <f>IFERROR(IF($I473="b",INDEX(flat_spelling[],MATCH(scales[[#This Row],[n1]],flat_spelling[number],0),2),INDEX(sharp_spelling[],MATCH(scales[[#This Row],[n1]],sharp_spelling[number],0),2)),"")</f>
        <v>D</v>
      </c>
      <c r="S473" s="1" t="str">
        <f>IFERROR(IF($I473="b",INDEX(flat_spelling[],MATCH(scales[[#This Row],[n2]],flat_spelling[number],0),2),INDEX(sharp_spelling[],MATCH(scales[[#This Row],[n2]],sharp_spelling[number],0),2)),"")</f>
        <v>Eb</v>
      </c>
      <c r="T473" s="1" t="str">
        <f>IFERROR(IF($I473="b",INDEX(flat_spelling[],MATCH(scales[[#This Row],[n3]],flat_spelling[number],0),2),INDEX(sharp_spelling[],MATCH(scales[[#This Row],[n3]],sharp_spelling[number],0),2)),"")</f>
        <v>Gb</v>
      </c>
      <c r="U473" s="1" t="str">
        <f>IFERROR(IF($I473="b",INDEX(flat_spelling[],MATCH(scales[[#This Row],[n4]],flat_spelling[number],0),2),INDEX(sharp_spelling[],MATCH(scales[[#This Row],[n4]],sharp_spelling[number],0),2)),"")</f>
        <v>G</v>
      </c>
      <c r="V473" s="1" t="str">
        <f>IFERROR(IF($I473="b",INDEX(flat_spelling[],MATCH(scales[[#This Row],[n5]],flat_spelling[number],0),2),INDEX(sharp_spelling[],MATCH(scales[[#This Row],[n5]],sharp_spelling[number],0),2)),"")</f>
        <v>A</v>
      </c>
      <c r="W473" s="1" t="str">
        <f>IFERROR(IF($I473="b",INDEX(flat_spelling[],MATCH(scales[[#This Row],[n6]],flat_spelling[number],0),2),INDEX(sharp_spelling[],MATCH(scales[[#This Row],[n6]],sharp_spelling[number],0),2)),"")</f>
        <v>Bb</v>
      </c>
      <c r="X473" s="1" t="str">
        <f>IFERROR(IF($I473="b",INDEX(flat_spelling[],MATCH(scales[[#This Row],[n7]],flat_spelling[number],0),2),INDEX(sharp_spelling[],MATCH(scales[[#This Row],[n7]],sharp_spelling[number],0),2)),"")</f>
        <v>Db</v>
      </c>
    </row>
    <row r="474" spans="2:32" x14ac:dyDescent="0.4">
      <c r="B474" s="1">
        <v>472</v>
      </c>
      <c r="C474" s="1">
        <v>4</v>
      </c>
      <c r="D474" s="1" t="str">
        <f>scales[[#This Row],[nn1]]</f>
        <v>D#</v>
      </c>
      <c r="E474" s="1" t="s">
        <v>116</v>
      </c>
      <c r="F474" s="1">
        <v>1</v>
      </c>
      <c r="G474" s="1" t="s">
        <v>92</v>
      </c>
      <c r="H474" s="1">
        <f t="shared" si="299"/>
        <v>7</v>
      </c>
      <c r="I474" s="1" t="str">
        <f>IF(COUNTIF(RMS_spelling[number],scales[[#This Row],[RMS]])&gt;0,"b","")</f>
        <v/>
      </c>
      <c r="J474" s="1">
        <f t="shared" si="300"/>
        <v>4</v>
      </c>
      <c r="K474" s="1">
        <f t="shared" si="301"/>
        <v>5</v>
      </c>
      <c r="L474" s="1">
        <f t="shared" si="302"/>
        <v>8</v>
      </c>
      <c r="M474" s="1">
        <f t="shared" si="303"/>
        <v>9</v>
      </c>
      <c r="N474" s="1">
        <f t="shared" si="304"/>
        <v>11</v>
      </c>
      <c r="O474" s="1">
        <f t="shared" si="305"/>
        <v>12</v>
      </c>
      <c r="P474" s="1">
        <f t="shared" si="306"/>
        <v>3</v>
      </c>
      <c r="R474" s="1" t="str">
        <f>IFERROR(IF($I474="b",INDEX(flat_spelling[],MATCH(scales[[#This Row],[n1]],flat_spelling[number],0),2),INDEX(sharp_spelling[],MATCH(scales[[#This Row],[n1]],sharp_spelling[number],0),2)),"")</f>
        <v>D#</v>
      </c>
      <c r="S474" s="1" t="str">
        <f>IFERROR(IF($I474="b",INDEX(flat_spelling[],MATCH(scales[[#This Row],[n2]],flat_spelling[number],0),2),INDEX(sharp_spelling[],MATCH(scales[[#This Row],[n2]],sharp_spelling[number],0),2)),"")</f>
        <v>E</v>
      </c>
      <c r="T474" s="1" t="str">
        <f>IFERROR(IF($I474="b",INDEX(flat_spelling[],MATCH(scales[[#This Row],[n3]],flat_spelling[number],0),2),INDEX(sharp_spelling[],MATCH(scales[[#This Row],[n3]],sharp_spelling[number],0),2)),"")</f>
        <v>G</v>
      </c>
      <c r="U474" s="1" t="str">
        <f>IFERROR(IF($I474="b",INDEX(flat_spelling[],MATCH(scales[[#This Row],[n4]],flat_spelling[number],0),2),INDEX(sharp_spelling[],MATCH(scales[[#This Row],[n4]],sharp_spelling[number],0),2)),"")</f>
        <v>G#</v>
      </c>
      <c r="V474" s="1" t="str">
        <f>IFERROR(IF($I474="b",INDEX(flat_spelling[],MATCH(scales[[#This Row],[n5]],flat_spelling[number],0),2),INDEX(sharp_spelling[],MATCH(scales[[#This Row],[n5]],sharp_spelling[number],0),2)),"")</f>
        <v>A#</v>
      </c>
      <c r="W474" s="1" t="str">
        <f>IFERROR(IF($I474="b",INDEX(flat_spelling[],MATCH(scales[[#This Row],[n6]],flat_spelling[number],0),2),INDEX(sharp_spelling[],MATCH(scales[[#This Row],[n6]],sharp_spelling[number],0),2)),"")</f>
        <v>B</v>
      </c>
      <c r="X474" s="1" t="str">
        <f>IFERROR(IF($I474="b",INDEX(flat_spelling[],MATCH(scales[[#This Row],[n7]],flat_spelling[number],0),2),INDEX(sharp_spelling[],MATCH(scales[[#This Row],[n7]],sharp_spelling[number],0),2)),"")</f>
        <v>D</v>
      </c>
    </row>
    <row r="475" spans="2:32" x14ac:dyDescent="0.4">
      <c r="B475" s="1">
        <v>473</v>
      </c>
      <c r="C475" s="1">
        <v>5</v>
      </c>
      <c r="D475" s="1" t="str">
        <f>scales[[#This Row],[nn1]]</f>
        <v>E</v>
      </c>
      <c r="E475" s="1" t="s">
        <v>116</v>
      </c>
      <c r="F475" s="1">
        <v>1</v>
      </c>
      <c r="G475" s="1" t="s">
        <v>92</v>
      </c>
      <c r="H475" s="1">
        <f t="shared" si="299"/>
        <v>8</v>
      </c>
      <c r="I475" s="1" t="str">
        <f>IF(COUNTIF(RMS_spelling[number],scales[[#This Row],[RMS]])&gt;0,"b","")</f>
        <v/>
      </c>
      <c r="J475" s="1">
        <f t="shared" si="300"/>
        <v>5</v>
      </c>
      <c r="K475" s="1">
        <f t="shared" si="301"/>
        <v>6</v>
      </c>
      <c r="L475" s="1">
        <f t="shared" si="302"/>
        <v>9</v>
      </c>
      <c r="M475" s="1">
        <f t="shared" si="303"/>
        <v>10</v>
      </c>
      <c r="N475" s="1">
        <f t="shared" si="304"/>
        <v>12</v>
      </c>
      <c r="O475" s="1">
        <f t="shared" si="305"/>
        <v>1</v>
      </c>
      <c r="P475" s="1">
        <f t="shared" si="306"/>
        <v>4</v>
      </c>
      <c r="R475" s="1" t="str">
        <f>IFERROR(IF($I475="b",INDEX(flat_spelling[],MATCH(scales[[#This Row],[n1]],flat_spelling[number],0),2),INDEX(sharp_spelling[],MATCH(scales[[#This Row],[n1]],sharp_spelling[number],0),2)),"")</f>
        <v>E</v>
      </c>
      <c r="S475" s="1" t="str">
        <f>IFERROR(IF($I475="b",INDEX(flat_spelling[],MATCH(scales[[#This Row],[n2]],flat_spelling[number],0),2),INDEX(sharp_spelling[],MATCH(scales[[#This Row],[n2]],sharp_spelling[number],0),2)),"")</f>
        <v>F</v>
      </c>
      <c r="T475" s="1" t="str">
        <f>IFERROR(IF($I475="b",INDEX(flat_spelling[],MATCH(scales[[#This Row],[n3]],flat_spelling[number],0),2),INDEX(sharp_spelling[],MATCH(scales[[#This Row],[n3]],sharp_spelling[number],0),2)),"")</f>
        <v>G#</v>
      </c>
      <c r="U475" s="1" t="str">
        <f>IFERROR(IF($I475="b",INDEX(flat_spelling[],MATCH(scales[[#This Row],[n4]],flat_spelling[number],0),2),INDEX(sharp_spelling[],MATCH(scales[[#This Row],[n4]],sharp_spelling[number],0),2)),"")</f>
        <v>A</v>
      </c>
      <c r="V475" s="1" t="str">
        <f>IFERROR(IF($I475="b",INDEX(flat_spelling[],MATCH(scales[[#This Row],[n5]],flat_spelling[number],0),2),INDEX(sharp_spelling[],MATCH(scales[[#This Row],[n5]],sharp_spelling[number],0),2)),"")</f>
        <v>B</v>
      </c>
      <c r="W475" s="1" t="str">
        <f>IFERROR(IF($I475="b",INDEX(flat_spelling[],MATCH(scales[[#This Row],[n6]],flat_spelling[number],0),2),INDEX(sharp_spelling[],MATCH(scales[[#This Row],[n6]],sharp_spelling[number],0),2)),"")</f>
        <v>C</v>
      </c>
      <c r="X475" s="1" t="str">
        <f>IFERROR(IF($I475="b",INDEX(flat_spelling[],MATCH(scales[[#This Row],[n7]],flat_spelling[number],0),2),INDEX(sharp_spelling[],MATCH(scales[[#This Row],[n7]],sharp_spelling[number],0),2)),"")</f>
        <v>D#</v>
      </c>
    </row>
    <row r="476" spans="2:32" x14ac:dyDescent="0.4">
      <c r="B476" s="1">
        <v>474</v>
      </c>
      <c r="C476" s="1">
        <v>6</v>
      </c>
      <c r="D476" s="1" t="str">
        <f>scales[[#This Row],[nn1]]</f>
        <v>F</v>
      </c>
      <c r="E476" s="1" t="s">
        <v>116</v>
      </c>
      <c r="F476" s="1">
        <v>1</v>
      </c>
      <c r="G476" s="1" t="s">
        <v>92</v>
      </c>
      <c r="H476" s="1">
        <f t="shared" si="299"/>
        <v>9</v>
      </c>
      <c r="I476" s="1" t="str">
        <f>IF(COUNTIF(RMS_spelling[number],scales[[#This Row],[RMS]])&gt;0,"b","")</f>
        <v>b</v>
      </c>
      <c r="J476" s="1">
        <f t="shared" si="300"/>
        <v>6</v>
      </c>
      <c r="K476" s="1">
        <f t="shared" si="301"/>
        <v>7</v>
      </c>
      <c r="L476" s="1">
        <f t="shared" si="302"/>
        <v>10</v>
      </c>
      <c r="M476" s="1">
        <f t="shared" si="303"/>
        <v>11</v>
      </c>
      <c r="N476" s="1">
        <f t="shared" si="304"/>
        <v>1</v>
      </c>
      <c r="O476" s="1">
        <f t="shared" si="305"/>
        <v>2</v>
      </c>
      <c r="P476" s="1">
        <f t="shared" si="306"/>
        <v>5</v>
      </c>
      <c r="R476" s="1" t="str">
        <f>IFERROR(IF($I476="b",INDEX(flat_spelling[],MATCH(scales[[#This Row],[n1]],flat_spelling[number],0),2),INDEX(sharp_spelling[],MATCH(scales[[#This Row],[n1]],sharp_spelling[number],0),2)),"")</f>
        <v>F</v>
      </c>
      <c r="S476" s="1" t="str">
        <f>IFERROR(IF($I476="b",INDEX(flat_spelling[],MATCH(scales[[#This Row],[n2]],flat_spelling[number],0),2),INDEX(sharp_spelling[],MATCH(scales[[#This Row],[n2]],sharp_spelling[number],0),2)),"")</f>
        <v>Gb</v>
      </c>
      <c r="T476" s="1" t="str">
        <f>IFERROR(IF($I476="b",INDEX(flat_spelling[],MATCH(scales[[#This Row],[n3]],flat_spelling[number],0),2),INDEX(sharp_spelling[],MATCH(scales[[#This Row],[n3]],sharp_spelling[number],0),2)),"")</f>
        <v>A</v>
      </c>
      <c r="U476" s="1" t="str">
        <f>IFERROR(IF($I476="b",INDEX(flat_spelling[],MATCH(scales[[#This Row],[n4]],flat_spelling[number],0),2),INDEX(sharp_spelling[],MATCH(scales[[#This Row],[n4]],sharp_spelling[number],0),2)),"")</f>
        <v>Bb</v>
      </c>
      <c r="V476" s="1" t="str">
        <f>IFERROR(IF($I476="b",INDEX(flat_spelling[],MATCH(scales[[#This Row],[n5]],flat_spelling[number],0),2),INDEX(sharp_spelling[],MATCH(scales[[#This Row],[n5]],sharp_spelling[number],0),2)),"")</f>
        <v>C</v>
      </c>
      <c r="W476" s="1" t="str">
        <f>IFERROR(IF($I476="b",INDEX(flat_spelling[],MATCH(scales[[#This Row],[n6]],flat_spelling[number],0),2),INDEX(sharp_spelling[],MATCH(scales[[#This Row],[n6]],sharp_spelling[number],0),2)),"")</f>
        <v>Db</v>
      </c>
      <c r="X476" s="1" t="str">
        <f>IFERROR(IF($I476="b",INDEX(flat_spelling[],MATCH(scales[[#This Row],[n7]],flat_spelling[number],0),2),INDEX(sharp_spelling[],MATCH(scales[[#This Row],[n7]],sharp_spelling[number],0),2)),"")</f>
        <v>E</v>
      </c>
    </row>
    <row r="477" spans="2:32" x14ac:dyDescent="0.4">
      <c r="B477" s="1">
        <v>475</v>
      </c>
      <c r="C477" s="1">
        <v>7</v>
      </c>
      <c r="D477" s="1" t="str">
        <f>scales[[#This Row],[nn1]]</f>
        <v>F#</v>
      </c>
      <c r="E477" s="1" t="s">
        <v>116</v>
      </c>
      <c r="F477" s="1">
        <v>1</v>
      </c>
      <c r="G477" s="1" t="s">
        <v>92</v>
      </c>
      <c r="H477" s="1">
        <f t="shared" si="299"/>
        <v>10</v>
      </c>
      <c r="I477" s="1" t="str">
        <f>IF(COUNTIF(RMS_spelling[number],scales[[#This Row],[RMS]])&gt;0,"b","")</f>
        <v/>
      </c>
      <c r="J477" s="1">
        <f t="shared" si="300"/>
        <v>7</v>
      </c>
      <c r="K477" s="1">
        <f t="shared" si="301"/>
        <v>8</v>
      </c>
      <c r="L477" s="1">
        <f t="shared" si="302"/>
        <v>11</v>
      </c>
      <c r="M477" s="1">
        <f t="shared" si="303"/>
        <v>12</v>
      </c>
      <c r="N477" s="1">
        <f t="shared" si="304"/>
        <v>2</v>
      </c>
      <c r="O477" s="1">
        <f t="shared" si="305"/>
        <v>3</v>
      </c>
      <c r="P477" s="1">
        <f t="shared" si="306"/>
        <v>6</v>
      </c>
      <c r="R477" s="1" t="str">
        <f>IFERROR(IF($I477="b",INDEX(flat_spelling[],MATCH(scales[[#This Row],[n1]],flat_spelling[number],0),2),INDEX(sharp_spelling[],MATCH(scales[[#This Row],[n1]],sharp_spelling[number],0),2)),"")</f>
        <v>F#</v>
      </c>
      <c r="S477" s="1" t="str">
        <f>IFERROR(IF($I477="b",INDEX(flat_spelling[],MATCH(scales[[#This Row],[n2]],flat_spelling[number],0),2),INDEX(sharp_spelling[],MATCH(scales[[#This Row],[n2]],sharp_spelling[number],0),2)),"")</f>
        <v>G</v>
      </c>
      <c r="T477" s="1" t="str">
        <f>IFERROR(IF($I477="b",INDEX(flat_spelling[],MATCH(scales[[#This Row],[n3]],flat_spelling[number],0),2),INDEX(sharp_spelling[],MATCH(scales[[#This Row],[n3]],sharp_spelling[number],0),2)),"")</f>
        <v>A#</v>
      </c>
      <c r="U477" s="1" t="str">
        <f>IFERROR(IF($I477="b",INDEX(flat_spelling[],MATCH(scales[[#This Row],[n4]],flat_spelling[number],0),2),INDEX(sharp_spelling[],MATCH(scales[[#This Row],[n4]],sharp_spelling[number],0),2)),"")</f>
        <v>B</v>
      </c>
      <c r="V477" s="1" t="str">
        <f>IFERROR(IF($I477="b",INDEX(flat_spelling[],MATCH(scales[[#This Row],[n5]],flat_spelling[number],0),2),INDEX(sharp_spelling[],MATCH(scales[[#This Row],[n5]],sharp_spelling[number],0),2)),"")</f>
        <v>C#</v>
      </c>
      <c r="W477" s="1" t="str">
        <f>IFERROR(IF($I477="b",INDEX(flat_spelling[],MATCH(scales[[#This Row],[n6]],flat_spelling[number],0),2),INDEX(sharp_spelling[],MATCH(scales[[#This Row],[n6]],sharp_spelling[number],0),2)),"")</f>
        <v>D</v>
      </c>
      <c r="X477" s="1" t="str">
        <f>IFERROR(IF($I477="b",INDEX(flat_spelling[],MATCH(scales[[#This Row],[n7]],flat_spelling[number],0),2),INDEX(sharp_spelling[],MATCH(scales[[#This Row],[n7]],sharp_spelling[number],0),2)),"")</f>
        <v>F</v>
      </c>
    </row>
    <row r="478" spans="2:32" x14ac:dyDescent="0.4">
      <c r="B478" s="1">
        <v>476</v>
      </c>
      <c r="C478" s="1">
        <v>8</v>
      </c>
      <c r="D478" s="1" t="str">
        <f>scales[[#This Row],[nn1]]</f>
        <v>G</v>
      </c>
      <c r="E478" s="1" t="s">
        <v>116</v>
      </c>
      <c r="F478" s="1">
        <v>1</v>
      </c>
      <c r="G478" s="1" t="s">
        <v>92</v>
      </c>
      <c r="H478" s="1">
        <f t="shared" si="299"/>
        <v>11</v>
      </c>
      <c r="I478" s="1" t="str">
        <f>IF(COUNTIF(RMS_spelling[number],scales[[#This Row],[RMS]])&gt;0,"b","")</f>
        <v>b</v>
      </c>
      <c r="J478" s="1">
        <f t="shared" si="300"/>
        <v>8</v>
      </c>
      <c r="K478" s="1">
        <f t="shared" si="301"/>
        <v>9</v>
      </c>
      <c r="L478" s="1">
        <f t="shared" si="302"/>
        <v>12</v>
      </c>
      <c r="M478" s="1">
        <f t="shared" si="303"/>
        <v>1</v>
      </c>
      <c r="N478" s="1">
        <f t="shared" si="304"/>
        <v>3</v>
      </c>
      <c r="O478" s="1">
        <f t="shared" si="305"/>
        <v>4</v>
      </c>
      <c r="P478" s="1">
        <f t="shared" si="306"/>
        <v>7</v>
      </c>
      <c r="R478" s="1" t="str">
        <f>IFERROR(IF($I478="b",INDEX(flat_spelling[],MATCH(scales[[#This Row],[n1]],flat_spelling[number],0),2),INDEX(sharp_spelling[],MATCH(scales[[#This Row],[n1]],sharp_spelling[number],0),2)),"")</f>
        <v>G</v>
      </c>
      <c r="S478" s="1" t="str">
        <f>IFERROR(IF($I478="b",INDEX(flat_spelling[],MATCH(scales[[#This Row],[n2]],flat_spelling[number],0),2),INDEX(sharp_spelling[],MATCH(scales[[#This Row],[n2]],sharp_spelling[number],0),2)),"")</f>
        <v>Ab</v>
      </c>
      <c r="T478" s="1" t="str">
        <f>IFERROR(IF($I478="b",INDEX(flat_spelling[],MATCH(scales[[#This Row],[n3]],flat_spelling[number],0),2),INDEX(sharp_spelling[],MATCH(scales[[#This Row],[n3]],sharp_spelling[number],0),2)),"")</f>
        <v>B</v>
      </c>
      <c r="U478" s="1" t="str">
        <f>IFERROR(IF($I478="b",INDEX(flat_spelling[],MATCH(scales[[#This Row],[n4]],flat_spelling[number],0),2),INDEX(sharp_spelling[],MATCH(scales[[#This Row],[n4]],sharp_spelling[number],0),2)),"")</f>
        <v>C</v>
      </c>
      <c r="V478" s="1" t="str">
        <f>IFERROR(IF($I478="b",INDEX(flat_spelling[],MATCH(scales[[#This Row],[n5]],flat_spelling[number],0),2),INDEX(sharp_spelling[],MATCH(scales[[#This Row],[n5]],sharp_spelling[number],0),2)),"")</f>
        <v>D</v>
      </c>
      <c r="W478" s="1" t="str">
        <f>IFERROR(IF($I478="b",INDEX(flat_spelling[],MATCH(scales[[#This Row],[n6]],flat_spelling[number],0),2),INDEX(sharp_spelling[],MATCH(scales[[#This Row],[n6]],sharp_spelling[number],0),2)),"")</f>
        <v>Eb</v>
      </c>
      <c r="X478" s="1" t="str">
        <f>IFERROR(IF($I478="b",INDEX(flat_spelling[],MATCH(scales[[#This Row],[n7]],flat_spelling[number],0),2),INDEX(sharp_spelling[],MATCH(scales[[#This Row],[n7]],sharp_spelling[number],0),2)),"")</f>
        <v>Gb</v>
      </c>
    </row>
    <row r="479" spans="2:32" x14ac:dyDescent="0.4">
      <c r="B479" s="1">
        <v>477</v>
      </c>
      <c r="C479" s="1">
        <v>9</v>
      </c>
      <c r="D479" s="1" t="str">
        <f>scales[[#This Row],[nn1]]</f>
        <v>G#</v>
      </c>
      <c r="E479" s="1" t="s">
        <v>116</v>
      </c>
      <c r="F479" s="1">
        <v>1</v>
      </c>
      <c r="G479" s="1" t="s">
        <v>92</v>
      </c>
      <c r="H479" s="1">
        <f t="shared" si="299"/>
        <v>12</v>
      </c>
      <c r="I479" s="1" t="str">
        <f>IF(COUNTIF(RMS_spelling[number],scales[[#This Row],[RMS]])&gt;0,"b","")</f>
        <v/>
      </c>
      <c r="J479" s="1">
        <f t="shared" si="300"/>
        <v>9</v>
      </c>
      <c r="K479" s="1">
        <f t="shared" si="301"/>
        <v>10</v>
      </c>
      <c r="L479" s="1">
        <f t="shared" si="302"/>
        <v>1</v>
      </c>
      <c r="M479" s="1">
        <f t="shared" si="303"/>
        <v>2</v>
      </c>
      <c r="N479" s="1">
        <f t="shared" si="304"/>
        <v>4</v>
      </c>
      <c r="O479" s="1">
        <f t="shared" si="305"/>
        <v>5</v>
      </c>
      <c r="P479" s="1">
        <f t="shared" si="306"/>
        <v>8</v>
      </c>
      <c r="R479" s="1" t="str">
        <f>IFERROR(IF($I479="b",INDEX(flat_spelling[],MATCH(scales[[#This Row],[n1]],flat_spelling[number],0),2),INDEX(sharp_spelling[],MATCH(scales[[#This Row],[n1]],sharp_spelling[number],0),2)),"")</f>
        <v>G#</v>
      </c>
      <c r="S479" s="1" t="str">
        <f>IFERROR(IF($I479="b",INDEX(flat_spelling[],MATCH(scales[[#This Row],[n2]],flat_spelling[number],0),2),INDEX(sharp_spelling[],MATCH(scales[[#This Row],[n2]],sharp_spelling[number],0),2)),"")</f>
        <v>A</v>
      </c>
      <c r="T479" s="1" t="str">
        <f>IFERROR(IF($I479="b",INDEX(flat_spelling[],MATCH(scales[[#This Row],[n3]],flat_spelling[number],0),2),INDEX(sharp_spelling[],MATCH(scales[[#This Row],[n3]],sharp_spelling[number],0),2)),"")</f>
        <v>C</v>
      </c>
      <c r="U479" s="1" t="str">
        <f>IFERROR(IF($I479="b",INDEX(flat_spelling[],MATCH(scales[[#This Row],[n4]],flat_spelling[number],0),2),INDEX(sharp_spelling[],MATCH(scales[[#This Row],[n4]],sharp_spelling[number],0),2)),"")</f>
        <v>C#</v>
      </c>
      <c r="V479" s="1" t="str">
        <f>IFERROR(IF($I479="b",INDEX(flat_spelling[],MATCH(scales[[#This Row],[n5]],flat_spelling[number],0),2),INDEX(sharp_spelling[],MATCH(scales[[#This Row],[n5]],sharp_spelling[number],0),2)),"")</f>
        <v>D#</v>
      </c>
      <c r="W479" s="1" t="str">
        <f>IFERROR(IF($I479="b",INDEX(flat_spelling[],MATCH(scales[[#This Row],[n6]],flat_spelling[number],0),2),INDEX(sharp_spelling[],MATCH(scales[[#This Row],[n6]],sharp_spelling[number],0),2)),"")</f>
        <v>E</v>
      </c>
      <c r="X479" s="1" t="str">
        <f>IFERROR(IF($I479="b",INDEX(flat_spelling[],MATCH(scales[[#This Row],[n7]],flat_spelling[number],0),2),INDEX(sharp_spelling[],MATCH(scales[[#This Row],[n7]],sharp_spelling[number],0),2)),"")</f>
        <v>G</v>
      </c>
    </row>
    <row r="480" spans="2:32" x14ac:dyDescent="0.4">
      <c r="B480" s="1">
        <v>478</v>
      </c>
      <c r="C480" s="1">
        <v>10</v>
      </c>
      <c r="D480" s="1" t="str">
        <f>scales[[#This Row],[nn1]]</f>
        <v>A</v>
      </c>
      <c r="E480" s="1" t="s">
        <v>116</v>
      </c>
      <c r="F480" s="1">
        <v>1</v>
      </c>
      <c r="G480" s="1" t="s">
        <v>92</v>
      </c>
      <c r="H480" s="1">
        <f t="shared" si="299"/>
        <v>1</v>
      </c>
      <c r="I480" s="1" t="str">
        <f>IF(COUNTIF(RMS_spelling[number],scales[[#This Row],[RMS]])&gt;0,"b","")</f>
        <v>b</v>
      </c>
      <c r="J480" s="1">
        <f t="shared" si="300"/>
        <v>10</v>
      </c>
      <c r="K480" s="1">
        <f t="shared" si="301"/>
        <v>11</v>
      </c>
      <c r="L480" s="1">
        <f t="shared" si="302"/>
        <v>2</v>
      </c>
      <c r="M480" s="1">
        <f t="shared" si="303"/>
        <v>3</v>
      </c>
      <c r="N480" s="1">
        <f t="shared" si="304"/>
        <v>5</v>
      </c>
      <c r="O480" s="1">
        <f t="shared" si="305"/>
        <v>6</v>
      </c>
      <c r="P480" s="1">
        <f t="shared" si="306"/>
        <v>9</v>
      </c>
      <c r="R480" s="1" t="str">
        <f>IFERROR(IF($I480="b",INDEX(flat_spelling[],MATCH(scales[[#This Row],[n1]],flat_spelling[number],0),2),INDEX(sharp_spelling[],MATCH(scales[[#This Row],[n1]],sharp_spelling[number],0),2)),"")</f>
        <v>A</v>
      </c>
      <c r="S480" s="1" t="str">
        <f>IFERROR(IF($I480="b",INDEX(flat_spelling[],MATCH(scales[[#This Row],[n2]],flat_spelling[number],0),2),INDEX(sharp_spelling[],MATCH(scales[[#This Row],[n2]],sharp_spelling[number],0),2)),"")</f>
        <v>Bb</v>
      </c>
      <c r="T480" s="1" t="str">
        <f>IFERROR(IF($I480="b",INDEX(flat_spelling[],MATCH(scales[[#This Row],[n3]],flat_spelling[number],0),2),INDEX(sharp_spelling[],MATCH(scales[[#This Row],[n3]],sharp_spelling[number],0),2)),"")</f>
        <v>Db</v>
      </c>
      <c r="U480" s="1" t="str">
        <f>IFERROR(IF($I480="b",INDEX(flat_spelling[],MATCH(scales[[#This Row],[n4]],flat_spelling[number],0),2),INDEX(sharp_spelling[],MATCH(scales[[#This Row],[n4]],sharp_spelling[number],0),2)),"")</f>
        <v>D</v>
      </c>
      <c r="V480" s="1" t="str">
        <f>IFERROR(IF($I480="b",INDEX(flat_spelling[],MATCH(scales[[#This Row],[n5]],flat_spelling[number],0),2),INDEX(sharp_spelling[],MATCH(scales[[#This Row],[n5]],sharp_spelling[number],0),2)),"")</f>
        <v>E</v>
      </c>
      <c r="W480" s="1" t="str">
        <f>IFERROR(IF($I480="b",INDEX(flat_spelling[],MATCH(scales[[#This Row],[n6]],flat_spelling[number],0),2),INDEX(sharp_spelling[],MATCH(scales[[#This Row],[n6]],sharp_spelling[number],0),2)),"")</f>
        <v>F</v>
      </c>
      <c r="X480" s="1" t="str">
        <f>IFERROR(IF($I480="b",INDEX(flat_spelling[],MATCH(scales[[#This Row],[n7]],flat_spelling[number],0),2),INDEX(sharp_spelling[],MATCH(scales[[#This Row],[n7]],sharp_spelling[number],0),2)),"")</f>
        <v>Ab</v>
      </c>
    </row>
    <row r="481" spans="2:25" x14ac:dyDescent="0.4">
      <c r="B481" s="1">
        <v>479</v>
      </c>
      <c r="C481" s="1">
        <v>11</v>
      </c>
      <c r="D481" s="1" t="str">
        <f>scales[[#This Row],[nn1]]</f>
        <v>Bb</v>
      </c>
      <c r="E481" s="1" t="s">
        <v>116</v>
      </c>
      <c r="F481" s="1">
        <v>1</v>
      </c>
      <c r="G481" s="1" t="s">
        <v>92</v>
      </c>
      <c r="H481" s="1">
        <f t="shared" si="299"/>
        <v>2</v>
      </c>
      <c r="I481" s="1" t="str">
        <f>IF(COUNTIF(RMS_spelling[number],scales[[#This Row],[RMS]])&gt;0,"b","")</f>
        <v>b</v>
      </c>
      <c r="J481" s="1">
        <f t="shared" si="300"/>
        <v>11</v>
      </c>
      <c r="K481" s="1">
        <f t="shared" si="301"/>
        <v>12</v>
      </c>
      <c r="L481" s="1">
        <f t="shared" si="302"/>
        <v>3</v>
      </c>
      <c r="M481" s="1">
        <f t="shared" si="303"/>
        <v>4</v>
      </c>
      <c r="N481" s="1">
        <f t="shared" si="304"/>
        <v>6</v>
      </c>
      <c r="O481" s="1">
        <f t="shared" si="305"/>
        <v>7</v>
      </c>
      <c r="P481" s="1">
        <f t="shared" si="306"/>
        <v>10</v>
      </c>
      <c r="R481" s="1" t="str">
        <f>IFERROR(IF($I481="b",INDEX(flat_spelling[],MATCH(scales[[#This Row],[n1]],flat_spelling[number],0),2),INDEX(sharp_spelling[],MATCH(scales[[#This Row],[n1]],sharp_spelling[number],0),2)),"")</f>
        <v>Bb</v>
      </c>
      <c r="S481" s="1" t="str">
        <f>IFERROR(IF($I481="b",INDEX(flat_spelling[],MATCH(scales[[#This Row],[n2]],flat_spelling[number],0),2),INDEX(sharp_spelling[],MATCH(scales[[#This Row],[n2]],sharp_spelling[number],0),2)),"")</f>
        <v>B</v>
      </c>
      <c r="T481" s="1" t="str">
        <f>IFERROR(IF($I481="b",INDEX(flat_spelling[],MATCH(scales[[#This Row],[n3]],flat_spelling[number],0),2),INDEX(sharp_spelling[],MATCH(scales[[#This Row],[n3]],sharp_spelling[number],0),2)),"")</f>
        <v>D</v>
      </c>
      <c r="U481" s="1" t="str">
        <f>IFERROR(IF($I481="b",INDEX(flat_spelling[],MATCH(scales[[#This Row],[n4]],flat_spelling[number],0),2),INDEX(sharp_spelling[],MATCH(scales[[#This Row],[n4]],sharp_spelling[number],0),2)),"")</f>
        <v>Eb</v>
      </c>
      <c r="V481" s="1" t="str">
        <f>IFERROR(IF($I481="b",INDEX(flat_spelling[],MATCH(scales[[#This Row],[n5]],flat_spelling[number],0),2),INDEX(sharp_spelling[],MATCH(scales[[#This Row],[n5]],sharp_spelling[number],0),2)),"")</f>
        <v>F</v>
      </c>
      <c r="W481" s="1" t="str">
        <f>IFERROR(IF($I481="b",INDEX(flat_spelling[],MATCH(scales[[#This Row],[n6]],flat_spelling[number],0),2),INDEX(sharp_spelling[],MATCH(scales[[#This Row],[n6]],sharp_spelling[number],0),2)),"")</f>
        <v>Gb</v>
      </c>
      <c r="X481" s="1" t="str">
        <f>IFERROR(IF($I481="b",INDEX(flat_spelling[],MATCH(scales[[#This Row],[n7]],flat_spelling[number],0),2),INDEX(sharp_spelling[],MATCH(scales[[#This Row],[n7]],sharp_spelling[number],0),2)),"")</f>
        <v>A</v>
      </c>
    </row>
    <row r="482" spans="2:25" x14ac:dyDescent="0.4">
      <c r="B482" s="1">
        <v>480</v>
      </c>
      <c r="C482" s="1">
        <v>12</v>
      </c>
      <c r="D482" s="1" t="str">
        <f>scales[[#This Row],[nn1]]</f>
        <v>B</v>
      </c>
      <c r="E482" s="1" t="s">
        <v>116</v>
      </c>
      <c r="F482" s="1">
        <v>1</v>
      </c>
      <c r="G482" s="1" t="s">
        <v>92</v>
      </c>
      <c r="H482" s="1">
        <f t="shared" si="299"/>
        <v>3</v>
      </c>
      <c r="I482" s="1" t="str">
        <f>IF(COUNTIF(RMS_spelling[number],scales[[#This Row],[RMS]])&gt;0,"b","")</f>
        <v/>
      </c>
      <c r="J482" s="1">
        <f t="shared" si="300"/>
        <v>12</v>
      </c>
      <c r="K482" s="1">
        <f t="shared" si="301"/>
        <v>1</v>
      </c>
      <c r="L482" s="1">
        <f t="shared" si="302"/>
        <v>4</v>
      </c>
      <c r="M482" s="1">
        <f t="shared" si="303"/>
        <v>5</v>
      </c>
      <c r="N482" s="1">
        <f t="shared" si="304"/>
        <v>7</v>
      </c>
      <c r="O482" s="1">
        <f t="shared" si="305"/>
        <v>8</v>
      </c>
      <c r="P482" s="1">
        <f t="shared" si="306"/>
        <v>11</v>
      </c>
      <c r="R482" s="1" t="str">
        <f>IFERROR(IF($I482="b",INDEX(flat_spelling[],MATCH(scales[[#This Row],[n1]],flat_spelling[number],0),2),INDEX(sharp_spelling[],MATCH(scales[[#This Row],[n1]],sharp_spelling[number],0),2)),"")</f>
        <v>B</v>
      </c>
      <c r="S482" s="1" t="str">
        <f>IFERROR(IF($I482="b",INDEX(flat_spelling[],MATCH(scales[[#This Row],[n2]],flat_spelling[number],0),2),INDEX(sharp_spelling[],MATCH(scales[[#This Row],[n2]],sharp_spelling[number],0),2)),"")</f>
        <v>C</v>
      </c>
      <c r="T482" s="1" t="str">
        <f>IFERROR(IF($I482="b",INDEX(flat_spelling[],MATCH(scales[[#This Row],[n3]],flat_spelling[number],0),2),INDEX(sharp_spelling[],MATCH(scales[[#This Row],[n3]],sharp_spelling[number],0),2)),"")</f>
        <v>D#</v>
      </c>
      <c r="U482" s="1" t="str">
        <f>IFERROR(IF($I482="b",INDEX(flat_spelling[],MATCH(scales[[#This Row],[n4]],flat_spelling[number],0),2),INDEX(sharp_spelling[],MATCH(scales[[#This Row],[n4]],sharp_spelling[number],0),2)),"")</f>
        <v>E</v>
      </c>
      <c r="V482" s="1" t="str">
        <f>IFERROR(IF($I482="b",INDEX(flat_spelling[],MATCH(scales[[#This Row],[n5]],flat_spelling[number],0),2),INDEX(sharp_spelling[],MATCH(scales[[#This Row],[n5]],sharp_spelling[number],0),2)),"")</f>
        <v>F#</v>
      </c>
      <c r="W482" s="1" t="str">
        <f>IFERROR(IF($I482="b",INDEX(flat_spelling[],MATCH(scales[[#This Row],[n6]],flat_spelling[number],0),2),INDEX(sharp_spelling[],MATCH(scales[[#This Row],[n6]],sharp_spelling[number],0),2)),"")</f>
        <v>G</v>
      </c>
      <c r="X482" s="1" t="str">
        <f>IFERROR(IF($I482="b",INDEX(flat_spelling[],MATCH(scales[[#This Row],[n7]],flat_spelling[number],0),2),INDEX(sharp_spelling[],MATCH(scales[[#This Row],[n7]],sharp_spelling[number],0),2)),"")</f>
        <v>A#</v>
      </c>
    </row>
    <row r="483" spans="2:25" x14ac:dyDescent="0.4">
      <c r="B483" s="1">
        <v>481</v>
      </c>
      <c r="C483" s="1">
        <v>1</v>
      </c>
      <c r="D483" s="1" t="str">
        <f>scales[[#This Row],[nn1]]</f>
        <v>C</v>
      </c>
      <c r="E483" s="1" t="s">
        <v>116</v>
      </c>
      <c r="F483" s="1">
        <v>2</v>
      </c>
      <c r="G483" s="1" t="s">
        <v>95</v>
      </c>
      <c r="H483" s="1">
        <f>MOD($H$3+6,12)+1</f>
        <v>8</v>
      </c>
      <c r="I483" s="1" t="str">
        <f>IF(COUNTIF(RMS_spelling[number],scales[[#This Row],[RMS]])&gt;0,"b","")</f>
        <v/>
      </c>
      <c r="J483" s="1">
        <v>1</v>
      </c>
      <c r="K483" s="1">
        <v>4</v>
      </c>
      <c r="L483" s="1">
        <v>5</v>
      </c>
      <c r="M483" s="1">
        <v>7</v>
      </c>
      <c r="N483" s="1">
        <v>8</v>
      </c>
      <c r="O483" s="1">
        <v>11</v>
      </c>
      <c r="P483" s="1">
        <v>12</v>
      </c>
      <c r="R483" s="1" t="str">
        <f>IFERROR(IF($I483="b",INDEX(flat_spelling[],MATCH(scales[[#This Row],[n1]],flat_spelling[number],0),2),INDEX(sharp_spelling[],MATCH(scales[[#This Row],[n1]],sharp_spelling[number],0),2)),"")</f>
        <v>C</v>
      </c>
      <c r="S483" s="1" t="str">
        <f>IFERROR(IF($I483="b",INDEX(flat_spelling[],MATCH(scales[[#This Row],[n2]],flat_spelling[number],0),2),INDEX(sharp_spelling[],MATCH(scales[[#This Row],[n2]],sharp_spelling[number],0),2)),"")</f>
        <v>D#</v>
      </c>
      <c r="T483" s="1" t="str">
        <f>IFERROR(IF($I483="b",INDEX(flat_spelling[],MATCH(scales[[#This Row],[n3]],flat_spelling[number],0),2),INDEX(sharp_spelling[],MATCH(scales[[#This Row],[n3]],sharp_spelling[number],0),2)),"")</f>
        <v>E</v>
      </c>
      <c r="U483" s="1" t="str">
        <f>IFERROR(IF($I483="b",INDEX(flat_spelling[],MATCH(scales[[#This Row],[n4]],flat_spelling[number],0),2),INDEX(sharp_spelling[],MATCH(scales[[#This Row],[n4]],sharp_spelling[number],0),2)),"")</f>
        <v>F#</v>
      </c>
      <c r="V483" s="1" t="str">
        <f>IFERROR(IF($I483="b",INDEX(flat_spelling[],MATCH(scales[[#This Row],[n5]],flat_spelling[number],0),2),INDEX(sharp_spelling[],MATCH(scales[[#This Row],[n5]],sharp_spelling[number],0),2)),"")</f>
        <v>G</v>
      </c>
      <c r="W483" s="1" t="str">
        <f>IFERROR(IF($I483="b",INDEX(flat_spelling[],MATCH(scales[[#This Row],[n6]],flat_spelling[number],0),2),INDEX(sharp_spelling[],MATCH(scales[[#This Row],[n6]],sharp_spelling[number],0),2)),"")</f>
        <v>A#</v>
      </c>
      <c r="X483" s="1" t="str">
        <f>IFERROR(IF($I483="b",INDEX(flat_spelling[],MATCH(scales[[#This Row],[n7]],flat_spelling[number],0),2),INDEX(sharp_spelling[],MATCH(scales[[#This Row],[n7]],sharp_spelling[number],0),2)),"")</f>
        <v>B</v>
      </c>
      <c r="Y483" s="1" t="str">
        <f>IFERROR(IF($I483="b",INDEX(flat_spelling[],MATCH(scales[[#This Row],[n8]],flat_spelling[number],0),2),INDEX(sharp_spelling[],MATCH(scales[[#This Row],[n8]],sharp_spelling[number],0),2)),"")</f>
        <v/>
      </c>
    </row>
    <row r="484" spans="2:25" x14ac:dyDescent="0.4">
      <c r="B484" s="1">
        <v>482</v>
      </c>
      <c r="C484" s="1">
        <v>2</v>
      </c>
      <c r="D484" s="1" t="str">
        <f>scales[[#This Row],[nn1]]</f>
        <v>Db</v>
      </c>
      <c r="E484" s="1" t="s">
        <v>116</v>
      </c>
      <c r="F484" s="1">
        <v>2</v>
      </c>
      <c r="G484" s="1" t="s">
        <v>95</v>
      </c>
      <c r="H484" s="1">
        <f t="shared" ref="H484:H494" si="307">MOD(H483,12)+1</f>
        <v>9</v>
      </c>
      <c r="I484" s="1" t="str">
        <f>IF(COUNTIF(RMS_spelling[number],scales[[#This Row],[RMS]])&gt;0,"b","")</f>
        <v>b</v>
      </c>
      <c r="J484" s="1">
        <f t="shared" ref="J484:J494" si="308">MOD(J483,12)+1</f>
        <v>2</v>
      </c>
      <c r="K484" s="1">
        <f t="shared" ref="K484:K494" si="309">MOD(K483,12)+1</f>
        <v>5</v>
      </c>
      <c r="L484" s="1">
        <f t="shared" ref="L484:L494" si="310">MOD(L483,12)+1</f>
        <v>6</v>
      </c>
      <c r="M484" s="1">
        <f t="shared" ref="M484:M494" si="311">MOD(M483,12)+1</f>
        <v>8</v>
      </c>
      <c r="N484" s="1">
        <f t="shared" ref="N484:N494" si="312">MOD(N483,12)+1</f>
        <v>9</v>
      </c>
      <c r="O484" s="1">
        <f t="shared" ref="O484:O494" si="313">MOD(O483,12)+1</f>
        <v>12</v>
      </c>
      <c r="P484" s="1">
        <f t="shared" ref="P484:P494" si="314">MOD(P483,12)+1</f>
        <v>1</v>
      </c>
      <c r="R484" s="1" t="str">
        <f>IFERROR(IF($I484="b",INDEX(flat_spelling[],MATCH(scales[[#This Row],[n1]],flat_spelling[number],0),2),INDEX(sharp_spelling[],MATCH(scales[[#This Row],[n1]],sharp_spelling[number],0),2)),"")</f>
        <v>Db</v>
      </c>
      <c r="S484" s="1" t="str">
        <f>IFERROR(IF($I484="b",INDEX(flat_spelling[],MATCH(scales[[#This Row],[n2]],flat_spelling[number],0),2),INDEX(sharp_spelling[],MATCH(scales[[#This Row],[n2]],sharp_spelling[number],0),2)),"")</f>
        <v>E</v>
      </c>
      <c r="T484" s="1" t="str">
        <f>IFERROR(IF($I484="b",INDEX(flat_spelling[],MATCH(scales[[#This Row],[n3]],flat_spelling[number],0),2),INDEX(sharp_spelling[],MATCH(scales[[#This Row],[n3]],sharp_spelling[number],0),2)),"")</f>
        <v>F</v>
      </c>
      <c r="U484" s="1" t="str">
        <f>IFERROR(IF($I484="b",INDEX(flat_spelling[],MATCH(scales[[#This Row],[n4]],flat_spelling[number],0),2),INDEX(sharp_spelling[],MATCH(scales[[#This Row],[n4]],sharp_spelling[number],0),2)),"")</f>
        <v>G</v>
      </c>
      <c r="V484" s="1" t="str">
        <f>IFERROR(IF($I484="b",INDEX(flat_spelling[],MATCH(scales[[#This Row],[n5]],flat_spelling[number],0),2),INDEX(sharp_spelling[],MATCH(scales[[#This Row],[n5]],sharp_spelling[number],0),2)),"")</f>
        <v>Ab</v>
      </c>
      <c r="W484" s="1" t="str">
        <f>IFERROR(IF($I484="b",INDEX(flat_spelling[],MATCH(scales[[#This Row],[n6]],flat_spelling[number],0),2),INDEX(sharp_spelling[],MATCH(scales[[#This Row],[n6]],sharp_spelling[number],0),2)),"")</f>
        <v>B</v>
      </c>
      <c r="X484" s="1" t="str">
        <f>IFERROR(IF($I484="b",INDEX(flat_spelling[],MATCH(scales[[#This Row],[n7]],flat_spelling[number],0),2),INDEX(sharp_spelling[],MATCH(scales[[#This Row],[n7]],sharp_spelling[number],0),2)),"")</f>
        <v>C</v>
      </c>
      <c r="Y484" s="1" t="str">
        <f>IFERROR(IF($I484="b",INDEX(flat_spelling[],MATCH(scales[[#This Row],[n8]],flat_spelling[number],0),2),INDEX(sharp_spelling[],MATCH(scales[[#This Row],[n8]],sharp_spelling[number],0),2)),"")</f>
        <v/>
      </c>
    </row>
    <row r="485" spans="2:25" x14ac:dyDescent="0.4">
      <c r="B485" s="1">
        <v>483</v>
      </c>
      <c r="C485" s="1">
        <v>3</v>
      </c>
      <c r="D485" s="1" t="str">
        <f>scales[[#This Row],[nn1]]</f>
        <v>D</v>
      </c>
      <c r="E485" s="1" t="s">
        <v>116</v>
      </c>
      <c r="F485" s="1">
        <v>2</v>
      </c>
      <c r="G485" s="1" t="s">
        <v>95</v>
      </c>
      <c r="H485" s="1">
        <f t="shared" si="307"/>
        <v>10</v>
      </c>
      <c r="I485" s="1" t="str">
        <f>IF(COUNTIF(RMS_spelling[number],scales[[#This Row],[RMS]])&gt;0,"b","")</f>
        <v/>
      </c>
      <c r="J485" s="1">
        <f t="shared" si="308"/>
        <v>3</v>
      </c>
      <c r="K485" s="1">
        <f t="shared" si="309"/>
        <v>6</v>
      </c>
      <c r="L485" s="1">
        <f t="shared" si="310"/>
        <v>7</v>
      </c>
      <c r="M485" s="1">
        <f t="shared" si="311"/>
        <v>9</v>
      </c>
      <c r="N485" s="1">
        <f t="shared" si="312"/>
        <v>10</v>
      </c>
      <c r="O485" s="1">
        <f t="shared" si="313"/>
        <v>1</v>
      </c>
      <c r="P485" s="1">
        <f t="shared" si="314"/>
        <v>2</v>
      </c>
      <c r="R485" s="1" t="str">
        <f>IFERROR(IF($I485="b",INDEX(flat_spelling[],MATCH(scales[[#This Row],[n1]],flat_spelling[number],0),2),INDEX(sharp_spelling[],MATCH(scales[[#This Row],[n1]],sharp_spelling[number],0),2)),"")</f>
        <v>D</v>
      </c>
      <c r="S485" s="1" t="str">
        <f>IFERROR(IF($I485="b",INDEX(flat_spelling[],MATCH(scales[[#This Row],[n2]],flat_spelling[number],0),2),INDEX(sharp_spelling[],MATCH(scales[[#This Row],[n2]],sharp_spelling[number],0),2)),"")</f>
        <v>F</v>
      </c>
      <c r="T485" s="1" t="str">
        <f>IFERROR(IF($I485="b",INDEX(flat_spelling[],MATCH(scales[[#This Row],[n3]],flat_spelling[number],0),2),INDEX(sharp_spelling[],MATCH(scales[[#This Row],[n3]],sharp_spelling[number],0),2)),"")</f>
        <v>F#</v>
      </c>
      <c r="U485" s="1" t="str">
        <f>IFERROR(IF($I485="b",INDEX(flat_spelling[],MATCH(scales[[#This Row],[n4]],flat_spelling[number],0),2),INDEX(sharp_spelling[],MATCH(scales[[#This Row],[n4]],sharp_spelling[number],0),2)),"")</f>
        <v>G#</v>
      </c>
      <c r="V485" s="1" t="str">
        <f>IFERROR(IF($I485="b",INDEX(flat_spelling[],MATCH(scales[[#This Row],[n5]],flat_spelling[number],0),2),INDEX(sharp_spelling[],MATCH(scales[[#This Row],[n5]],sharp_spelling[number],0),2)),"")</f>
        <v>A</v>
      </c>
      <c r="W485" s="1" t="str">
        <f>IFERROR(IF($I485="b",INDEX(flat_spelling[],MATCH(scales[[#This Row],[n6]],flat_spelling[number],0),2),INDEX(sharp_spelling[],MATCH(scales[[#This Row],[n6]],sharp_spelling[number],0),2)),"")</f>
        <v>C</v>
      </c>
      <c r="X485" s="1" t="str">
        <f>IFERROR(IF($I485="b",INDEX(flat_spelling[],MATCH(scales[[#This Row],[n7]],flat_spelling[number],0),2),INDEX(sharp_spelling[],MATCH(scales[[#This Row],[n7]],sharp_spelling[number],0),2)),"")</f>
        <v>C#</v>
      </c>
      <c r="Y485" s="1" t="str">
        <f>IFERROR(IF($I485="b",INDEX(flat_spelling[],MATCH(scales[[#This Row],[n8]],flat_spelling[number],0),2),INDEX(sharp_spelling[],MATCH(scales[[#This Row],[n8]],sharp_spelling[number],0),2)),"")</f>
        <v/>
      </c>
    </row>
    <row r="486" spans="2:25" x14ac:dyDescent="0.4">
      <c r="B486" s="1">
        <v>484</v>
      </c>
      <c r="C486" s="1">
        <v>4</v>
      </c>
      <c r="D486" s="1" t="str">
        <f>scales[[#This Row],[nn1]]</f>
        <v>Eb</v>
      </c>
      <c r="E486" s="1" t="s">
        <v>116</v>
      </c>
      <c r="F486" s="1">
        <v>2</v>
      </c>
      <c r="G486" s="1" t="s">
        <v>95</v>
      </c>
      <c r="H486" s="1">
        <f t="shared" si="307"/>
        <v>11</v>
      </c>
      <c r="I486" s="1" t="str">
        <f>IF(COUNTIF(RMS_spelling[number],scales[[#This Row],[RMS]])&gt;0,"b","")</f>
        <v>b</v>
      </c>
      <c r="J486" s="1">
        <f t="shared" si="308"/>
        <v>4</v>
      </c>
      <c r="K486" s="1">
        <f t="shared" si="309"/>
        <v>7</v>
      </c>
      <c r="L486" s="1">
        <f t="shared" si="310"/>
        <v>8</v>
      </c>
      <c r="M486" s="1">
        <f t="shared" si="311"/>
        <v>10</v>
      </c>
      <c r="N486" s="1">
        <f t="shared" si="312"/>
        <v>11</v>
      </c>
      <c r="O486" s="1">
        <f t="shared" si="313"/>
        <v>2</v>
      </c>
      <c r="P486" s="1">
        <f t="shared" si="314"/>
        <v>3</v>
      </c>
      <c r="R486" s="1" t="str">
        <f>IFERROR(IF($I486="b",INDEX(flat_spelling[],MATCH(scales[[#This Row],[n1]],flat_spelling[number],0),2),INDEX(sharp_spelling[],MATCH(scales[[#This Row],[n1]],sharp_spelling[number],0),2)),"")</f>
        <v>Eb</v>
      </c>
      <c r="S486" s="1" t="str">
        <f>IFERROR(IF($I486="b",INDEX(flat_spelling[],MATCH(scales[[#This Row],[n2]],flat_spelling[number],0),2),INDEX(sharp_spelling[],MATCH(scales[[#This Row],[n2]],sharp_spelling[number],0),2)),"")</f>
        <v>Gb</v>
      </c>
      <c r="T486" s="1" t="str">
        <f>IFERROR(IF($I486="b",INDEX(flat_spelling[],MATCH(scales[[#This Row],[n3]],flat_spelling[number],0),2),INDEX(sharp_spelling[],MATCH(scales[[#This Row],[n3]],sharp_spelling[number],0),2)),"")</f>
        <v>G</v>
      </c>
      <c r="U486" s="1" t="str">
        <f>IFERROR(IF($I486="b",INDEX(flat_spelling[],MATCH(scales[[#This Row],[n4]],flat_spelling[number],0),2),INDEX(sharp_spelling[],MATCH(scales[[#This Row],[n4]],sharp_spelling[number],0),2)),"")</f>
        <v>A</v>
      </c>
      <c r="V486" s="1" t="str">
        <f>IFERROR(IF($I486="b",INDEX(flat_spelling[],MATCH(scales[[#This Row],[n5]],flat_spelling[number],0),2),INDEX(sharp_spelling[],MATCH(scales[[#This Row],[n5]],sharp_spelling[number],0),2)),"")</f>
        <v>Bb</v>
      </c>
      <c r="W486" s="1" t="str">
        <f>IFERROR(IF($I486="b",INDEX(flat_spelling[],MATCH(scales[[#This Row],[n6]],flat_spelling[number],0),2),INDEX(sharp_spelling[],MATCH(scales[[#This Row],[n6]],sharp_spelling[number],0),2)),"")</f>
        <v>Db</v>
      </c>
      <c r="X486" s="1" t="str">
        <f>IFERROR(IF($I486="b",INDEX(flat_spelling[],MATCH(scales[[#This Row],[n7]],flat_spelling[number],0),2),INDEX(sharp_spelling[],MATCH(scales[[#This Row],[n7]],sharp_spelling[number],0),2)),"")</f>
        <v>D</v>
      </c>
      <c r="Y486" s="1" t="str">
        <f>IFERROR(IF($I486="b",INDEX(flat_spelling[],MATCH(scales[[#This Row],[n8]],flat_spelling[number],0),2),INDEX(sharp_spelling[],MATCH(scales[[#This Row],[n8]],sharp_spelling[number],0),2)),"")</f>
        <v/>
      </c>
    </row>
    <row r="487" spans="2:25" x14ac:dyDescent="0.4">
      <c r="B487" s="1">
        <v>485</v>
      </c>
      <c r="C487" s="1">
        <v>5</v>
      </c>
      <c r="D487" s="1" t="str">
        <f>scales[[#This Row],[nn1]]</f>
        <v>E</v>
      </c>
      <c r="E487" s="1" t="s">
        <v>116</v>
      </c>
      <c r="F487" s="1">
        <v>2</v>
      </c>
      <c r="G487" s="1" t="s">
        <v>95</v>
      </c>
      <c r="H487" s="1">
        <f t="shared" si="307"/>
        <v>12</v>
      </c>
      <c r="I487" s="1" t="str">
        <f>IF(COUNTIF(RMS_spelling[number],scales[[#This Row],[RMS]])&gt;0,"b","")</f>
        <v/>
      </c>
      <c r="J487" s="1">
        <f t="shared" si="308"/>
        <v>5</v>
      </c>
      <c r="K487" s="1">
        <f t="shared" si="309"/>
        <v>8</v>
      </c>
      <c r="L487" s="1">
        <f t="shared" si="310"/>
        <v>9</v>
      </c>
      <c r="M487" s="1">
        <f t="shared" si="311"/>
        <v>11</v>
      </c>
      <c r="N487" s="1">
        <f t="shared" si="312"/>
        <v>12</v>
      </c>
      <c r="O487" s="1">
        <f t="shared" si="313"/>
        <v>3</v>
      </c>
      <c r="P487" s="1">
        <f t="shared" si="314"/>
        <v>4</v>
      </c>
      <c r="R487" s="1" t="str">
        <f>IFERROR(IF($I487="b",INDEX(flat_spelling[],MATCH(scales[[#This Row],[n1]],flat_spelling[number],0),2),INDEX(sharp_spelling[],MATCH(scales[[#This Row],[n1]],sharp_spelling[number],0),2)),"")</f>
        <v>E</v>
      </c>
      <c r="S487" s="1" t="str">
        <f>IFERROR(IF($I487="b",INDEX(flat_spelling[],MATCH(scales[[#This Row],[n2]],flat_spelling[number],0),2),INDEX(sharp_spelling[],MATCH(scales[[#This Row],[n2]],sharp_spelling[number],0),2)),"")</f>
        <v>G</v>
      </c>
      <c r="T487" s="1" t="str">
        <f>IFERROR(IF($I487="b",INDEX(flat_spelling[],MATCH(scales[[#This Row],[n3]],flat_spelling[number],0),2),INDEX(sharp_spelling[],MATCH(scales[[#This Row],[n3]],sharp_spelling[number],0),2)),"")</f>
        <v>G#</v>
      </c>
      <c r="U487" s="1" t="str">
        <f>IFERROR(IF($I487="b",INDEX(flat_spelling[],MATCH(scales[[#This Row],[n4]],flat_spelling[number],0),2),INDEX(sharp_spelling[],MATCH(scales[[#This Row],[n4]],sharp_spelling[number],0),2)),"")</f>
        <v>A#</v>
      </c>
      <c r="V487" s="1" t="str">
        <f>IFERROR(IF($I487="b",INDEX(flat_spelling[],MATCH(scales[[#This Row],[n5]],flat_spelling[number],0),2),INDEX(sharp_spelling[],MATCH(scales[[#This Row],[n5]],sharp_spelling[number],0),2)),"")</f>
        <v>B</v>
      </c>
      <c r="W487" s="1" t="str">
        <f>IFERROR(IF($I487="b",INDEX(flat_spelling[],MATCH(scales[[#This Row],[n6]],flat_spelling[number],0),2),INDEX(sharp_spelling[],MATCH(scales[[#This Row],[n6]],sharp_spelling[number],0),2)),"")</f>
        <v>D</v>
      </c>
      <c r="X487" s="1" t="str">
        <f>IFERROR(IF($I487="b",INDEX(flat_spelling[],MATCH(scales[[#This Row],[n7]],flat_spelling[number],0),2),INDEX(sharp_spelling[],MATCH(scales[[#This Row],[n7]],sharp_spelling[number],0),2)),"")</f>
        <v>D#</v>
      </c>
      <c r="Y487" s="1" t="str">
        <f>IFERROR(IF($I487="b",INDEX(flat_spelling[],MATCH(scales[[#This Row],[n8]],flat_spelling[number],0),2),INDEX(sharp_spelling[],MATCH(scales[[#This Row],[n8]],sharp_spelling[number],0),2)),"")</f>
        <v/>
      </c>
    </row>
    <row r="488" spans="2:25" x14ac:dyDescent="0.4">
      <c r="B488" s="1">
        <v>486</v>
      </c>
      <c r="C488" s="1">
        <v>6</v>
      </c>
      <c r="D488" s="1" t="str">
        <f>scales[[#This Row],[nn1]]</f>
        <v>F</v>
      </c>
      <c r="E488" s="1" t="s">
        <v>116</v>
      </c>
      <c r="F488" s="1">
        <v>2</v>
      </c>
      <c r="G488" s="1" t="s">
        <v>95</v>
      </c>
      <c r="H488" s="1">
        <f t="shared" si="307"/>
        <v>1</v>
      </c>
      <c r="I488" s="1" t="str">
        <f>IF(COUNTIF(RMS_spelling[number],scales[[#This Row],[RMS]])&gt;0,"b","")</f>
        <v>b</v>
      </c>
      <c r="J488" s="1">
        <f t="shared" si="308"/>
        <v>6</v>
      </c>
      <c r="K488" s="1">
        <f t="shared" si="309"/>
        <v>9</v>
      </c>
      <c r="L488" s="1">
        <f t="shared" si="310"/>
        <v>10</v>
      </c>
      <c r="M488" s="1">
        <f t="shared" si="311"/>
        <v>12</v>
      </c>
      <c r="N488" s="1">
        <f t="shared" si="312"/>
        <v>1</v>
      </c>
      <c r="O488" s="1">
        <f t="shared" si="313"/>
        <v>4</v>
      </c>
      <c r="P488" s="1">
        <f t="shared" si="314"/>
        <v>5</v>
      </c>
      <c r="R488" s="1" t="str">
        <f>IFERROR(IF($I488="b",INDEX(flat_spelling[],MATCH(scales[[#This Row],[n1]],flat_spelling[number],0),2),INDEX(sharp_spelling[],MATCH(scales[[#This Row],[n1]],sharp_spelling[number],0),2)),"")</f>
        <v>F</v>
      </c>
      <c r="S488" s="1" t="str">
        <f>IFERROR(IF($I488="b",INDEX(flat_spelling[],MATCH(scales[[#This Row],[n2]],flat_spelling[number],0),2),INDEX(sharp_spelling[],MATCH(scales[[#This Row],[n2]],sharp_spelling[number],0),2)),"")</f>
        <v>Ab</v>
      </c>
      <c r="T488" s="1" t="str">
        <f>IFERROR(IF($I488="b",INDEX(flat_spelling[],MATCH(scales[[#This Row],[n3]],flat_spelling[number],0),2),INDEX(sharp_spelling[],MATCH(scales[[#This Row],[n3]],sharp_spelling[number],0),2)),"")</f>
        <v>A</v>
      </c>
      <c r="U488" s="1" t="str">
        <f>IFERROR(IF($I488="b",INDEX(flat_spelling[],MATCH(scales[[#This Row],[n4]],flat_spelling[number],0),2),INDEX(sharp_spelling[],MATCH(scales[[#This Row],[n4]],sharp_spelling[number],0),2)),"")</f>
        <v>B</v>
      </c>
      <c r="V488" s="1" t="str">
        <f>IFERROR(IF($I488="b",INDEX(flat_spelling[],MATCH(scales[[#This Row],[n5]],flat_spelling[number],0),2),INDEX(sharp_spelling[],MATCH(scales[[#This Row],[n5]],sharp_spelling[number],0),2)),"")</f>
        <v>C</v>
      </c>
      <c r="W488" s="1" t="str">
        <f>IFERROR(IF($I488="b",INDEX(flat_spelling[],MATCH(scales[[#This Row],[n6]],flat_spelling[number],0),2),INDEX(sharp_spelling[],MATCH(scales[[#This Row],[n6]],sharp_spelling[number],0),2)),"")</f>
        <v>Eb</v>
      </c>
      <c r="X488" s="1" t="str">
        <f>IFERROR(IF($I488="b",INDEX(flat_spelling[],MATCH(scales[[#This Row],[n7]],flat_spelling[number],0),2),INDEX(sharp_spelling[],MATCH(scales[[#This Row],[n7]],sharp_spelling[number],0),2)),"")</f>
        <v>E</v>
      </c>
      <c r="Y488" s="1" t="str">
        <f>IFERROR(IF($I488="b",INDEX(flat_spelling[],MATCH(scales[[#This Row],[n8]],flat_spelling[number],0),2),INDEX(sharp_spelling[],MATCH(scales[[#This Row],[n8]],sharp_spelling[number],0),2)),"")</f>
        <v/>
      </c>
    </row>
    <row r="489" spans="2:25" x14ac:dyDescent="0.4">
      <c r="B489" s="1">
        <v>487</v>
      </c>
      <c r="C489" s="1">
        <v>7</v>
      </c>
      <c r="D489" s="1" t="str">
        <f>scales[[#This Row],[nn1]]</f>
        <v>Gb</v>
      </c>
      <c r="E489" s="1" t="s">
        <v>116</v>
      </c>
      <c r="F489" s="1">
        <v>2</v>
      </c>
      <c r="G489" s="1" t="s">
        <v>95</v>
      </c>
      <c r="H489" s="1">
        <f t="shared" si="307"/>
        <v>2</v>
      </c>
      <c r="I489" s="1" t="str">
        <f>IF(COUNTIF(RMS_spelling[number],scales[[#This Row],[RMS]])&gt;0,"b","")</f>
        <v>b</v>
      </c>
      <c r="J489" s="1">
        <f t="shared" si="308"/>
        <v>7</v>
      </c>
      <c r="K489" s="1">
        <f t="shared" si="309"/>
        <v>10</v>
      </c>
      <c r="L489" s="1">
        <f t="shared" si="310"/>
        <v>11</v>
      </c>
      <c r="M489" s="1">
        <f t="shared" si="311"/>
        <v>1</v>
      </c>
      <c r="N489" s="1">
        <f t="shared" si="312"/>
        <v>2</v>
      </c>
      <c r="O489" s="1">
        <f t="shared" si="313"/>
        <v>5</v>
      </c>
      <c r="P489" s="1">
        <f t="shared" si="314"/>
        <v>6</v>
      </c>
      <c r="R489" s="1" t="str">
        <f>IFERROR(IF($I489="b",INDEX(flat_spelling[],MATCH(scales[[#This Row],[n1]],flat_spelling[number],0),2),INDEX(sharp_spelling[],MATCH(scales[[#This Row],[n1]],sharp_spelling[number],0),2)),"")</f>
        <v>Gb</v>
      </c>
      <c r="S489" s="1" t="str">
        <f>IFERROR(IF($I489="b",INDEX(flat_spelling[],MATCH(scales[[#This Row],[n2]],flat_spelling[number],0),2),INDEX(sharp_spelling[],MATCH(scales[[#This Row],[n2]],sharp_spelling[number],0),2)),"")</f>
        <v>A</v>
      </c>
      <c r="T489" s="1" t="str">
        <f>IFERROR(IF($I489="b",INDEX(flat_spelling[],MATCH(scales[[#This Row],[n3]],flat_spelling[number],0),2),INDEX(sharp_spelling[],MATCH(scales[[#This Row],[n3]],sharp_spelling[number],0),2)),"")</f>
        <v>Bb</v>
      </c>
      <c r="U489" s="1" t="str">
        <f>IFERROR(IF($I489="b",INDEX(flat_spelling[],MATCH(scales[[#This Row],[n4]],flat_spelling[number],0),2),INDEX(sharp_spelling[],MATCH(scales[[#This Row],[n4]],sharp_spelling[number],0),2)),"")</f>
        <v>C</v>
      </c>
      <c r="V489" s="1" t="str">
        <f>IFERROR(IF($I489="b",INDEX(flat_spelling[],MATCH(scales[[#This Row],[n5]],flat_spelling[number],0),2),INDEX(sharp_spelling[],MATCH(scales[[#This Row],[n5]],sharp_spelling[number],0),2)),"")</f>
        <v>Db</v>
      </c>
      <c r="W489" s="1" t="str">
        <f>IFERROR(IF($I489="b",INDEX(flat_spelling[],MATCH(scales[[#This Row],[n6]],flat_spelling[number],0),2),INDEX(sharp_spelling[],MATCH(scales[[#This Row],[n6]],sharp_spelling[number],0),2)),"")</f>
        <v>E</v>
      </c>
      <c r="X489" s="1" t="str">
        <f>IFERROR(IF($I489="b",INDEX(flat_spelling[],MATCH(scales[[#This Row],[n7]],flat_spelling[number],0),2),INDEX(sharp_spelling[],MATCH(scales[[#This Row],[n7]],sharp_spelling[number],0),2)),"")</f>
        <v>F</v>
      </c>
      <c r="Y489" s="1" t="str">
        <f>IFERROR(IF($I489="b",INDEX(flat_spelling[],MATCH(scales[[#This Row],[n8]],flat_spelling[number],0),2),INDEX(sharp_spelling[],MATCH(scales[[#This Row],[n8]],sharp_spelling[number],0),2)),"")</f>
        <v/>
      </c>
    </row>
    <row r="490" spans="2:25" x14ac:dyDescent="0.4">
      <c r="B490" s="1">
        <v>488</v>
      </c>
      <c r="C490" s="1">
        <v>8</v>
      </c>
      <c r="D490" s="1" t="str">
        <f>scales[[#This Row],[nn1]]</f>
        <v>G</v>
      </c>
      <c r="E490" s="1" t="s">
        <v>116</v>
      </c>
      <c r="F490" s="1">
        <v>2</v>
      </c>
      <c r="G490" s="1" t="s">
        <v>95</v>
      </c>
      <c r="H490" s="1">
        <f t="shared" si="307"/>
        <v>3</v>
      </c>
      <c r="I490" s="1" t="str">
        <f>IF(COUNTIF(RMS_spelling[number],scales[[#This Row],[RMS]])&gt;0,"b","")</f>
        <v/>
      </c>
      <c r="J490" s="1">
        <f t="shared" si="308"/>
        <v>8</v>
      </c>
      <c r="K490" s="1">
        <f t="shared" si="309"/>
        <v>11</v>
      </c>
      <c r="L490" s="1">
        <f t="shared" si="310"/>
        <v>12</v>
      </c>
      <c r="M490" s="1">
        <f t="shared" si="311"/>
        <v>2</v>
      </c>
      <c r="N490" s="1">
        <f t="shared" si="312"/>
        <v>3</v>
      </c>
      <c r="O490" s="1">
        <f t="shared" si="313"/>
        <v>6</v>
      </c>
      <c r="P490" s="1">
        <f t="shared" si="314"/>
        <v>7</v>
      </c>
      <c r="R490" s="1" t="str">
        <f>IFERROR(IF($I490="b",INDEX(flat_spelling[],MATCH(scales[[#This Row],[n1]],flat_spelling[number],0),2),INDEX(sharp_spelling[],MATCH(scales[[#This Row],[n1]],sharp_spelling[number],0),2)),"")</f>
        <v>G</v>
      </c>
      <c r="S490" s="1" t="str">
        <f>IFERROR(IF($I490="b",INDEX(flat_spelling[],MATCH(scales[[#This Row],[n2]],flat_spelling[number],0),2),INDEX(sharp_spelling[],MATCH(scales[[#This Row],[n2]],sharp_spelling[number],0),2)),"")</f>
        <v>A#</v>
      </c>
      <c r="T490" s="1" t="str">
        <f>IFERROR(IF($I490="b",INDEX(flat_spelling[],MATCH(scales[[#This Row],[n3]],flat_spelling[number],0),2),INDEX(sharp_spelling[],MATCH(scales[[#This Row],[n3]],sharp_spelling[number],0),2)),"")</f>
        <v>B</v>
      </c>
      <c r="U490" s="1" t="str">
        <f>IFERROR(IF($I490="b",INDEX(flat_spelling[],MATCH(scales[[#This Row],[n4]],flat_spelling[number],0),2),INDEX(sharp_spelling[],MATCH(scales[[#This Row],[n4]],sharp_spelling[number],0),2)),"")</f>
        <v>C#</v>
      </c>
      <c r="V490" s="1" t="str">
        <f>IFERROR(IF($I490="b",INDEX(flat_spelling[],MATCH(scales[[#This Row],[n5]],flat_spelling[number],0),2),INDEX(sharp_spelling[],MATCH(scales[[#This Row],[n5]],sharp_spelling[number],0),2)),"")</f>
        <v>D</v>
      </c>
      <c r="W490" s="1" t="str">
        <f>IFERROR(IF($I490="b",INDEX(flat_spelling[],MATCH(scales[[#This Row],[n6]],flat_spelling[number],0),2),INDEX(sharp_spelling[],MATCH(scales[[#This Row],[n6]],sharp_spelling[number],0),2)),"")</f>
        <v>F</v>
      </c>
      <c r="X490" s="1" t="str">
        <f>IFERROR(IF($I490="b",INDEX(flat_spelling[],MATCH(scales[[#This Row],[n7]],flat_spelling[number],0),2),INDEX(sharp_spelling[],MATCH(scales[[#This Row],[n7]],sharp_spelling[number],0),2)),"")</f>
        <v>F#</v>
      </c>
      <c r="Y490" s="1" t="str">
        <f>IFERROR(IF($I490="b",INDEX(flat_spelling[],MATCH(scales[[#This Row],[n8]],flat_spelling[number],0),2),INDEX(sharp_spelling[],MATCH(scales[[#This Row],[n8]],sharp_spelling[number],0),2)),"")</f>
        <v/>
      </c>
    </row>
    <row r="491" spans="2:25" x14ac:dyDescent="0.4">
      <c r="B491" s="1">
        <v>489</v>
      </c>
      <c r="C491" s="1">
        <v>9</v>
      </c>
      <c r="D491" s="1" t="str">
        <f>scales[[#This Row],[nn1]]</f>
        <v>Ab</v>
      </c>
      <c r="E491" s="1" t="s">
        <v>116</v>
      </c>
      <c r="F491" s="1">
        <v>2</v>
      </c>
      <c r="G491" s="1" t="s">
        <v>95</v>
      </c>
      <c r="H491" s="1">
        <f t="shared" si="307"/>
        <v>4</v>
      </c>
      <c r="I491" s="1" t="str">
        <f>IF(COUNTIF(RMS_spelling[number],scales[[#This Row],[RMS]])&gt;0,"b","")</f>
        <v>b</v>
      </c>
      <c r="J491" s="1">
        <f t="shared" si="308"/>
        <v>9</v>
      </c>
      <c r="K491" s="1">
        <f t="shared" si="309"/>
        <v>12</v>
      </c>
      <c r="L491" s="1">
        <f t="shared" si="310"/>
        <v>1</v>
      </c>
      <c r="M491" s="1">
        <f t="shared" si="311"/>
        <v>3</v>
      </c>
      <c r="N491" s="1">
        <f t="shared" si="312"/>
        <v>4</v>
      </c>
      <c r="O491" s="1">
        <f t="shared" si="313"/>
        <v>7</v>
      </c>
      <c r="P491" s="1">
        <f t="shared" si="314"/>
        <v>8</v>
      </c>
      <c r="R491" s="1" t="str">
        <f>IFERROR(IF($I491="b",INDEX(flat_spelling[],MATCH(scales[[#This Row],[n1]],flat_spelling[number],0),2),INDEX(sharp_spelling[],MATCH(scales[[#This Row],[n1]],sharp_spelling[number],0),2)),"")</f>
        <v>Ab</v>
      </c>
      <c r="S491" s="1" t="str">
        <f>IFERROR(IF($I491="b",INDEX(flat_spelling[],MATCH(scales[[#This Row],[n2]],flat_spelling[number],0),2),INDEX(sharp_spelling[],MATCH(scales[[#This Row],[n2]],sharp_spelling[number],0),2)),"")</f>
        <v>B</v>
      </c>
      <c r="T491" s="1" t="str">
        <f>IFERROR(IF($I491="b",INDEX(flat_spelling[],MATCH(scales[[#This Row],[n3]],flat_spelling[number],0),2),INDEX(sharp_spelling[],MATCH(scales[[#This Row],[n3]],sharp_spelling[number],0),2)),"")</f>
        <v>C</v>
      </c>
      <c r="U491" s="1" t="str">
        <f>IFERROR(IF($I491="b",INDEX(flat_spelling[],MATCH(scales[[#This Row],[n4]],flat_spelling[number],0),2),INDEX(sharp_spelling[],MATCH(scales[[#This Row],[n4]],sharp_spelling[number],0),2)),"")</f>
        <v>D</v>
      </c>
      <c r="V491" s="1" t="str">
        <f>IFERROR(IF($I491="b",INDEX(flat_spelling[],MATCH(scales[[#This Row],[n5]],flat_spelling[number],0),2),INDEX(sharp_spelling[],MATCH(scales[[#This Row],[n5]],sharp_spelling[number],0),2)),"")</f>
        <v>Eb</v>
      </c>
      <c r="W491" s="1" t="str">
        <f>IFERROR(IF($I491="b",INDEX(flat_spelling[],MATCH(scales[[#This Row],[n6]],flat_spelling[number],0),2),INDEX(sharp_spelling[],MATCH(scales[[#This Row],[n6]],sharp_spelling[number],0),2)),"")</f>
        <v>Gb</v>
      </c>
      <c r="X491" s="1" t="str">
        <f>IFERROR(IF($I491="b",INDEX(flat_spelling[],MATCH(scales[[#This Row],[n7]],flat_spelling[number],0),2),INDEX(sharp_spelling[],MATCH(scales[[#This Row],[n7]],sharp_spelling[number],0),2)),"")</f>
        <v>G</v>
      </c>
      <c r="Y491" s="1" t="str">
        <f>IFERROR(IF($I491="b",INDEX(flat_spelling[],MATCH(scales[[#This Row],[n8]],flat_spelling[number],0),2),INDEX(sharp_spelling[],MATCH(scales[[#This Row],[n8]],sharp_spelling[number],0),2)),"")</f>
        <v/>
      </c>
    </row>
    <row r="492" spans="2:25" x14ac:dyDescent="0.4">
      <c r="B492" s="1">
        <v>490</v>
      </c>
      <c r="C492" s="1">
        <v>10</v>
      </c>
      <c r="D492" s="1" t="str">
        <f>scales[[#This Row],[nn1]]</f>
        <v>A</v>
      </c>
      <c r="E492" s="1" t="s">
        <v>116</v>
      </c>
      <c r="F492" s="1">
        <v>2</v>
      </c>
      <c r="G492" s="1" t="s">
        <v>95</v>
      </c>
      <c r="H492" s="1">
        <f t="shared" si="307"/>
        <v>5</v>
      </c>
      <c r="I492" s="1" t="str">
        <f>IF(COUNTIF(RMS_spelling[number],scales[[#This Row],[RMS]])&gt;0,"b","")</f>
        <v/>
      </c>
      <c r="J492" s="1">
        <f t="shared" si="308"/>
        <v>10</v>
      </c>
      <c r="K492" s="1">
        <f t="shared" si="309"/>
        <v>1</v>
      </c>
      <c r="L492" s="1">
        <f t="shared" si="310"/>
        <v>2</v>
      </c>
      <c r="M492" s="1">
        <f t="shared" si="311"/>
        <v>4</v>
      </c>
      <c r="N492" s="1">
        <f t="shared" si="312"/>
        <v>5</v>
      </c>
      <c r="O492" s="1">
        <f t="shared" si="313"/>
        <v>8</v>
      </c>
      <c r="P492" s="1">
        <f t="shared" si="314"/>
        <v>9</v>
      </c>
      <c r="R492" s="1" t="str">
        <f>IFERROR(IF($I492="b",INDEX(flat_spelling[],MATCH(scales[[#This Row],[n1]],flat_spelling[number],0),2),INDEX(sharp_spelling[],MATCH(scales[[#This Row],[n1]],sharp_spelling[number],0),2)),"")</f>
        <v>A</v>
      </c>
      <c r="S492" s="1" t="str">
        <f>IFERROR(IF($I492="b",INDEX(flat_spelling[],MATCH(scales[[#This Row],[n2]],flat_spelling[number],0),2),INDEX(sharp_spelling[],MATCH(scales[[#This Row],[n2]],sharp_spelling[number],0),2)),"")</f>
        <v>C</v>
      </c>
      <c r="T492" s="1" t="str">
        <f>IFERROR(IF($I492="b",INDEX(flat_spelling[],MATCH(scales[[#This Row],[n3]],flat_spelling[number],0),2),INDEX(sharp_spelling[],MATCH(scales[[#This Row],[n3]],sharp_spelling[number],0),2)),"")</f>
        <v>C#</v>
      </c>
      <c r="U492" s="1" t="str">
        <f>IFERROR(IF($I492="b",INDEX(flat_spelling[],MATCH(scales[[#This Row],[n4]],flat_spelling[number],0),2),INDEX(sharp_spelling[],MATCH(scales[[#This Row],[n4]],sharp_spelling[number],0),2)),"")</f>
        <v>D#</v>
      </c>
      <c r="V492" s="1" t="str">
        <f>IFERROR(IF($I492="b",INDEX(flat_spelling[],MATCH(scales[[#This Row],[n5]],flat_spelling[number],0),2),INDEX(sharp_spelling[],MATCH(scales[[#This Row],[n5]],sharp_spelling[number],0),2)),"")</f>
        <v>E</v>
      </c>
      <c r="W492" s="1" t="str">
        <f>IFERROR(IF($I492="b",INDEX(flat_spelling[],MATCH(scales[[#This Row],[n6]],flat_spelling[number],0),2),INDEX(sharp_spelling[],MATCH(scales[[#This Row],[n6]],sharp_spelling[number],0),2)),"")</f>
        <v>G</v>
      </c>
      <c r="X492" s="1" t="str">
        <f>IFERROR(IF($I492="b",INDEX(flat_spelling[],MATCH(scales[[#This Row],[n7]],flat_spelling[number],0),2),INDEX(sharp_spelling[],MATCH(scales[[#This Row],[n7]],sharp_spelling[number],0),2)),"")</f>
        <v>G#</v>
      </c>
      <c r="Y492" s="1" t="str">
        <f>IFERROR(IF($I492="b",INDEX(flat_spelling[],MATCH(scales[[#This Row],[n8]],flat_spelling[number],0),2),INDEX(sharp_spelling[],MATCH(scales[[#This Row],[n8]],sharp_spelling[number],0),2)),"")</f>
        <v/>
      </c>
    </row>
    <row r="493" spans="2:25" x14ac:dyDescent="0.4">
      <c r="B493" s="1">
        <v>491</v>
      </c>
      <c r="C493" s="1">
        <v>11</v>
      </c>
      <c r="D493" s="1" t="str">
        <f>scales[[#This Row],[nn1]]</f>
        <v>Bb</v>
      </c>
      <c r="E493" s="1" t="s">
        <v>116</v>
      </c>
      <c r="F493" s="1">
        <v>2</v>
      </c>
      <c r="G493" s="1" t="s">
        <v>95</v>
      </c>
      <c r="H493" s="1">
        <f t="shared" si="307"/>
        <v>6</v>
      </c>
      <c r="I493" s="1" t="str">
        <f>IF(COUNTIF(RMS_spelling[number],scales[[#This Row],[RMS]])&gt;0,"b","")</f>
        <v>b</v>
      </c>
      <c r="J493" s="1">
        <f t="shared" si="308"/>
        <v>11</v>
      </c>
      <c r="K493" s="1">
        <f t="shared" si="309"/>
        <v>2</v>
      </c>
      <c r="L493" s="1">
        <f t="shared" si="310"/>
        <v>3</v>
      </c>
      <c r="M493" s="1">
        <f t="shared" si="311"/>
        <v>5</v>
      </c>
      <c r="N493" s="1">
        <f t="shared" si="312"/>
        <v>6</v>
      </c>
      <c r="O493" s="1">
        <f t="shared" si="313"/>
        <v>9</v>
      </c>
      <c r="P493" s="1">
        <f t="shared" si="314"/>
        <v>10</v>
      </c>
      <c r="R493" s="1" t="str">
        <f>IFERROR(IF($I493="b",INDEX(flat_spelling[],MATCH(scales[[#This Row],[n1]],flat_spelling[number],0),2),INDEX(sharp_spelling[],MATCH(scales[[#This Row],[n1]],sharp_spelling[number],0),2)),"")</f>
        <v>Bb</v>
      </c>
      <c r="S493" s="1" t="str">
        <f>IFERROR(IF($I493="b",INDEX(flat_spelling[],MATCH(scales[[#This Row],[n2]],flat_spelling[number],0),2),INDEX(sharp_spelling[],MATCH(scales[[#This Row],[n2]],sharp_spelling[number],0),2)),"")</f>
        <v>Db</v>
      </c>
      <c r="T493" s="1" t="str">
        <f>IFERROR(IF($I493="b",INDEX(flat_spelling[],MATCH(scales[[#This Row],[n3]],flat_spelling[number],0),2),INDEX(sharp_spelling[],MATCH(scales[[#This Row],[n3]],sharp_spelling[number],0),2)),"")</f>
        <v>D</v>
      </c>
      <c r="U493" s="1" t="str">
        <f>IFERROR(IF($I493="b",INDEX(flat_spelling[],MATCH(scales[[#This Row],[n4]],flat_spelling[number],0),2),INDEX(sharp_spelling[],MATCH(scales[[#This Row],[n4]],sharp_spelling[number],0),2)),"")</f>
        <v>E</v>
      </c>
      <c r="V493" s="1" t="str">
        <f>IFERROR(IF($I493="b",INDEX(flat_spelling[],MATCH(scales[[#This Row],[n5]],flat_spelling[number],0),2),INDEX(sharp_spelling[],MATCH(scales[[#This Row],[n5]],sharp_spelling[number],0),2)),"")</f>
        <v>F</v>
      </c>
      <c r="W493" s="1" t="str">
        <f>IFERROR(IF($I493="b",INDEX(flat_spelling[],MATCH(scales[[#This Row],[n6]],flat_spelling[number],0),2),INDEX(sharp_spelling[],MATCH(scales[[#This Row],[n6]],sharp_spelling[number],0),2)),"")</f>
        <v>Ab</v>
      </c>
      <c r="X493" s="1" t="str">
        <f>IFERROR(IF($I493="b",INDEX(flat_spelling[],MATCH(scales[[#This Row],[n7]],flat_spelling[number],0),2),INDEX(sharp_spelling[],MATCH(scales[[#This Row],[n7]],sharp_spelling[number],0),2)),"")</f>
        <v>A</v>
      </c>
      <c r="Y493" s="1" t="str">
        <f>IFERROR(IF($I493="b",INDEX(flat_spelling[],MATCH(scales[[#This Row],[n8]],flat_spelling[number],0),2),INDEX(sharp_spelling[],MATCH(scales[[#This Row],[n8]],sharp_spelling[number],0),2)),"")</f>
        <v/>
      </c>
    </row>
    <row r="494" spans="2:25" x14ac:dyDescent="0.4">
      <c r="B494" s="1">
        <v>492</v>
      </c>
      <c r="C494" s="1">
        <v>12</v>
      </c>
      <c r="D494" s="1" t="str">
        <f>scales[[#This Row],[nn1]]</f>
        <v>B</v>
      </c>
      <c r="E494" s="1" t="s">
        <v>116</v>
      </c>
      <c r="F494" s="1">
        <v>2</v>
      </c>
      <c r="G494" s="1" t="s">
        <v>95</v>
      </c>
      <c r="H494" s="1">
        <f t="shared" si="307"/>
        <v>7</v>
      </c>
      <c r="I494" s="1" t="str">
        <f>IF(COUNTIF(RMS_spelling[number],scales[[#This Row],[RMS]])&gt;0,"b","")</f>
        <v/>
      </c>
      <c r="J494" s="1">
        <f t="shared" si="308"/>
        <v>12</v>
      </c>
      <c r="K494" s="1">
        <f t="shared" si="309"/>
        <v>3</v>
      </c>
      <c r="L494" s="1">
        <f t="shared" si="310"/>
        <v>4</v>
      </c>
      <c r="M494" s="1">
        <f t="shared" si="311"/>
        <v>6</v>
      </c>
      <c r="N494" s="1">
        <f t="shared" si="312"/>
        <v>7</v>
      </c>
      <c r="O494" s="1">
        <f t="shared" si="313"/>
        <v>10</v>
      </c>
      <c r="P494" s="1">
        <f t="shared" si="314"/>
        <v>11</v>
      </c>
      <c r="R494" s="1" t="str">
        <f>IFERROR(IF($I494="b",INDEX(flat_spelling[],MATCH(scales[[#This Row],[n1]],flat_spelling[number],0),2),INDEX(sharp_spelling[],MATCH(scales[[#This Row],[n1]],sharp_spelling[number],0),2)),"")</f>
        <v>B</v>
      </c>
      <c r="S494" s="1" t="str">
        <f>IFERROR(IF($I494="b",INDEX(flat_spelling[],MATCH(scales[[#This Row],[n2]],flat_spelling[number],0),2),INDEX(sharp_spelling[],MATCH(scales[[#This Row],[n2]],sharp_spelling[number],0),2)),"")</f>
        <v>D</v>
      </c>
      <c r="T494" s="1" t="str">
        <f>IFERROR(IF($I494="b",INDEX(flat_spelling[],MATCH(scales[[#This Row],[n3]],flat_spelling[number],0),2),INDEX(sharp_spelling[],MATCH(scales[[#This Row],[n3]],sharp_spelling[number],0),2)),"")</f>
        <v>D#</v>
      </c>
      <c r="U494" s="1" t="str">
        <f>IFERROR(IF($I494="b",INDEX(flat_spelling[],MATCH(scales[[#This Row],[n4]],flat_spelling[number],0),2),INDEX(sharp_spelling[],MATCH(scales[[#This Row],[n4]],sharp_spelling[number],0),2)),"")</f>
        <v>F</v>
      </c>
      <c r="V494" s="1" t="str">
        <f>IFERROR(IF($I494="b",INDEX(flat_spelling[],MATCH(scales[[#This Row],[n5]],flat_spelling[number],0),2),INDEX(sharp_spelling[],MATCH(scales[[#This Row],[n5]],sharp_spelling[number],0),2)),"")</f>
        <v>F#</v>
      </c>
      <c r="W494" s="1" t="str">
        <f>IFERROR(IF($I494="b",INDEX(flat_spelling[],MATCH(scales[[#This Row],[n6]],flat_spelling[number],0),2),INDEX(sharp_spelling[],MATCH(scales[[#This Row],[n6]],sharp_spelling[number],0),2)),"")</f>
        <v>A</v>
      </c>
      <c r="X494" s="1" t="str">
        <f>IFERROR(IF($I494="b",INDEX(flat_spelling[],MATCH(scales[[#This Row],[n7]],flat_spelling[number],0),2),INDEX(sharp_spelling[],MATCH(scales[[#This Row],[n7]],sharp_spelling[number],0),2)),"")</f>
        <v>A#</v>
      </c>
      <c r="Y494" s="1" t="str">
        <f>IFERROR(IF($I494="b",INDEX(flat_spelling[],MATCH(scales[[#This Row],[n8]],flat_spelling[number],0),2),INDEX(sharp_spelling[],MATCH(scales[[#This Row],[n8]],sharp_spelling[number],0),2)),"")</f>
        <v/>
      </c>
    </row>
    <row r="495" spans="2:25" x14ac:dyDescent="0.4">
      <c r="B495" s="1">
        <v>493</v>
      </c>
      <c r="C495" s="1">
        <v>1</v>
      </c>
      <c r="D495" s="1" t="str">
        <f>scales[[#This Row],[nn1]]</f>
        <v>C</v>
      </c>
      <c r="E495" s="1" t="s">
        <v>116</v>
      </c>
      <c r="F495" s="1">
        <v>3</v>
      </c>
      <c r="G495" s="1" t="s">
        <v>96</v>
      </c>
      <c r="H495" s="1">
        <f>MOD($H$3+7,12)+1</f>
        <v>9</v>
      </c>
      <c r="I495" s="1" t="str">
        <f>IF(COUNTIF(RMS_spelling[number],scales[[#This Row],[RMS]])&gt;0,"b","")</f>
        <v>b</v>
      </c>
      <c r="J495" s="1">
        <v>1</v>
      </c>
      <c r="K495" s="1">
        <v>2</v>
      </c>
      <c r="L495" s="1">
        <v>4</v>
      </c>
      <c r="M495" s="1">
        <v>5</v>
      </c>
      <c r="N495" s="1">
        <v>8</v>
      </c>
      <c r="O495" s="1">
        <v>9</v>
      </c>
      <c r="P495" s="1">
        <v>10</v>
      </c>
      <c r="R495" s="1" t="str">
        <f>IFERROR(IF($I495="b",INDEX(flat_spelling[],MATCH(scales[[#This Row],[n1]],flat_spelling[number],0),2),INDEX(sharp_spelling[],MATCH(scales[[#This Row],[n1]],sharp_spelling[number],0),2)),"")</f>
        <v>C</v>
      </c>
      <c r="S495" s="1" t="str">
        <f>IFERROR(IF($I495="b",INDEX(flat_spelling[],MATCH(scales[[#This Row],[n2]],flat_spelling[number],0),2),INDEX(sharp_spelling[],MATCH(scales[[#This Row],[n2]],sharp_spelling[number],0),2)),"")</f>
        <v>Db</v>
      </c>
      <c r="T495" s="1" t="str">
        <f>IFERROR(IF($I495="b",INDEX(flat_spelling[],MATCH(scales[[#This Row],[n3]],flat_spelling[number],0),2),INDEX(sharp_spelling[],MATCH(scales[[#This Row],[n3]],sharp_spelling[number],0),2)),"")</f>
        <v>Eb</v>
      </c>
      <c r="U495" s="1" t="str">
        <f>IFERROR(IF($I495="b",INDEX(flat_spelling[],MATCH(scales[[#This Row],[n4]],flat_spelling[number],0),2),INDEX(sharp_spelling[],MATCH(scales[[#This Row],[n4]],sharp_spelling[number],0),2)),"")</f>
        <v>E</v>
      </c>
      <c r="V495" s="1" t="str">
        <f>IFERROR(IF($I495="b",INDEX(flat_spelling[],MATCH(scales[[#This Row],[n5]],flat_spelling[number],0),2),INDEX(sharp_spelling[],MATCH(scales[[#This Row],[n5]],sharp_spelling[number],0),2)),"")</f>
        <v>G</v>
      </c>
      <c r="W495" s="1" t="str">
        <f>IFERROR(IF($I495="b",INDEX(flat_spelling[],MATCH(scales[[#This Row],[n6]],flat_spelling[number],0),2),INDEX(sharp_spelling[],MATCH(scales[[#This Row],[n6]],sharp_spelling[number],0),2)),"")</f>
        <v>Ab</v>
      </c>
      <c r="X495" s="1" t="str">
        <f>IFERROR(IF($I495="b",INDEX(flat_spelling[],MATCH(scales[[#This Row],[n7]],flat_spelling[number],0),2),INDEX(sharp_spelling[],MATCH(scales[[#This Row],[n7]],sharp_spelling[number],0),2)),"")</f>
        <v>A</v>
      </c>
      <c r="Y495" s="1" t="str">
        <f>IFERROR(IF($I495="b",INDEX(flat_spelling[],MATCH(scales[[#This Row],[n8]],flat_spelling[number],0),2),INDEX(sharp_spelling[],MATCH(scales[[#This Row],[n8]],sharp_spelling[number],0),2)),"")</f>
        <v/>
      </c>
    </row>
    <row r="496" spans="2:25" x14ac:dyDescent="0.4">
      <c r="B496" s="1">
        <v>494</v>
      </c>
      <c r="C496" s="1">
        <v>2</v>
      </c>
      <c r="D496" s="1" t="str">
        <f>scales[[#This Row],[nn1]]</f>
        <v>C#</v>
      </c>
      <c r="E496" s="1" t="s">
        <v>116</v>
      </c>
      <c r="F496" s="1">
        <v>3</v>
      </c>
      <c r="G496" s="1" t="s">
        <v>96</v>
      </c>
      <c r="H496" s="1">
        <f t="shared" ref="H496:H506" si="315">MOD(H495,12)+1</f>
        <v>10</v>
      </c>
      <c r="I496" s="1" t="str">
        <f>IF(COUNTIF(RMS_spelling[number],scales[[#This Row],[RMS]])&gt;0,"b","")</f>
        <v/>
      </c>
      <c r="J496" s="1">
        <f t="shared" ref="J496:J506" si="316">MOD(J495,12)+1</f>
        <v>2</v>
      </c>
      <c r="K496" s="1">
        <f t="shared" ref="K496:K506" si="317">MOD(K495,12)+1</f>
        <v>3</v>
      </c>
      <c r="L496" s="1">
        <f t="shared" ref="L496:L506" si="318">MOD(L495,12)+1</f>
        <v>5</v>
      </c>
      <c r="M496" s="1">
        <f t="shared" ref="M496:M506" si="319">MOD(M495,12)+1</f>
        <v>6</v>
      </c>
      <c r="N496" s="1">
        <f t="shared" ref="N496:N506" si="320">MOD(N495,12)+1</f>
        <v>9</v>
      </c>
      <c r="O496" s="1">
        <f t="shared" ref="O496:O506" si="321">MOD(O495,12)+1</f>
        <v>10</v>
      </c>
      <c r="P496" s="1">
        <f t="shared" ref="P496:P506" si="322">MOD(P495,12)+1</f>
        <v>11</v>
      </c>
      <c r="R496" s="1" t="str">
        <f>IFERROR(IF($I496="b",INDEX(flat_spelling[],MATCH(scales[[#This Row],[n1]],flat_spelling[number],0),2),INDEX(sharp_spelling[],MATCH(scales[[#This Row],[n1]],sharp_spelling[number],0),2)),"")</f>
        <v>C#</v>
      </c>
      <c r="S496" s="1" t="str">
        <f>IFERROR(IF($I496="b",INDEX(flat_spelling[],MATCH(scales[[#This Row],[n2]],flat_spelling[number],0),2),INDEX(sharp_spelling[],MATCH(scales[[#This Row],[n2]],sharp_spelling[number],0),2)),"")</f>
        <v>D</v>
      </c>
      <c r="T496" s="1" t="str">
        <f>IFERROR(IF($I496="b",INDEX(flat_spelling[],MATCH(scales[[#This Row],[n3]],flat_spelling[number],0),2),INDEX(sharp_spelling[],MATCH(scales[[#This Row],[n3]],sharp_spelling[number],0),2)),"")</f>
        <v>E</v>
      </c>
      <c r="U496" s="1" t="str">
        <f>IFERROR(IF($I496="b",INDEX(flat_spelling[],MATCH(scales[[#This Row],[n4]],flat_spelling[number],0),2),INDEX(sharp_spelling[],MATCH(scales[[#This Row],[n4]],sharp_spelling[number],0),2)),"")</f>
        <v>F</v>
      </c>
      <c r="V496" s="1" t="str">
        <f>IFERROR(IF($I496="b",INDEX(flat_spelling[],MATCH(scales[[#This Row],[n5]],flat_spelling[number],0),2),INDEX(sharp_spelling[],MATCH(scales[[#This Row],[n5]],sharp_spelling[number],0),2)),"")</f>
        <v>G#</v>
      </c>
      <c r="W496" s="1" t="str">
        <f>IFERROR(IF($I496="b",INDEX(flat_spelling[],MATCH(scales[[#This Row],[n6]],flat_spelling[number],0),2),INDEX(sharp_spelling[],MATCH(scales[[#This Row],[n6]],sharp_spelling[number],0),2)),"")</f>
        <v>A</v>
      </c>
      <c r="X496" s="1" t="str">
        <f>IFERROR(IF($I496="b",INDEX(flat_spelling[],MATCH(scales[[#This Row],[n7]],flat_spelling[number],0),2),INDEX(sharp_spelling[],MATCH(scales[[#This Row],[n7]],sharp_spelling[number],0),2)),"")</f>
        <v>A#</v>
      </c>
      <c r="Y496" s="1" t="str">
        <f>IFERROR(IF($I496="b",INDEX(flat_spelling[],MATCH(scales[[#This Row],[n8]],flat_spelling[number],0),2),INDEX(sharp_spelling[],MATCH(scales[[#This Row],[n8]],sharp_spelling[number],0),2)),"")</f>
        <v/>
      </c>
    </row>
    <row r="497" spans="2:25" x14ac:dyDescent="0.4">
      <c r="B497" s="1">
        <v>495</v>
      </c>
      <c r="C497" s="1">
        <v>3</v>
      </c>
      <c r="D497" s="1" t="str">
        <f>scales[[#This Row],[nn1]]</f>
        <v>D</v>
      </c>
      <c r="E497" s="1" t="s">
        <v>116</v>
      </c>
      <c r="F497" s="1">
        <v>3</v>
      </c>
      <c r="G497" s="1" t="s">
        <v>96</v>
      </c>
      <c r="H497" s="1">
        <f t="shared" si="315"/>
        <v>11</v>
      </c>
      <c r="I497" s="1" t="str">
        <f>IF(COUNTIF(RMS_spelling[number],scales[[#This Row],[RMS]])&gt;0,"b","")</f>
        <v>b</v>
      </c>
      <c r="J497" s="1">
        <f t="shared" si="316"/>
        <v>3</v>
      </c>
      <c r="K497" s="1">
        <f t="shared" si="317"/>
        <v>4</v>
      </c>
      <c r="L497" s="1">
        <f t="shared" si="318"/>
        <v>6</v>
      </c>
      <c r="M497" s="1">
        <f t="shared" si="319"/>
        <v>7</v>
      </c>
      <c r="N497" s="1">
        <f t="shared" si="320"/>
        <v>10</v>
      </c>
      <c r="O497" s="1">
        <f t="shared" si="321"/>
        <v>11</v>
      </c>
      <c r="P497" s="1">
        <f t="shared" si="322"/>
        <v>12</v>
      </c>
      <c r="R497" s="1" t="str">
        <f>IFERROR(IF($I497="b",INDEX(flat_spelling[],MATCH(scales[[#This Row],[n1]],flat_spelling[number],0),2),INDEX(sharp_spelling[],MATCH(scales[[#This Row],[n1]],sharp_spelling[number],0),2)),"")</f>
        <v>D</v>
      </c>
      <c r="S497" s="1" t="str">
        <f>IFERROR(IF($I497="b",INDEX(flat_spelling[],MATCH(scales[[#This Row],[n2]],flat_spelling[number],0),2),INDEX(sharp_spelling[],MATCH(scales[[#This Row],[n2]],sharp_spelling[number],0),2)),"")</f>
        <v>Eb</v>
      </c>
      <c r="T497" s="1" t="str">
        <f>IFERROR(IF($I497="b",INDEX(flat_spelling[],MATCH(scales[[#This Row],[n3]],flat_spelling[number],0),2),INDEX(sharp_spelling[],MATCH(scales[[#This Row],[n3]],sharp_spelling[number],0),2)),"")</f>
        <v>F</v>
      </c>
      <c r="U497" s="1" t="str">
        <f>IFERROR(IF($I497="b",INDEX(flat_spelling[],MATCH(scales[[#This Row],[n4]],flat_spelling[number],0),2),INDEX(sharp_spelling[],MATCH(scales[[#This Row],[n4]],sharp_spelling[number],0),2)),"")</f>
        <v>Gb</v>
      </c>
      <c r="V497" s="1" t="str">
        <f>IFERROR(IF($I497="b",INDEX(flat_spelling[],MATCH(scales[[#This Row],[n5]],flat_spelling[number],0),2),INDEX(sharp_spelling[],MATCH(scales[[#This Row],[n5]],sharp_spelling[number],0),2)),"")</f>
        <v>A</v>
      </c>
      <c r="W497" s="1" t="str">
        <f>IFERROR(IF($I497="b",INDEX(flat_spelling[],MATCH(scales[[#This Row],[n6]],flat_spelling[number],0),2),INDEX(sharp_spelling[],MATCH(scales[[#This Row],[n6]],sharp_spelling[number],0),2)),"")</f>
        <v>Bb</v>
      </c>
      <c r="X497" s="1" t="str">
        <f>IFERROR(IF($I497="b",INDEX(flat_spelling[],MATCH(scales[[#This Row],[n7]],flat_spelling[number],0),2),INDEX(sharp_spelling[],MATCH(scales[[#This Row],[n7]],sharp_spelling[number],0),2)),"")</f>
        <v>B</v>
      </c>
      <c r="Y497" s="1" t="str">
        <f>IFERROR(IF($I497="b",INDEX(flat_spelling[],MATCH(scales[[#This Row],[n8]],flat_spelling[number],0),2),INDEX(sharp_spelling[],MATCH(scales[[#This Row],[n8]],sharp_spelling[number],0),2)),"")</f>
        <v/>
      </c>
    </row>
    <row r="498" spans="2:25" x14ac:dyDescent="0.4">
      <c r="B498" s="1">
        <v>496</v>
      </c>
      <c r="C498" s="1">
        <v>4</v>
      </c>
      <c r="D498" s="1" t="str">
        <f>scales[[#This Row],[nn1]]</f>
        <v>D#</v>
      </c>
      <c r="E498" s="1" t="s">
        <v>116</v>
      </c>
      <c r="F498" s="1">
        <v>3</v>
      </c>
      <c r="G498" s="1" t="s">
        <v>96</v>
      </c>
      <c r="H498" s="1">
        <f t="shared" si="315"/>
        <v>12</v>
      </c>
      <c r="I498" s="1" t="str">
        <f>IF(COUNTIF(RMS_spelling[number],scales[[#This Row],[RMS]])&gt;0,"b","")</f>
        <v/>
      </c>
      <c r="J498" s="1">
        <f t="shared" si="316"/>
        <v>4</v>
      </c>
      <c r="K498" s="1">
        <f t="shared" si="317"/>
        <v>5</v>
      </c>
      <c r="L498" s="1">
        <f t="shared" si="318"/>
        <v>7</v>
      </c>
      <c r="M498" s="1">
        <f t="shared" si="319"/>
        <v>8</v>
      </c>
      <c r="N498" s="1">
        <f t="shared" si="320"/>
        <v>11</v>
      </c>
      <c r="O498" s="1">
        <f t="shared" si="321"/>
        <v>12</v>
      </c>
      <c r="P498" s="1">
        <f t="shared" si="322"/>
        <v>1</v>
      </c>
      <c r="R498" s="1" t="str">
        <f>IFERROR(IF($I498="b",INDEX(flat_spelling[],MATCH(scales[[#This Row],[n1]],flat_spelling[number],0),2),INDEX(sharp_spelling[],MATCH(scales[[#This Row],[n1]],sharp_spelling[number],0),2)),"")</f>
        <v>D#</v>
      </c>
      <c r="S498" s="1" t="str">
        <f>IFERROR(IF($I498="b",INDEX(flat_spelling[],MATCH(scales[[#This Row],[n2]],flat_spelling[number],0),2),INDEX(sharp_spelling[],MATCH(scales[[#This Row],[n2]],sharp_spelling[number],0),2)),"")</f>
        <v>E</v>
      </c>
      <c r="T498" s="1" t="str">
        <f>IFERROR(IF($I498="b",INDEX(flat_spelling[],MATCH(scales[[#This Row],[n3]],flat_spelling[number],0),2),INDEX(sharp_spelling[],MATCH(scales[[#This Row],[n3]],sharp_spelling[number],0),2)),"")</f>
        <v>F#</v>
      </c>
      <c r="U498" s="1" t="str">
        <f>IFERROR(IF($I498="b",INDEX(flat_spelling[],MATCH(scales[[#This Row],[n4]],flat_spelling[number],0),2),INDEX(sharp_spelling[],MATCH(scales[[#This Row],[n4]],sharp_spelling[number],0),2)),"")</f>
        <v>G</v>
      </c>
      <c r="V498" s="1" t="str">
        <f>IFERROR(IF($I498="b",INDEX(flat_spelling[],MATCH(scales[[#This Row],[n5]],flat_spelling[number],0),2),INDEX(sharp_spelling[],MATCH(scales[[#This Row],[n5]],sharp_spelling[number],0),2)),"")</f>
        <v>A#</v>
      </c>
      <c r="W498" s="1" t="str">
        <f>IFERROR(IF($I498="b",INDEX(flat_spelling[],MATCH(scales[[#This Row],[n6]],flat_spelling[number],0),2),INDEX(sharp_spelling[],MATCH(scales[[#This Row],[n6]],sharp_spelling[number],0),2)),"")</f>
        <v>B</v>
      </c>
      <c r="X498" s="1" t="str">
        <f>IFERROR(IF($I498="b",INDEX(flat_spelling[],MATCH(scales[[#This Row],[n7]],flat_spelling[number],0),2),INDEX(sharp_spelling[],MATCH(scales[[#This Row],[n7]],sharp_spelling[number],0),2)),"")</f>
        <v>C</v>
      </c>
      <c r="Y498" s="1" t="str">
        <f>IFERROR(IF($I498="b",INDEX(flat_spelling[],MATCH(scales[[#This Row],[n8]],flat_spelling[number],0),2),INDEX(sharp_spelling[],MATCH(scales[[#This Row],[n8]],sharp_spelling[number],0),2)),"")</f>
        <v/>
      </c>
    </row>
    <row r="499" spans="2:25" x14ac:dyDescent="0.4">
      <c r="B499" s="1">
        <v>497</v>
      </c>
      <c r="C499" s="1">
        <v>5</v>
      </c>
      <c r="D499" s="1" t="str">
        <f>scales[[#This Row],[nn1]]</f>
        <v>E</v>
      </c>
      <c r="E499" s="1" t="s">
        <v>116</v>
      </c>
      <c r="F499" s="1">
        <v>3</v>
      </c>
      <c r="G499" s="1" t="s">
        <v>96</v>
      </c>
      <c r="H499" s="1">
        <f t="shared" si="315"/>
        <v>1</v>
      </c>
      <c r="I499" s="1" t="str">
        <f>IF(COUNTIF(RMS_spelling[number],scales[[#This Row],[RMS]])&gt;0,"b","")</f>
        <v>b</v>
      </c>
      <c r="J499" s="1">
        <f t="shared" si="316"/>
        <v>5</v>
      </c>
      <c r="K499" s="1">
        <f t="shared" si="317"/>
        <v>6</v>
      </c>
      <c r="L499" s="1">
        <f t="shared" si="318"/>
        <v>8</v>
      </c>
      <c r="M499" s="1">
        <f t="shared" si="319"/>
        <v>9</v>
      </c>
      <c r="N499" s="1">
        <f t="shared" si="320"/>
        <v>12</v>
      </c>
      <c r="O499" s="1">
        <f t="shared" si="321"/>
        <v>1</v>
      </c>
      <c r="P499" s="1">
        <f t="shared" si="322"/>
        <v>2</v>
      </c>
      <c r="R499" s="1" t="str">
        <f>IFERROR(IF($I499="b",INDEX(flat_spelling[],MATCH(scales[[#This Row],[n1]],flat_spelling[number],0),2),INDEX(sharp_spelling[],MATCH(scales[[#This Row],[n1]],sharp_spelling[number],0),2)),"")</f>
        <v>E</v>
      </c>
      <c r="S499" s="1" t="str">
        <f>IFERROR(IF($I499="b",INDEX(flat_spelling[],MATCH(scales[[#This Row],[n2]],flat_spelling[number],0),2),INDEX(sharp_spelling[],MATCH(scales[[#This Row],[n2]],sharp_spelling[number],0),2)),"")</f>
        <v>F</v>
      </c>
      <c r="T499" s="1" t="str">
        <f>IFERROR(IF($I499="b",INDEX(flat_spelling[],MATCH(scales[[#This Row],[n3]],flat_spelling[number],0),2),INDEX(sharp_spelling[],MATCH(scales[[#This Row],[n3]],sharp_spelling[number],0),2)),"")</f>
        <v>G</v>
      </c>
      <c r="U499" s="1" t="str">
        <f>IFERROR(IF($I499="b",INDEX(flat_spelling[],MATCH(scales[[#This Row],[n4]],flat_spelling[number],0),2),INDEX(sharp_spelling[],MATCH(scales[[#This Row],[n4]],sharp_spelling[number],0),2)),"")</f>
        <v>Ab</v>
      </c>
      <c r="V499" s="1" t="str">
        <f>IFERROR(IF($I499="b",INDEX(flat_spelling[],MATCH(scales[[#This Row],[n5]],flat_spelling[number],0),2),INDEX(sharp_spelling[],MATCH(scales[[#This Row],[n5]],sharp_spelling[number],0),2)),"")</f>
        <v>B</v>
      </c>
      <c r="W499" s="1" t="str">
        <f>IFERROR(IF($I499="b",INDEX(flat_spelling[],MATCH(scales[[#This Row],[n6]],flat_spelling[number],0),2),INDEX(sharp_spelling[],MATCH(scales[[#This Row],[n6]],sharp_spelling[number],0),2)),"")</f>
        <v>C</v>
      </c>
      <c r="X499" s="1" t="str">
        <f>IFERROR(IF($I499="b",INDEX(flat_spelling[],MATCH(scales[[#This Row],[n7]],flat_spelling[number],0),2),INDEX(sharp_spelling[],MATCH(scales[[#This Row],[n7]],sharp_spelling[number],0),2)),"")</f>
        <v>Db</v>
      </c>
      <c r="Y499" s="1" t="str">
        <f>IFERROR(IF($I499="b",INDEX(flat_spelling[],MATCH(scales[[#This Row],[n8]],flat_spelling[number],0),2),INDEX(sharp_spelling[],MATCH(scales[[#This Row],[n8]],sharp_spelling[number],0),2)),"")</f>
        <v/>
      </c>
    </row>
    <row r="500" spans="2:25" x14ac:dyDescent="0.4">
      <c r="B500" s="1">
        <v>498</v>
      </c>
      <c r="C500" s="1">
        <v>6</v>
      </c>
      <c r="D500" s="1" t="str">
        <f>scales[[#This Row],[nn1]]</f>
        <v>F</v>
      </c>
      <c r="E500" s="1" t="s">
        <v>116</v>
      </c>
      <c r="F500" s="1">
        <v>3</v>
      </c>
      <c r="G500" s="1" t="s">
        <v>96</v>
      </c>
      <c r="H500" s="1">
        <f t="shared" si="315"/>
        <v>2</v>
      </c>
      <c r="I500" s="1" t="str">
        <f>IF(COUNTIF(RMS_spelling[number],scales[[#This Row],[RMS]])&gt;0,"b","")</f>
        <v>b</v>
      </c>
      <c r="J500" s="1">
        <f t="shared" si="316"/>
        <v>6</v>
      </c>
      <c r="K500" s="1">
        <f t="shared" si="317"/>
        <v>7</v>
      </c>
      <c r="L500" s="1">
        <f t="shared" si="318"/>
        <v>9</v>
      </c>
      <c r="M500" s="1">
        <f t="shared" si="319"/>
        <v>10</v>
      </c>
      <c r="N500" s="1">
        <f t="shared" si="320"/>
        <v>1</v>
      </c>
      <c r="O500" s="1">
        <f t="shared" si="321"/>
        <v>2</v>
      </c>
      <c r="P500" s="1">
        <f t="shared" si="322"/>
        <v>3</v>
      </c>
      <c r="R500" s="1" t="str">
        <f>IFERROR(IF($I500="b",INDEX(flat_spelling[],MATCH(scales[[#This Row],[n1]],flat_spelling[number],0),2),INDEX(sharp_spelling[],MATCH(scales[[#This Row],[n1]],sharp_spelling[number],0),2)),"")</f>
        <v>F</v>
      </c>
      <c r="S500" s="1" t="str">
        <f>IFERROR(IF($I500="b",INDEX(flat_spelling[],MATCH(scales[[#This Row],[n2]],flat_spelling[number],0),2),INDEX(sharp_spelling[],MATCH(scales[[#This Row],[n2]],sharp_spelling[number],0),2)),"")</f>
        <v>Gb</v>
      </c>
      <c r="T500" s="1" t="str">
        <f>IFERROR(IF($I500="b",INDEX(flat_spelling[],MATCH(scales[[#This Row],[n3]],flat_spelling[number],0),2),INDEX(sharp_spelling[],MATCH(scales[[#This Row],[n3]],sharp_spelling[number],0),2)),"")</f>
        <v>Ab</v>
      </c>
      <c r="U500" s="1" t="str">
        <f>IFERROR(IF($I500="b",INDEX(flat_spelling[],MATCH(scales[[#This Row],[n4]],flat_spelling[number],0),2),INDEX(sharp_spelling[],MATCH(scales[[#This Row],[n4]],sharp_spelling[number],0),2)),"")</f>
        <v>A</v>
      </c>
      <c r="V500" s="1" t="str">
        <f>IFERROR(IF($I500="b",INDEX(flat_spelling[],MATCH(scales[[#This Row],[n5]],flat_spelling[number],0),2),INDEX(sharp_spelling[],MATCH(scales[[#This Row],[n5]],sharp_spelling[number],0),2)),"")</f>
        <v>C</v>
      </c>
      <c r="W500" s="1" t="str">
        <f>IFERROR(IF($I500="b",INDEX(flat_spelling[],MATCH(scales[[#This Row],[n6]],flat_spelling[number],0),2),INDEX(sharp_spelling[],MATCH(scales[[#This Row],[n6]],sharp_spelling[number],0),2)),"")</f>
        <v>Db</v>
      </c>
      <c r="X500" s="1" t="str">
        <f>IFERROR(IF($I500="b",INDEX(flat_spelling[],MATCH(scales[[#This Row],[n7]],flat_spelling[number],0),2),INDEX(sharp_spelling[],MATCH(scales[[#This Row],[n7]],sharp_spelling[number],0),2)),"")</f>
        <v>D</v>
      </c>
      <c r="Y500" s="1" t="str">
        <f>IFERROR(IF($I500="b",INDEX(flat_spelling[],MATCH(scales[[#This Row],[n8]],flat_spelling[number],0),2),INDEX(sharp_spelling[],MATCH(scales[[#This Row],[n8]],sharp_spelling[number],0),2)),"")</f>
        <v/>
      </c>
    </row>
    <row r="501" spans="2:25" x14ac:dyDescent="0.4">
      <c r="B501" s="1">
        <v>499</v>
      </c>
      <c r="C501" s="1">
        <v>7</v>
      </c>
      <c r="D501" s="1" t="str">
        <f>scales[[#This Row],[nn1]]</f>
        <v>F#</v>
      </c>
      <c r="E501" s="1" t="s">
        <v>116</v>
      </c>
      <c r="F501" s="1">
        <v>3</v>
      </c>
      <c r="G501" s="1" t="s">
        <v>96</v>
      </c>
      <c r="H501" s="1">
        <f t="shared" si="315"/>
        <v>3</v>
      </c>
      <c r="I501" s="1" t="str">
        <f>IF(COUNTIF(RMS_spelling[number],scales[[#This Row],[RMS]])&gt;0,"b","")</f>
        <v/>
      </c>
      <c r="J501" s="1">
        <f t="shared" si="316"/>
        <v>7</v>
      </c>
      <c r="K501" s="1">
        <f t="shared" si="317"/>
        <v>8</v>
      </c>
      <c r="L501" s="1">
        <f t="shared" si="318"/>
        <v>10</v>
      </c>
      <c r="M501" s="1">
        <f t="shared" si="319"/>
        <v>11</v>
      </c>
      <c r="N501" s="1">
        <f t="shared" si="320"/>
        <v>2</v>
      </c>
      <c r="O501" s="1">
        <f t="shared" si="321"/>
        <v>3</v>
      </c>
      <c r="P501" s="1">
        <f t="shared" si="322"/>
        <v>4</v>
      </c>
      <c r="R501" s="1" t="str">
        <f>IFERROR(IF($I501="b",INDEX(flat_spelling[],MATCH(scales[[#This Row],[n1]],flat_spelling[number],0),2),INDEX(sharp_spelling[],MATCH(scales[[#This Row],[n1]],sharp_spelling[number],0),2)),"")</f>
        <v>F#</v>
      </c>
      <c r="S501" s="1" t="str">
        <f>IFERROR(IF($I501="b",INDEX(flat_spelling[],MATCH(scales[[#This Row],[n2]],flat_spelling[number],0),2),INDEX(sharp_spelling[],MATCH(scales[[#This Row],[n2]],sharp_spelling[number],0),2)),"")</f>
        <v>G</v>
      </c>
      <c r="T501" s="1" t="str">
        <f>IFERROR(IF($I501="b",INDEX(flat_spelling[],MATCH(scales[[#This Row],[n3]],flat_spelling[number],0),2),INDEX(sharp_spelling[],MATCH(scales[[#This Row],[n3]],sharp_spelling[number],0),2)),"")</f>
        <v>A</v>
      </c>
      <c r="U501" s="1" t="str">
        <f>IFERROR(IF($I501="b",INDEX(flat_spelling[],MATCH(scales[[#This Row],[n4]],flat_spelling[number],0),2),INDEX(sharp_spelling[],MATCH(scales[[#This Row],[n4]],sharp_spelling[number],0),2)),"")</f>
        <v>A#</v>
      </c>
      <c r="V501" s="1" t="str">
        <f>IFERROR(IF($I501="b",INDEX(flat_spelling[],MATCH(scales[[#This Row],[n5]],flat_spelling[number],0),2),INDEX(sharp_spelling[],MATCH(scales[[#This Row],[n5]],sharp_spelling[number],0),2)),"")</f>
        <v>C#</v>
      </c>
      <c r="W501" s="1" t="str">
        <f>IFERROR(IF($I501="b",INDEX(flat_spelling[],MATCH(scales[[#This Row],[n6]],flat_spelling[number],0),2),INDEX(sharp_spelling[],MATCH(scales[[#This Row],[n6]],sharp_spelling[number],0),2)),"")</f>
        <v>D</v>
      </c>
      <c r="X501" s="1" t="str">
        <f>IFERROR(IF($I501="b",INDEX(flat_spelling[],MATCH(scales[[#This Row],[n7]],flat_spelling[number],0),2),INDEX(sharp_spelling[],MATCH(scales[[#This Row],[n7]],sharp_spelling[number],0),2)),"")</f>
        <v>D#</v>
      </c>
      <c r="Y501" s="1" t="str">
        <f>IFERROR(IF($I501="b",INDEX(flat_spelling[],MATCH(scales[[#This Row],[n8]],flat_spelling[number],0),2),INDEX(sharp_spelling[],MATCH(scales[[#This Row],[n8]],sharp_spelling[number],0),2)),"")</f>
        <v/>
      </c>
    </row>
    <row r="502" spans="2:25" x14ac:dyDescent="0.4">
      <c r="B502" s="1">
        <v>500</v>
      </c>
      <c r="C502" s="1">
        <v>8</v>
      </c>
      <c r="D502" s="1" t="str">
        <f>scales[[#This Row],[nn1]]</f>
        <v>G</v>
      </c>
      <c r="E502" s="1" t="s">
        <v>116</v>
      </c>
      <c r="F502" s="1">
        <v>3</v>
      </c>
      <c r="G502" s="1" t="s">
        <v>96</v>
      </c>
      <c r="H502" s="1">
        <f t="shared" si="315"/>
        <v>4</v>
      </c>
      <c r="I502" s="1" t="str">
        <f>IF(COUNTIF(RMS_spelling[number],scales[[#This Row],[RMS]])&gt;0,"b","")</f>
        <v>b</v>
      </c>
      <c r="J502" s="1">
        <f t="shared" si="316"/>
        <v>8</v>
      </c>
      <c r="K502" s="1">
        <f t="shared" si="317"/>
        <v>9</v>
      </c>
      <c r="L502" s="1">
        <f t="shared" si="318"/>
        <v>11</v>
      </c>
      <c r="M502" s="1">
        <f t="shared" si="319"/>
        <v>12</v>
      </c>
      <c r="N502" s="1">
        <f t="shared" si="320"/>
        <v>3</v>
      </c>
      <c r="O502" s="1">
        <f t="shared" si="321"/>
        <v>4</v>
      </c>
      <c r="P502" s="1">
        <f t="shared" si="322"/>
        <v>5</v>
      </c>
      <c r="R502" s="1" t="str">
        <f>IFERROR(IF($I502="b",INDEX(flat_spelling[],MATCH(scales[[#This Row],[n1]],flat_spelling[number],0),2),INDEX(sharp_spelling[],MATCH(scales[[#This Row],[n1]],sharp_spelling[number],0),2)),"")</f>
        <v>G</v>
      </c>
      <c r="S502" s="1" t="str">
        <f>IFERROR(IF($I502="b",INDEX(flat_spelling[],MATCH(scales[[#This Row],[n2]],flat_spelling[number],0),2),INDEX(sharp_spelling[],MATCH(scales[[#This Row],[n2]],sharp_spelling[number],0),2)),"")</f>
        <v>Ab</v>
      </c>
      <c r="T502" s="1" t="str">
        <f>IFERROR(IF($I502="b",INDEX(flat_spelling[],MATCH(scales[[#This Row],[n3]],flat_spelling[number],0),2),INDEX(sharp_spelling[],MATCH(scales[[#This Row],[n3]],sharp_spelling[number],0),2)),"")</f>
        <v>Bb</v>
      </c>
      <c r="U502" s="1" t="str">
        <f>IFERROR(IF($I502="b",INDEX(flat_spelling[],MATCH(scales[[#This Row],[n4]],flat_spelling[number],0),2),INDEX(sharp_spelling[],MATCH(scales[[#This Row],[n4]],sharp_spelling[number],0),2)),"")</f>
        <v>B</v>
      </c>
      <c r="V502" s="1" t="str">
        <f>IFERROR(IF($I502="b",INDEX(flat_spelling[],MATCH(scales[[#This Row],[n5]],flat_spelling[number],0),2),INDEX(sharp_spelling[],MATCH(scales[[#This Row],[n5]],sharp_spelling[number],0),2)),"")</f>
        <v>D</v>
      </c>
      <c r="W502" s="1" t="str">
        <f>IFERROR(IF($I502="b",INDEX(flat_spelling[],MATCH(scales[[#This Row],[n6]],flat_spelling[number],0),2),INDEX(sharp_spelling[],MATCH(scales[[#This Row],[n6]],sharp_spelling[number],0),2)),"")</f>
        <v>Eb</v>
      </c>
      <c r="X502" s="1" t="str">
        <f>IFERROR(IF($I502="b",INDEX(flat_spelling[],MATCH(scales[[#This Row],[n7]],flat_spelling[number],0),2),INDEX(sharp_spelling[],MATCH(scales[[#This Row],[n7]],sharp_spelling[number],0),2)),"")</f>
        <v>E</v>
      </c>
      <c r="Y502" s="1" t="str">
        <f>IFERROR(IF($I502="b",INDEX(flat_spelling[],MATCH(scales[[#This Row],[n8]],flat_spelling[number],0),2),INDEX(sharp_spelling[],MATCH(scales[[#This Row],[n8]],sharp_spelling[number],0),2)),"")</f>
        <v/>
      </c>
    </row>
    <row r="503" spans="2:25" x14ac:dyDescent="0.4">
      <c r="B503" s="1">
        <v>501</v>
      </c>
      <c r="C503" s="1">
        <v>9</v>
      </c>
      <c r="D503" s="1" t="str">
        <f>scales[[#This Row],[nn1]]</f>
        <v>G#</v>
      </c>
      <c r="E503" s="1" t="s">
        <v>116</v>
      </c>
      <c r="F503" s="1">
        <v>3</v>
      </c>
      <c r="G503" s="1" t="s">
        <v>96</v>
      </c>
      <c r="H503" s="1">
        <f t="shared" si="315"/>
        <v>5</v>
      </c>
      <c r="I503" s="1" t="str">
        <f>IF(COUNTIF(RMS_spelling[number],scales[[#This Row],[RMS]])&gt;0,"b","")</f>
        <v/>
      </c>
      <c r="J503" s="1">
        <f t="shared" si="316"/>
        <v>9</v>
      </c>
      <c r="K503" s="1">
        <f t="shared" si="317"/>
        <v>10</v>
      </c>
      <c r="L503" s="1">
        <f t="shared" si="318"/>
        <v>12</v>
      </c>
      <c r="M503" s="1">
        <f t="shared" si="319"/>
        <v>1</v>
      </c>
      <c r="N503" s="1">
        <f t="shared" si="320"/>
        <v>4</v>
      </c>
      <c r="O503" s="1">
        <f t="shared" si="321"/>
        <v>5</v>
      </c>
      <c r="P503" s="1">
        <f t="shared" si="322"/>
        <v>6</v>
      </c>
      <c r="R503" s="1" t="str">
        <f>IFERROR(IF($I503="b",INDEX(flat_spelling[],MATCH(scales[[#This Row],[n1]],flat_spelling[number],0),2),INDEX(sharp_spelling[],MATCH(scales[[#This Row],[n1]],sharp_spelling[number],0),2)),"")</f>
        <v>G#</v>
      </c>
      <c r="S503" s="1" t="str">
        <f>IFERROR(IF($I503="b",INDEX(flat_spelling[],MATCH(scales[[#This Row],[n2]],flat_spelling[number],0),2),INDEX(sharp_spelling[],MATCH(scales[[#This Row],[n2]],sharp_spelling[number],0),2)),"")</f>
        <v>A</v>
      </c>
      <c r="T503" s="1" t="str">
        <f>IFERROR(IF($I503="b",INDEX(flat_spelling[],MATCH(scales[[#This Row],[n3]],flat_spelling[number],0),2),INDEX(sharp_spelling[],MATCH(scales[[#This Row],[n3]],sharp_spelling[number],0),2)),"")</f>
        <v>B</v>
      </c>
      <c r="U503" s="1" t="str">
        <f>IFERROR(IF($I503="b",INDEX(flat_spelling[],MATCH(scales[[#This Row],[n4]],flat_spelling[number],0),2),INDEX(sharp_spelling[],MATCH(scales[[#This Row],[n4]],sharp_spelling[number],0),2)),"")</f>
        <v>C</v>
      </c>
      <c r="V503" s="1" t="str">
        <f>IFERROR(IF($I503="b",INDEX(flat_spelling[],MATCH(scales[[#This Row],[n5]],flat_spelling[number],0),2),INDEX(sharp_spelling[],MATCH(scales[[#This Row],[n5]],sharp_spelling[number],0),2)),"")</f>
        <v>D#</v>
      </c>
      <c r="W503" s="1" t="str">
        <f>IFERROR(IF($I503="b",INDEX(flat_spelling[],MATCH(scales[[#This Row],[n6]],flat_spelling[number],0),2),INDEX(sharp_spelling[],MATCH(scales[[#This Row],[n6]],sharp_spelling[number],0),2)),"")</f>
        <v>E</v>
      </c>
      <c r="X503" s="1" t="str">
        <f>IFERROR(IF($I503="b",INDEX(flat_spelling[],MATCH(scales[[#This Row],[n7]],flat_spelling[number],0),2),INDEX(sharp_spelling[],MATCH(scales[[#This Row],[n7]],sharp_spelling[number],0),2)),"")</f>
        <v>F</v>
      </c>
      <c r="Y503" s="1" t="str">
        <f>IFERROR(IF($I503="b",INDEX(flat_spelling[],MATCH(scales[[#This Row],[n8]],flat_spelling[number],0),2),INDEX(sharp_spelling[],MATCH(scales[[#This Row],[n8]],sharp_spelling[number],0),2)),"")</f>
        <v/>
      </c>
    </row>
    <row r="504" spans="2:25" x14ac:dyDescent="0.4">
      <c r="B504" s="1">
        <v>502</v>
      </c>
      <c r="C504" s="1">
        <v>10</v>
      </c>
      <c r="D504" s="1" t="str">
        <f>scales[[#This Row],[nn1]]</f>
        <v>A</v>
      </c>
      <c r="E504" s="1" t="s">
        <v>116</v>
      </c>
      <c r="F504" s="1">
        <v>3</v>
      </c>
      <c r="G504" s="1" t="s">
        <v>96</v>
      </c>
      <c r="H504" s="1">
        <f t="shared" si="315"/>
        <v>6</v>
      </c>
      <c r="I504" s="1" t="str">
        <f>IF(COUNTIF(RMS_spelling[number],scales[[#This Row],[RMS]])&gt;0,"b","")</f>
        <v>b</v>
      </c>
      <c r="J504" s="1">
        <f t="shared" si="316"/>
        <v>10</v>
      </c>
      <c r="K504" s="1">
        <f t="shared" si="317"/>
        <v>11</v>
      </c>
      <c r="L504" s="1">
        <f t="shared" si="318"/>
        <v>1</v>
      </c>
      <c r="M504" s="1">
        <f t="shared" si="319"/>
        <v>2</v>
      </c>
      <c r="N504" s="1">
        <f t="shared" si="320"/>
        <v>5</v>
      </c>
      <c r="O504" s="1">
        <f t="shared" si="321"/>
        <v>6</v>
      </c>
      <c r="P504" s="1">
        <f t="shared" si="322"/>
        <v>7</v>
      </c>
      <c r="R504" s="1" t="str">
        <f>IFERROR(IF($I504="b",INDEX(flat_spelling[],MATCH(scales[[#This Row],[n1]],flat_spelling[number],0),2),INDEX(sharp_spelling[],MATCH(scales[[#This Row],[n1]],sharp_spelling[number],0),2)),"")</f>
        <v>A</v>
      </c>
      <c r="S504" s="1" t="str">
        <f>IFERROR(IF($I504="b",INDEX(flat_spelling[],MATCH(scales[[#This Row],[n2]],flat_spelling[number],0),2),INDEX(sharp_spelling[],MATCH(scales[[#This Row],[n2]],sharp_spelling[number],0),2)),"")</f>
        <v>Bb</v>
      </c>
      <c r="T504" s="1" t="str">
        <f>IFERROR(IF($I504="b",INDEX(flat_spelling[],MATCH(scales[[#This Row],[n3]],flat_spelling[number],0),2),INDEX(sharp_spelling[],MATCH(scales[[#This Row],[n3]],sharp_spelling[number],0),2)),"")</f>
        <v>C</v>
      </c>
      <c r="U504" s="1" t="str">
        <f>IFERROR(IF($I504="b",INDEX(flat_spelling[],MATCH(scales[[#This Row],[n4]],flat_spelling[number],0),2),INDEX(sharp_spelling[],MATCH(scales[[#This Row],[n4]],sharp_spelling[number],0),2)),"")</f>
        <v>Db</v>
      </c>
      <c r="V504" s="1" t="str">
        <f>IFERROR(IF($I504="b",INDEX(flat_spelling[],MATCH(scales[[#This Row],[n5]],flat_spelling[number],0),2),INDEX(sharp_spelling[],MATCH(scales[[#This Row],[n5]],sharp_spelling[number],0),2)),"")</f>
        <v>E</v>
      </c>
      <c r="W504" s="1" t="str">
        <f>IFERROR(IF($I504="b",INDEX(flat_spelling[],MATCH(scales[[#This Row],[n6]],flat_spelling[number],0),2),INDEX(sharp_spelling[],MATCH(scales[[#This Row],[n6]],sharp_spelling[number],0),2)),"")</f>
        <v>F</v>
      </c>
      <c r="X504" s="1" t="str">
        <f>IFERROR(IF($I504="b",INDEX(flat_spelling[],MATCH(scales[[#This Row],[n7]],flat_spelling[number],0),2),INDEX(sharp_spelling[],MATCH(scales[[#This Row],[n7]],sharp_spelling[number],0),2)),"")</f>
        <v>Gb</v>
      </c>
      <c r="Y504" s="1" t="str">
        <f>IFERROR(IF($I504="b",INDEX(flat_spelling[],MATCH(scales[[#This Row],[n8]],flat_spelling[number],0),2),INDEX(sharp_spelling[],MATCH(scales[[#This Row],[n8]],sharp_spelling[number],0),2)),"")</f>
        <v/>
      </c>
    </row>
    <row r="505" spans="2:25" x14ac:dyDescent="0.4">
      <c r="B505" s="1">
        <v>503</v>
      </c>
      <c r="C505" s="1">
        <v>11</v>
      </c>
      <c r="D505" s="1" t="str">
        <f>scales[[#This Row],[nn1]]</f>
        <v>A#</v>
      </c>
      <c r="E505" s="1" t="s">
        <v>116</v>
      </c>
      <c r="F505" s="1">
        <v>3</v>
      </c>
      <c r="G505" s="1" t="s">
        <v>96</v>
      </c>
      <c r="H505" s="1">
        <f t="shared" si="315"/>
        <v>7</v>
      </c>
      <c r="I505" s="1" t="str">
        <f>IF(COUNTIF(RMS_spelling[number],scales[[#This Row],[RMS]])&gt;0,"b","")</f>
        <v/>
      </c>
      <c r="J505" s="1">
        <f t="shared" si="316"/>
        <v>11</v>
      </c>
      <c r="K505" s="1">
        <f t="shared" si="317"/>
        <v>12</v>
      </c>
      <c r="L505" s="1">
        <f t="shared" si="318"/>
        <v>2</v>
      </c>
      <c r="M505" s="1">
        <f t="shared" si="319"/>
        <v>3</v>
      </c>
      <c r="N505" s="1">
        <f t="shared" si="320"/>
        <v>6</v>
      </c>
      <c r="O505" s="1">
        <f t="shared" si="321"/>
        <v>7</v>
      </c>
      <c r="P505" s="1">
        <f t="shared" si="322"/>
        <v>8</v>
      </c>
      <c r="R505" s="1" t="str">
        <f>IFERROR(IF($I505="b",INDEX(flat_spelling[],MATCH(scales[[#This Row],[n1]],flat_spelling[number],0),2),INDEX(sharp_spelling[],MATCH(scales[[#This Row],[n1]],sharp_spelling[number],0),2)),"")</f>
        <v>A#</v>
      </c>
      <c r="S505" s="1" t="str">
        <f>IFERROR(IF($I505="b",INDEX(flat_spelling[],MATCH(scales[[#This Row],[n2]],flat_spelling[number],0),2),INDEX(sharp_spelling[],MATCH(scales[[#This Row],[n2]],sharp_spelling[number],0),2)),"")</f>
        <v>B</v>
      </c>
      <c r="T505" s="1" t="str">
        <f>IFERROR(IF($I505="b",INDEX(flat_spelling[],MATCH(scales[[#This Row],[n3]],flat_spelling[number],0),2),INDEX(sharp_spelling[],MATCH(scales[[#This Row],[n3]],sharp_spelling[number],0),2)),"")</f>
        <v>C#</v>
      </c>
      <c r="U505" s="1" t="str">
        <f>IFERROR(IF($I505="b",INDEX(flat_spelling[],MATCH(scales[[#This Row],[n4]],flat_spelling[number],0),2),INDEX(sharp_spelling[],MATCH(scales[[#This Row],[n4]],sharp_spelling[number],0),2)),"")</f>
        <v>D</v>
      </c>
      <c r="V505" s="1" t="str">
        <f>IFERROR(IF($I505="b",INDEX(flat_spelling[],MATCH(scales[[#This Row],[n5]],flat_spelling[number],0),2),INDEX(sharp_spelling[],MATCH(scales[[#This Row],[n5]],sharp_spelling[number],0),2)),"")</f>
        <v>F</v>
      </c>
      <c r="W505" s="1" t="str">
        <f>IFERROR(IF($I505="b",INDEX(flat_spelling[],MATCH(scales[[#This Row],[n6]],flat_spelling[number],0),2),INDEX(sharp_spelling[],MATCH(scales[[#This Row],[n6]],sharp_spelling[number],0),2)),"")</f>
        <v>F#</v>
      </c>
      <c r="X505" s="1" t="str">
        <f>IFERROR(IF($I505="b",INDEX(flat_spelling[],MATCH(scales[[#This Row],[n7]],flat_spelling[number],0),2),INDEX(sharp_spelling[],MATCH(scales[[#This Row],[n7]],sharp_spelling[number],0),2)),"")</f>
        <v>G</v>
      </c>
      <c r="Y505" s="1" t="str">
        <f>IFERROR(IF($I505="b",INDEX(flat_spelling[],MATCH(scales[[#This Row],[n8]],flat_spelling[number],0),2),INDEX(sharp_spelling[],MATCH(scales[[#This Row],[n8]],sharp_spelling[number],0),2)),"")</f>
        <v/>
      </c>
    </row>
    <row r="506" spans="2:25" x14ac:dyDescent="0.4">
      <c r="B506" s="1">
        <v>504</v>
      </c>
      <c r="C506" s="1">
        <v>12</v>
      </c>
      <c r="D506" s="1" t="str">
        <f>scales[[#This Row],[nn1]]</f>
        <v>B</v>
      </c>
      <c r="E506" s="1" t="s">
        <v>116</v>
      </c>
      <c r="F506" s="1">
        <v>3</v>
      </c>
      <c r="G506" s="1" t="s">
        <v>96</v>
      </c>
      <c r="H506" s="1">
        <f t="shared" si="315"/>
        <v>8</v>
      </c>
      <c r="I506" s="1" t="str">
        <f>IF(COUNTIF(RMS_spelling[number],scales[[#This Row],[RMS]])&gt;0,"b","")</f>
        <v/>
      </c>
      <c r="J506" s="1">
        <f t="shared" si="316"/>
        <v>12</v>
      </c>
      <c r="K506" s="1">
        <f t="shared" si="317"/>
        <v>1</v>
      </c>
      <c r="L506" s="1">
        <f t="shared" si="318"/>
        <v>3</v>
      </c>
      <c r="M506" s="1">
        <f t="shared" si="319"/>
        <v>4</v>
      </c>
      <c r="N506" s="1">
        <f t="shared" si="320"/>
        <v>7</v>
      </c>
      <c r="O506" s="1">
        <f t="shared" si="321"/>
        <v>8</v>
      </c>
      <c r="P506" s="1">
        <f t="shared" si="322"/>
        <v>9</v>
      </c>
      <c r="R506" s="1" t="str">
        <f>IFERROR(IF($I506="b",INDEX(flat_spelling[],MATCH(scales[[#This Row],[n1]],flat_spelling[number],0),2),INDEX(sharp_spelling[],MATCH(scales[[#This Row],[n1]],sharp_spelling[number],0),2)),"")</f>
        <v>B</v>
      </c>
      <c r="S506" s="1" t="str">
        <f>IFERROR(IF($I506="b",INDEX(flat_spelling[],MATCH(scales[[#This Row],[n2]],flat_spelling[number],0),2),INDEX(sharp_spelling[],MATCH(scales[[#This Row],[n2]],sharp_spelling[number],0),2)),"")</f>
        <v>C</v>
      </c>
      <c r="T506" s="1" t="str">
        <f>IFERROR(IF($I506="b",INDEX(flat_spelling[],MATCH(scales[[#This Row],[n3]],flat_spelling[number],0),2),INDEX(sharp_spelling[],MATCH(scales[[#This Row],[n3]],sharp_spelling[number],0),2)),"")</f>
        <v>D</v>
      </c>
      <c r="U506" s="1" t="str">
        <f>IFERROR(IF($I506="b",INDEX(flat_spelling[],MATCH(scales[[#This Row],[n4]],flat_spelling[number],0),2),INDEX(sharp_spelling[],MATCH(scales[[#This Row],[n4]],sharp_spelling[number],0),2)),"")</f>
        <v>D#</v>
      </c>
      <c r="V506" s="1" t="str">
        <f>IFERROR(IF($I506="b",INDEX(flat_spelling[],MATCH(scales[[#This Row],[n5]],flat_spelling[number],0),2),INDEX(sharp_spelling[],MATCH(scales[[#This Row],[n5]],sharp_spelling[number],0),2)),"")</f>
        <v>F#</v>
      </c>
      <c r="W506" s="1" t="str">
        <f>IFERROR(IF($I506="b",INDEX(flat_spelling[],MATCH(scales[[#This Row],[n6]],flat_spelling[number],0),2),INDEX(sharp_spelling[],MATCH(scales[[#This Row],[n6]],sharp_spelling[number],0),2)),"")</f>
        <v>G</v>
      </c>
      <c r="X506" s="1" t="str">
        <f>IFERROR(IF($I506="b",INDEX(flat_spelling[],MATCH(scales[[#This Row],[n7]],flat_spelling[number],0),2),INDEX(sharp_spelling[],MATCH(scales[[#This Row],[n7]],sharp_spelling[number],0),2)),"")</f>
        <v>G#</v>
      </c>
      <c r="Y506" s="1" t="str">
        <f>IFERROR(IF($I506="b",INDEX(flat_spelling[],MATCH(scales[[#This Row],[n8]],flat_spelling[number],0),2),INDEX(sharp_spelling[],MATCH(scales[[#This Row],[n8]],sharp_spelling[number],0),2)),"")</f>
        <v/>
      </c>
    </row>
    <row r="507" spans="2:25" x14ac:dyDescent="0.4">
      <c r="B507" s="1">
        <v>505</v>
      </c>
      <c r="C507" s="1">
        <v>1</v>
      </c>
      <c r="D507" s="1" t="str">
        <f>scales[[#This Row],[nn1]]</f>
        <v>C</v>
      </c>
      <c r="E507" s="1" t="s">
        <v>116</v>
      </c>
      <c r="F507" s="1">
        <v>4</v>
      </c>
      <c r="G507" s="1" t="s">
        <v>97</v>
      </c>
      <c r="H507" s="1">
        <f>MOD(1+2,12)+1</f>
        <v>4</v>
      </c>
      <c r="I507" s="1" t="str">
        <f>IF(COUNTIF(RMS_spelling[number],scales[[#This Row],[RMS]])&gt;0,"b","")</f>
        <v>b</v>
      </c>
      <c r="J507" s="1">
        <v>1</v>
      </c>
      <c r="K507" s="1">
        <v>3</v>
      </c>
      <c r="L507" s="1">
        <v>4</v>
      </c>
      <c r="M507" s="1">
        <v>7</v>
      </c>
      <c r="N507" s="1">
        <v>8</v>
      </c>
      <c r="O507" s="1">
        <v>9</v>
      </c>
      <c r="P507" s="1">
        <v>12</v>
      </c>
      <c r="R507" s="1" t="str">
        <f>IFERROR(IF($I507="b",INDEX(flat_spelling[],MATCH(scales[[#This Row],[n1]],flat_spelling[number],0),2),INDEX(sharp_spelling[],MATCH(scales[[#This Row],[n1]],sharp_spelling[number],0),2)),"")</f>
        <v>C</v>
      </c>
      <c r="S507" s="1" t="str">
        <f>IFERROR(IF($I507="b",INDEX(flat_spelling[],MATCH(scales[[#This Row],[n2]],flat_spelling[number],0),2),INDEX(sharp_spelling[],MATCH(scales[[#This Row],[n2]],sharp_spelling[number],0),2)),"")</f>
        <v>D</v>
      </c>
      <c r="T507" s="1" t="str">
        <f>IFERROR(IF($I507="b",INDEX(flat_spelling[],MATCH(scales[[#This Row],[n3]],flat_spelling[number],0),2),INDEX(sharp_spelling[],MATCH(scales[[#This Row],[n3]],sharp_spelling[number],0),2)),"")</f>
        <v>Eb</v>
      </c>
      <c r="U507" s="1" t="str">
        <f>IFERROR(IF($I507="b",INDEX(flat_spelling[],MATCH(scales[[#This Row],[n4]],flat_spelling[number],0),2),INDEX(sharp_spelling[],MATCH(scales[[#This Row],[n4]],sharp_spelling[number],0),2)),"")</f>
        <v>Gb</v>
      </c>
      <c r="V507" s="1" t="str">
        <f>IFERROR(IF($I507="b",INDEX(flat_spelling[],MATCH(scales[[#This Row],[n5]],flat_spelling[number],0),2),INDEX(sharp_spelling[],MATCH(scales[[#This Row],[n5]],sharp_spelling[number],0),2)),"")</f>
        <v>G</v>
      </c>
      <c r="W507" s="1" t="str">
        <f>IFERROR(IF($I507="b",INDEX(flat_spelling[],MATCH(scales[[#This Row],[n6]],flat_spelling[number],0),2),INDEX(sharp_spelling[],MATCH(scales[[#This Row],[n6]],sharp_spelling[number],0),2)),"")</f>
        <v>Ab</v>
      </c>
      <c r="X507" s="1" t="str">
        <f>IFERROR(IF($I507="b",INDEX(flat_spelling[],MATCH(scales[[#This Row],[n7]],flat_spelling[number],0),2),INDEX(sharp_spelling[],MATCH(scales[[#This Row],[n7]],sharp_spelling[number],0),2)),"")</f>
        <v>B</v>
      </c>
      <c r="Y507" s="1" t="str">
        <f>IFERROR(IF($I507="b",INDEX(flat_spelling[],MATCH(scales[[#This Row],[n8]],flat_spelling[number],0),2),INDEX(sharp_spelling[],MATCH(scales[[#This Row],[n8]],sharp_spelling[number],0),2)),"")</f>
        <v/>
      </c>
    </row>
    <row r="508" spans="2:25" x14ac:dyDescent="0.4">
      <c r="B508" s="1">
        <v>506</v>
      </c>
      <c r="C508" s="1">
        <v>2</v>
      </c>
      <c r="D508" s="1" t="str">
        <f>scales[[#This Row],[nn1]]</f>
        <v>C#</v>
      </c>
      <c r="E508" s="1" t="s">
        <v>116</v>
      </c>
      <c r="F508" s="1">
        <v>4</v>
      </c>
      <c r="G508" s="1" t="s">
        <v>97</v>
      </c>
      <c r="H508" s="1">
        <f t="shared" ref="H508:H518" si="323">MOD(H507,12)+1</f>
        <v>5</v>
      </c>
      <c r="I508" s="1" t="str">
        <f>IF(COUNTIF(RMS_spelling[number],scales[[#This Row],[RMS]])&gt;0,"b","")</f>
        <v/>
      </c>
      <c r="J508" s="1">
        <f t="shared" ref="J508:J518" si="324">MOD(J507,12)+1</f>
        <v>2</v>
      </c>
      <c r="K508" s="1">
        <f t="shared" ref="K508:K518" si="325">MOD(K507,12)+1</f>
        <v>4</v>
      </c>
      <c r="L508" s="1">
        <f t="shared" ref="L508:L518" si="326">MOD(L507,12)+1</f>
        <v>5</v>
      </c>
      <c r="M508" s="1">
        <f t="shared" ref="M508:M518" si="327">MOD(M507,12)+1</f>
        <v>8</v>
      </c>
      <c r="N508" s="1">
        <f t="shared" ref="N508:N518" si="328">MOD(N507,12)+1</f>
        <v>9</v>
      </c>
      <c r="O508" s="1">
        <f t="shared" ref="O508:O518" si="329">MOD(O507,12)+1</f>
        <v>10</v>
      </c>
      <c r="P508" s="1">
        <f t="shared" ref="P508:P518" si="330">MOD(P507,12)+1</f>
        <v>1</v>
      </c>
      <c r="R508" s="1" t="str">
        <f>IFERROR(IF($I508="b",INDEX(flat_spelling[],MATCH(scales[[#This Row],[n1]],flat_spelling[number],0),2),INDEX(sharp_spelling[],MATCH(scales[[#This Row],[n1]],sharp_spelling[number],0),2)),"")</f>
        <v>C#</v>
      </c>
      <c r="S508" s="1" t="str">
        <f>IFERROR(IF($I508="b",INDEX(flat_spelling[],MATCH(scales[[#This Row],[n2]],flat_spelling[number],0),2),INDEX(sharp_spelling[],MATCH(scales[[#This Row],[n2]],sharp_spelling[number],0),2)),"")</f>
        <v>D#</v>
      </c>
      <c r="T508" s="1" t="str">
        <f>IFERROR(IF($I508="b",INDEX(flat_spelling[],MATCH(scales[[#This Row],[n3]],flat_spelling[number],0),2),INDEX(sharp_spelling[],MATCH(scales[[#This Row],[n3]],sharp_spelling[number],0),2)),"")</f>
        <v>E</v>
      </c>
      <c r="U508" s="1" t="str">
        <f>IFERROR(IF($I508="b",INDEX(flat_spelling[],MATCH(scales[[#This Row],[n4]],flat_spelling[number],0),2),INDEX(sharp_spelling[],MATCH(scales[[#This Row],[n4]],sharp_spelling[number],0),2)),"")</f>
        <v>G</v>
      </c>
      <c r="V508" s="1" t="str">
        <f>IFERROR(IF($I508="b",INDEX(flat_spelling[],MATCH(scales[[#This Row],[n5]],flat_spelling[number],0),2),INDEX(sharp_spelling[],MATCH(scales[[#This Row],[n5]],sharp_spelling[number],0),2)),"")</f>
        <v>G#</v>
      </c>
      <c r="W508" s="1" t="str">
        <f>IFERROR(IF($I508="b",INDEX(flat_spelling[],MATCH(scales[[#This Row],[n6]],flat_spelling[number],0),2),INDEX(sharp_spelling[],MATCH(scales[[#This Row],[n6]],sharp_spelling[number],0),2)),"")</f>
        <v>A</v>
      </c>
      <c r="X508" s="1" t="str">
        <f>IFERROR(IF($I508="b",INDEX(flat_spelling[],MATCH(scales[[#This Row],[n7]],flat_spelling[number],0),2),INDEX(sharp_spelling[],MATCH(scales[[#This Row],[n7]],sharp_spelling[number],0),2)),"")</f>
        <v>C</v>
      </c>
      <c r="Y508" s="1" t="str">
        <f>IFERROR(IF($I508="b",INDEX(flat_spelling[],MATCH(scales[[#This Row],[n8]],flat_spelling[number],0),2),INDEX(sharp_spelling[],MATCH(scales[[#This Row],[n8]],sharp_spelling[number],0),2)),"")</f>
        <v/>
      </c>
    </row>
    <row r="509" spans="2:25" x14ac:dyDescent="0.4">
      <c r="B509" s="1">
        <v>507</v>
      </c>
      <c r="C509" s="1">
        <v>3</v>
      </c>
      <c r="D509" s="1" t="str">
        <f>scales[[#This Row],[nn1]]</f>
        <v>D</v>
      </c>
      <c r="E509" s="1" t="s">
        <v>116</v>
      </c>
      <c r="F509" s="1">
        <v>4</v>
      </c>
      <c r="G509" s="1" t="s">
        <v>97</v>
      </c>
      <c r="H509" s="1">
        <f t="shared" si="323"/>
        <v>6</v>
      </c>
      <c r="I509" s="1" t="str">
        <f>IF(COUNTIF(RMS_spelling[number],scales[[#This Row],[RMS]])&gt;0,"b","")</f>
        <v>b</v>
      </c>
      <c r="J509" s="1">
        <f t="shared" si="324"/>
        <v>3</v>
      </c>
      <c r="K509" s="1">
        <f t="shared" si="325"/>
        <v>5</v>
      </c>
      <c r="L509" s="1">
        <f t="shared" si="326"/>
        <v>6</v>
      </c>
      <c r="M509" s="1">
        <f t="shared" si="327"/>
        <v>9</v>
      </c>
      <c r="N509" s="1">
        <f t="shared" si="328"/>
        <v>10</v>
      </c>
      <c r="O509" s="1">
        <f t="shared" si="329"/>
        <v>11</v>
      </c>
      <c r="P509" s="1">
        <f t="shared" si="330"/>
        <v>2</v>
      </c>
      <c r="R509" s="1" t="str">
        <f>IFERROR(IF($I509="b",INDEX(flat_spelling[],MATCH(scales[[#This Row],[n1]],flat_spelling[number],0),2),INDEX(sharp_spelling[],MATCH(scales[[#This Row],[n1]],sharp_spelling[number],0),2)),"")</f>
        <v>D</v>
      </c>
      <c r="S509" s="1" t="str">
        <f>IFERROR(IF($I509="b",INDEX(flat_spelling[],MATCH(scales[[#This Row],[n2]],flat_spelling[number],0),2),INDEX(sharp_spelling[],MATCH(scales[[#This Row],[n2]],sharp_spelling[number],0),2)),"")</f>
        <v>E</v>
      </c>
      <c r="T509" s="1" t="str">
        <f>IFERROR(IF($I509="b",INDEX(flat_spelling[],MATCH(scales[[#This Row],[n3]],flat_spelling[number],0),2),INDEX(sharp_spelling[],MATCH(scales[[#This Row],[n3]],sharp_spelling[number],0),2)),"")</f>
        <v>F</v>
      </c>
      <c r="U509" s="1" t="str">
        <f>IFERROR(IF($I509="b",INDEX(flat_spelling[],MATCH(scales[[#This Row],[n4]],flat_spelling[number],0),2),INDEX(sharp_spelling[],MATCH(scales[[#This Row],[n4]],sharp_spelling[number],0),2)),"")</f>
        <v>Ab</v>
      </c>
      <c r="V509" s="1" t="str">
        <f>IFERROR(IF($I509="b",INDEX(flat_spelling[],MATCH(scales[[#This Row],[n5]],flat_spelling[number],0),2),INDEX(sharp_spelling[],MATCH(scales[[#This Row],[n5]],sharp_spelling[number],0),2)),"")</f>
        <v>A</v>
      </c>
      <c r="W509" s="1" t="str">
        <f>IFERROR(IF($I509="b",INDEX(flat_spelling[],MATCH(scales[[#This Row],[n6]],flat_spelling[number],0),2),INDEX(sharp_spelling[],MATCH(scales[[#This Row],[n6]],sharp_spelling[number],0),2)),"")</f>
        <v>Bb</v>
      </c>
      <c r="X509" s="1" t="str">
        <f>IFERROR(IF($I509="b",INDEX(flat_spelling[],MATCH(scales[[#This Row],[n7]],flat_spelling[number],0),2),INDEX(sharp_spelling[],MATCH(scales[[#This Row],[n7]],sharp_spelling[number],0),2)),"")</f>
        <v>Db</v>
      </c>
      <c r="Y509" s="1" t="str">
        <f>IFERROR(IF($I509="b",INDEX(flat_spelling[],MATCH(scales[[#This Row],[n8]],flat_spelling[number],0),2),INDEX(sharp_spelling[],MATCH(scales[[#This Row],[n8]],sharp_spelling[number],0),2)),"")</f>
        <v/>
      </c>
    </row>
    <row r="510" spans="2:25" x14ac:dyDescent="0.4">
      <c r="B510" s="1">
        <v>508</v>
      </c>
      <c r="C510" s="1">
        <v>4</v>
      </c>
      <c r="D510" s="1" t="str">
        <f>scales[[#This Row],[nn1]]</f>
        <v>D#</v>
      </c>
      <c r="E510" s="1" t="s">
        <v>116</v>
      </c>
      <c r="F510" s="1">
        <v>4</v>
      </c>
      <c r="G510" s="1" t="s">
        <v>97</v>
      </c>
      <c r="H510" s="1">
        <f t="shared" si="323"/>
        <v>7</v>
      </c>
      <c r="I510" s="1" t="str">
        <f>IF(COUNTIF(RMS_spelling[number],scales[[#This Row],[RMS]])&gt;0,"b","")</f>
        <v/>
      </c>
      <c r="J510" s="1">
        <f t="shared" si="324"/>
        <v>4</v>
      </c>
      <c r="K510" s="1">
        <f t="shared" si="325"/>
        <v>6</v>
      </c>
      <c r="L510" s="1">
        <f t="shared" si="326"/>
        <v>7</v>
      </c>
      <c r="M510" s="1">
        <f t="shared" si="327"/>
        <v>10</v>
      </c>
      <c r="N510" s="1">
        <f t="shared" si="328"/>
        <v>11</v>
      </c>
      <c r="O510" s="1">
        <f t="shared" si="329"/>
        <v>12</v>
      </c>
      <c r="P510" s="1">
        <f t="shared" si="330"/>
        <v>3</v>
      </c>
      <c r="R510" s="1" t="str">
        <f>IFERROR(IF($I510="b",INDEX(flat_spelling[],MATCH(scales[[#This Row],[n1]],flat_spelling[number],0),2),INDEX(sharp_spelling[],MATCH(scales[[#This Row],[n1]],sharp_spelling[number],0),2)),"")</f>
        <v>D#</v>
      </c>
      <c r="S510" s="1" t="str">
        <f>IFERROR(IF($I510="b",INDEX(flat_spelling[],MATCH(scales[[#This Row],[n2]],flat_spelling[number],0),2),INDEX(sharp_spelling[],MATCH(scales[[#This Row],[n2]],sharp_spelling[number],0),2)),"")</f>
        <v>F</v>
      </c>
      <c r="T510" s="1" t="str">
        <f>IFERROR(IF($I510="b",INDEX(flat_spelling[],MATCH(scales[[#This Row],[n3]],flat_spelling[number],0),2),INDEX(sharp_spelling[],MATCH(scales[[#This Row],[n3]],sharp_spelling[number],0),2)),"")</f>
        <v>F#</v>
      </c>
      <c r="U510" s="1" t="str">
        <f>IFERROR(IF($I510="b",INDEX(flat_spelling[],MATCH(scales[[#This Row],[n4]],flat_spelling[number],0),2),INDEX(sharp_spelling[],MATCH(scales[[#This Row],[n4]],sharp_spelling[number],0),2)),"")</f>
        <v>A</v>
      </c>
      <c r="V510" s="1" t="str">
        <f>IFERROR(IF($I510="b",INDEX(flat_spelling[],MATCH(scales[[#This Row],[n5]],flat_spelling[number],0),2),INDEX(sharp_spelling[],MATCH(scales[[#This Row],[n5]],sharp_spelling[number],0),2)),"")</f>
        <v>A#</v>
      </c>
      <c r="W510" s="1" t="str">
        <f>IFERROR(IF($I510="b",INDEX(flat_spelling[],MATCH(scales[[#This Row],[n6]],flat_spelling[number],0),2),INDEX(sharp_spelling[],MATCH(scales[[#This Row],[n6]],sharp_spelling[number],0),2)),"")</f>
        <v>B</v>
      </c>
      <c r="X510" s="1" t="str">
        <f>IFERROR(IF($I510="b",INDEX(flat_spelling[],MATCH(scales[[#This Row],[n7]],flat_spelling[number],0),2),INDEX(sharp_spelling[],MATCH(scales[[#This Row],[n7]],sharp_spelling[number],0),2)),"")</f>
        <v>D</v>
      </c>
      <c r="Y510" s="1" t="str">
        <f>IFERROR(IF($I510="b",INDEX(flat_spelling[],MATCH(scales[[#This Row],[n8]],flat_spelling[number],0),2),INDEX(sharp_spelling[],MATCH(scales[[#This Row],[n8]],sharp_spelling[number],0),2)),"")</f>
        <v/>
      </c>
    </row>
    <row r="511" spans="2:25" x14ac:dyDescent="0.4">
      <c r="B511" s="1">
        <v>509</v>
      </c>
      <c r="C511" s="1">
        <v>5</v>
      </c>
      <c r="D511" s="1" t="str">
        <f>scales[[#This Row],[nn1]]</f>
        <v>E</v>
      </c>
      <c r="E511" s="1" t="s">
        <v>116</v>
      </c>
      <c r="F511" s="1">
        <v>4</v>
      </c>
      <c r="G511" s="1" t="s">
        <v>97</v>
      </c>
      <c r="H511" s="1">
        <f t="shared" si="323"/>
        <v>8</v>
      </c>
      <c r="I511" s="1" t="str">
        <f>IF(COUNTIF(RMS_spelling[number],scales[[#This Row],[RMS]])&gt;0,"b","")</f>
        <v/>
      </c>
      <c r="J511" s="1">
        <f t="shared" si="324"/>
        <v>5</v>
      </c>
      <c r="K511" s="1">
        <f t="shared" si="325"/>
        <v>7</v>
      </c>
      <c r="L511" s="1">
        <f t="shared" si="326"/>
        <v>8</v>
      </c>
      <c r="M511" s="1">
        <f t="shared" si="327"/>
        <v>11</v>
      </c>
      <c r="N511" s="1">
        <f t="shared" si="328"/>
        <v>12</v>
      </c>
      <c r="O511" s="1">
        <f t="shared" si="329"/>
        <v>1</v>
      </c>
      <c r="P511" s="1">
        <f t="shared" si="330"/>
        <v>4</v>
      </c>
      <c r="R511" s="1" t="str">
        <f>IFERROR(IF($I511="b",INDEX(flat_spelling[],MATCH(scales[[#This Row],[n1]],flat_spelling[number],0),2),INDEX(sharp_spelling[],MATCH(scales[[#This Row],[n1]],sharp_spelling[number],0),2)),"")</f>
        <v>E</v>
      </c>
      <c r="S511" s="1" t="str">
        <f>IFERROR(IF($I511="b",INDEX(flat_spelling[],MATCH(scales[[#This Row],[n2]],flat_spelling[number],0),2),INDEX(sharp_spelling[],MATCH(scales[[#This Row],[n2]],sharp_spelling[number],0),2)),"")</f>
        <v>F#</v>
      </c>
      <c r="T511" s="1" t="str">
        <f>IFERROR(IF($I511="b",INDEX(flat_spelling[],MATCH(scales[[#This Row],[n3]],flat_spelling[number],0),2),INDEX(sharp_spelling[],MATCH(scales[[#This Row],[n3]],sharp_spelling[number],0),2)),"")</f>
        <v>G</v>
      </c>
      <c r="U511" s="1" t="str">
        <f>IFERROR(IF($I511="b",INDEX(flat_spelling[],MATCH(scales[[#This Row],[n4]],flat_spelling[number],0),2),INDEX(sharp_spelling[],MATCH(scales[[#This Row],[n4]],sharp_spelling[number],0),2)),"")</f>
        <v>A#</v>
      </c>
      <c r="V511" s="1" t="str">
        <f>IFERROR(IF($I511="b",INDEX(flat_spelling[],MATCH(scales[[#This Row],[n5]],flat_spelling[number],0),2),INDEX(sharp_spelling[],MATCH(scales[[#This Row],[n5]],sharp_spelling[number],0),2)),"")</f>
        <v>B</v>
      </c>
      <c r="W511" s="1" t="str">
        <f>IFERROR(IF($I511="b",INDEX(flat_spelling[],MATCH(scales[[#This Row],[n6]],flat_spelling[number],0),2),INDEX(sharp_spelling[],MATCH(scales[[#This Row],[n6]],sharp_spelling[number],0),2)),"")</f>
        <v>C</v>
      </c>
      <c r="X511" s="1" t="str">
        <f>IFERROR(IF($I511="b",INDEX(flat_spelling[],MATCH(scales[[#This Row],[n7]],flat_spelling[number],0),2),INDEX(sharp_spelling[],MATCH(scales[[#This Row],[n7]],sharp_spelling[number],0),2)),"")</f>
        <v>D#</v>
      </c>
      <c r="Y511" s="1" t="str">
        <f>IFERROR(IF($I511="b",INDEX(flat_spelling[],MATCH(scales[[#This Row],[n8]],flat_spelling[number],0),2),INDEX(sharp_spelling[],MATCH(scales[[#This Row],[n8]],sharp_spelling[number],0),2)),"")</f>
        <v/>
      </c>
    </row>
    <row r="512" spans="2:25" x14ac:dyDescent="0.4">
      <c r="B512" s="1">
        <v>510</v>
      </c>
      <c r="C512" s="1">
        <v>6</v>
      </c>
      <c r="D512" s="1" t="str">
        <f>scales[[#This Row],[nn1]]</f>
        <v>F</v>
      </c>
      <c r="E512" s="1" t="s">
        <v>116</v>
      </c>
      <c r="F512" s="1">
        <v>4</v>
      </c>
      <c r="G512" s="1" t="s">
        <v>97</v>
      </c>
      <c r="H512" s="1">
        <f t="shared" si="323"/>
        <v>9</v>
      </c>
      <c r="I512" s="1" t="str">
        <f>IF(COUNTIF(RMS_spelling[number],scales[[#This Row],[RMS]])&gt;0,"b","")</f>
        <v>b</v>
      </c>
      <c r="J512" s="1">
        <f t="shared" si="324"/>
        <v>6</v>
      </c>
      <c r="K512" s="1">
        <f t="shared" si="325"/>
        <v>8</v>
      </c>
      <c r="L512" s="1">
        <f t="shared" si="326"/>
        <v>9</v>
      </c>
      <c r="M512" s="1">
        <f t="shared" si="327"/>
        <v>12</v>
      </c>
      <c r="N512" s="1">
        <f t="shared" si="328"/>
        <v>1</v>
      </c>
      <c r="O512" s="1">
        <f t="shared" si="329"/>
        <v>2</v>
      </c>
      <c r="P512" s="1">
        <f t="shared" si="330"/>
        <v>5</v>
      </c>
      <c r="R512" s="1" t="str">
        <f>IFERROR(IF($I512="b",INDEX(flat_spelling[],MATCH(scales[[#This Row],[n1]],flat_spelling[number],0),2),INDEX(sharp_spelling[],MATCH(scales[[#This Row],[n1]],sharp_spelling[number],0),2)),"")</f>
        <v>F</v>
      </c>
      <c r="S512" s="1" t="str">
        <f>IFERROR(IF($I512="b",INDEX(flat_spelling[],MATCH(scales[[#This Row],[n2]],flat_spelling[number],0),2),INDEX(sharp_spelling[],MATCH(scales[[#This Row],[n2]],sharp_spelling[number],0),2)),"")</f>
        <v>G</v>
      </c>
      <c r="T512" s="1" t="str">
        <f>IFERROR(IF($I512="b",INDEX(flat_spelling[],MATCH(scales[[#This Row],[n3]],flat_spelling[number],0),2),INDEX(sharp_spelling[],MATCH(scales[[#This Row],[n3]],sharp_spelling[number],0),2)),"")</f>
        <v>Ab</v>
      </c>
      <c r="U512" s="1" t="str">
        <f>IFERROR(IF($I512="b",INDEX(flat_spelling[],MATCH(scales[[#This Row],[n4]],flat_spelling[number],0),2),INDEX(sharp_spelling[],MATCH(scales[[#This Row],[n4]],sharp_spelling[number],0),2)),"")</f>
        <v>B</v>
      </c>
      <c r="V512" s="1" t="str">
        <f>IFERROR(IF($I512="b",INDEX(flat_spelling[],MATCH(scales[[#This Row],[n5]],flat_spelling[number],0),2),INDEX(sharp_spelling[],MATCH(scales[[#This Row],[n5]],sharp_spelling[number],0),2)),"")</f>
        <v>C</v>
      </c>
      <c r="W512" s="1" t="str">
        <f>IFERROR(IF($I512="b",INDEX(flat_spelling[],MATCH(scales[[#This Row],[n6]],flat_spelling[number],0),2),INDEX(sharp_spelling[],MATCH(scales[[#This Row],[n6]],sharp_spelling[number],0),2)),"")</f>
        <v>Db</v>
      </c>
      <c r="X512" s="1" t="str">
        <f>IFERROR(IF($I512="b",INDEX(flat_spelling[],MATCH(scales[[#This Row],[n7]],flat_spelling[number],0),2),INDEX(sharp_spelling[],MATCH(scales[[#This Row],[n7]],sharp_spelling[number],0),2)),"")</f>
        <v>E</v>
      </c>
      <c r="Y512" s="1" t="str">
        <f>IFERROR(IF($I512="b",INDEX(flat_spelling[],MATCH(scales[[#This Row],[n8]],flat_spelling[number],0),2),INDEX(sharp_spelling[],MATCH(scales[[#This Row],[n8]],sharp_spelling[number],0),2)),"")</f>
        <v/>
      </c>
    </row>
    <row r="513" spans="2:25" x14ac:dyDescent="0.4">
      <c r="B513" s="1">
        <v>511</v>
      </c>
      <c r="C513" s="1">
        <v>7</v>
      </c>
      <c r="D513" s="1" t="str">
        <f>scales[[#This Row],[nn1]]</f>
        <v>F#</v>
      </c>
      <c r="E513" s="1" t="s">
        <v>116</v>
      </c>
      <c r="F513" s="1">
        <v>4</v>
      </c>
      <c r="G513" s="1" t="s">
        <v>97</v>
      </c>
      <c r="H513" s="1">
        <f t="shared" si="323"/>
        <v>10</v>
      </c>
      <c r="I513" s="1" t="str">
        <f>IF(COUNTIF(RMS_spelling[number],scales[[#This Row],[RMS]])&gt;0,"b","")</f>
        <v/>
      </c>
      <c r="J513" s="1">
        <f t="shared" si="324"/>
        <v>7</v>
      </c>
      <c r="K513" s="1">
        <f t="shared" si="325"/>
        <v>9</v>
      </c>
      <c r="L513" s="1">
        <f t="shared" si="326"/>
        <v>10</v>
      </c>
      <c r="M513" s="1">
        <f t="shared" si="327"/>
        <v>1</v>
      </c>
      <c r="N513" s="1">
        <f t="shared" si="328"/>
        <v>2</v>
      </c>
      <c r="O513" s="1">
        <f t="shared" si="329"/>
        <v>3</v>
      </c>
      <c r="P513" s="1">
        <f t="shared" si="330"/>
        <v>6</v>
      </c>
      <c r="R513" s="1" t="str">
        <f>IFERROR(IF($I513="b",INDEX(flat_spelling[],MATCH(scales[[#This Row],[n1]],flat_spelling[number],0),2),INDEX(sharp_spelling[],MATCH(scales[[#This Row],[n1]],sharp_spelling[number],0),2)),"")</f>
        <v>F#</v>
      </c>
      <c r="S513" s="1" t="str">
        <f>IFERROR(IF($I513="b",INDEX(flat_spelling[],MATCH(scales[[#This Row],[n2]],flat_spelling[number],0),2),INDEX(sharp_spelling[],MATCH(scales[[#This Row],[n2]],sharp_spelling[number],0),2)),"")</f>
        <v>G#</v>
      </c>
      <c r="T513" s="1" t="str">
        <f>IFERROR(IF($I513="b",INDEX(flat_spelling[],MATCH(scales[[#This Row],[n3]],flat_spelling[number],0),2),INDEX(sharp_spelling[],MATCH(scales[[#This Row],[n3]],sharp_spelling[number],0),2)),"")</f>
        <v>A</v>
      </c>
      <c r="U513" s="1" t="str">
        <f>IFERROR(IF($I513="b",INDEX(flat_spelling[],MATCH(scales[[#This Row],[n4]],flat_spelling[number],0),2),INDEX(sharp_spelling[],MATCH(scales[[#This Row],[n4]],sharp_spelling[number],0),2)),"")</f>
        <v>C</v>
      </c>
      <c r="V513" s="1" t="str">
        <f>IFERROR(IF($I513="b",INDEX(flat_spelling[],MATCH(scales[[#This Row],[n5]],flat_spelling[number],0),2),INDEX(sharp_spelling[],MATCH(scales[[#This Row],[n5]],sharp_spelling[number],0),2)),"")</f>
        <v>C#</v>
      </c>
      <c r="W513" s="1" t="str">
        <f>IFERROR(IF($I513="b",INDEX(flat_spelling[],MATCH(scales[[#This Row],[n6]],flat_spelling[number],0),2),INDEX(sharp_spelling[],MATCH(scales[[#This Row],[n6]],sharp_spelling[number],0),2)),"")</f>
        <v>D</v>
      </c>
      <c r="X513" s="1" t="str">
        <f>IFERROR(IF($I513="b",INDEX(flat_spelling[],MATCH(scales[[#This Row],[n7]],flat_spelling[number],0),2),INDEX(sharp_spelling[],MATCH(scales[[#This Row],[n7]],sharp_spelling[number],0),2)),"")</f>
        <v>F</v>
      </c>
      <c r="Y513" s="1" t="str">
        <f>IFERROR(IF($I513="b",INDEX(flat_spelling[],MATCH(scales[[#This Row],[n8]],flat_spelling[number],0),2),INDEX(sharp_spelling[],MATCH(scales[[#This Row],[n8]],sharp_spelling[number],0),2)),"")</f>
        <v/>
      </c>
    </row>
    <row r="514" spans="2:25" x14ac:dyDescent="0.4">
      <c r="B514" s="1">
        <v>512</v>
      </c>
      <c r="C514" s="1">
        <v>8</v>
      </c>
      <c r="D514" s="1" t="str">
        <f>scales[[#This Row],[nn1]]</f>
        <v>G</v>
      </c>
      <c r="E514" s="1" t="s">
        <v>116</v>
      </c>
      <c r="F514" s="1">
        <v>4</v>
      </c>
      <c r="G514" s="1" t="s">
        <v>97</v>
      </c>
      <c r="H514" s="1">
        <f t="shared" si="323"/>
        <v>11</v>
      </c>
      <c r="I514" s="1" t="str">
        <f>IF(COUNTIF(RMS_spelling[number],scales[[#This Row],[RMS]])&gt;0,"b","")</f>
        <v>b</v>
      </c>
      <c r="J514" s="1">
        <f t="shared" si="324"/>
        <v>8</v>
      </c>
      <c r="K514" s="1">
        <f t="shared" si="325"/>
        <v>10</v>
      </c>
      <c r="L514" s="1">
        <f t="shared" si="326"/>
        <v>11</v>
      </c>
      <c r="M514" s="1">
        <f t="shared" si="327"/>
        <v>2</v>
      </c>
      <c r="N514" s="1">
        <f t="shared" si="328"/>
        <v>3</v>
      </c>
      <c r="O514" s="1">
        <f t="shared" si="329"/>
        <v>4</v>
      </c>
      <c r="P514" s="1">
        <f t="shared" si="330"/>
        <v>7</v>
      </c>
      <c r="R514" s="1" t="str">
        <f>IFERROR(IF($I514="b",INDEX(flat_spelling[],MATCH(scales[[#This Row],[n1]],flat_spelling[number],0),2),INDEX(sharp_spelling[],MATCH(scales[[#This Row],[n1]],sharp_spelling[number],0),2)),"")</f>
        <v>G</v>
      </c>
      <c r="S514" s="1" t="str">
        <f>IFERROR(IF($I514="b",INDEX(flat_spelling[],MATCH(scales[[#This Row],[n2]],flat_spelling[number],0),2),INDEX(sharp_spelling[],MATCH(scales[[#This Row],[n2]],sharp_spelling[number],0),2)),"")</f>
        <v>A</v>
      </c>
      <c r="T514" s="1" t="str">
        <f>IFERROR(IF($I514="b",INDEX(flat_spelling[],MATCH(scales[[#This Row],[n3]],flat_spelling[number],0),2),INDEX(sharp_spelling[],MATCH(scales[[#This Row],[n3]],sharp_spelling[number],0),2)),"")</f>
        <v>Bb</v>
      </c>
      <c r="U514" s="1" t="str">
        <f>IFERROR(IF($I514="b",INDEX(flat_spelling[],MATCH(scales[[#This Row],[n4]],flat_spelling[number],0),2),INDEX(sharp_spelling[],MATCH(scales[[#This Row],[n4]],sharp_spelling[number],0),2)),"")</f>
        <v>Db</v>
      </c>
      <c r="V514" s="1" t="str">
        <f>IFERROR(IF($I514="b",INDEX(flat_spelling[],MATCH(scales[[#This Row],[n5]],flat_spelling[number],0),2),INDEX(sharp_spelling[],MATCH(scales[[#This Row],[n5]],sharp_spelling[number],0),2)),"")</f>
        <v>D</v>
      </c>
      <c r="W514" s="1" t="str">
        <f>IFERROR(IF($I514="b",INDEX(flat_spelling[],MATCH(scales[[#This Row],[n6]],flat_spelling[number],0),2),INDEX(sharp_spelling[],MATCH(scales[[#This Row],[n6]],sharp_spelling[number],0),2)),"")</f>
        <v>Eb</v>
      </c>
      <c r="X514" s="1" t="str">
        <f>IFERROR(IF($I514="b",INDEX(flat_spelling[],MATCH(scales[[#This Row],[n7]],flat_spelling[number],0),2),INDEX(sharp_spelling[],MATCH(scales[[#This Row],[n7]],sharp_spelling[number],0),2)),"")</f>
        <v>Gb</v>
      </c>
      <c r="Y514" s="1" t="str">
        <f>IFERROR(IF($I514="b",INDEX(flat_spelling[],MATCH(scales[[#This Row],[n8]],flat_spelling[number],0),2),INDEX(sharp_spelling[],MATCH(scales[[#This Row],[n8]],sharp_spelling[number],0),2)),"")</f>
        <v/>
      </c>
    </row>
    <row r="515" spans="2:25" x14ac:dyDescent="0.4">
      <c r="B515" s="1">
        <v>513</v>
      </c>
      <c r="C515" s="1">
        <v>9</v>
      </c>
      <c r="D515" s="1" t="str">
        <f>scales[[#This Row],[nn1]]</f>
        <v>G#</v>
      </c>
      <c r="E515" s="1" t="s">
        <v>116</v>
      </c>
      <c r="F515" s="1">
        <v>4</v>
      </c>
      <c r="G515" s="1" t="s">
        <v>97</v>
      </c>
      <c r="H515" s="1">
        <f t="shared" si="323"/>
        <v>12</v>
      </c>
      <c r="I515" s="1" t="str">
        <f>IF(COUNTIF(RMS_spelling[number],scales[[#This Row],[RMS]])&gt;0,"b","")</f>
        <v/>
      </c>
      <c r="J515" s="1">
        <f t="shared" si="324"/>
        <v>9</v>
      </c>
      <c r="K515" s="1">
        <f t="shared" si="325"/>
        <v>11</v>
      </c>
      <c r="L515" s="1">
        <f t="shared" si="326"/>
        <v>12</v>
      </c>
      <c r="M515" s="1">
        <f t="shared" si="327"/>
        <v>3</v>
      </c>
      <c r="N515" s="1">
        <f t="shared" si="328"/>
        <v>4</v>
      </c>
      <c r="O515" s="1">
        <f t="shared" si="329"/>
        <v>5</v>
      </c>
      <c r="P515" s="1">
        <f t="shared" si="330"/>
        <v>8</v>
      </c>
      <c r="R515" s="1" t="str">
        <f>IFERROR(IF($I515="b",INDEX(flat_spelling[],MATCH(scales[[#This Row],[n1]],flat_spelling[number],0),2),INDEX(sharp_spelling[],MATCH(scales[[#This Row],[n1]],sharp_spelling[number],0),2)),"")</f>
        <v>G#</v>
      </c>
      <c r="S515" s="1" t="str">
        <f>IFERROR(IF($I515="b",INDEX(flat_spelling[],MATCH(scales[[#This Row],[n2]],flat_spelling[number],0),2),INDEX(sharp_spelling[],MATCH(scales[[#This Row],[n2]],sharp_spelling[number],0),2)),"")</f>
        <v>A#</v>
      </c>
      <c r="T515" s="1" t="str">
        <f>IFERROR(IF($I515="b",INDEX(flat_spelling[],MATCH(scales[[#This Row],[n3]],flat_spelling[number],0),2),INDEX(sharp_spelling[],MATCH(scales[[#This Row],[n3]],sharp_spelling[number],0),2)),"")</f>
        <v>B</v>
      </c>
      <c r="U515" s="1" t="str">
        <f>IFERROR(IF($I515="b",INDEX(flat_spelling[],MATCH(scales[[#This Row],[n4]],flat_spelling[number],0),2),INDEX(sharp_spelling[],MATCH(scales[[#This Row],[n4]],sharp_spelling[number],0),2)),"")</f>
        <v>D</v>
      </c>
      <c r="V515" s="1" t="str">
        <f>IFERROR(IF($I515="b",INDEX(flat_spelling[],MATCH(scales[[#This Row],[n5]],flat_spelling[number],0),2),INDEX(sharp_spelling[],MATCH(scales[[#This Row],[n5]],sharp_spelling[number],0),2)),"")</f>
        <v>D#</v>
      </c>
      <c r="W515" s="1" t="str">
        <f>IFERROR(IF($I515="b",INDEX(flat_spelling[],MATCH(scales[[#This Row],[n6]],flat_spelling[number],0),2),INDEX(sharp_spelling[],MATCH(scales[[#This Row],[n6]],sharp_spelling[number],0),2)),"")</f>
        <v>E</v>
      </c>
      <c r="X515" s="1" t="str">
        <f>IFERROR(IF($I515="b",INDEX(flat_spelling[],MATCH(scales[[#This Row],[n7]],flat_spelling[number],0),2),INDEX(sharp_spelling[],MATCH(scales[[#This Row],[n7]],sharp_spelling[number],0),2)),"")</f>
        <v>G</v>
      </c>
      <c r="Y515" s="1" t="str">
        <f>IFERROR(IF($I515="b",INDEX(flat_spelling[],MATCH(scales[[#This Row],[n8]],flat_spelling[number],0),2),INDEX(sharp_spelling[],MATCH(scales[[#This Row],[n8]],sharp_spelling[number],0),2)),"")</f>
        <v/>
      </c>
    </row>
    <row r="516" spans="2:25" x14ac:dyDescent="0.4">
      <c r="B516" s="1">
        <v>514</v>
      </c>
      <c r="C516" s="1">
        <v>10</v>
      </c>
      <c r="D516" s="1" t="str">
        <f>scales[[#This Row],[nn1]]</f>
        <v>A</v>
      </c>
      <c r="E516" s="1" t="s">
        <v>116</v>
      </c>
      <c r="F516" s="1">
        <v>4</v>
      </c>
      <c r="G516" s="1" t="s">
        <v>97</v>
      </c>
      <c r="H516" s="1">
        <f t="shared" si="323"/>
        <v>1</v>
      </c>
      <c r="I516" s="1" t="str">
        <f>IF(COUNTIF(RMS_spelling[number],scales[[#This Row],[RMS]])&gt;0,"b","")</f>
        <v>b</v>
      </c>
      <c r="J516" s="1">
        <f t="shared" si="324"/>
        <v>10</v>
      </c>
      <c r="K516" s="1">
        <f t="shared" si="325"/>
        <v>12</v>
      </c>
      <c r="L516" s="1">
        <f t="shared" si="326"/>
        <v>1</v>
      </c>
      <c r="M516" s="1">
        <f t="shared" si="327"/>
        <v>4</v>
      </c>
      <c r="N516" s="1">
        <f t="shared" si="328"/>
        <v>5</v>
      </c>
      <c r="O516" s="1">
        <f t="shared" si="329"/>
        <v>6</v>
      </c>
      <c r="P516" s="1">
        <f t="shared" si="330"/>
        <v>9</v>
      </c>
      <c r="R516" s="1" t="str">
        <f>IFERROR(IF($I516="b",INDEX(flat_spelling[],MATCH(scales[[#This Row],[n1]],flat_spelling[number],0),2),INDEX(sharp_spelling[],MATCH(scales[[#This Row],[n1]],sharp_spelling[number],0),2)),"")</f>
        <v>A</v>
      </c>
      <c r="S516" s="1" t="str">
        <f>IFERROR(IF($I516="b",INDEX(flat_spelling[],MATCH(scales[[#This Row],[n2]],flat_spelling[number],0),2),INDEX(sharp_spelling[],MATCH(scales[[#This Row],[n2]],sharp_spelling[number],0),2)),"")</f>
        <v>B</v>
      </c>
      <c r="T516" s="1" t="str">
        <f>IFERROR(IF($I516="b",INDEX(flat_spelling[],MATCH(scales[[#This Row],[n3]],flat_spelling[number],0),2),INDEX(sharp_spelling[],MATCH(scales[[#This Row],[n3]],sharp_spelling[number],0),2)),"")</f>
        <v>C</v>
      </c>
      <c r="U516" s="1" t="str">
        <f>IFERROR(IF($I516="b",INDEX(flat_spelling[],MATCH(scales[[#This Row],[n4]],flat_spelling[number],0),2),INDEX(sharp_spelling[],MATCH(scales[[#This Row],[n4]],sharp_spelling[number],0),2)),"")</f>
        <v>Eb</v>
      </c>
      <c r="V516" s="1" t="str">
        <f>IFERROR(IF($I516="b",INDEX(flat_spelling[],MATCH(scales[[#This Row],[n5]],flat_spelling[number],0),2),INDEX(sharp_spelling[],MATCH(scales[[#This Row],[n5]],sharp_spelling[number],0),2)),"")</f>
        <v>E</v>
      </c>
      <c r="W516" s="1" t="str">
        <f>IFERROR(IF($I516="b",INDEX(flat_spelling[],MATCH(scales[[#This Row],[n6]],flat_spelling[number],0),2),INDEX(sharp_spelling[],MATCH(scales[[#This Row],[n6]],sharp_spelling[number],0),2)),"")</f>
        <v>F</v>
      </c>
      <c r="X516" s="1" t="str">
        <f>IFERROR(IF($I516="b",INDEX(flat_spelling[],MATCH(scales[[#This Row],[n7]],flat_spelling[number],0),2),INDEX(sharp_spelling[],MATCH(scales[[#This Row],[n7]],sharp_spelling[number],0),2)),"")</f>
        <v>Ab</v>
      </c>
      <c r="Y516" s="1" t="str">
        <f>IFERROR(IF($I516="b",INDEX(flat_spelling[],MATCH(scales[[#This Row],[n8]],flat_spelling[number],0),2),INDEX(sharp_spelling[],MATCH(scales[[#This Row],[n8]],sharp_spelling[number],0),2)),"")</f>
        <v/>
      </c>
    </row>
    <row r="517" spans="2:25" x14ac:dyDescent="0.4">
      <c r="B517" s="1">
        <v>515</v>
      </c>
      <c r="C517" s="1">
        <v>11</v>
      </c>
      <c r="D517" s="1" t="str">
        <f>scales[[#This Row],[nn1]]</f>
        <v>Bb</v>
      </c>
      <c r="E517" s="1" t="s">
        <v>116</v>
      </c>
      <c r="F517" s="1">
        <v>4</v>
      </c>
      <c r="G517" s="1" t="s">
        <v>97</v>
      </c>
      <c r="H517" s="1">
        <f t="shared" si="323"/>
        <v>2</v>
      </c>
      <c r="I517" s="1" t="str">
        <f>IF(COUNTIF(RMS_spelling[number],scales[[#This Row],[RMS]])&gt;0,"b","")</f>
        <v>b</v>
      </c>
      <c r="J517" s="1">
        <f t="shared" si="324"/>
        <v>11</v>
      </c>
      <c r="K517" s="1">
        <f t="shared" si="325"/>
        <v>1</v>
      </c>
      <c r="L517" s="1">
        <f t="shared" si="326"/>
        <v>2</v>
      </c>
      <c r="M517" s="1">
        <f t="shared" si="327"/>
        <v>5</v>
      </c>
      <c r="N517" s="1">
        <f t="shared" si="328"/>
        <v>6</v>
      </c>
      <c r="O517" s="1">
        <f t="shared" si="329"/>
        <v>7</v>
      </c>
      <c r="P517" s="1">
        <f t="shared" si="330"/>
        <v>10</v>
      </c>
      <c r="R517" s="1" t="str">
        <f>IFERROR(IF($I517="b",INDEX(flat_spelling[],MATCH(scales[[#This Row],[n1]],flat_spelling[number],0),2),INDEX(sharp_spelling[],MATCH(scales[[#This Row],[n1]],sharp_spelling[number],0),2)),"")</f>
        <v>Bb</v>
      </c>
      <c r="S517" s="1" t="str">
        <f>IFERROR(IF($I517="b",INDEX(flat_spelling[],MATCH(scales[[#This Row],[n2]],flat_spelling[number],0),2),INDEX(sharp_spelling[],MATCH(scales[[#This Row],[n2]],sharp_spelling[number],0),2)),"")</f>
        <v>C</v>
      </c>
      <c r="T517" s="1" t="str">
        <f>IFERROR(IF($I517="b",INDEX(flat_spelling[],MATCH(scales[[#This Row],[n3]],flat_spelling[number],0),2),INDEX(sharp_spelling[],MATCH(scales[[#This Row],[n3]],sharp_spelling[number],0),2)),"")</f>
        <v>Db</v>
      </c>
      <c r="U517" s="1" t="str">
        <f>IFERROR(IF($I517="b",INDEX(flat_spelling[],MATCH(scales[[#This Row],[n4]],flat_spelling[number],0),2),INDEX(sharp_spelling[],MATCH(scales[[#This Row],[n4]],sharp_spelling[number],0),2)),"")</f>
        <v>E</v>
      </c>
      <c r="V517" s="1" t="str">
        <f>IFERROR(IF($I517="b",INDEX(flat_spelling[],MATCH(scales[[#This Row],[n5]],flat_spelling[number],0),2),INDEX(sharp_spelling[],MATCH(scales[[#This Row],[n5]],sharp_spelling[number],0),2)),"")</f>
        <v>F</v>
      </c>
      <c r="W517" s="1" t="str">
        <f>IFERROR(IF($I517="b",INDEX(flat_spelling[],MATCH(scales[[#This Row],[n6]],flat_spelling[number],0),2),INDEX(sharp_spelling[],MATCH(scales[[#This Row],[n6]],sharp_spelling[number],0),2)),"")</f>
        <v>Gb</v>
      </c>
      <c r="X517" s="1" t="str">
        <f>IFERROR(IF($I517="b",INDEX(flat_spelling[],MATCH(scales[[#This Row],[n7]],flat_spelling[number],0),2),INDEX(sharp_spelling[],MATCH(scales[[#This Row],[n7]],sharp_spelling[number],0),2)),"")</f>
        <v>A</v>
      </c>
      <c r="Y517" s="1" t="str">
        <f>IFERROR(IF($I517="b",INDEX(flat_spelling[],MATCH(scales[[#This Row],[n8]],flat_spelling[number],0),2),INDEX(sharp_spelling[],MATCH(scales[[#This Row],[n8]],sharp_spelling[number],0),2)),"")</f>
        <v/>
      </c>
    </row>
    <row r="518" spans="2:25" x14ac:dyDescent="0.4">
      <c r="B518" s="1">
        <v>516</v>
      </c>
      <c r="C518" s="1">
        <v>12</v>
      </c>
      <c r="D518" s="1" t="str">
        <f>scales[[#This Row],[nn1]]</f>
        <v>B</v>
      </c>
      <c r="E518" s="1" t="s">
        <v>116</v>
      </c>
      <c r="F518" s="1">
        <v>4</v>
      </c>
      <c r="G518" s="1" t="s">
        <v>97</v>
      </c>
      <c r="H518" s="1">
        <f t="shared" si="323"/>
        <v>3</v>
      </c>
      <c r="I518" s="1" t="str">
        <f>IF(COUNTIF(RMS_spelling[number],scales[[#This Row],[RMS]])&gt;0,"b","")</f>
        <v/>
      </c>
      <c r="J518" s="1">
        <f t="shared" si="324"/>
        <v>12</v>
      </c>
      <c r="K518" s="1">
        <f t="shared" si="325"/>
        <v>2</v>
      </c>
      <c r="L518" s="1">
        <f t="shared" si="326"/>
        <v>3</v>
      </c>
      <c r="M518" s="1">
        <f t="shared" si="327"/>
        <v>6</v>
      </c>
      <c r="N518" s="1">
        <f t="shared" si="328"/>
        <v>7</v>
      </c>
      <c r="O518" s="1">
        <f t="shared" si="329"/>
        <v>8</v>
      </c>
      <c r="P518" s="1">
        <f t="shared" si="330"/>
        <v>11</v>
      </c>
      <c r="R518" s="1" t="str">
        <f>IFERROR(IF($I518="b",INDEX(flat_spelling[],MATCH(scales[[#This Row],[n1]],flat_spelling[number],0),2),INDEX(sharp_spelling[],MATCH(scales[[#This Row],[n1]],sharp_spelling[number],0),2)),"")</f>
        <v>B</v>
      </c>
      <c r="S518" s="1" t="str">
        <f>IFERROR(IF($I518="b",INDEX(flat_spelling[],MATCH(scales[[#This Row],[n2]],flat_spelling[number],0),2),INDEX(sharp_spelling[],MATCH(scales[[#This Row],[n2]],sharp_spelling[number],0),2)),"")</f>
        <v>C#</v>
      </c>
      <c r="T518" s="1" t="str">
        <f>IFERROR(IF($I518="b",INDEX(flat_spelling[],MATCH(scales[[#This Row],[n3]],flat_spelling[number],0),2),INDEX(sharp_spelling[],MATCH(scales[[#This Row],[n3]],sharp_spelling[number],0),2)),"")</f>
        <v>D</v>
      </c>
      <c r="U518" s="1" t="str">
        <f>IFERROR(IF($I518="b",INDEX(flat_spelling[],MATCH(scales[[#This Row],[n4]],flat_spelling[number],0),2),INDEX(sharp_spelling[],MATCH(scales[[#This Row],[n4]],sharp_spelling[number],0),2)),"")</f>
        <v>F</v>
      </c>
      <c r="V518" s="1" t="str">
        <f>IFERROR(IF($I518="b",INDEX(flat_spelling[],MATCH(scales[[#This Row],[n5]],flat_spelling[number],0),2),INDEX(sharp_spelling[],MATCH(scales[[#This Row],[n5]],sharp_spelling[number],0),2)),"")</f>
        <v>F#</v>
      </c>
      <c r="W518" s="1" t="str">
        <f>IFERROR(IF($I518="b",INDEX(flat_spelling[],MATCH(scales[[#This Row],[n6]],flat_spelling[number],0),2),INDEX(sharp_spelling[],MATCH(scales[[#This Row],[n6]],sharp_spelling[number],0),2)),"")</f>
        <v>G</v>
      </c>
      <c r="X518" s="1" t="str">
        <f>IFERROR(IF($I518="b",INDEX(flat_spelling[],MATCH(scales[[#This Row],[n7]],flat_spelling[number],0),2),INDEX(sharp_spelling[],MATCH(scales[[#This Row],[n7]],sharp_spelling[number],0),2)),"")</f>
        <v>A#</v>
      </c>
      <c r="Y518" s="1" t="str">
        <f>IFERROR(IF($I518="b",INDEX(flat_spelling[],MATCH(scales[[#This Row],[n8]],flat_spelling[number],0),2),INDEX(sharp_spelling[],MATCH(scales[[#This Row],[n8]],sharp_spelling[number],0),2)),"")</f>
        <v/>
      </c>
    </row>
    <row r="519" spans="2:25" x14ac:dyDescent="0.4">
      <c r="B519" s="1">
        <v>517</v>
      </c>
      <c r="C519" s="1">
        <v>1</v>
      </c>
      <c r="D519" s="1" t="str">
        <f>scales[[#This Row],[nn1]]</f>
        <v>C</v>
      </c>
      <c r="E519" s="1" t="s">
        <v>116</v>
      </c>
      <c r="F519" s="1">
        <v>5</v>
      </c>
      <c r="G519" s="1" t="s">
        <v>98</v>
      </c>
      <c r="H519" s="1">
        <f>MOD($H$3+4,12)+1</f>
        <v>6</v>
      </c>
      <c r="I519" s="1" t="str">
        <f>IF(COUNTIF(RMS_spelling[number],scales[[#This Row],[RMS]])&gt;0,"b","")</f>
        <v>b</v>
      </c>
      <c r="J519" s="1">
        <v>1</v>
      </c>
      <c r="K519" s="1">
        <v>2</v>
      </c>
      <c r="L519" s="1">
        <v>5</v>
      </c>
      <c r="M519" s="1">
        <v>6</v>
      </c>
      <c r="N519" s="1">
        <v>7</v>
      </c>
      <c r="O519" s="1">
        <v>10</v>
      </c>
      <c r="P519" s="1">
        <v>11</v>
      </c>
      <c r="R519" s="1" t="str">
        <f>IFERROR(IF($I519="b",INDEX(flat_spelling[],MATCH(scales[[#This Row],[n1]],flat_spelling[number],0),2),INDEX(sharp_spelling[],MATCH(scales[[#This Row],[n1]],sharp_spelling[number],0),2)),"")</f>
        <v>C</v>
      </c>
      <c r="S519" s="1" t="str">
        <f>IFERROR(IF($I519="b",INDEX(flat_spelling[],MATCH(scales[[#This Row],[n2]],flat_spelling[number],0),2),INDEX(sharp_spelling[],MATCH(scales[[#This Row],[n2]],sharp_spelling[number],0),2)),"")</f>
        <v>Db</v>
      </c>
      <c r="T519" s="1" t="str">
        <f>IFERROR(IF($I519="b",INDEX(flat_spelling[],MATCH(scales[[#This Row],[n3]],flat_spelling[number],0),2),INDEX(sharp_spelling[],MATCH(scales[[#This Row],[n3]],sharp_spelling[number],0),2)),"")</f>
        <v>E</v>
      </c>
      <c r="U519" s="1" t="str">
        <f>IFERROR(IF($I519="b",INDEX(flat_spelling[],MATCH(scales[[#This Row],[n4]],flat_spelling[number],0),2),INDEX(sharp_spelling[],MATCH(scales[[#This Row],[n4]],sharp_spelling[number],0),2)),"")</f>
        <v>F</v>
      </c>
      <c r="V519" s="1" t="str">
        <f>IFERROR(IF($I519="b",INDEX(flat_spelling[],MATCH(scales[[#This Row],[n5]],flat_spelling[number],0),2),INDEX(sharp_spelling[],MATCH(scales[[#This Row],[n5]],sharp_spelling[number],0),2)),"")</f>
        <v>Gb</v>
      </c>
      <c r="W519" s="1" t="str">
        <f>IFERROR(IF($I519="b",INDEX(flat_spelling[],MATCH(scales[[#This Row],[n6]],flat_spelling[number],0),2),INDEX(sharp_spelling[],MATCH(scales[[#This Row],[n6]],sharp_spelling[number],0),2)),"")</f>
        <v>A</v>
      </c>
      <c r="X519" s="1" t="str">
        <f>IFERROR(IF($I519="b",INDEX(flat_spelling[],MATCH(scales[[#This Row],[n7]],flat_spelling[number],0),2),INDEX(sharp_spelling[],MATCH(scales[[#This Row],[n7]],sharp_spelling[number],0),2)),"")</f>
        <v>Bb</v>
      </c>
      <c r="Y519" s="1" t="str">
        <f>IFERROR(IF($I519="b",INDEX(flat_spelling[],MATCH(scales[[#This Row],[n8]],flat_spelling[number],0),2),INDEX(sharp_spelling[],MATCH(scales[[#This Row],[n8]],sharp_spelling[number],0),2)),"")</f>
        <v/>
      </c>
    </row>
    <row r="520" spans="2:25" x14ac:dyDescent="0.4">
      <c r="B520" s="1">
        <v>518</v>
      </c>
      <c r="C520" s="1">
        <v>2</v>
      </c>
      <c r="D520" s="1" t="str">
        <f>scales[[#This Row],[nn1]]</f>
        <v>C#</v>
      </c>
      <c r="E520" s="1" t="s">
        <v>116</v>
      </c>
      <c r="F520" s="1">
        <v>5</v>
      </c>
      <c r="G520" s="1" t="s">
        <v>98</v>
      </c>
      <c r="H520" s="1">
        <f t="shared" ref="H520:H530" si="331">MOD(H519,12)+1</f>
        <v>7</v>
      </c>
      <c r="I520" s="1" t="str">
        <f>IF(COUNTIF(RMS_spelling[number],scales[[#This Row],[RMS]])&gt;0,"b","")</f>
        <v/>
      </c>
      <c r="J520" s="1">
        <f t="shared" ref="J520:J530" si="332">MOD(J519,12)+1</f>
        <v>2</v>
      </c>
      <c r="K520" s="1">
        <f t="shared" ref="K520:K530" si="333">MOD(K519,12)+1</f>
        <v>3</v>
      </c>
      <c r="L520" s="1">
        <f t="shared" ref="L520:L530" si="334">MOD(L519,12)+1</f>
        <v>6</v>
      </c>
      <c r="M520" s="1">
        <f t="shared" ref="M520:M530" si="335">MOD(M519,12)+1</f>
        <v>7</v>
      </c>
      <c r="N520" s="1">
        <f t="shared" ref="N520:N530" si="336">MOD(N519,12)+1</f>
        <v>8</v>
      </c>
      <c r="O520" s="1">
        <f t="shared" ref="O520:O530" si="337">MOD(O519,12)+1</f>
        <v>11</v>
      </c>
      <c r="P520" s="1">
        <f t="shared" ref="P520:P530" si="338">MOD(P519,12)+1</f>
        <v>12</v>
      </c>
      <c r="R520" s="1" t="str">
        <f>IFERROR(IF($I520="b",INDEX(flat_spelling[],MATCH(scales[[#This Row],[n1]],flat_spelling[number],0),2),INDEX(sharp_spelling[],MATCH(scales[[#This Row],[n1]],sharp_spelling[number],0),2)),"")</f>
        <v>C#</v>
      </c>
      <c r="S520" s="1" t="str">
        <f>IFERROR(IF($I520="b",INDEX(flat_spelling[],MATCH(scales[[#This Row],[n2]],flat_spelling[number],0),2),INDEX(sharp_spelling[],MATCH(scales[[#This Row],[n2]],sharp_spelling[number],0),2)),"")</f>
        <v>D</v>
      </c>
      <c r="T520" s="1" t="str">
        <f>IFERROR(IF($I520="b",INDEX(flat_spelling[],MATCH(scales[[#This Row],[n3]],flat_spelling[number],0),2),INDEX(sharp_spelling[],MATCH(scales[[#This Row],[n3]],sharp_spelling[number],0),2)),"")</f>
        <v>F</v>
      </c>
      <c r="U520" s="1" t="str">
        <f>IFERROR(IF($I520="b",INDEX(flat_spelling[],MATCH(scales[[#This Row],[n4]],flat_spelling[number],0),2),INDEX(sharp_spelling[],MATCH(scales[[#This Row],[n4]],sharp_spelling[number],0),2)),"")</f>
        <v>F#</v>
      </c>
      <c r="V520" s="1" t="str">
        <f>IFERROR(IF($I520="b",INDEX(flat_spelling[],MATCH(scales[[#This Row],[n5]],flat_spelling[number],0),2),INDEX(sharp_spelling[],MATCH(scales[[#This Row],[n5]],sharp_spelling[number],0),2)),"")</f>
        <v>G</v>
      </c>
      <c r="W520" s="1" t="str">
        <f>IFERROR(IF($I520="b",INDEX(flat_spelling[],MATCH(scales[[#This Row],[n6]],flat_spelling[number],0),2),INDEX(sharp_spelling[],MATCH(scales[[#This Row],[n6]],sharp_spelling[number],0),2)),"")</f>
        <v>A#</v>
      </c>
      <c r="X520" s="1" t="str">
        <f>IFERROR(IF($I520="b",INDEX(flat_spelling[],MATCH(scales[[#This Row],[n7]],flat_spelling[number],0),2),INDEX(sharp_spelling[],MATCH(scales[[#This Row],[n7]],sharp_spelling[number],0),2)),"")</f>
        <v>B</v>
      </c>
      <c r="Y520" s="1" t="str">
        <f>IFERROR(IF($I520="b",INDEX(flat_spelling[],MATCH(scales[[#This Row],[n8]],flat_spelling[number],0),2),INDEX(sharp_spelling[],MATCH(scales[[#This Row],[n8]],sharp_spelling[number],0),2)),"")</f>
        <v/>
      </c>
    </row>
    <row r="521" spans="2:25" x14ac:dyDescent="0.4">
      <c r="B521" s="1">
        <v>519</v>
      </c>
      <c r="C521" s="1">
        <v>3</v>
      </c>
      <c r="D521" s="1" t="str">
        <f>scales[[#This Row],[nn1]]</f>
        <v>D</v>
      </c>
      <c r="E521" s="1" t="s">
        <v>116</v>
      </c>
      <c r="F521" s="1">
        <v>5</v>
      </c>
      <c r="G521" s="1" t="s">
        <v>98</v>
      </c>
      <c r="H521" s="1">
        <f t="shared" si="331"/>
        <v>8</v>
      </c>
      <c r="I521" s="1" t="str">
        <f>IF(COUNTIF(RMS_spelling[number],scales[[#This Row],[RMS]])&gt;0,"b","")</f>
        <v/>
      </c>
      <c r="J521" s="1">
        <f t="shared" si="332"/>
        <v>3</v>
      </c>
      <c r="K521" s="1">
        <f t="shared" si="333"/>
        <v>4</v>
      </c>
      <c r="L521" s="1">
        <f t="shared" si="334"/>
        <v>7</v>
      </c>
      <c r="M521" s="1">
        <f t="shared" si="335"/>
        <v>8</v>
      </c>
      <c r="N521" s="1">
        <f t="shared" si="336"/>
        <v>9</v>
      </c>
      <c r="O521" s="1">
        <f t="shared" si="337"/>
        <v>12</v>
      </c>
      <c r="P521" s="1">
        <f t="shared" si="338"/>
        <v>1</v>
      </c>
      <c r="R521" s="1" t="str">
        <f>IFERROR(IF($I521="b",INDEX(flat_spelling[],MATCH(scales[[#This Row],[n1]],flat_spelling[number],0),2),INDEX(sharp_spelling[],MATCH(scales[[#This Row],[n1]],sharp_spelling[number],0),2)),"")</f>
        <v>D</v>
      </c>
      <c r="S521" s="1" t="str">
        <f>IFERROR(IF($I521="b",INDEX(flat_spelling[],MATCH(scales[[#This Row],[n2]],flat_spelling[number],0),2),INDEX(sharp_spelling[],MATCH(scales[[#This Row],[n2]],sharp_spelling[number],0),2)),"")</f>
        <v>D#</v>
      </c>
      <c r="T521" s="1" t="str">
        <f>IFERROR(IF($I521="b",INDEX(flat_spelling[],MATCH(scales[[#This Row],[n3]],flat_spelling[number],0),2),INDEX(sharp_spelling[],MATCH(scales[[#This Row],[n3]],sharp_spelling[number],0),2)),"")</f>
        <v>F#</v>
      </c>
      <c r="U521" s="1" t="str">
        <f>IFERROR(IF($I521="b",INDEX(flat_spelling[],MATCH(scales[[#This Row],[n4]],flat_spelling[number],0),2),INDEX(sharp_spelling[],MATCH(scales[[#This Row],[n4]],sharp_spelling[number],0),2)),"")</f>
        <v>G</v>
      </c>
      <c r="V521" s="1" t="str">
        <f>IFERROR(IF($I521="b",INDEX(flat_spelling[],MATCH(scales[[#This Row],[n5]],flat_spelling[number],0),2),INDEX(sharp_spelling[],MATCH(scales[[#This Row],[n5]],sharp_spelling[number],0),2)),"")</f>
        <v>G#</v>
      </c>
      <c r="W521" s="1" t="str">
        <f>IFERROR(IF($I521="b",INDEX(flat_spelling[],MATCH(scales[[#This Row],[n6]],flat_spelling[number],0),2),INDEX(sharp_spelling[],MATCH(scales[[#This Row],[n6]],sharp_spelling[number],0),2)),"")</f>
        <v>B</v>
      </c>
      <c r="X521" s="1" t="str">
        <f>IFERROR(IF($I521="b",INDEX(flat_spelling[],MATCH(scales[[#This Row],[n7]],flat_spelling[number],0),2),INDEX(sharp_spelling[],MATCH(scales[[#This Row],[n7]],sharp_spelling[number],0),2)),"")</f>
        <v>C</v>
      </c>
      <c r="Y521" s="1" t="str">
        <f>IFERROR(IF($I521="b",INDEX(flat_spelling[],MATCH(scales[[#This Row],[n8]],flat_spelling[number],0),2),INDEX(sharp_spelling[],MATCH(scales[[#This Row],[n8]],sharp_spelling[number],0),2)),"")</f>
        <v/>
      </c>
    </row>
    <row r="522" spans="2:25" x14ac:dyDescent="0.4">
      <c r="B522" s="1">
        <v>520</v>
      </c>
      <c r="C522" s="1">
        <v>4</v>
      </c>
      <c r="D522" s="1" t="str">
        <f>scales[[#This Row],[nn1]]</f>
        <v>Eb</v>
      </c>
      <c r="E522" s="1" t="s">
        <v>116</v>
      </c>
      <c r="F522" s="1">
        <v>5</v>
      </c>
      <c r="G522" s="1" t="s">
        <v>98</v>
      </c>
      <c r="H522" s="1">
        <f t="shared" si="331"/>
        <v>9</v>
      </c>
      <c r="I522" s="1" t="str">
        <f>IF(COUNTIF(RMS_spelling[number],scales[[#This Row],[RMS]])&gt;0,"b","")</f>
        <v>b</v>
      </c>
      <c r="J522" s="1">
        <f t="shared" si="332"/>
        <v>4</v>
      </c>
      <c r="K522" s="1">
        <f t="shared" si="333"/>
        <v>5</v>
      </c>
      <c r="L522" s="1">
        <f t="shared" si="334"/>
        <v>8</v>
      </c>
      <c r="M522" s="1">
        <f t="shared" si="335"/>
        <v>9</v>
      </c>
      <c r="N522" s="1">
        <f t="shared" si="336"/>
        <v>10</v>
      </c>
      <c r="O522" s="1">
        <f t="shared" si="337"/>
        <v>1</v>
      </c>
      <c r="P522" s="1">
        <f t="shared" si="338"/>
        <v>2</v>
      </c>
      <c r="R522" s="1" t="str">
        <f>IFERROR(IF($I522="b",INDEX(flat_spelling[],MATCH(scales[[#This Row],[n1]],flat_spelling[number],0),2),INDEX(sharp_spelling[],MATCH(scales[[#This Row],[n1]],sharp_spelling[number],0),2)),"")</f>
        <v>Eb</v>
      </c>
      <c r="S522" s="1" t="str">
        <f>IFERROR(IF($I522="b",INDEX(flat_spelling[],MATCH(scales[[#This Row],[n2]],flat_spelling[number],0),2),INDEX(sharp_spelling[],MATCH(scales[[#This Row],[n2]],sharp_spelling[number],0),2)),"")</f>
        <v>E</v>
      </c>
      <c r="T522" s="1" t="str">
        <f>IFERROR(IF($I522="b",INDEX(flat_spelling[],MATCH(scales[[#This Row],[n3]],flat_spelling[number],0),2),INDEX(sharp_spelling[],MATCH(scales[[#This Row],[n3]],sharp_spelling[number],0),2)),"")</f>
        <v>G</v>
      </c>
      <c r="U522" s="1" t="str">
        <f>IFERROR(IF($I522="b",INDEX(flat_spelling[],MATCH(scales[[#This Row],[n4]],flat_spelling[number],0),2),INDEX(sharp_spelling[],MATCH(scales[[#This Row],[n4]],sharp_spelling[number],0),2)),"")</f>
        <v>Ab</v>
      </c>
      <c r="V522" s="1" t="str">
        <f>IFERROR(IF($I522="b",INDEX(flat_spelling[],MATCH(scales[[#This Row],[n5]],flat_spelling[number],0),2),INDEX(sharp_spelling[],MATCH(scales[[#This Row],[n5]],sharp_spelling[number],0),2)),"")</f>
        <v>A</v>
      </c>
      <c r="W522" s="1" t="str">
        <f>IFERROR(IF($I522="b",INDEX(flat_spelling[],MATCH(scales[[#This Row],[n6]],flat_spelling[number],0),2),INDEX(sharp_spelling[],MATCH(scales[[#This Row],[n6]],sharp_spelling[number],0),2)),"")</f>
        <v>C</v>
      </c>
      <c r="X522" s="1" t="str">
        <f>IFERROR(IF($I522="b",INDEX(flat_spelling[],MATCH(scales[[#This Row],[n7]],flat_spelling[number],0),2),INDEX(sharp_spelling[],MATCH(scales[[#This Row],[n7]],sharp_spelling[number],0),2)),"")</f>
        <v>Db</v>
      </c>
      <c r="Y522" s="1" t="str">
        <f>IFERROR(IF($I522="b",INDEX(flat_spelling[],MATCH(scales[[#This Row],[n8]],flat_spelling[number],0),2),INDEX(sharp_spelling[],MATCH(scales[[#This Row],[n8]],sharp_spelling[number],0),2)),"")</f>
        <v/>
      </c>
    </row>
    <row r="523" spans="2:25" x14ac:dyDescent="0.4">
      <c r="B523" s="1">
        <v>521</v>
      </c>
      <c r="C523" s="1">
        <v>5</v>
      </c>
      <c r="D523" s="1" t="str">
        <f>scales[[#This Row],[nn1]]</f>
        <v>E</v>
      </c>
      <c r="E523" s="1" t="s">
        <v>116</v>
      </c>
      <c r="F523" s="1">
        <v>5</v>
      </c>
      <c r="G523" s="1" t="s">
        <v>98</v>
      </c>
      <c r="H523" s="1">
        <f t="shared" si="331"/>
        <v>10</v>
      </c>
      <c r="I523" s="1" t="str">
        <f>IF(COUNTIF(RMS_spelling[number],scales[[#This Row],[RMS]])&gt;0,"b","")</f>
        <v/>
      </c>
      <c r="J523" s="1">
        <f t="shared" si="332"/>
        <v>5</v>
      </c>
      <c r="K523" s="1">
        <f t="shared" si="333"/>
        <v>6</v>
      </c>
      <c r="L523" s="1">
        <f t="shared" si="334"/>
        <v>9</v>
      </c>
      <c r="M523" s="1">
        <f t="shared" si="335"/>
        <v>10</v>
      </c>
      <c r="N523" s="1">
        <f t="shared" si="336"/>
        <v>11</v>
      </c>
      <c r="O523" s="1">
        <f t="shared" si="337"/>
        <v>2</v>
      </c>
      <c r="P523" s="1">
        <f t="shared" si="338"/>
        <v>3</v>
      </c>
      <c r="R523" s="1" t="str">
        <f>IFERROR(IF($I523="b",INDEX(flat_spelling[],MATCH(scales[[#This Row],[n1]],flat_spelling[number],0),2),INDEX(sharp_spelling[],MATCH(scales[[#This Row],[n1]],sharp_spelling[number],0),2)),"")</f>
        <v>E</v>
      </c>
      <c r="S523" s="1" t="str">
        <f>IFERROR(IF($I523="b",INDEX(flat_spelling[],MATCH(scales[[#This Row],[n2]],flat_spelling[number],0),2),INDEX(sharp_spelling[],MATCH(scales[[#This Row],[n2]],sharp_spelling[number],0),2)),"")</f>
        <v>F</v>
      </c>
      <c r="T523" s="1" t="str">
        <f>IFERROR(IF($I523="b",INDEX(flat_spelling[],MATCH(scales[[#This Row],[n3]],flat_spelling[number],0),2),INDEX(sharp_spelling[],MATCH(scales[[#This Row],[n3]],sharp_spelling[number],0),2)),"")</f>
        <v>G#</v>
      </c>
      <c r="U523" s="1" t="str">
        <f>IFERROR(IF($I523="b",INDEX(flat_spelling[],MATCH(scales[[#This Row],[n4]],flat_spelling[number],0),2),INDEX(sharp_spelling[],MATCH(scales[[#This Row],[n4]],sharp_spelling[number],0),2)),"")</f>
        <v>A</v>
      </c>
      <c r="V523" s="1" t="str">
        <f>IFERROR(IF($I523="b",INDEX(flat_spelling[],MATCH(scales[[#This Row],[n5]],flat_spelling[number],0),2),INDEX(sharp_spelling[],MATCH(scales[[#This Row],[n5]],sharp_spelling[number],0),2)),"")</f>
        <v>A#</v>
      </c>
      <c r="W523" s="1" t="str">
        <f>IFERROR(IF($I523="b",INDEX(flat_spelling[],MATCH(scales[[#This Row],[n6]],flat_spelling[number],0),2),INDEX(sharp_spelling[],MATCH(scales[[#This Row],[n6]],sharp_spelling[number],0),2)),"")</f>
        <v>C#</v>
      </c>
      <c r="X523" s="1" t="str">
        <f>IFERROR(IF($I523="b",INDEX(flat_spelling[],MATCH(scales[[#This Row],[n7]],flat_spelling[number],0),2),INDEX(sharp_spelling[],MATCH(scales[[#This Row],[n7]],sharp_spelling[number],0),2)),"")</f>
        <v>D</v>
      </c>
      <c r="Y523" s="1" t="str">
        <f>IFERROR(IF($I523="b",INDEX(flat_spelling[],MATCH(scales[[#This Row],[n8]],flat_spelling[number],0),2),INDEX(sharp_spelling[],MATCH(scales[[#This Row],[n8]],sharp_spelling[number],0),2)),"")</f>
        <v/>
      </c>
    </row>
    <row r="524" spans="2:25" x14ac:dyDescent="0.4">
      <c r="B524" s="1">
        <v>522</v>
      </c>
      <c r="C524" s="1">
        <v>6</v>
      </c>
      <c r="D524" s="1" t="str">
        <f>scales[[#This Row],[nn1]]</f>
        <v>F</v>
      </c>
      <c r="E524" s="1" t="s">
        <v>116</v>
      </c>
      <c r="F524" s="1">
        <v>5</v>
      </c>
      <c r="G524" s="1" t="s">
        <v>98</v>
      </c>
      <c r="H524" s="1">
        <f t="shared" si="331"/>
        <v>11</v>
      </c>
      <c r="I524" s="1" t="str">
        <f>IF(COUNTIF(RMS_spelling[number],scales[[#This Row],[RMS]])&gt;0,"b","")</f>
        <v>b</v>
      </c>
      <c r="J524" s="1">
        <f t="shared" si="332"/>
        <v>6</v>
      </c>
      <c r="K524" s="1">
        <f t="shared" si="333"/>
        <v>7</v>
      </c>
      <c r="L524" s="1">
        <f t="shared" si="334"/>
        <v>10</v>
      </c>
      <c r="M524" s="1">
        <f t="shared" si="335"/>
        <v>11</v>
      </c>
      <c r="N524" s="1">
        <f t="shared" si="336"/>
        <v>12</v>
      </c>
      <c r="O524" s="1">
        <f t="shared" si="337"/>
        <v>3</v>
      </c>
      <c r="P524" s="1">
        <f t="shared" si="338"/>
        <v>4</v>
      </c>
      <c r="R524" s="1" t="str">
        <f>IFERROR(IF($I524="b",INDEX(flat_spelling[],MATCH(scales[[#This Row],[n1]],flat_spelling[number],0),2),INDEX(sharp_spelling[],MATCH(scales[[#This Row],[n1]],sharp_spelling[number],0),2)),"")</f>
        <v>F</v>
      </c>
      <c r="S524" s="1" t="str">
        <f>IFERROR(IF($I524="b",INDEX(flat_spelling[],MATCH(scales[[#This Row],[n2]],flat_spelling[number],0),2),INDEX(sharp_spelling[],MATCH(scales[[#This Row],[n2]],sharp_spelling[number],0),2)),"")</f>
        <v>Gb</v>
      </c>
      <c r="T524" s="1" t="str">
        <f>IFERROR(IF($I524="b",INDEX(flat_spelling[],MATCH(scales[[#This Row],[n3]],flat_spelling[number],0),2),INDEX(sharp_spelling[],MATCH(scales[[#This Row],[n3]],sharp_spelling[number],0),2)),"")</f>
        <v>A</v>
      </c>
      <c r="U524" s="1" t="str">
        <f>IFERROR(IF($I524="b",INDEX(flat_spelling[],MATCH(scales[[#This Row],[n4]],flat_spelling[number],0),2),INDEX(sharp_spelling[],MATCH(scales[[#This Row],[n4]],sharp_spelling[number],0),2)),"")</f>
        <v>Bb</v>
      </c>
      <c r="V524" s="1" t="str">
        <f>IFERROR(IF($I524="b",INDEX(flat_spelling[],MATCH(scales[[#This Row],[n5]],flat_spelling[number],0),2),INDEX(sharp_spelling[],MATCH(scales[[#This Row],[n5]],sharp_spelling[number],0),2)),"")</f>
        <v>B</v>
      </c>
      <c r="W524" s="1" t="str">
        <f>IFERROR(IF($I524="b",INDEX(flat_spelling[],MATCH(scales[[#This Row],[n6]],flat_spelling[number],0),2),INDEX(sharp_spelling[],MATCH(scales[[#This Row],[n6]],sharp_spelling[number],0),2)),"")</f>
        <v>D</v>
      </c>
      <c r="X524" s="1" t="str">
        <f>IFERROR(IF($I524="b",INDEX(flat_spelling[],MATCH(scales[[#This Row],[n7]],flat_spelling[number],0),2),INDEX(sharp_spelling[],MATCH(scales[[#This Row],[n7]],sharp_spelling[number],0),2)),"")</f>
        <v>Eb</v>
      </c>
      <c r="Y524" s="1" t="str">
        <f>IFERROR(IF($I524="b",INDEX(flat_spelling[],MATCH(scales[[#This Row],[n8]],flat_spelling[number],0),2),INDEX(sharp_spelling[],MATCH(scales[[#This Row],[n8]],sharp_spelling[number],0),2)),"")</f>
        <v/>
      </c>
    </row>
    <row r="525" spans="2:25" x14ac:dyDescent="0.4">
      <c r="B525" s="1">
        <v>523</v>
      </c>
      <c r="C525" s="1">
        <v>7</v>
      </c>
      <c r="D525" s="1" t="str">
        <f>scales[[#This Row],[nn1]]</f>
        <v>F#</v>
      </c>
      <c r="E525" s="1" t="s">
        <v>116</v>
      </c>
      <c r="F525" s="1">
        <v>5</v>
      </c>
      <c r="G525" s="1" t="s">
        <v>98</v>
      </c>
      <c r="H525" s="1">
        <f t="shared" si="331"/>
        <v>12</v>
      </c>
      <c r="I525" s="1" t="str">
        <f>IF(COUNTIF(RMS_spelling[number],scales[[#This Row],[RMS]])&gt;0,"b","")</f>
        <v/>
      </c>
      <c r="J525" s="1">
        <f t="shared" si="332"/>
        <v>7</v>
      </c>
      <c r="K525" s="1">
        <f t="shared" si="333"/>
        <v>8</v>
      </c>
      <c r="L525" s="1">
        <f t="shared" si="334"/>
        <v>11</v>
      </c>
      <c r="M525" s="1">
        <f t="shared" si="335"/>
        <v>12</v>
      </c>
      <c r="N525" s="1">
        <f t="shared" si="336"/>
        <v>1</v>
      </c>
      <c r="O525" s="1">
        <f t="shared" si="337"/>
        <v>4</v>
      </c>
      <c r="P525" s="1">
        <f t="shared" si="338"/>
        <v>5</v>
      </c>
      <c r="R525" s="1" t="str">
        <f>IFERROR(IF($I525="b",INDEX(flat_spelling[],MATCH(scales[[#This Row],[n1]],flat_spelling[number],0),2),INDEX(sharp_spelling[],MATCH(scales[[#This Row],[n1]],sharp_spelling[number],0),2)),"")</f>
        <v>F#</v>
      </c>
      <c r="S525" s="1" t="str">
        <f>IFERROR(IF($I525="b",INDEX(flat_spelling[],MATCH(scales[[#This Row],[n2]],flat_spelling[number],0),2),INDEX(sharp_spelling[],MATCH(scales[[#This Row],[n2]],sharp_spelling[number],0),2)),"")</f>
        <v>G</v>
      </c>
      <c r="T525" s="1" t="str">
        <f>IFERROR(IF($I525="b",INDEX(flat_spelling[],MATCH(scales[[#This Row],[n3]],flat_spelling[number],0),2),INDEX(sharp_spelling[],MATCH(scales[[#This Row],[n3]],sharp_spelling[number],0),2)),"")</f>
        <v>A#</v>
      </c>
      <c r="U525" s="1" t="str">
        <f>IFERROR(IF($I525="b",INDEX(flat_spelling[],MATCH(scales[[#This Row],[n4]],flat_spelling[number],0),2),INDEX(sharp_spelling[],MATCH(scales[[#This Row],[n4]],sharp_spelling[number],0),2)),"")</f>
        <v>B</v>
      </c>
      <c r="V525" s="1" t="str">
        <f>IFERROR(IF($I525="b",INDEX(flat_spelling[],MATCH(scales[[#This Row],[n5]],flat_spelling[number],0),2),INDEX(sharp_spelling[],MATCH(scales[[#This Row],[n5]],sharp_spelling[number],0),2)),"")</f>
        <v>C</v>
      </c>
      <c r="W525" s="1" t="str">
        <f>IFERROR(IF($I525="b",INDEX(flat_spelling[],MATCH(scales[[#This Row],[n6]],flat_spelling[number],0),2),INDEX(sharp_spelling[],MATCH(scales[[#This Row],[n6]],sharp_spelling[number],0),2)),"")</f>
        <v>D#</v>
      </c>
      <c r="X525" s="1" t="str">
        <f>IFERROR(IF($I525="b",INDEX(flat_spelling[],MATCH(scales[[#This Row],[n7]],flat_spelling[number],0),2),INDEX(sharp_spelling[],MATCH(scales[[#This Row],[n7]],sharp_spelling[number],0),2)),"")</f>
        <v>E</v>
      </c>
      <c r="Y525" s="1" t="str">
        <f>IFERROR(IF($I525="b",INDEX(flat_spelling[],MATCH(scales[[#This Row],[n8]],flat_spelling[number],0),2),INDEX(sharp_spelling[],MATCH(scales[[#This Row],[n8]],sharp_spelling[number],0),2)),"")</f>
        <v/>
      </c>
    </row>
    <row r="526" spans="2:25" x14ac:dyDescent="0.4">
      <c r="B526" s="1">
        <v>524</v>
      </c>
      <c r="C526" s="1">
        <v>8</v>
      </c>
      <c r="D526" s="1" t="str">
        <f>scales[[#This Row],[nn1]]</f>
        <v>G</v>
      </c>
      <c r="E526" s="1" t="s">
        <v>116</v>
      </c>
      <c r="F526" s="1">
        <v>5</v>
      </c>
      <c r="G526" s="1" t="s">
        <v>98</v>
      </c>
      <c r="H526" s="1">
        <f t="shared" si="331"/>
        <v>1</v>
      </c>
      <c r="I526" s="1" t="str">
        <f>IF(COUNTIF(RMS_spelling[number],scales[[#This Row],[RMS]])&gt;0,"b","")</f>
        <v>b</v>
      </c>
      <c r="J526" s="1">
        <f t="shared" si="332"/>
        <v>8</v>
      </c>
      <c r="K526" s="1">
        <f t="shared" si="333"/>
        <v>9</v>
      </c>
      <c r="L526" s="1">
        <f t="shared" si="334"/>
        <v>12</v>
      </c>
      <c r="M526" s="1">
        <f t="shared" si="335"/>
        <v>1</v>
      </c>
      <c r="N526" s="1">
        <f t="shared" si="336"/>
        <v>2</v>
      </c>
      <c r="O526" s="1">
        <f t="shared" si="337"/>
        <v>5</v>
      </c>
      <c r="P526" s="1">
        <f t="shared" si="338"/>
        <v>6</v>
      </c>
      <c r="R526" s="1" t="str">
        <f>IFERROR(IF($I526="b",INDEX(flat_spelling[],MATCH(scales[[#This Row],[n1]],flat_spelling[number],0),2),INDEX(sharp_spelling[],MATCH(scales[[#This Row],[n1]],sharp_spelling[number],0),2)),"")</f>
        <v>G</v>
      </c>
      <c r="S526" s="1" t="str">
        <f>IFERROR(IF($I526="b",INDEX(flat_spelling[],MATCH(scales[[#This Row],[n2]],flat_spelling[number],0),2),INDEX(sharp_spelling[],MATCH(scales[[#This Row],[n2]],sharp_spelling[number],0),2)),"")</f>
        <v>Ab</v>
      </c>
      <c r="T526" s="1" t="str">
        <f>IFERROR(IF($I526="b",INDEX(flat_spelling[],MATCH(scales[[#This Row],[n3]],flat_spelling[number],0),2),INDEX(sharp_spelling[],MATCH(scales[[#This Row],[n3]],sharp_spelling[number],0),2)),"")</f>
        <v>B</v>
      </c>
      <c r="U526" s="1" t="str">
        <f>IFERROR(IF($I526="b",INDEX(flat_spelling[],MATCH(scales[[#This Row],[n4]],flat_spelling[number],0),2),INDEX(sharp_spelling[],MATCH(scales[[#This Row],[n4]],sharp_spelling[number],0),2)),"")</f>
        <v>C</v>
      </c>
      <c r="V526" s="1" t="str">
        <f>IFERROR(IF($I526="b",INDEX(flat_spelling[],MATCH(scales[[#This Row],[n5]],flat_spelling[number],0),2),INDEX(sharp_spelling[],MATCH(scales[[#This Row],[n5]],sharp_spelling[number],0),2)),"")</f>
        <v>Db</v>
      </c>
      <c r="W526" s="1" t="str">
        <f>IFERROR(IF($I526="b",INDEX(flat_spelling[],MATCH(scales[[#This Row],[n6]],flat_spelling[number],0),2),INDEX(sharp_spelling[],MATCH(scales[[#This Row],[n6]],sharp_spelling[number],0),2)),"")</f>
        <v>E</v>
      </c>
      <c r="X526" s="1" t="str">
        <f>IFERROR(IF($I526="b",INDEX(flat_spelling[],MATCH(scales[[#This Row],[n7]],flat_spelling[number],0),2),INDEX(sharp_spelling[],MATCH(scales[[#This Row],[n7]],sharp_spelling[number],0),2)),"")</f>
        <v>F</v>
      </c>
      <c r="Y526" s="1" t="str">
        <f>IFERROR(IF($I526="b",INDEX(flat_spelling[],MATCH(scales[[#This Row],[n8]],flat_spelling[number],0),2),INDEX(sharp_spelling[],MATCH(scales[[#This Row],[n8]],sharp_spelling[number],0),2)),"")</f>
        <v/>
      </c>
    </row>
    <row r="527" spans="2:25" x14ac:dyDescent="0.4">
      <c r="B527" s="1">
        <v>525</v>
      </c>
      <c r="C527" s="1">
        <v>9</v>
      </c>
      <c r="D527" s="1" t="str">
        <f>scales[[#This Row],[nn1]]</f>
        <v>Ab</v>
      </c>
      <c r="E527" s="1" t="s">
        <v>116</v>
      </c>
      <c r="F527" s="1">
        <v>5</v>
      </c>
      <c r="G527" s="1" t="s">
        <v>98</v>
      </c>
      <c r="H527" s="1">
        <f t="shared" si="331"/>
        <v>2</v>
      </c>
      <c r="I527" s="1" t="str">
        <f>IF(COUNTIF(RMS_spelling[number],scales[[#This Row],[RMS]])&gt;0,"b","")</f>
        <v>b</v>
      </c>
      <c r="J527" s="1">
        <f t="shared" si="332"/>
        <v>9</v>
      </c>
      <c r="K527" s="1">
        <f t="shared" si="333"/>
        <v>10</v>
      </c>
      <c r="L527" s="1">
        <f t="shared" si="334"/>
        <v>1</v>
      </c>
      <c r="M527" s="1">
        <f t="shared" si="335"/>
        <v>2</v>
      </c>
      <c r="N527" s="1">
        <f t="shared" si="336"/>
        <v>3</v>
      </c>
      <c r="O527" s="1">
        <f t="shared" si="337"/>
        <v>6</v>
      </c>
      <c r="P527" s="1">
        <f t="shared" si="338"/>
        <v>7</v>
      </c>
      <c r="R527" s="1" t="str">
        <f>IFERROR(IF($I527="b",INDEX(flat_spelling[],MATCH(scales[[#This Row],[n1]],flat_spelling[number],0),2),INDEX(sharp_spelling[],MATCH(scales[[#This Row],[n1]],sharp_spelling[number],0),2)),"")</f>
        <v>Ab</v>
      </c>
      <c r="S527" s="1" t="str">
        <f>IFERROR(IF($I527="b",INDEX(flat_spelling[],MATCH(scales[[#This Row],[n2]],flat_spelling[number],0),2),INDEX(sharp_spelling[],MATCH(scales[[#This Row],[n2]],sharp_spelling[number],0),2)),"")</f>
        <v>A</v>
      </c>
      <c r="T527" s="1" t="str">
        <f>IFERROR(IF($I527="b",INDEX(flat_spelling[],MATCH(scales[[#This Row],[n3]],flat_spelling[number],0),2),INDEX(sharp_spelling[],MATCH(scales[[#This Row],[n3]],sharp_spelling[number],0),2)),"")</f>
        <v>C</v>
      </c>
      <c r="U527" s="1" t="str">
        <f>IFERROR(IF($I527="b",INDEX(flat_spelling[],MATCH(scales[[#This Row],[n4]],flat_spelling[number],0),2),INDEX(sharp_spelling[],MATCH(scales[[#This Row],[n4]],sharp_spelling[number],0),2)),"")</f>
        <v>Db</v>
      </c>
      <c r="V527" s="1" t="str">
        <f>IFERROR(IF($I527="b",INDEX(flat_spelling[],MATCH(scales[[#This Row],[n5]],flat_spelling[number],0),2),INDEX(sharp_spelling[],MATCH(scales[[#This Row],[n5]],sharp_spelling[number],0),2)),"")</f>
        <v>D</v>
      </c>
      <c r="W527" s="1" t="str">
        <f>IFERROR(IF($I527="b",INDEX(flat_spelling[],MATCH(scales[[#This Row],[n6]],flat_spelling[number],0),2),INDEX(sharp_spelling[],MATCH(scales[[#This Row],[n6]],sharp_spelling[number],0),2)),"")</f>
        <v>F</v>
      </c>
      <c r="X527" s="1" t="str">
        <f>IFERROR(IF($I527="b",INDEX(flat_spelling[],MATCH(scales[[#This Row],[n7]],flat_spelling[number],0),2),INDEX(sharp_spelling[],MATCH(scales[[#This Row],[n7]],sharp_spelling[number],0),2)),"")</f>
        <v>Gb</v>
      </c>
      <c r="Y527" s="1" t="str">
        <f>IFERROR(IF($I527="b",INDEX(flat_spelling[],MATCH(scales[[#This Row],[n8]],flat_spelling[number],0),2),INDEX(sharp_spelling[],MATCH(scales[[#This Row],[n8]],sharp_spelling[number],0),2)),"")</f>
        <v/>
      </c>
    </row>
    <row r="528" spans="2:25" x14ac:dyDescent="0.4">
      <c r="B528" s="1">
        <v>526</v>
      </c>
      <c r="C528" s="1">
        <v>10</v>
      </c>
      <c r="D528" s="1" t="str">
        <f>scales[[#This Row],[nn1]]</f>
        <v>A</v>
      </c>
      <c r="E528" s="1" t="s">
        <v>116</v>
      </c>
      <c r="F528" s="1">
        <v>5</v>
      </c>
      <c r="G528" s="1" t="s">
        <v>98</v>
      </c>
      <c r="H528" s="1">
        <f t="shared" si="331"/>
        <v>3</v>
      </c>
      <c r="I528" s="1" t="str">
        <f>IF(COUNTIF(RMS_spelling[number],scales[[#This Row],[RMS]])&gt;0,"b","")</f>
        <v/>
      </c>
      <c r="J528" s="1">
        <f t="shared" si="332"/>
        <v>10</v>
      </c>
      <c r="K528" s="1">
        <f t="shared" si="333"/>
        <v>11</v>
      </c>
      <c r="L528" s="1">
        <f t="shared" si="334"/>
        <v>2</v>
      </c>
      <c r="M528" s="1">
        <f t="shared" si="335"/>
        <v>3</v>
      </c>
      <c r="N528" s="1">
        <f t="shared" si="336"/>
        <v>4</v>
      </c>
      <c r="O528" s="1">
        <f t="shared" si="337"/>
        <v>7</v>
      </c>
      <c r="P528" s="1">
        <f t="shared" si="338"/>
        <v>8</v>
      </c>
      <c r="R528" s="1" t="str">
        <f>IFERROR(IF($I528="b",INDEX(flat_spelling[],MATCH(scales[[#This Row],[n1]],flat_spelling[number],0),2),INDEX(sharp_spelling[],MATCH(scales[[#This Row],[n1]],sharp_spelling[number],0),2)),"")</f>
        <v>A</v>
      </c>
      <c r="S528" s="1" t="str">
        <f>IFERROR(IF($I528="b",INDEX(flat_spelling[],MATCH(scales[[#This Row],[n2]],flat_spelling[number],0),2),INDEX(sharp_spelling[],MATCH(scales[[#This Row],[n2]],sharp_spelling[number],0),2)),"")</f>
        <v>A#</v>
      </c>
      <c r="T528" s="1" t="str">
        <f>IFERROR(IF($I528="b",INDEX(flat_spelling[],MATCH(scales[[#This Row],[n3]],flat_spelling[number],0),2),INDEX(sharp_spelling[],MATCH(scales[[#This Row],[n3]],sharp_spelling[number],0),2)),"")</f>
        <v>C#</v>
      </c>
      <c r="U528" s="1" t="str">
        <f>IFERROR(IF($I528="b",INDEX(flat_spelling[],MATCH(scales[[#This Row],[n4]],flat_spelling[number],0),2),INDEX(sharp_spelling[],MATCH(scales[[#This Row],[n4]],sharp_spelling[number],0),2)),"")</f>
        <v>D</v>
      </c>
      <c r="V528" s="1" t="str">
        <f>IFERROR(IF($I528="b",INDEX(flat_spelling[],MATCH(scales[[#This Row],[n5]],flat_spelling[number],0),2),INDEX(sharp_spelling[],MATCH(scales[[#This Row],[n5]],sharp_spelling[number],0),2)),"")</f>
        <v>D#</v>
      </c>
      <c r="W528" s="1" t="str">
        <f>IFERROR(IF($I528="b",INDEX(flat_spelling[],MATCH(scales[[#This Row],[n6]],flat_spelling[number],0),2),INDEX(sharp_spelling[],MATCH(scales[[#This Row],[n6]],sharp_spelling[number],0),2)),"")</f>
        <v>F#</v>
      </c>
      <c r="X528" s="1" t="str">
        <f>IFERROR(IF($I528="b",INDEX(flat_spelling[],MATCH(scales[[#This Row],[n7]],flat_spelling[number],0),2),INDEX(sharp_spelling[],MATCH(scales[[#This Row],[n7]],sharp_spelling[number],0),2)),"")</f>
        <v>G</v>
      </c>
      <c r="Y528" s="1" t="str">
        <f>IFERROR(IF($I528="b",INDEX(flat_spelling[],MATCH(scales[[#This Row],[n8]],flat_spelling[number],0),2),INDEX(sharp_spelling[],MATCH(scales[[#This Row],[n8]],sharp_spelling[number],0),2)),"")</f>
        <v/>
      </c>
    </row>
    <row r="529" spans="2:25" x14ac:dyDescent="0.4">
      <c r="B529" s="1">
        <v>527</v>
      </c>
      <c r="C529" s="1">
        <v>11</v>
      </c>
      <c r="D529" s="1" t="str">
        <f>scales[[#This Row],[nn1]]</f>
        <v>Bb</v>
      </c>
      <c r="E529" s="1" t="s">
        <v>116</v>
      </c>
      <c r="F529" s="1">
        <v>5</v>
      </c>
      <c r="G529" s="1" t="s">
        <v>98</v>
      </c>
      <c r="H529" s="1">
        <f t="shared" si="331"/>
        <v>4</v>
      </c>
      <c r="I529" s="1" t="str">
        <f>IF(COUNTIF(RMS_spelling[number],scales[[#This Row],[RMS]])&gt;0,"b","")</f>
        <v>b</v>
      </c>
      <c r="J529" s="1">
        <f t="shared" si="332"/>
        <v>11</v>
      </c>
      <c r="K529" s="1">
        <f t="shared" si="333"/>
        <v>12</v>
      </c>
      <c r="L529" s="1">
        <f t="shared" si="334"/>
        <v>3</v>
      </c>
      <c r="M529" s="1">
        <f t="shared" si="335"/>
        <v>4</v>
      </c>
      <c r="N529" s="1">
        <f t="shared" si="336"/>
        <v>5</v>
      </c>
      <c r="O529" s="1">
        <f t="shared" si="337"/>
        <v>8</v>
      </c>
      <c r="P529" s="1">
        <f t="shared" si="338"/>
        <v>9</v>
      </c>
      <c r="R529" s="1" t="str">
        <f>IFERROR(IF($I529="b",INDEX(flat_spelling[],MATCH(scales[[#This Row],[n1]],flat_spelling[number],0),2),INDEX(sharp_spelling[],MATCH(scales[[#This Row],[n1]],sharp_spelling[number],0),2)),"")</f>
        <v>Bb</v>
      </c>
      <c r="S529" s="1" t="str">
        <f>IFERROR(IF($I529="b",INDEX(flat_spelling[],MATCH(scales[[#This Row],[n2]],flat_spelling[number],0),2),INDEX(sharp_spelling[],MATCH(scales[[#This Row],[n2]],sharp_spelling[number],0),2)),"")</f>
        <v>B</v>
      </c>
      <c r="T529" s="1" t="str">
        <f>IFERROR(IF($I529="b",INDEX(flat_spelling[],MATCH(scales[[#This Row],[n3]],flat_spelling[number],0),2),INDEX(sharp_spelling[],MATCH(scales[[#This Row],[n3]],sharp_spelling[number],0),2)),"")</f>
        <v>D</v>
      </c>
      <c r="U529" s="1" t="str">
        <f>IFERROR(IF($I529="b",INDEX(flat_spelling[],MATCH(scales[[#This Row],[n4]],flat_spelling[number],0),2),INDEX(sharp_spelling[],MATCH(scales[[#This Row],[n4]],sharp_spelling[number],0),2)),"")</f>
        <v>Eb</v>
      </c>
      <c r="V529" s="1" t="str">
        <f>IFERROR(IF($I529="b",INDEX(flat_spelling[],MATCH(scales[[#This Row],[n5]],flat_spelling[number],0),2),INDEX(sharp_spelling[],MATCH(scales[[#This Row],[n5]],sharp_spelling[number],0),2)),"")</f>
        <v>E</v>
      </c>
      <c r="W529" s="1" t="str">
        <f>IFERROR(IF($I529="b",INDEX(flat_spelling[],MATCH(scales[[#This Row],[n6]],flat_spelling[number],0),2),INDEX(sharp_spelling[],MATCH(scales[[#This Row],[n6]],sharp_spelling[number],0),2)),"")</f>
        <v>G</v>
      </c>
      <c r="X529" s="1" t="str">
        <f>IFERROR(IF($I529="b",INDEX(flat_spelling[],MATCH(scales[[#This Row],[n7]],flat_spelling[number],0),2),INDEX(sharp_spelling[],MATCH(scales[[#This Row],[n7]],sharp_spelling[number],0),2)),"")</f>
        <v>Ab</v>
      </c>
      <c r="Y529" s="1" t="str">
        <f>IFERROR(IF($I529="b",INDEX(flat_spelling[],MATCH(scales[[#This Row],[n8]],flat_spelling[number],0),2),INDEX(sharp_spelling[],MATCH(scales[[#This Row],[n8]],sharp_spelling[number],0),2)),"")</f>
        <v/>
      </c>
    </row>
    <row r="530" spans="2:25" x14ac:dyDescent="0.4">
      <c r="B530" s="1">
        <v>528</v>
      </c>
      <c r="C530" s="1">
        <v>12</v>
      </c>
      <c r="D530" s="1" t="str">
        <f>scales[[#This Row],[nn1]]</f>
        <v>B</v>
      </c>
      <c r="E530" s="1" t="s">
        <v>116</v>
      </c>
      <c r="F530" s="1">
        <v>5</v>
      </c>
      <c r="G530" s="1" t="s">
        <v>98</v>
      </c>
      <c r="H530" s="1">
        <f t="shared" si="331"/>
        <v>5</v>
      </c>
      <c r="I530" s="1" t="str">
        <f>IF(COUNTIF(RMS_spelling[number],scales[[#This Row],[RMS]])&gt;0,"b","")</f>
        <v/>
      </c>
      <c r="J530" s="1">
        <f t="shared" si="332"/>
        <v>12</v>
      </c>
      <c r="K530" s="1">
        <f t="shared" si="333"/>
        <v>1</v>
      </c>
      <c r="L530" s="1">
        <f t="shared" si="334"/>
        <v>4</v>
      </c>
      <c r="M530" s="1">
        <f t="shared" si="335"/>
        <v>5</v>
      </c>
      <c r="N530" s="1">
        <f t="shared" si="336"/>
        <v>6</v>
      </c>
      <c r="O530" s="1">
        <f t="shared" si="337"/>
        <v>9</v>
      </c>
      <c r="P530" s="1">
        <f t="shared" si="338"/>
        <v>10</v>
      </c>
      <c r="R530" s="1" t="str">
        <f>IFERROR(IF($I530="b",INDEX(flat_spelling[],MATCH(scales[[#This Row],[n1]],flat_spelling[number],0),2),INDEX(sharp_spelling[],MATCH(scales[[#This Row],[n1]],sharp_spelling[number],0),2)),"")</f>
        <v>B</v>
      </c>
      <c r="S530" s="1" t="str">
        <f>IFERROR(IF($I530="b",INDEX(flat_spelling[],MATCH(scales[[#This Row],[n2]],flat_spelling[number],0),2),INDEX(sharp_spelling[],MATCH(scales[[#This Row],[n2]],sharp_spelling[number],0),2)),"")</f>
        <v>C</v>
      </c>
      <c r="T530" s="1" t="str">
        <f>IFERROR(IF($I530="b",INDEX(flat_spelling[],MATCH(scales[[#This Row],[n3]],flat_spelling[number],0),2),INDEX(sharp_spelling[],MATCH(scales[[#This Row],[n3]],sharp_spelling[number],0),2)),"")</f>
        <v>D#</v>
      </c>
      <c r="U530" s="1" t="str">
        <f>IFERROR(IF($I530="b",INDEX(flat_spelling[],MATCH(scales[[#This Row],[n4]],flat_spelling[number],0),2),INDEX(sharp_spelling[],MATCH(scales[[#This Row],[n4]],sharp_spelling[number],0),2)),"")</f>
        <v>E</v>
      </c>
      <c r="V530" s="1" t="str">
        <f>IFERROR(IF($I530="b",INDEX(flat_spelling[],MATCH(scales[[#This Row],[n5]],flat_spelling[number],0),2),INDEX(sharp_spelling[],MATCH(scales[[#This Row],[n5]],sharp_spelling[number],0),2)),"")</f>
        <v>F</v>
      </c>
      <c r="W530" s="1" t="str">
        <f>IFERROR(IF($I530="b",INDEX(flat_spelling[],MATCH(scales[[#This Row],[n6]],flat_spelling[number],0),2),INDEX(sharp_spelling[],MATCH(scales[[#This Row],[n6]],sharp_spelling[number],0),2)),"")</f>
        <v>G#</v>
      </c>
      <c r="X530" s="1" t="str">
        <f>IFERROR(IF($I530="b",INDEX(flat_spelling[],MATCH(scales[[#This Row],[n7]],flat_spelling[number],0),2),INDEX(sharp_spelling[],MATCH(scales[[#This Row],[n7]],sharp_spelling[number],0),2)),"")</f>
        <v>A</v>
      </c>
      <c r="Y530" s="1" t="str">
        <f>IFERROR(IF($I530="b",INDEX(flat_spelling[],MATCH(scales[[#This Row],[n8]],flat_spelling[number],0),2),INDEX(sharp_spelling[],MATCH(scales[[#This Row],[n8]],sharp_spelling[number],0),2)),"")</f>
        <v/>
      </c>
    </row>
    <row r="531" spans="2:25" x14ac:dyDescent="0.4">
      <c r="B531" s="1">
        <v>529</v>
      </c>
      <c r="C531" s="1">
        <v>1</v>
      </c>
      <c r="D531" s="1" t="str">
        <f>scales[[#This Row],[nn1]]</f>
        <v>C</v>
      </c>
      <c r="E531" s="1" t="s">
        <v>116</v>
      </c>
      <c r="F531" s="1">
        <v>6</v>
      </c>
      <c r="G531" s="1" t="s">
        <v>99</v>
      </c>
      <c r="H531" s="1">
        <v>1</v>
      </c>
      <c r="I531" s="1" t="str">
        <f>IF(COUNTIF(RMS_spelling[number],scales[[#This Row],[RMS]])&gt;0,"b","")</f>
        <v>b</v>
      </c>
      <c r="J531" s="1">
        <v>1</v>
      </c>
      <c r="K531" s="1">
        <v>4</v>
      </c>
      <c r="L531" s="1">
        <v>5</v>
      </c>
      <c r="M531" s="1">
        <v>6</v>
      </c>
      <c r="N531" s="1">
        <v>9</v>
      </c>
      <c r="O531" s="1">
        <v>10</v>
      </c>
      <c r="P531" s="1">
        <v>12</v>
      </c>
      <c r="R531" s="1" t="str">
        <f>IFERROR(IF($I531="b",INDEX(flat_spelling[],MATCH(scales[[#This Row],[n1]],flat_spelling[number],0),2),INDEX(sharp_spelling[],MATCH(scales[[#This Row],[n1]],sharp_spelling[number],0),2)),"")</f>
        <v>C</v>
      </c>
      <c r="S531" s="1" t="str">
        <f>IFERROR(IF($I531="b",INDEX(flat_spelling[],MATCH(scales[[#This Row],[n2]],flat_spelling[number],0),2),INDEX(sharp_spelling[],MATCH(scales[[#This Row],[n2]],sharp_spelling[number],0),2)),"")</f>
        <v>Eb</v>
      </c>
      <c r="T531" s="1" t="str">
        <f>IFERROR(IF($I531="b",INDEX(flat_spelling[],MATCH(scales[[#This Row],[n3]],flat_spelling[number],0),2),INDEX(sharp_spelling[],MATCH(scales[[#This Row],[n3]],sharp_spelling[number],0),2)),"")</f>
        <v>E</v>
      </c>
      <c r="U531" s="1" t="str">
        <f>IFERROR(IF($I531="b",INDEX(flat_spelling[],MATCH(scales[[#This Row],[n4]],flat_spelling[number],0),2),INDEX(sharp_spelling[],MATCH(scales[[#This Row],[n4]],sharp_spelling[number],0),2)),"")</f>
        <v>F</v>
      </c>
      <c r="V531" s="1" t="str">
        <f>IFERROR(IF($I531="b",INDEX(flat_spelling[],MATCH(scales[[#This Row],[n5]],flat_spelling[number],0),2),INDEX(sharp_spelling[],MATCH(scales[[#This Row],[n5]],sharp_spelling[number],0),2)),"")</f>
        <v>Ab</v>
      </c>
      <c r="W531" s="1" t="str">
        <f>IFERROR(IF($I531="b",INDEX(flat_spelling[],MATCH(scales[[#This Row],[n6]],flat_spelling[number],0),2),INDEX(sharp_spelling[],MATCH(scales[[#This Row],[n6]],sharp_spelling[number],0),2)),"")</f>
        <v>A</v>
      </c>
      <c r="X531" s="1" t="str">
        <f>IFERROR(IF($I531="b",INDEX(flat_spelling[],MATCH(scales[[#This Row],[n7]],flat_spelling[number],0),2),INDEX(sharp_spelling[],MATCH(scales[[#This Row],[n7]],sharp_spelling[number],0),2)),"")</f>
        <v>B</v>
      </c>
      <c r="Y531" s="1" t="str">
        <f>IFERROR(IF($I531="b",INDEX(flat_spelling[],MATCH(scales[[#This Row],[n8]],flat_spelling[number],0),2),INDEX(sharp_spelling[],MATCH(scales[[#This Row],[n8]],sharp_spelling[number],0),2)),"")</f>
        <v/>
      </c>
    </row>
    <row r="532" spans="2:25" x14ac:dyDescent="0.4">
      <c r="B532" s="1">
        <v>530</v>
      </c>
      <c r="C532" s="1">
        <v>2</v>
      </c>
      <c r="D532" s="1" t="str">
        <f>scales[[#This Row],[nn1]]</f>
        <v>Db</v>
      </c>
      <c r="E532" s="1" t="s">
        <v>116</v>
      </c>
      <c r="F532" s="1">
        <v>6</v>
      </c>
      <c r="G532" s="1" t="s">
        <v>99</v>
      </c>
      <c r="H532" s="1">
        <v>2</v>
      </c>
      <c r="I532" s="1" t="str">
        <f>IF(COUNTIF(RMS_spelling[number],scales[[#This Row],[RMS]])&gt;0,"b","")</f>
        <v>b</v>
      </c>
      <c r="J532" s="1">
        <f t="shared" ref="J532:J542" si="339">MOD(J531,12)+1</f>
        <v>2</v>
      </c>
      <c r="K532" s="1">
        <f t="shared" ref="K532:K542" si="340">MOD(K531,12)+1</f>
        <v>5</v>
      </c>
      <c r="L532" s="1">
        <f t="shared" ref="L532:L542" si="341">MOD(L531,12)+1</f>
        <v>6</v>
      </c>
      <c r="M532" s="1">
        <f t="shared" ref="M532:M542" si="342">MOD(M531,12)+1</f>
        <v>7</v>
      </c>
      <c r="N532" s="1">
        <f t="shared" ref="N532:N542" si="343">MOD(N531,12)+1</f>
        <v>10</v>
      </c>
      <c r="O532" s="1">
        <f t="shared" ref="O532:O542" si="344">MOD(O531,12)+1</f>
        <v>11</v>
      </c>
      <c r="P532" s="1">
        <f t="shared" ref="P532:P542" si="345">MOD(P531,12)+1</f>
        <v>1</v>
      </c>
      <c r="R532" s="1" t="str">
        <f>IFERROR(IF($I532="b",INDEX(flat_spelling[],MATCH(scales[[#This Row],[n1]],flat_spelling[number],0),2),INDEX(sharp_spelling[],MATCH(scales[[#This Row],[n1]],sharp_spelling[number],0),2)),"")</f>
        <v>Db</v>
      </c>
      <c r="S532" s="1" t="str">
        <f>IFERROR(IF($I532="b",INDEX(flat_spelling[],MATCH(scales[[#This Row],[n2]],flat_spelling[number],0),2),INDEX(sharp_spelling[],MATCH(scales[[#This Row],[n2]],sharp_spelling[number],0),2)),"")</f>
        <v>E</v>
      </c>
      <c r="T532" s="1" t="str">
        <f>IFERROR(IF($I532="b",INDEX(flat_spelling[],MATCH(scales[[#This Row],[n3]],flat_spelling[number],0),2),INDEX(sharp_spelling[],MATCH(scales[[#This Row],[n3]],sharp_spelling[number],0),2)),"")</f>
        <v>F</v>
      </c>
      <c r="U532" s="1" t="str">
        <f>IFERROR(IF($I532="b",INDEX(flat_spelling[],MATCH(scales[[#This Row],[n4]],flat_spelling[number],0),2),INDEX(sharp_spelling[],MATCH(scales[[#This Row],[n4]],sharp_spelling[number],0),2)),"")</f>
        <v>Gb</v>
      </c>
      <c r="V532" s="1" t="str">
        <f>IFERROR(IF($I532="b",INDEX(flat_spelling[],MATCH(scales[[#This Row],[n5]],flat_spelling[number],0),2),INDEX(sharp_spelling[],MATCH(scales[[#This Row],[n5]],sharp_spelling[number],0),2)),"")</f>
        <v>A</v>
      </c>
      <c r="W532" s="1" t="str">
        <f>IFERROR(IF($I532="b",INDEX(flat_spelling[],MATCH(scales[[#This Row],[n6]],flat_spelling[number],0),2),INDEX(sharp_spelling[],MATCH(scales[[#This Row],[n6]],sharp_spelling[number],0),2)),"")</f>
        <v>Bb</v>
      </c>
      <c r="X532" s="1" t="str">
        <f>IFERROR(IF($I532="b",INDEX(flat_spelling[],MATCH(scales[[#This Row],[n7]],flat_spelling[number],0),2),INDEX(sharp_spelling[],MATCH(scales[[#This Row],[n7]],sharp_spelling[number],0),2)),"")</f>
        <v>C</v>
      </c>
      <c r="Y532" s="1" t="str">
        <f>IFERROR(IF($I532="b",INDEX(flat_spelling[],MATCH(scales[[#This Row],[n8]],flat_spelling[number],0),2),INDEX(sharp_spelling[],MATCH(scales[[#This Row],[n8]],sharp_spelling[number],0),2)),"")</f>
        <v/>
      </c>
    </row>
    <row r="533" spans="2:25" x14ac:dyDescent="0.4">
      <c r="B533" s="1">
        <v>531</v>
      </c>
      <c r="C533" s="1">
        <v>3</v>
      </c>
      <c r="D533" s="1" t="str">
        <f>scales[[#This Row],[nn1]]</f>
        <v>D</v>
      </c>
      <c r="E533" s="1" t="s">
        <v>116</v>
      </c>
      <c r="F533" s="1">
        <v>6</v>
      </c>
      <c r="G533" s="1" t="s">
        <v>99</v>
      </c>
      <c r="H533" s="1">
        <v>3</v>
      </c>
      <c r="I533" s="1" t="str">
        <f>IF(COUNTIF(RMS_spelling[number],scales[[#This Row],[RMS]])&gt;0,"b","")</f>
        <v/>
      </c>
      <c r="J533" s="1">
        <f t="shared" si="339"/>
        <v>3</v>
      </c>
      <c r="K533" s="1">
        <f t="shared" si="340"/>
        <v>6</v>
      </c>
      <c r="L533" s="1">
        <f t="shared" si="341"/>
        <v>7</v>
      </c>
      <c r="M533" s="1">
        <f t="shared" si="342"/>
        <v>8</v>
      </c>
      <c r="N533" s="1">
        <f t="shared" si="343"/>
        <v>11</v>
      </c>
      <c r="O533" s="1">
        <f t="shared" si="344"/>
        <v>12</v>
      </c>
      <c r="P533" s="1">
        <f t="shared" si="345"/>
        <v>2</v>
      </c>
      <c r="R533" s="1" t="str">
        <f>IFERROR(IF($I533="b",INDEX(flat_spelling[],MATCH(scales[[#This Row],[n1]],flat_spelling[number],0),2),INDEX(sharp_spelling[],MATCH(scales[[#This Row],[n1]],sharp_spelling[number],0),2)),"")</f>
        <v>D</v>
      </c>
      <c r="S533" s="1" t="str">
        <f>IFERROR(IF($I533="b",INDEX(flat_spelling[],MATCH(scales[[#This Row],[n2]],flat_spelling[number],0),2),INDEX(sharp_spelling[],MATCH(scales[[#This Row],[n2]],sharp_spelling[number],0),2)),"")</f>
        <v>F</v>
      </c>
      <c r="T533" s="1" t="str">
        <f>IFERROR(IF($I533="b",INDEX(flat_spelling[],MATCH(scales[[#This Row],[n3]],flat_spelling[number],0),2),INDEX(sharp_spelling[],MATCH(scales[[#This Row],[n3]],sharp_spelling[number],0),2)),"")</f>
        <v>F#</v>
      </c>
      <c r="U533" s="1" t="str">
        <f>IFERROR(IF($I533="b",INDEX(flat_spelling[],MATCH(scales[[#This Row],[n4]],flat_spelling[number],0),2),INDEX(sharp_spelling[],MATCH(scales[[#This Row],[n4]],sharp_spelling[number],0),2)),"")</f>
        <v>G</v>
      </c>
      <c r="V533" s="1" t="str">
        <f>IFERROR(IF($I533="b",INDEX(flat_spelling[],MATCH(scales[[#This Row],[n5]],flat_spelling[number],0),2),INDEX(sharp_spelling[],MATCH(scales[[#This Row],[n5]],sharp_spelling[number],0),2)),"")</f>
        <v>A#</v>
      </c>
      <c r="W533" s="1" t="str">
        <f>IFERROR(IF($I533="b",INDEX(flat_spelling[],MATCH(scales[[#This Row],[n6]],flat_spelling[number],0),2),INDEX(sharp_spelling[],MATCH(scales[[#This Row],[n6]],sharp_spelling[number],0),2)),"")</f>
        <v>B</v>
      </c>
      <c r="X533" s="1" t="str">
        <f>IFERROR(IF($I533="b",INDEX(flat_spelling[],MATCH(scales[[#This Row],[n7]],flat_spelling[number],0),2),INDEX(sharp_spelling[],MATCH(scales[[#This Row],[n7]],sharp_spelling[number],0),2)),"")</f>
        <v>C#</v>
      </c>
      <c r="Y533" s="1" t="str">
        <f>IFERROR(IF($I533="b",INDEX(flat_spelling[],MATCH(scales[[#This Row],[n8]],flat_spelling[number],0),2),INDEX(sharp_spelling[],MATCH(scales[[#This Row],[n8]],sharp_spelling[number],0),2)),"")</f>
        <v/>
      </c>
    </row>
    <row r="534" spans="2:25" x14ac:dyDescent="0.4">
      <c r="B534" s="1">
        <v>532</v>
      </c>
      <c r="C534" s="1">
        <v>4</v>
      </c>
      <c r="D534" s="1" t="str">
        <f>scales[[#This Row],[nn1]]</f>
        <v>Eb</v>
      </c>
      <c r="E534" s="1" t="s">
        <v>116</v>
      </c>
      <c r="F534" s="1">
        <v>6</v>
      </c>
      <c r="G534" s="1" t="s">
        <v>99</v>
      </c>
      <c r="H534" s="1">
        <v>4</v>
      </c>
      <c r="I534" s="1" t="str">
        <f>IF(COUNTIF(RMS_spelling[number],scales[[#This Row],[RMS]])&gt;0,"b","")</f>
        <v>b</v>
      </c>
      <c r="J534" s="1">
        <f t="shared" si="339"/>
        <v>4</v>
      </c>
      <c r="K534" s="1">
        <f t="shared" si="340"/>
        <v>7</v>
      </c>
      <c r="L534" s="1">
        <f t="shared" si="341"/>
        <v>8</v>
      </c>
      <c r="M534" s="1">
        <f t="shared" si="342"/>
        <v>9</v>
      </c>
      <c r="N534" s="1">
        <f t="shared" si="343"/>
        <v>12</v>
      </c>
      <c r="O534" s="1">
        <f t="shared" si="344"/>
        <v>1</v>
      </c>
      <c r="P534" s="1">
        <f t="shared" si="345"/>
        <v>3</v>
      </c>
      <c r="R534" s="1" t="str">
        <f>IFERROR(IF($I534="b",INDEX(flat_spelling[],MATCH(scales[[#This Row],[n1]],flat_spelling[number],0),2),INDEX(sharp_spelling[],MATCH(scales[[#This Row],[n1]],sharp_spelling[number],0),2)),"")</f>
        <v>Eb</v>
      </c>
      <c r="S534" s="1" t="str">
        <f>IFERROR(IF($I534="b",INDEX(flat_spelling[],MATCH(scales[[#This Row],[n2]],flat_spelling[number],0),2),INDEX(sharp_spelling[],MATCH(scales[[#This Row],[n2]],sharp_spelling[number],0),2)),"")</f>
        <v>Gb</v>
      </c>
      <c r="T534" s="1" t="str">
        <f>IFERROR(IF($I534="b",INDEX(flat_spelling[],MATCH(scales[[#This Row],[n3]],flat_spelling[number],0),2),INDEX(sharp_spelling[],MATCH(scales[[#This Row],[n3]],sharp_spelling[number],0),2)),"")</f>
        <v>G</v>
      </c>
      <c r="U534" s="1" t="str">
        <f>IFERROR(IF($I534="b",INDEX(flat_spelling[],MATCH(scales[[#This Row],[n4]],flat_spelling[number],0),2),INDEX(sharp_spelling[],MATCH(scales[[#This Row],[n4]],sharp_spelling[number],0),2)),"")</f>
        <v>Ab</v>
      </c>
      <c r="V534" s="1" t="str">
        <f>IFERROR(IF($I534="b",INDEX(flat_spelling[],MATCH(scales[[#This Row],[n5]],flat_spelling[number],0),2),INDEX(sharp_spelling[],MATCH(scales[[#This Row],[n5]],sharp_spelling[number],0),2)),"")</f>
        <v>B</v>
      </c>
      <c r="W534" s="1" t="str">
        <f>IFERROR(IF($I534="b",INDEX(flat_spelling[],MATCH(scales[[#This Row],[n6]],flat_spelling[number],0),2),INDEX(sharp_spelling[],MATCH(scales[[#This Row],[n6]],sharp_spelling[number],0),2)),"")</f>
        <v>C</v>
      </c>
      <c r="X534" s="1" t="str">
        <f>IFERROR(IF($I534="b",INDEX(flat_spelling[],MATCH(scales[[#This Row],[n7]],flat_spelling[number],0),2),INDEX(sharp_spelling[],MATCH(scales[[#This Row],[n7]],sharp_spelling[number],0),2)),"")</f>
        <v>D</v>
      </c>
      <c r="Y534" s="1" t="str">
        <f>IFERROR(IF($I534="b",INDEX(flat_spelling[],MATCH(scales[[#This Row],[n8]],flat_spelling[number],0),2),INDEX(sharp_spelling[],MATCH(scales[[#This Row],[n8]],sharp_spelling[number],0),2)),"")</f>
        <v/>
      </c>
    </row>
    <row r="535" spans="2:25" x14ac:dyDescent="0.4">
      <c r="B535" s="1">
        <v>533</v>
      </c>
      <c r="C535" s="1">
        <v>5</v>
      </c>
      <c r="D535" s="1" t="str">
        <f>scales[[#This Row],[nn1]]</f>
        <v>E</v>
      </c>
      <c r="E535" s="1" t="s">
        <v>116</v>
      </c>
      <c r="F535" s="1">
        <v>6</v>
      </c>
      <c r="G535" s="1" t="s">
        <v>99</v>
      </c>
      <c r="H535" s="1">
        <v>5</v>
      </c>
      <c r="I535" s="1" t="str">
        <f>IF(COUNTIF(RMS_spelling[number],scales[[#This Row],[RMS]])&gt;0,"b","")</f>
        <v/>
      </c>
      <c r="J535" s="1">
        <f t="shared" si="339"/>
        <v>5</v>
      </c>
      <c r="K535" s="1">
        <f t="shared" si="340"/>
        <v>8</v>
      </c>
      <c r="L535" s="1">
        <f t="shared" si="341"/>
        <v>9</v>
      </c>
      <c r="M535" s="1">
        <f t="shared" si="342"/>
        <v>10</v>
      </c>
      <c r="N535" s="1">
        <f t="shared" si="343"/>
        <v>1</v>
      </c>
      <c r="O535" s="1">
        <f t="shared" si="344"/>
        <v>2</v>
      </c>
      <c r="P535" s="1">
        <f t="shared" si="345"/>
        <v>4</v>
      </c>
      <c r="R535" s="1" t="str">
        <f>IFERROR(IF($I535="b",INDEX(flat_spelling[],MATCH(scales[[#This Row],[n1]],flat_spelling[number],0),2),INDEX(sharp_spelling[],MATCH(scales[[#This Row],[n1]],sharp_spelling[number],0),2)),"")</f>
        <v>E</v>
      </c>
      <c r="S535" s="1" t="str">
        <f>IFERROR(IF($I535="b",INDEX(flat_spelling[],MATCH(scales[[#This Row],[n2]],flat_spelling[number],0),2),INDEX(sharp_spelling[],MATCH(scales[[#This Row],[n2]],sharp_spelling[number],0),2)),"")</f>
        <v>G</v>
      </c>
      <c r="T535" s="1" t="str">
        <f>IFERROR(IF($I535="b",INDEX(flat_spelling[],MATCH(scales[[#This Row],[n3]],flat_spelling[number],0),2),INDEX(sharp_spelling[],MATCH(scales[[#This Row],[n3]],sharp_spelling[number],0),2)),"")</f>
        <v>G#</v>
      </c>
      <c r="U535" s="1" t="str">
        <f>IFERROR(IF($I535="b",INDEX(flat_spelling[],MATCH(scales[[#This Row],[n4]],flat_spelling[number],0),2),INDEX(sharp_spelling[],MATCH(scales[[#This Row],[n4]],sharp_spelling[number],0),2)),"")</f>
        <v>A</v>
      </c>
      <c r="V535" s="1" t="str">
        <f>IFERROR(IF($I535="b",INDEX(flat_spelling[],MATCH(scales[[#This Row],[n5]],flat_spelling[number],0),2),INDEX(sharp_spelling[],MATCH(scales[[#This Row],[n5]],sharp_spelling[number],0),2)),"")</f>
        <v>C</v>
      </c>
      <c r="W535" s="1" t="str">
        <f>IFERROR(IF($I535="b",INDEX(flat_spelling[],MATCH(scales[[#This Row],[n6]],flat_spelling[number],0),2),INDEX(sharp_spelling[],MATCH(scales[[#This Row],[n6]],sharp_spelling[number],0),2)),"")</f>
        <v>C#</v>
      </c>
      <c r="X535" s="1" t="str">
        <f>IFERROR(IF($I535="b",INDEX(flat_spelling[],MATCH(scales[[#This Row],[n7]],flat_spelling[number],0),2),INDEX(sharp_spelling[],MATCH(scales[[#This Row],[n7]],sharp_spelling[number],0),2)),"")</f>
        <v>D#</v>
      </c>
      <c r="Y535" s="1" t="str">
        <f>IFERROR(IF($I535="b",INDEX(flat_spelling[],MATCH(scales[[#This Row],[n8]],flat_spelling[number],0),2),INDEX(sharp_spelling[],MATCH(scales[[#This Row],[n8]],sharp_spelling[number],0),2)),"")</f>
        <v/>
      </c>
    </row>
    <row r="536" spans="2:25" x14ac:dyDescent="0.4">
      <c r="B536" s="1">
        <v>534</v>
      </c>
      <c r="C536" s="1">
        <v>6</v>
      </c>
      <c r="D536" s="1" t="str">
        <f>scales[[#This Row],[nn1]]</f>
        <v>F</v>
      </c>
      <c r="E536" s="1" t="s">
        <v>116</v>
      </c>
      <c r="F536" s="1">
        <v>6</v>
      </c>
      <c r="G536" s="1" t="s">
        <v>99</v>
      </c>
      <c r="H536" s="1">
        <v>6</v>
      </c>
      <c r="I536" s="1" t="str">
        <f>IF(COUNTIF(RMS_spelling[number],scales[[#This Row],[RMS]])&gt;0,"b","")</f>
        <v>b</v>
      </c>
      <c r="J536" s="1">
        <f t="shared" si="339"/>
        <v>6</v>
      </c>
      <c r="K536" s="1">
        <f t="shared" si="340"/>
        <v>9</v>
      </c>
      <c r="L536" s="1">
        <f t="shared" si="341"/>
        <v>10</v>
      </c>
      <c r="M536" s="1">
        <f t="shared" si="342"/>
        <v>11</v>
      </c>
      <c r="N536" s="1">
        <f t="shared" si="343"/>
        <v>2</v>
      </c>
      <c r="O536" s="1">
        <f t="shared" si="344"/>
        <v>3</v>
      </c>
      <c r="P536" s="1">
        <f t="shared" si="345"/>
        <v>5</v>
      </c>
      <c r="R536" s="1" t="str">
        <f>IFERROR(IF($I536="b",INDEX(flat_spelling[],MATCH(scales[[#This Row],[n1]],flat_spelling[number],0),2),INDEX(sharp_spelling[],MATCH(scales[[#This Row],[n1]],sharp_spelling[number],0),2)),"")</f>
        <v>F</v>
      </c>
      <c r="S536" s="1" t="str">
        <f>IFERROR(IF($I536="b",INDEX(flat_spelling[],MATCH(scales[[#This Row],[n2]],flat_spelling[number],0),2),INDEX(sharp_spelling[],MATCH(scales[[#This Row],[n2]],sharp_spelling[number],0),2)),"")</f>
        <v>Ab</v>
      </c>
      <c r="T536" s="1" t="str">
        <f>IFERROR(IF($I536="b",INDEX(flat_spelling[],MATCH(scales[[#This Row],[n3]],flat_spelling[number],0),2),INDEX(sharp_spelling[],MATCH(scales[[#This Row],[n3]],sharp_spelling[number],0),2)),"")</f>
        <v>A</v>
      </c>
      <c r="U536" s="1" t="str">
        <f>IFERROR(IF($I536="b",INDEX(flat_spelling[],MATCH(scales[[#This Row],[n4]],flat_spelling[number],0),2),INDEX(sharp_spelling[],MATCH(scales[[#This Row],[n4]],sharp_spelling[number],0),2)),"")</f>
        <v>Bb</v>
      </c>
      <c r="V536" s="1" t="str">
        <f>IFERROR(IF($I536="b",INDEX(flat_spelling[],MATCH(scales[[#This Row],[n5]],flat_spelling[number],0),2),INDEX(sharp_spelling[],MATCH(scales[[#This Row],[n5]],sharp_spelling[number],0),2)),"")</f>
        <v>Db</v>
      </c>
      <c r="W536" s="1" t="str">
        <f>IFERROR(IF($I536="b",INDEX(flat_spelling[],MATCH(scales[[#This Row],[n6]],flat_spelling[number],0),2),INDEX(sharp_spelling[],MATCH(scales[[#This Row],[n6]],sharp_spelling[number],0),2)),"")</f>
        <v>D</v>
      </c>
      <c r="X536" s="1" t="str">
        <f>IFERROR(IF($I536="b",INDEX(flat_spelling[],MATCH(scales[[#This Row],[n7]],flat_spelling[number],0),2),INDEX(sharp_spelling[],MATCH(scales[[#This Row],[n7]],sharp_spelling[number],0),2)),"")</f>
        <v>E</v>
      </c>
      <c r="Y536" s="1" t="str">
        <f>IFERROR(IF($I536="b",INDEX(flat_spelling[],MATCH(scales[[#This Row],[n8]],flat_spelling[number],0),2),INDEX(sharp_spelling[],MATCH(scales[[#This Row],[n8]],sharp_spelling[number],0),2)),"")</f>
        <v/>
      </c>
    </row>
    <row r="537" spans="2:25" x14ac:dyDescent="0.4">
      <c r="B537" s="1">
        <v>535</v>
      </c>
      <c r="C537" s="1">
        <v>7</v>
      </c>
      <c r="D537" s="1" t="str">
        <f>scales[[#This Row],[nn1]]</f>
        <v>F#</v>
      </c>
      <c r="E537" s="1" t="s">
        <v>116</v>
      </c>
      <c r="F537" s="1">
        <v>6</v>
      </c>
      <c r="G537" s="1" t="s">
        <v>99</v>
      </c>
      <c r="H537" s="1">
        <v>7</v>
      </c>
      <c r="I537" s="1" t="str">
        <f>IF(COUNTIF(RMS_spelling[number],scales[[#This Row],[RMS]])&gt;0,"b","")</f>
        <v/>
      </c>
      <c r="J537" s="1">
        <f t="shared" si="339"/>
        <v>7</v>
      </c>
      <c r="K537" s="1">
        <f t="shared" si="340"/>
        <v>10</v>
      </c>
      <c r="L537" s="1">
        <f t="shared" si="341"/>
        <v>11</v>
      </c>
      <c r="M537" s="1">
        <f t="shared" si="342"/>
        <v>12</v>
      </c>
      <c r="N537" s="1">
        <f t="shared" si="343"/>
        <v>3</v>
      </c>
      <c r="O537" s="1">
        <f t="shared" si="344"/>
        <v>4</v>
      </c>
      <c r="P537" s="1">
        <f t="shared" si="345"/>
        <v>6</v>
      </c>
      <c r="R537" s="1" t="str">
        <f>IFERROR(IF($I537="b",INDEX(flat_spelling[],MATCH(scales[[#This Row],[n1]],flat_spelling[number],0),2),INDEX(sharp_spelling[],MATCH(scales[[#This Row],[n1]],sharp_spelling[number],0),2)),"")</f>
        <v>F#</v>
      </c>
      <c r="S537" s="1" t="str">
        <f>IFERROR(IF($I537="b",INDEX(flat_spelling[],MATCH(scales[[#This Row],[n2]],flat_spelling[number],0),2),INDEX(sharp_spelling[],MATCH(scales[[#This Row],[n2]],sharp_spelling[number],0),2)),"")</f>
        <v>A</v>
      </c>
      <c r="T537" s="1" t="str">
        <f>IFERROR(IF($I537="b",INDEX(flat_spelling[],MATCH(scales[[#This Row],[n3]],flat_spelling[number],0),2),INDEX(sharp_spelling[],MATCH(scales[[#This Row],[n3]],sharp_spelling[number],0),2)),"")</f>
        <v>A#</v>
      </c>
      <c r="U537" s="1" t="str">
        <f>IFERROR(IF($I537="b",INDEX(flat_spelling[],MATCH(scales[[#This Row],[n4]],flat_spelling[number],0),2),INDEX(sharp_spelling[],MATCH(scales[[#This Row],[n4]],sharp_spelling[number],0),2)),"")</f>
        <v>B</v>
      </c>
      <c r="V537" s="1" t="str">
        <f>IFERROR(IF($I537="b",INDEX(flat_spelling[],MATCH(scales[[#This Row],[n5]],flat_spelling[number],0),2),INDEX(sharp_spelling[],MATCH(scales[[#This Row],[n5]],sharp_spelling[number],0),2)),"")</f>
        <v>D</v>
      </c>
      <c r="W537" s="1" t="str">
        <f>IFERROR(IF($I537="b",INDEX(flat_spelling[],MATCH(scales[[#This Row],[n6]],flat_spelling[number],0),2),INDEX(sharp_spelling[],MATCH(scales[[#This Row],[n6]],sharp_spelling[number],0),2)),"")</f>
        <v>D#</v>
      </c>
      <c r="X537" s="1" t="str">
        <f>IFERROR(IF($I537="b",INDEX(flat_spelling[],MATCH(scales[[#This Row],[n7]],flat_spelling[number],0),2),INDEX(sharp_spelling[],MATCH(scales[[#This Row],[n7]],sharp_spelling[number],0),2)),"")</f>
        <v>F</v>
      </c>
      <c r="Y537" s="1" t="str">
        <f>IFERROR(IF($I537="b",INDEX(flat_spelling[],MATCH(scales[[#This Row],[n8]],flat_spelling[number],0),2),INDEX(sharp_spelling[],MATCH(scales[[#This Row],[n8]],sharp_spelling[number],0),2)),"")</f>
        <v/>
      </c>
    </row>
    <row r="538" spans="2:25" x14ac:dyDescent="0.4">
      <c r="B538" s="1">
        <v>536</v>
      </c>
      <c r="C538" s="1">
        <v>8</v>
      </c>
      <c r="D538" s="1" t="str">
        <f>scales[[#This Row],[nn1]]</f>
        <v>G</v>
      </c>
      <c r="E538" s="1" t="s">
        <v>116</v>
      </c>
      <c r="F538" s="1">
        <v>6</v>
      </c>
      <c r="G538" s="1" t="s">
        <v>99</v>
      </c>
      <c r="H538" s="1">
        <v>8</v>
      </c>
      <c r="I538" s="1" t="str">
        <f>IF(COUNTIF(RMS_spelling[number],scales[[#This Row],[RMS]])&gt;0,"b","")</f>
        <v/>
      </c>
      <c r="J538" s="1">
        <f t="shared" si="339"/>
        <v>8</v>
      </c>
      <c r="K538" s="1">
        <f t="shared" si="340"/>
        <v>11</v>
      </c>
      <c r="L538" s="1">
        <f t="shared" si="341"/>
        <v>12</v>
      </c>
      <c r="M538" s="1">
        <f t="shared" si="342"/>
        <v>1</v>
      </c>
      <c r="N538" s="1">
        <f t="shared" si="343"/>
        <v>4</v>
      </c>
      <c r="O538" s="1">
        <f t="shared" si="344"/>
        <v>5</v>
      </c>
      <c r="P538" s="1">
        <f t="shared" si="345"/>
        <v>7</v>
      </c>
      <c r="R538" s="1" t="str">
        <f>IFERROR(IF($I538="b",INDEX(flat_spelling[],MATCH(scales[[#This Row],[n1]],flat_spelling[number],0),2),INDEX(sharp_spelling[],MATCH(scales[[#This Row],[n1]],sharp_spelling[number],0),2)),"")</f>
        <v>G</v>
      </c>
      <c r="S538" s="1" t="str">
        <f>IFERROR(IF($I538="b",INDEX(flat_spelling[],MATCH(scales[[#This Row],[n2]],flat_spelling[number],0),2),INDEX(sharp_spelling[],MATCH(scales[[#This Row],[n2]],sharp_spelling[number],0),2)),"")</f>
        <v>A#</v>
      </c>
      <c r="T538" s="1" t="str">
        <f>IFERROR(IF($I538="b",INDEX(flat_spelling[],MATCH(scales[[#This Row],[n3]],flat_spelling[number],0),2),INDEX(sharp_spelling[],MATCH(scales[[#This Row],[n3]],sharp_spelling[number],0),2)),"")</f>
        <v>B</v>
      </c>
      <c r="U538" s="1" t="str">
        <f>IFERROR(IF($I538="b",INDEX(flat_spelling[],MATCH(scales[[#This Row],[n4]],flat_spelling[number],0),2),INDEX(sharp_spelling[],MATCH(scales[[#This Row],[n4]],sharp_spelling[number],0),2)),"")</f>
        <v>C</v>
      </c>
      <c r="V538" s="1" t="str">
        <f>IFERROR(IF($I538="b",INDEX(flat_spelling[],MATCH(scales[[#This Row],[n5]],flat_spelling[number],0),2),INDEX(sharp_spelling[],MATCH(scales[[#This Row],[n5]],sharp_spelling[number],0),2)),"")</f>
        <v>D#</v>
      </c>
      <c r="W538" s="1" t="str">
        <f>IFERROR(IF($I538="b",INDEX(flat_spelling[],MATCH(scales[[#This Row],[n6]],flat_spelling[number],0),2),INDEX(sharp_spelling[],MATCH(scales[[#This Row],[n6]],sharp_spelling[number],0),2)),"")</f>
        <v>E</v>
      </c>
      <c r="X538" s="1" t="str">
        <f>IFERROR(IF($I538="b",INDEX(flat_spelling[],MATCH(scales[[#This Row],[n7]],flat_spelling[number],0),2),INDEX(sharp_spelling[],MATCH(scales[[#This Row],[n7]],sharp_spelling[number],0),2)),"")</f>
        <v>F#</v>
      </c>
      <c r="Y538" s="1" t="str">
        <f>IFERROR(IF($I538="b",INDEX(flat_spelling[],MATCH(scales[[#This Row],[n8]],flat_spelling[number],0),2),INDEX(sharp_spelling[],MATCH(scales[[#This Row],[n8]],sharp_spelling[number],0),2)),"")</f>
        <v/>
      </c>
    </row>
    <row r="539" spans="2:25" x14ac:dyDescent="0.4">
      <c r="B539" s="1">
        <v>537</v>
      </c>
      <c r="C539" s="1">
        <v>9</v>
      </c>
      <c r="D539" s="1" t="str">
        <f>scales[[#This Row],[nn1]]</f>
        <v>Ab</v>
      </c>
      <c r="E539" s="1" t="s">
        <v>116</v>
      </c>
      <c r="F539" s="1">
        <v>6</v>
      </c>
      <c r="G539" s="1" t="s">
        <v>99</v>
      </c>
      <c r="H539" s="1">
        <v>9</v>
      </c>
      <c r="I539" s="1" t="str">
        <f>IF(COUNTIF(RMS_spelling[number],scales[[#This Row],[RMS]])&gt;0,"b","")</f>
        <v>b</v>
      </c>
      <c r="J539" s="1">
        <f t="shared" si="339"/>
        <v>9</v>
      </c>
      <c r="K539" s="1">
        <f t="shared" si="340"/>
        <v>12</v>
      </c>
      <c r="L539" s="1">
        <f t="shared" si="341"/>
        <v>1</v>
      </c>
      <c r="M539" s="1">
        <f t="shared" si="342"/>
        <v>2</v>
      </c>
      <c r="N539" s="1">
        <f t="shared" si="343"/>
        <v>5</v>
      </c>
      <c r="O539" s="1">
        <f t="shared" si="344"/>
        <v>6</v>
      </c>
      <c r="P539" s="1">
        <f t="shared" si="345"/>
        <v>8</v>
      </c>
      <c r="R539" s="1" t="str">
        <f>IFERROR(IF($I539="b",INDEX(flat_spelling[],MATCH(scales[[#This Row],[n1]],flat_spelling[number],0),2),INDEX(sharp_spelling[],MATCH(scales[[#This Row],[n1]],sharp_spelling[number],0),2)),"")</f>
        <v>Ab</v>
      </c>
      <c r="S539" s="1" t="str">
        <f>IFERROR(IF($I539="b",INDEX(flat_spelling[],MATCH(scales[[#This Row],[n2]],flat_spelling[number],0),2),INDEX(sharp_spelling[],MATCH(scales[[#This Row],[n2]],sharp_spelling[number],0),2)),"")</f>
        <v>B</v>
      </c>
      <c r="T539" s="1" t="str">
        <f>IFERROR(IF($I539="b",INDEX(flat_spelling[],MATCH(scales[[#This Row],[n3]],flat_spelling[number],0),2),INDEX(sharp_spelling[],MATCH(scales[[#This Row],[n3]],sharp_spelling[number],0),2)),"")</f>
        <v>C</v>
      </c>
      <c r="U539" s="1" t="str">
        <f>IFERROR(IF($I539="b",INDEX(flat_spelling[],MATCH(scales[[#This Row],[n4]],flat_spelling[number],0),2),INDEX(sharp_spelling[],MATCH(scales[[#This Row],[n4]],sharp_spelling[number],0),2)),"")</f>
        <v>Db</v>
      </c>
      <c r="V539" s="1" t="str">
        <f>IFERROR(IF($I539="b",INDEX(flat_spelling[],MATCH(scales[[#This Row],[n5]],flat_spelling[number],0),2),INDEX(sharp_spelling[],MATCH(scales[[#This Row],[n5]],sharp_spelling[number],0),2)),"")</f>
        <v>E</v>
      </c>
      <c r="W539" s="1" t="str">
        <f>IFERROR(IF($I539="b",INDEX(flat_spelling[],MATCH(scales[[#This Row],[n6]],flat_spelling[number],0),2),INDEX(sharp_spelling[],MATCH(scales[[#This Row],[n6]],sharp_spelling[number],0),2)),"")</f>
        <v>F</v>
      </c>
      <c r="X539" s="1" t="str">
        <f>IFERROR(IF($I539="b",INDEX(flat_spelling[],MATCH(scales[[#This Row],[n7]],flat_spelling[number],0),2),INDEX(sharp_spelling[],MATCH(scales[[#This Row],[n7]],sharp_spelling[number],0),2)),"")</f>
        <v>G</v>
      </c>
      <c r="Y539" s="1" t="str">
        <f>IFERROR(IF($I539="b",INDEX(flat_spelling[],MATCH(scales[[#This Row],[n8]],flat_spelling[number],0),2),INDEX(sharp_spelling[],MATCH(scales[[#This Row],[n8]],sharp_spelling[number],0),2)),"")</f>
        <v/>
      </c>
    </row>
    <row r="540" spans="2:25" x14ac:dyDescent="0.4">
      <c r="B540" s="1">
        <v>538</v>
      </c>
      <c r="C540" s="1">
        <v>10</v>
      </c>
      <c r="D540" s="1" t="str">
        <f>scales[[#This Row],[nn1]]</f>
        <v>A</v>
      </c>
      <c r="E540" s="1" t="s">
        <v>116</v>
      </c>
      <c r="F540" s="1">
        <v>6</v>
      </c>
      <c r="G540" s="1" t="s">
        <v>99</v>
      </c>
      <c r="H540" s="1">
        <v>10</v>
      </c>
      <c r="I540" s="1" t="str">
        <f>IF(COUNTIF(RMS_spelling[number],scales[[#This Row],[RMS]])&gt;0,"b","")</f>
        <v/>
      </c>
      <c r="J540" s="1">
        <f t="shared" si="339"/>
        <v>10</v>
      </c>
      <c r="K540" s="1">
        <f t="shared" si="340"/>
        <v>1</v>
      </c>
      <c r="L540" s="1">
        <f t="shared" si="341"/>
        <v>2</v>
      </c>
      <c r="M540" s="1">
        <f t="shared" si="342"/>
        <v>3</v>
      </c>
      <c r="N540" s="1">
        <f t="shared" si="343"/>
        <v>6</v>
      </c>
      <c r="O540" s="1">
        <f t="shared" si="344"/>
        <v>7</v>
      </c>
      <c r="P540" s="1">
        <f t="shared" si="345"/>
        <v>9</v>
      </c>
      <c r="R540" s="1" t="str">
        <f>IFERROR(IF($I540="b",INDEX(flat_spelling[],MATCH(scales[[#This Row],[n1]],flat_spelling[number],0),2),INDEX(sharp_spelling[],MATCH(scales[[#This Row],[n1]],sharp_spelling[number],0),2)),"")</f>
        <v>A</v>
      </c>
      <c r="S540" s="1" t="str">
        <f>IFERROR(IF($I540="b",INDEX(flat_spelling[],MATCH(scales[[#This Row],[n2]],flat_spelling[number],0),2),INDEX(sharp_spelling[],MATCH(scales[[#This Row],[n2]],sharp_spelling[number],0),2)),"")</f>
        <v>C</v>
      </c>
      <c r="T540" s="1" t="str">
        <f>IFERROR(IF($I540="b",INDEX(flat_spelling[],MATCH(scales[[#This Row],[n3]],flat_spelling[number],0),2),INDEX(sharp_spelling[],MATCH(scales[[#This Row],[n3]],sharp_spelling[number],0),2)),"")</f>
        <v>C#</v>
      </c>
      <c r="U540" s="1" t="str">
        <f>IFERROR(IF($I540="b",INDEX(flat_spelling[],MATCH(scales[[#This Row],[n4]],flat_spelling[number],0),2),INDEX(sharp_spelling[],MATCH(scales[[#This Row],[n4]],sharp_spelling[number],0),2)),"")</f>
        <v>D</v>
      </c>
      <c r="V540" s="1" t="str">
        <f>IFERROR(IF($I540="b",INDEX(flat_spelling[],MATCH(scales[[#This Row],[n5]],flat_spelling[number],0),2),INDEX(sharp_spelling[],MATCH(scales[[#This Row],[n5]],sharp_spelling[number],0),2)),"")</f>
        <v>F</v>
      </c>
      <c r="W540" s="1" t="str">
        <f>IFERROR(IF($I540="b",INDEX(flat_spelling[],MATCH(scales[[#This Row],[n6]],flat_spelling[number],0),2),INDEX(sharp_spelling[],MATCH(scales[[#This Row],[n6]],sharp_spelling[number],0),2)),"")</f>
        <v>F#</v>
      </c>
      <c r="X540" s="1" t="str">
        <f>IFERROR(IF($I540="b",INDEX(flat_spelling[],MATCH(scales[[#This Row],[n7]],flat_spelling[number],0),2),INDEX(sharp_spelling[],MATCH(scales[[#This Row],[n7]],sharp_spelling[number],0),2)),"")</f>
        <v>G#</v>
      </c>
      <c r="Y540" s="1" t="str">
        <f>IFERROR(IF($I540="b",INDEX(flat_spelling[],MATCH(scales[[#This Row],[n8]],flat_spelling[number],0),2),INDEX(sharp_spelling[],MATCH(scales[[#This Row],[n8]],sharp_spelling[number],0),2)),"")</f>
        <v/>
      </c>
    </row>
    <row r="541" spans="2:25" x14ac:dyDescent="0.4">
      <c r="B541" s="1">
        <v>539</v>
      </c>
      <c r="C541" s="1">
        <v>11</v>
      </c>
      <c r="D541" s="1" t="str">
        <f>scales[[#This Row],[nn1]]</f>
        <v>Bb</v>
      </c>
      <c r="E541" s="1" t="s">
        <v>116</v>
      </c>
      <c r="F541" s="1">
        <v>6</v>
      </c>
      <c r="G541" s="1" t="s">
        <v>99</v>
      </c>
      <c r="H541" s="1">
        <v>11</v>
      </c>
      <c r="I541" s="1" t="str">
        <f>IF(COUNTIF(RMS_spelling[number],scales[[#This Row],[RMS]])&gt;0,"b","")</f>
        <v>b</v>
      </c>
      <c r="J541" s="1">
        <f t="shared" si="339"/>
        <v>11</v>
      </c>
      <c r="K541" s="1">
        <f t="shared" si="340"/>
        <v>2</v>
      </c>
      <c r="L541" s="1">
        <f t="shared" si="341"/>
        <v>3</v>
      </c>
      <c r="M541" s="1">
        <f t="shared" si="342"/>
        <v>4</v>
      </c>
      <c r="N541" s="1">
        <f t="shared" si="343"/>
        <v>7</v>
      </c>
      <c r="O541" s="1">
        <f t="shared" si="344"/>
        <v>8</v>
      </c>
      <c r="P541" s="1">
        <f t="shared" si="345"/>
        <v>10</v>
      </c>
      <c r="R541" s="1" t="str">
        <f>IFERROR(IF($I541="b",INDEX(flat_spelling[],MATCH(scales[[#This Row],[n1]],flat_spelling[number],0),2),INDEX(sharp_spelling[],MATCH(scales[[#This Row],[n1]],sharp_spelling[number],0),2)),"")</f>
        <v>Bb</v>
      </c>
      <c r="S541" s="1" t="str">
        <f>IFERROR(IF($I541="b",INDEX(flat_spelling[],MATCH(scales[[#This Row],[n2]],flat_spelling[number],0),2),INDEX(sharp_spelling[],MATCH(scales[[#This Row],[n2]],sharp_spelling[number],0),2)),"")</f>
        <v>Db</v>
      </c>
      <c r="T541" s="1" t="str">
        <f>IFERROR(IF($I541="b",INDEX(flat_spelling[],MATCH(scales[[#This Row],[n3]],flat_spelling[number],0),2),INDEX(sharp_spelling[],MATCH(scales[[#This Row],[n3]],sharp_spelling[number],0),2)),"")</f>
        <v>D</v>
      </c>
      <c r="U541" s="1" t="str">
        <f>IFERROR(IF($I541="b",INDEX(flat_spelling[],MATCH(scales[[#This Row],[n4]],flat_spelling[number],0),2),INDEX(sharp_spelling[],MATCH(scales[[#This Row],[n4]],sharp_spelling[number],0),2)),"")</f>
        <v>Eb</v>
      </c>
      <c r="V541" s="1" t="str">
        <f>IFERROR(IF($I541="b",INDEX(flat_spelling[],MATCH(scales[[#This Row],[n5]],flat_spelling[number],0),2),INDEX(sharp_spelling[],MATCH(scales[[#This Row],[n5]],sharp_spelling[number],0),2)),"")</f>
        <v>Gb</v>
      </c>
      <c r="W541" s="1" t="str">
        <f>IFERROR(IF($I541="b",INDEX(flat_spelling[],MATCH(scales[[#This Row],[n6]],flat_spelling[number],0),2),INDEX(sharp_spelling[],MATCH(scales[[#This Row],[n6]],sharp_spelling[number],0),2)),"")</f>
        <v>G</v>
      </c>
      <c r="X541" s="1" t="str">
        <f>IFERROR(IF($I541="b",INDEX(flat_spelling[],MATCH(scales[[#This Row],[n7]],flat_spelling[number],0),2),INDEX(sharp_spelling[],MATCH(scales[[#This Row],[n7]],sharp_spelling[number],0),2)),"")</f>
        <v>A</v>
      </c>
      <c r="Y541" s="1" t="str">
        <f>IFERROR(IF($I541="b",INDEX(flat_spelling[],MATCH(scales[[#This Row],[n8]],flat_spelling[number],0),2),INDEX(sharp_spelling[],MATCH(scales[[#This Row],[n8]],sharp_spelling[number],0),2)),"")</f>
        <v/>
      </c>
    </row>
    <row r="542" spans="2:25" x14ac:dyDescent="0.4">
      <c r="B542" s="1">
        <v>540</v>
      </c>
      <c r="C542" s="1">
        <v>12</v>
      </c>
      <c r="D542" s="1" t="str">
        <f>scales[[#This Row],[nn1]]</f>
        <v>B</v>
      </c>
      <c r="E542" s="1" t="s">
        <v>116</v>
      </c>
      <c r="F542" s="1">
        <v>6</v>
      </c>
      <c r="G542" s="1" t="s">
        <v>99</v>
      </c>
      <c r="H542" s="1">
        <v>12</v>
      </c>
      <c r="I542" s="1" t="str">
        <f>IF(COUNTIF(RMS_spelling[number],scales[[#This Row],[RMS]])&gt;0,"b","")</f>
        <v/>
      </c>
      <c r="J542" s="1">
        <f t="shared" si="339"/>
        <v>12</v>
      </c>
      <c r="K542" s="1">
        <f t="shared" si="340"/>
        <v>3</v>
      </c>
      <c r="L542" s="1">
        <f t="shared" si="341"/>
        <v>4</v>
      </c>
      <c r="M542" s="1">
        <f t="shared" si="342"/>
        <v>5</v>
      </c>
      <c r="N542" s="1">
        <f t="shared" si="343"/>
        <v>8</v>
      </c>
      <c r="O542" s="1">
        <f t="shared" si="344"/>
        <v>9</v>
      </c>
      <c r="P542" s="1">
        <f t="shared" si="345"/>
        <v>11</v>
      </c>
      <c r="R542" s="1" t="str">
        <f>IFERROR(IF($I542="b",INDEX(flat_spelling[],MATCH(scales[[#This Row],[n1]],flat_spelling[number],0),2),INDEX(sharp_spelling[],MATCH(scales[[#This Row],[n1]],sharp_spelling[number],0),2)),"")</f>
        <v>B</v>
      </c>
      <c r="S542" s="1" t="str">
        <f>IFERROR(IF($I542="b",INDEX(flat_spelling[],MATCH(scales[[#This Row],[n2]],flat_spelling[number],0),2),INDEX(sharp_spelling[],MATCH(scales[[#This Row],[n2]],sharp_spelling[number],0),2)),"")</f>
        <v>D</v>
      </c>
      <c r="T542" s="1" t="str">
        <f>IFERROR(IF($I542="b",INDEX(flat_spelling[],MATCH(scales[[#This Row],[n3]],flat_spelling[number],0),2),INDEX(sharp_spelling[],MATCH(scales[[#This Row],[n3]],sharp_spelling[number],0),2)),"")</f>
        <v>D#</v>
      </c>
      <c r="U542" s="1" t="str">
        <f>IFERROR(IF($I542="b",INDEX(flat_spelling[],MATCH(scales[[#This Row],[n4]],flat_spelling[number],0),2),INDEX(sharp_spelling[],MATCH(scales[[#This Row],[n4]],sharp_spelling[number],0),2)),"")</f>
        <v>E</v>
      </c>
      <c r="V542" s="1" t="str">
        <f>IFERROR(IF($I542="b",INDEX(flat_spelling[],MATCH(scales[[#This Row],[n5]],flat_spelling[number],0),2),INDEX(sharp_spelling[],MATCH(scales[[#This Row],[n5]],sharp_spelling[number],0),2)),"")</f>
        <v>G</v>
      </c>
      <c r="W542" s="1" t="str">
        <f>IFERROR(IF($I542="b",INDEX(flat_spelling[],MATCH(scales[[#This Row],[n6]],flat_spelling[number],0),2),INDEX(sharp_spelling[],MATCH(scales[[#This Row],[n6]],sharp_spelling[number],0),2)),"")</f>
        <v>G#</v>
      </c>
      <c r="X542" s="1" t="str">
        <f>IFERROR(IF($I542="b",INDEX(flat_spelling[],MATCH(scales[[#This Row],[n7]],flat_spelling[number],0),2),INDEX(sharp_spelling[],MATCH(scales[[#This Row],[n7]],sharp_spelling[number],0),2)),"")</f>
        <v>A#</v>
      </c>
      <c r="Y542" s="1" t="str">
        <f>IFERROR(IF($I542="b",INDEX(flat_spelling[],MATCH(scales[[#This Row],[n8]],flat_spelling[number],0),2),INDEX(sharp_spelling[],MATCH(scales[[#This Row],[n8]],sharp_spelling[number],0),2)),"")</f>
        <v/>
      </c>
    </row>
    <row r="543" spans="2:25" x14ac:dyDescent="0.4">
      <c r="B543" s="1">
        <v>541</v>
      </c>
      <c r="C543" s="1">
        <v>1</v>
      </c>
      <c r="D543" s="1" t="str">
        <f>scales[[#This Row],[nn1]]</f>
        <v>C</v>
      </c>
      <c r="E543" s="1" t="s">
        <v>116</v>
      </c>
      <c r="F543" s="1">
        <v>7</v>
      </c>
      <c r="G543" s="1" t="s">
        <v>115</v>
      </c>
      <c r="H543" s="1">
        <f>MOD($H$3,12)+1</f>
        <v>2</v>
      </c>
      <c r="I543" s="1" t="str">
        <f>IF(COUNTIF(RMS_spelling[number],scales[[#This Row],[RMS]])&gt;0,"b","")</f>
        <v>b</v>
      </c>
      <c r="J543" s="1">
        <v>1</v>
      </c>
      <c r="K543" s="1">
        <v>2</v>
      </c>
      <c r="L543" s="1">
        <v>3</v>
      </c>
      <c r="M543" s="1">
        <v>6</v>
      </c>
      <c r="N543" s="1">
        <v>7</v>
      </c>
      <c r="O543" s="1">
        <v>9</v>
      </c>
      <c r="P543" s="1">
        <v>10</v>
      </c>
      <c r="R543" s="1" t="str">
        <f>IFERROR(IF($I543="b",INDEX(flat_spelling[],MATCH(scales[[#This Row],[n1]],flat_spelling[number],0),2),INDEX(sharp_spelling[],MATCH(scales[[#This Row],[n1]],sharp_spelling[number],0),2)),"")</f>
        <v>C</v>
      </c>
      <c r="S543" s="1" t="str">
        <f>IFERROR(IF($I543="b",INDEX(flat_spelling[],MATCH(scales[[#This Row],[n2]],flat_spelling[number],0),2),INDEX(sharp_spelling[],MATCH(scales[[#This Row],[n2]],sharp_spelling[number],0),2)),"")</f>
        <v>Db</v>
      </c>
      <c r="T543" s="1" t="str">
        <f>IFERROR(IF($I543="b",INDEX(flat_spelling[],MATCH(scales[[#This Row],[n3]],flat_spelling[number],0),2),INDEX(sharp_spelling[],MATCH(scales[[#This Row],[n3]],sharp_spelling[number],0),2)),"")</f>
        <v>D</v>
      </c>
      <c r="U543" s="1" t="str">
        <f>IFERROR(IF($I543="b",INDEX(flat_spelling[],MATCH(scales[[#This Row],[n4]],flat_spelling[number],0),2),INDEX(sharp_spelling[],MATCH(scales[[#This Row],[n4]],sharp_spelling[number],0),2)),"")</f>
        <v>F</v>
      </c>
      <c r="V543" s="1" t="str">
        <f>IFERROR(IF($I543="b",INDEX(flat_spelling[],MATCH(scales[[#This Row],[n5]],flat_spelling[number],0),2),INDEX(sharp_spelling[],MATCH(scales[[#This Row],[n5]],sharp_spelling[number],0),2)),"")</f>
        <v>Gb</v>
      </c>
      <c r="W543" s="1" t="str">
        <f>IFERROR(IF($I543="b",INDEX(flat_spelling[],MATCH(scales[[#This Row],[n6]],flat_spelling[number],0),2),INDEX(sharp_spelling[],MATCH(scales[[#This Row],[n6]],sharp_spelling[number],0),2)),"")</f>
        <v>Ab</v>
      </c>
      <c r="X543" s="1" t="str">
        <f>IFERROR(IF($I543="b",INDEX(flat_spelling[],MATCH(scales[[#This Row],[n7]],flat_spelling[number],0),2),INDEX(sharp_spelling[],MATCH(scales[[#This Row],[n7]],sharp_spelling[number],0),2)),"")</f>
        <v>A</v>
      </c>
      <c r="Y543" s="1" t="str">
        <f>IFERROR(IF($I543="b",INDEX(flat_spelling[],MATCH(scales[[#This Row],[n8]],flat_spelling[number],0),2),INDEX(sharp_spelling[],MATCH(scales[[#This Row],[n8]],sharp_spelling[number],0),2)),"")</f>
        <v/>
      </c>
    </row>
    <row r="544" spans="2:25" x14ac:dyDescent="0.4">
      <c r="B544" s="1">
        <v>542</v>
      </c>
      <c r="C544" s="1">
        <v>2</v>
      </c>
      <c r="D544" s="1" t="str">
        <f>scales[[#This Row],[nn1]]</f>
        <v>C#</v>
      </c>
      <c r="E544" s="1" t="s">
        <v>116</v>
      </c>
      <c r="F544" s="1">
        <v>7</v>
      </c>
      <c r="G544" s="1" t="s">
        <v>115</v>
      </c>
      <c r="H544" s="1">
        <f t="shared" ref="H544:H554" si="346">MOD(H543,12)+1</f>
        <v>3</v>
      </c>
      <c r="I544" s="1" t="str">
        <f>IF(COUNTIF(RMS_spelling[number],scales[[#This Row],[RMS]])&gt;0,"b","")</f>
        <v/>
      </c>
      <c r="J544" s="1">
        <f t="shared" ref="J544:J554" si="347">MOD(J543,12)+1</f>
        <v>2</v>
      </c>
      <c r="K544" s="1">
        <f t="shared" ref="K544:K554" si="348">MOD(K543,12)+1</f>
        <v>3</v>
      </c>
      <c r="L544" s="1">
        <f t="shared" ref="L544:L554" si="349">MOD(L543,12)+1</f>
        <v>4</v>
      </c>
      <c r="M544" s="1">
        <f t="shared" ref="M544:M554" si="350">MOD(M543,12)+1</f>
        <v>7</v>
      </c>
      <c r="N544" s="1">
        <f t="shared" ref="N544:N554" si="351">MOD(N543,12)+1</f>
        <v>8</v>
      </c>
      <c r="O544" s="1">
        <f t="shared" ref="O544:O554" si="352">MOD(O543,12)+1</f>
        <v>10</v>
      </c>
      <c r="P544" s="1">
        <f t="shared" ref="P544:P554" si="353">MOD(P543,12)+1</f>
        <v>11</v>
      </c>
      <c r="R544" s="1" t="str">
        <f>IFERROR(IF($I544="b",INDEX(flat_spelling[],MATCH(scales[[#This Row],[n1]],flat_spelling[number],0),2),INDEX(sharp_spelling[],MATCH(scales[[#This Row],[n1]],sharp_spelling[number],0),2)),"")</f>
        <v>C#</v>
      </c>
      <c r="S544" s="1" t="str">
        <f>IFERROR(IF($I544="b",INDEX(flat_spelling[],MATCH(scales[[#This Row],[n2]],flat_spelling[number],0),2),INDEX(sharp_spelling[],MATCH(scales[[#This Row],[n2]],sharp_spelling[number],0),2)),"")</f>
        <v>D</v>
      </c>
      <c r="T544" s="1" t="str">
        <f>IFERROR(IF($I544="b",INDEX(flat_spelling[],MATCH(scales[[#This Row],[n3]],flat_spelling[number],0),2),INDEX(sharp_spelling[],MATCH(scales[[#This Row],[n3]],sharp_spelling[number],0),2)),"")</f>
        <v>D#</v>
      </c>
      <c r="U544" s="1" t="str">
        <f>IFERROR(IF($I544="b",INDEX(flat_spelling[],MATCH(scales[[#This Row],[n4]],flat_spelling[number],0),2),INDEX(sharp_spelling[],MATCH(scales[[#This Row],[n4]],sharp_spelling[number],0),2)),"")</f>
        <v>F#</v>
      </c>
      <c r="V544" s="1" t="str">
        <f>IFERROR(IF($I544="b",INDEX(flat_spelling[],MATCH(scales[[#This Row],[n5]],flat_spelling[number],0),2),INDEX(sharp_spelling[],MATCH(scales[[#This Row],[n5]],sharp_spelling[number],0),2)),"")</f>
        <v>G</v>
      </c>
      <c r="W544" s="1" t="str">
        <f>IFERROR(IF($I544="b",INDEX(flat_spelling[],MATCH(scales[[#This Row],[n6]],flat_spelling[number],0),2),INDEX(sharp_spelling[],MATCH(scales[[#This Row],[n6]],sharp_spelling[number],0),2)),"")</f>
        <v>A</v>
      </c>
      <c r="X544" s="1" t="str">
        <f>IFERROR(IF($I544="b",INDEX(flat_spelling[],MATCH(scales[[#This Row],[n7]],flat_spelling[number],0),2),INDEX(sharp_spelling[],MATCH(scales[[#This Row],[n7]],sharp_spelling[number],0),2)),"")</f>
        <v>A#</v>
      </c>
      <c r="Y544" s="1" t="str">
        <f>IFERROR(IF($I544="b",INDEX(flat_spelling[],MATCH(scales[[#This Row],[n8]],flat_spelling[number],0),2),INDEX(sharp_spelling[],MATCH(scales[[#This Row],[n8]],sharp_spelling[number],0),2)),"")</f>
        <v/>
      </c>
    </row>
    <row r="545" spans="2:25" x14ac:dyDescent="0.4">
      <c r="B545" s="1">
        <v>543</v>
      </c>
      <c r="C545" s="1">
        <v>3</v>
      </c>
      <c r="D545" s="1" t="str">
        <f>scales[[#This Row],[nn1]]</f>
        <v>D</v>
      </c>
      <c r="E545" s="1" t="s">
        <v>116</v>
      </c>
      <c r="F545" s="1">
        <v>7</v>
      </c>
      <c r="G545" s="1" t="s">
        <v>115</v>
      </c>
      <c r="H545" s="1">
        <f t="shared" si="346"/>
        <v>4</v>
      </c>
      <c r="I545" s="1" t="str">
        <f>IF(COUNTIF(RMS_spelling[number],scales[[#This Row],[RMS]])&gt;0,"b","")</f>
        <v>b</v>
      </c>
      <c r="J545" s="1">
        <f t="shared" si="347"/>
        <v>3</v>
      </c>
      <c r="K545" s="1">
        <f t="shared" si="348"/>
        <v>4</v>
      </c>
      <c r="L545" s="1">
        <f t="shared" si="349"/>
        <v>5</v>
      </c>
      <c r="M545" s="1">
        <f t="shared" si="350"/>
        <v>8</v>
      </c>
      <c r="N545" s="1">
        <f t="shared" si="351"/>
        <v>9</v>
      </c>
      <c r="O545" s="1">
        <f t="shared" si="352"/>
        <v>11</v>
      </c>
      <c r="P545" s="1">
        <f t="shared" si="353"/>
        <v>12</v>
      </c>
      <c r="R545" s="1" t="str">
        <f>IFERROR(IF($I545="b",INDEX(flat_spelling[],MATCH(scales[[#This Row],[n1]],flat_spelling[number],0),2),INDEX(sharp_spelling[],MATCH(scales[[#This Row],[n1]],sharp_spelling[number],0),2)),"")</f>
        <v>D</v>
      </c>
      <c r="S545" s="1" t="str">
        <f>IFERROR(IF($I545="b",INDEX(flat_spelling[],MATCH(scales[[#This Row],[n2]],flat_spelling[number],0),2),INDEX(sharp_spelling[],MATCH(scales[[#This Row],[n2]],sharp_spelling[number],0),2)),"")</f>
        <v>Eb</v>
      </c>
      <c r="T545" s="1" t="str">
        <f>IFERROR(IF($I545="b",INDEX(flat_spelling[],MATCH(scales[[#This Row],[n3]],flat_spelling[number],0),2),INDEX(sharp_spelling[],MATCH(scales[[#This Row],[n3]],sharp_spelling[number],0),2)),"")</f>
        <v>E</v>
      </c>
      <c r="U545" s="1" t="str">
        <f>IFERROR(IF($I545="b",INDEX(flat_spelling[],MATCH(scales[[#This Row],[n4]],flat_spelling[number],0),2),INDEX(sharp_spelling[],MATCH(scales[[#This Row],[n4]],sharp_spelling[number],0),2)),"")</f>
        <v>G</v>
      </c>
      <c r="V545" s="1" t="str">
        <f>IFERROR(IF($I545="b",INDEX(flat_spelling[],MATCH(scales[[#This Row],[n5]],flat_spelling[number],0),2),INDEX(sharp_spelling[],MATCH(scales[[#This Row],[n5]],sharp_spelling[number],0),2)),"")</f>
        <v>Ab</v>
      </c>
      <c r="W545" s="1" t="str">
        <f>IFERROR(IF($I545="b",INDEX(flat_spelling[],MATCH(scales[[#This Row],[n6]],flat_spelling[number],0),2),INDEX(sharp_spelling[],MATCH(scales[[#This Row],[n6]],sharp_spelling[number],0),2)),"")</f>
        <v>Bb</v>
      </c>
      <c r="X545" s="1" t="str">
        <f>IFERROR(IF($I545="b",INDEX(flat_spelling[],MATCH(scales[[#This Row],[n7]],flat_spelling[number],0),2),INDEX(sharp_spelling[],MATCH(scales[[#This Row],[n7]],sharp_spelling[number],0),2)),"")</f>
        <v>B</v>
      </c>
      <c r="Y545" s="1" t="str">
        <f>IFERROR(IF($I545="b",INDEX(flat_spelling[],MATCH(scales[[#This Row],[n8]],flat_spelling[number],0),2),INDEX(sharp_spelling[],MATCH(scales[[#This Row],[n8]],sharp_spelling[number],0),2)),"")</f>
        <v/>
      </c>
    </row>
    <row r="546" spans="2:25" x14ac:dyDescent="0.4">
      <c r="B546" s="1">
        <v>544</v>
      </c>
      <c r="C546" s="1">
        <v>4</v>
      </c>
      <c r="D546" s="1" t="str">
        <f>scales[[#This Row],[nn1]]</f>
        <v>D#</v>
      </c>
      <c r="E546" s="1" t="s">
        <v>116</v>
      </c>
      <c r="F546" s="1">
        <v>7</v>
      </c>
      <c r="G546" s="1" t="s">
        <v>115</v>
      </c>
      <c r="H546" s="1">
        <f t="shared" si="346"/>
        <v>5</v>
      </c>
      <c r="I546" s="1" t="str">
        <f>IF(COUNTIF(RMS_spelling[number],scales[[#This Row],[RMS]])&gt;0,"b","")</f>
        <v/>
      </c>
      <c r="J546" s="1">
        <f t="shared" si="347"/>
        <v>4</v>
      </c>
      <c r="K546" s="1">
        <f t="shared" si="348"/>
        <v>5</v>
      </c>
      <c r="L546" s="1">
        <f t="shared" si="349"/>
        <v>6</v>
      </c>
      <c r="M546" s="1">
        <f t="shared" si="350"/>
        <v>9</v>
      </c>
      <c r="N546" s="1">
        <f t="shared" si="351"/>
        <v>10</v>
      </c>
      <c r="O546" s="1">
        <f t="shared" si="352"/>
        <v>12</v>
      </c>
      <c r="P546" s="1">
        <f t="shared" si="353"/>
        <v>1</v>
      </c>
      <c r="R546" s="1" t="str">
        <f>IFERROR(IF($I546="b",INDEX(flat_spelling[],MATCH(scales[[#This Row],[n1]],flat_spelling[number],0),2),INDEX(sharp_spelling[],MATCH(scales[[#This Row],[n1]],sharp_spelling[number],0),2)),"")</f>
        <v>D#</v>
      </c>
      <c r="S546" s="1" t="str">
        <f>IFERROR(IF($I546="b",INDEX(flat_spelling[],MATCH(scales[[#This Row],[n2]],flat_spelling[number],0),2),INDEX(sharp_spelling[],MATCH(scales[[#This Row],[n2]],sharp_spelling[number],0),2)),"")</f>
        <v>E</v>
      </c>
      <c r="T546" s="1" t="str">
        <f>IFERROR(IF($I546="b",INDEX(flat_spelling[],MATCH(scales[[#This Row],[n3]],flat_spelling[number],0),2),INDEX(sharp_spelling[],MATCH(scales[[#This Row],[n3]],sharp_spelling[number],0),2)),"")</f>
        <v>F</v>
      </c>
      <c r="U546" s="1" t="str">
        <f>IFERROR(IF($I546="b",INDEX(flat_spelling[],MATCH(scales[[#This Row],[n4]],flat_spelling[number],0),2),INDEX(sharp_spelling[],MATCH(scales[[#This Row],[n4]],sharp_spelling[number],0),2)),"")</f>
        <v>G#</v>
      </c>
      <c r="V546" s="1" t="str">
        <f>IFERROR(IF($I546="b",INDEX(flat_spelling[],MATCH(scales[[#This Row],[n5]],flat_spelling[number],0),2),INDEX(sharp_spelling[],MATCH(scales[[#This Row],[n5]],sharp_spelling[number],0),2)),"")</f>
        <v>A</v>
      </c>
      <c r="W546" s="1" t="str">
        <f>IFERROR(IF($I546="b",INDEX(flat_spelling[],MATCH(scales[[#This Row],[n6]],flat_spelling[number],0),2),INDEX(sharp_spelling[],MATCH(scales[[#This Row],[n6]],sharp_spelling[number],0),2)),"")</f>
        <v>B</v>
      </c>
      <c r="X546" s="1" t="str">
        <f>IFERROR(IF($I546="b",INDEX(flat_spelling[],MATCH(scales[[#This Row],[n7]],flat_spelling[number],0),2),INDEX(sharp_spelling[],MATCH(scales[[#This Row],[n7]],sharp_spelling[number],0),2)),"")</f>
        <v>C</v>
      </c>
      <c r="Y546" s="1" t="str">
        <f>IFERROR(IF($I546="b",INDEX(flat_spelling[],MATCH(scales[[#This Row],[n8]],flat_spelling[number],0),2),INDEX(sharp_spelling[],MATCH(scales[[#This Row],[n8]],sharp_spelling[number],0),2)),"")</f>
        <v/>
      </c>
    </row>
    <row r="547" spans="2:25" x14ac:dyDescent="0.4">
      <c r="B547" s="1">
        <v>545</v>
      </c>
      <c r="C547" s="1">
        <v>5</v>
      </c>
      <c r="D547" s="1" t="str">
        <f>scales[[#This Row],[nn1]]</f>
        <v>E</v>
      </c>
      <c r="E547" s="1" t="s">
        <v>116</v>
      </c>
      <c r="F547" s="1">
        <v>7</v>
      </c>
      <c r="G547" s="1" t="s">
        <v>115</v>
      </c>
      <c r="H547" s="1">
        <f t="shared" si="346"/>
        <v>6</v>
      </c>
      <c r="I547" s="1" t="str">
        <f>IF(COUNTIF(RMS_spelling[number],scales[[#This Row],[RMS]])&gt;0,"b","")</f>
        <v>b</v>
      </c>
      <c r="J547" s="1">
        <f t="shared" si="347"/>
        <v>5</v>
      </c>
      <c r="K547" s="1">
        <f t="shared" si="348"/>
        <v>6</v>
      </c>
      <c r="L547" s="1">
        <f t="shared" si="349"/>
        <v>7</v>
      </c>
      <c r="M547" s="1">
        <f t="shared" si="350"/>
        <v>10</v>
      </c>
      <c r="N547" s="1">
        <f t="shared" si="351"/>
        <v>11</v>
      </c>
      <c r="O547" s="1">
        <f t="shared" si="352"/>
        <v>1</v>
      </c>
      <c r="P547" s="1">
        <f t="shared" si="353"/>
        <v>2</v>
      </c>
      <c r="R547" s="1" t="str">
        <f>IFERROR(IF($I547="b",INDEX(flat_spelling[],MATCH(scales[[#This Row],[n1]],flat_spelling[number],0),2),INDEX(sharp_spelling[],MATCH(scales[[#This Row],[n1]],sharp_spelling[number],0),2)),"")</f>
        <v>E</v>
      </c>
      <c r="S547" s="1" t="str">
        <f>IFERROR(IF($I547="b",INDEX(flat_spelling[],MATCH(scales[[#This Row],[n2]],flat_spelling[number],0),2),INDEX(sharp_spelling[],MATCH(scales[[#This Row],[n2]],sharp_spelling[number],0),2)),"")</f>
        <v>F</v>
      </c>
      <c r="T547" s="1" t="str">
        <f>IFERROR(IF($I547="b",INDEX(flat_spelling[],MATCH(scales[[#This Row],[n3]],flat_spelling[number],0),2),INDEX(sharp_spelling[],MATCH(scales[[#This Row],[n3]],sharp_spelling[number],0),2)),"")</f>
        <v>Gb</v>
      </c>
      <c r="U547" s="1" t="str">
        <f>IFERROR(IF($I547="b",INDEX(flat_spelling[],MATCH(scales[[#This Row],[n4]],flat_spelling[number],0),2),INDEX(sharp_spelling[],MATCH(scales[[#This Row],[n4]],sharp_spelling[number],0),2)),"")</f>
        <v>A</v>
      </c>
      <c r="V547" s="1" t="str">
        <f>IFERROR(IF($I547="b",INDEX(flat_spelling[],MATCH(scales[[#This Row],[n5]],flat_spelling[number],0),2),INDEX(sharp_spelling[],MATCH(scales[[#This Row],[n5]],sharp_spelling[number],0),2)),"")</f>
        <v>Bb</v>
      </c>
      <c r="W547" s="1" t="str">
        <f>IFERROR(IF($I547="b",INDEX(flat_spelling[],MATCH(scales[[#This Row],[n6]],flat_spelling[number],0),2),INDEX(sharp_spelling[],MATCH(scales[[#This Row],[n6]],sharp_spelling[number],0),2)),"")</f>
        <v>C</v>
      </c>
      <c r="X547" s="1" t="str">
        <f>IFERROR(IF($I547="b",INDEX(flat_spelling[],MATCH(scales[[#This Row],[n7]],flat_spelling[number],0),2),INDEX(sharp_spelling[],MATCH(scales[[#This Row],[n7]],sharp_spelling[number],0),2)),"")</f>
        <v>Db</v>
      </c>
      <c r="Y547" s="1" t="str">
        <f>IFERROR(IF($I547="b",INDEX(flat_spelling[],MATCH(scales[[#This Row],[n8]],flat_spelling[number],0),2),INDEX(sharp_spelling[],MATCH(scales[[#This Row],[n8]],sharp_spelling[number],0),2)),"")</f>
        <v/>
      </c>
    </row>
    <row r="548" spans="2:25" x14ac:dyDescent="0.4">
      <c r="B548" s="1">
        <v>546</v>
      </c>
      <c r="C548" s="1">
        <v>6</v>
      </c>
      <c r="D548" s="1" t="str">
        <f>scales[[#This Row],[nn1]]</f>
        <v>F</v>
      </c>
      <c r="E548" s="1" t="s">
        <v>116</v>
      </c>
      <c r="F548" s="1">
        <v>7</v>
      </c>
      <c r="G548" s="1" t="s">
        <v>115</v>
      </c>
      <c r="H548" s="1">
        <f t="shared" si="346"/>
        <v>7</v>
      </c>
      <c r="I548" s="1" t="str">
        <f>IF(COUNTIF(RMS_spelling[number],scales[[#This Row],[RMS]])&gt;0,"b","")</f>
        <v/>
      </c>
      <c r="J548" s="1">
        <f t="shared" si="347"/>
        <v>6</v>
      </c>
      <c r="K548" s="1">
        <f t="shared" si="348"/>
        <v>7</v>
      </c>
      <c r="L548" s="1">
        <f t="shared" si="349"/>
        <v>8</v>
      </c>
      <c r="M548" s="1">
        <f t="shared" si="350"/>
        <v>11</v>
      </c>
      <c r="N548" s="1">
        <f t="shared" si="351"/>
        <v>12</v>
      </c>
      <c r="O548" s="1">
        <f t="shared" si="352"/>
        <v>2</v>
      </c>
      <c r="P548" s="1">
        <f t="shared" si="353"/>
        <v>3</v>
      </c>
      <c r="R548" s="1" t="str">
        <f>IFERROR(IF($I548="b",INDEX(flat_spelling[],MATCH(scales[[#This Row],[n1]],flat_spelling[number],0),2),INDEX(sharp_spelling[],MATCH(scales[[#This Row],[n1]],sharp_spelling[number],0),2)),"")</f>
        <v>F</v>
      </c>
      <c r="S548" s="1" t="str">
        <f>IFERROR(IF($I548="b",INDEX(flat_spelling[],MATCH(scales[[#This Row],[n2]],flat_spelling[number],0),2),INDEX(sharp_spelling[],MATCH(scales[[#This Row],[n2]],sharp_spelling[number],0),2)),"")</f>
        <v>F#</v>
      </c>
      <c r="T548" s="1" t="str">
        <f>IFERROR(IF($I548="b",INDEX(flat_spelling[],MATCH(scales[[#This Row],[n3]],flat_spelling[number],0),2),INDEX(sharp_spelling[],MATCH(scales[[#This Row],[n3]],sharp_spelling[number],0),2)),"")</f>
        <v>G</v>
      </c>
      <c r="U548" s="1" t="str">
        <f>IFERROR(IF($I548="b",INDEX(flat_spelling[],MATCH(scales[[#This Row],[n4]],flat_spelling[number],0),2),INDEX(sharp_spelling[],MATCH(scales[[#This Row],[n4]],sharp_spelling[number],0),2)),"")</f>
        <v>A#</v>
      </c>
      <c r="V548" s="1" t="str">
        <f>IFERROR(IF($I548="b",INDEX(flat_spelling[],MATCH(scales[[#This Row],[n5]],flat_spelling[number],0),2),INDEX(sharp_spelling[],MATCH(scales[[#This Row],[n5]],sharp_spelling[number],0),2)),"")</f>
        <v>B</v>
      </c>
      <c r="W548" s="1" t="str">
        <f>IFERROR(IF($I548="b",INDEX(flat_spelling[],MATCH(scales[[#This Row],[n6]],flat_spelling[number],0),2),INDEX(sharp_spelling[],MATCH(scales[[#This Row],[n6]],sharp_spelling[number],0),2)),"")</f>
        <v>C#</v>
      </c>
      <c r="X548" s="1" t="str">
        <f>IFERROR(IF($I548="b",INDEX(flat_spelling[],MATCH(scales[[#This Row],[n7]],flat_spelling[number],0),2),INDEX(sharp_spelling[],MATCH(scales[[#This Row],[n7]],sharp_spelling[number],0),2)),"")</f>
        <v>D</v>
      </c>
      <c r="Y548" s="1" t="str">
        <f>IFERROR(IF($I548="b",INDEX(flat_spelling[],MATCH(scales[[#This Row],[n8]],flat_spelling[number],0),2),INDEX(sharp_spelling[],MATCH(scales[[#This Row],[n8]],sharp_spelling[number],0),2)),"")</f>
        <v/>
      </c>
    </row>
    <row r="549" spans="2:25" x14ac:dyDescent="0.4">
      <c r="B549" s="1">
        <v>547</v>
      </c>
      <c r="C549" s="1">
        <v>7</v>
      </c>
      <c r="D549" s="1" t="str">
        <f>scales[[#This Row],[nn1]]</f>
        <v>F#</v>
      </c>
      <c r="E549" s="1" t="s">
        <v>116</v>
      </c>
      <c r="F549" s="1">
        <v>7</v>
      </c>
      <c r="G549" s="1" t="s">
        <v>115</v>
      </c>
      <c r="H549" s="1">
        <f t="shared" si="346"/>
        <v>8</v>
      </c>
      <c r="I549" s="1" t="str">
        <f>IF(COUNTIF(RMS_spelling[number],scales[[#This Row],[RMS]])&gt;0,"b","")</f>
        <v/>
      </c>
      <c r="J549" s="1">
        <f t="shared" si="347"/>
        <v>7</v>
      </c>
      <c r="K549" s="1">
        <f t="shared" si="348"/>
        <v>8</v>
      </c>
      <c r="L549" s="1">
        <f t="shared" si="349"/>
        <v>9</v>
      </c>
      <c r="M549" s="1">
        <f t="shared" si="350"/>
        <v>12</v>
      </c>
      <c r="N549" s="1">
        <f t="shared" si="351"/>
        <v>1</v>
      </c>
      <c r="O549" s="1">
        <f t="shared" si="352"/>
        <v>3</v>
      </c>
      <c r="P549" s="1">
        <f t="shared" si="353"/>
        <v>4</v>
      </c>
      <c r="R549" s="1" t="str">
        <f>IFERROR(IF($I549="b",INDEX(flat_spelling[],MATCH(scales[[#This Row],[n1]],flat_spelling[number],0),2),INDEX(sharp_spelling[],MATCH(scales[[#This Row],[n1]],sharp_spelling[number],0),2)),"")</f>
        <v>F#</v>
      </c>
      <c r="S549" s="1" t="str">
        <f>IFERROR(IF($I549="b",INDEX(flat_spelling[],MATCH(scales[[#This Row],[n2]],flat_spelling[number],0),2),INDEX(sharp_spelling[],MATCH(scales[[#This Row],[n2]],sharp_spelling[number],0),2)),"")</f>
        <v>G</v>
      </c>
      <c r="T549" s="1" t="str">
        <f>IFERROR(IF($I549="b",INDEX(flat_spelling[],MATCH(scales[[#This Row],[n3]],flat_spelling[number],0),2),INDEX(sharp_spelling[],MATCH(scales[[#This Row],[n3]],sharp_spelling[number],0),2)),"")</f>
        <v>G#</v>
      </c>
      <c r="U549" s="1" t="str">
        <f>IFERROR(IF($I549="b",INDEX(flat_spelling[],MATCH(scales[[#This Row],[n4]],flat_spelling[number],0),2),INDEX(sharp_spelling[],MATCH(scales[[#This Row],[n4]],sharp_spelling[number],0),2)),"")</f>
        <v>B</v>
      </c>
      <c r="V549" s="1" t="str">
        <f>IFERROR(IF($I549="b",INDEX(flat_spelling[],MATCH(scales[[#This Row],[n5]],flat_spelling[number],0),2),INDEX(sharp_spelling[],MATCH(scales[[#This Row],[n5]],sharp_spelling[number],0),2)),"")</f>
        <v>C</v>
      </c>
      <c r="W549" s="1" t="str">
        <f>IFERROR(IF($I549="b",INDEX(flat_spelling[],MATCH(scales[[#This Row],[n6]],flat_spelling[number],0),2),INDEX(sharp_spelling[],MATCH(scales[[#This Row],[n6]],sharp_spelling[number],0),2)),"")</f>
        <v>D</v>
      </c>
      <c r="X549" s="1" t="str">
        <f>IFERROR(IF($I549="b",INDEX(flat_spelling[],MATCH(scales[[#This Row],[n7]],flat_spelling[number],0),2),INDEX(sharp_spelling[],MATCH(scales[[#This Row],[n7]],sharp_spelling[number],0),2)),"")</f>
        <v>D#</v>
      </c>
      <c r="Y549" s="1" t="str">
        <f>IFERROR(IF($I549="b",INDEX(flat_spelling[],MATCH(scales[[#This Row],[n8]],flat_spelling[number],0),2),INDEX(sharp_spelling[],MATCH(scales[[#This Row],[n8]],sharp_spelling[number],0),2)),"")</f>
        <v/>
      </c>
    </row>
    <row r="550" spans="2:25" x14ac:dyDescent="0.4">
      <c r="B550" s="1">
        <v>548</v>
      </c>
      <c r="C550" s="1">
        <v>8</v>
      </c>
      <c r="D550" s="1" t="str">
        <f>scales[[#This Row],[nn1]]</f>
        <v>G</v>
      </c>
      <c r="E550" s="1" t="s">
        <v>116</v>
      </c>
      <c r="F550" s="1">
        <v>7</v>
      </c>
      <c r="G550" s="1" t="s">
        <v>115</v>
      </c>
      <c r="H550" s="1">
        <f t="shared" si="346"/>
        <v>9</v>
      </c>
      <c r="I550" s="1" t="str">
        <f>IF(COUNTIF(RMS_spelling[number],scales[[#This Row],[RMS]])&gt;0,"b","")</f>
        <v>b</v>
      </c>
      <c r="J550" s="1">
        <f t="shared" si="347"/>
        <v>8</v>
      </c>
      <c r="K550" s="1">
        <f t="shared" si="348"/>
        <v>9</v>
      </c>
      <c r="L550" s="1">
        <f t="shared" si="349"/>
        <v>10</v>
      </c>
      <c r="M550" s="1">
        <f t="shared" si="350"/>
        <v>1</v>
      </c>
      <c r="N550" s="1">
        <f t="shared" si="351"/>
        <v>2</v>
      </c>
      <c r="O550" s="1">
        <f t="shared" si="352"/>
        <v>4</v>
      </c>
      <c r="P550" s="1">
        <f t="shared" si="353"/>
        <v>5</v>
      </c>
      <c r="R550" s="1" t="str">
        <f>IFERROR(IF($I550="b",INDEX(flat_spelling[],MATCH(scales[[#This Row],[n1]],flat_spelling[number],0),2),INDEX(sharp_spelling[],MATCH(scales[[#This Row],[n1]],sharp_spelling[number],0),2)),"")</f>
        <v>G</v>
      </c>
      <c r="S550" s="1" t="str">
        <f>IFERROR(IF($I550="b",INDEX(flat_spelling[],MATCH(scales[[#This Row],[n2]],flat_spelling[number],0),2),INDEX(sharp_spelling[],MATCH(scales[[#This Row],[n2]],sharp_spelling[number],0),2)),"")</f>
        <v>Ab</v>
      </c>
      <c r="T550" s="1" t="str">
        <f>IFERROR(IF($I550="b",INDEX(flat_spelling[],MATCH(scales[[#This Row],[n3]],flat_spelling[number],0),2),INDEX(sharp_spelling[],MATCH(scales[[#This Row],[n3]],sharp_spelling[number],0),2)),"")</f>
        <v>A</v>
      </c>
      <c r="U550" s="1" t="str">
        <f>IFERROR(IF($I550="b",INDEX(flat_spelling[],MATCH(scales[[#This Row],[n4]],flat_spelling[number],0),2),INDEX(sharp_spelling[],MATCH(scales[[#This Row],[n4]],sharp_spelling[number],0),2)),"")</f>
        <v>C</v>
      </c>
      <c r="V550" s="1" t="str">
        <f>IFERROR(IF($I550="b",INDEX(flat_spelling[],MATCH(scales[[#This Row],[n5]],flat_spelling[number],0),2),INDEX(sharp_spelling[],MATCH(scales[[#This Row],[n5]],sharp_spelling[number],0),2)),"")</f>
        <v>Db</v>
      </c>
      <c r="W550" s="1" t="str">
        <f>IFERROR(IF($I550="b",INDEX(flat_spelling[],MATCH(scales[[#This Row],[n6]],flat_spelling[number],0),2),INDEX(sharp_spelling[],MATCH(scales[[#This Row],[n6]],sharp_spelling[number],0),2)),"")</f>
        <v>Eb</v>
      </c>
      <c r="X550" s="1" t="str">
        <f>IFERROR(IF($I550="b",INDEX(flat_spelling[],MATCH(scales[[#This Row],[n7]],flat_spelling[number],0),2),INDEX(sharp_spelling[],MATCH(scales[[#This Row],[n7]],sharp_spelling[number],0),2)),"")</f>
        <v>E</v>
      </c>
      <c r="Y550" s="1" t="str">
        <f>IFERROR(IF($I550="b",INDEX(flat_spelling[],MATCH(scales[[#This Row],[n8]],flat_spelling[number],0),2),INDEX(sharp_spelling[],MATCH(scales[[#This Row],[n8]],sharp_spelling[number],0),2)),"")</f>
        <v/>
      </c>
    </row>
    <row r="551" spans="2:25" x14ac:dyDescent="0.4">
      <c r="B551" s="1">
        <v>549</v>
      </c>
      <c r="C551" s="1">
        <v>9</v>
      </c>
      <c r="D551" s="1" t="str">
        <f>scales[[#This Row],[nn1]]</f>
        <v>G#</v>
      </c>
      <c r="E551" s="1" t="s">
        <v>116</v>
      </c>
      <c r="F551" s="1">
        <v>7</v>
      </c>
      <c r="G551" s="1" t="s">
        <v>115</v>
      </c>
      <c r="H551" s="1">
        <f t="shared" si="346"/>
        <v>10</v>
      </c>
      <c r="I551" s="1" t="str">
        <f>IF(COUNTIF(RMS_spelling[number],scales[[#This Row],[RMS]])&gt;0,"b","")</f>
        <v/>
      </c>
      <c r="J551" s="1">
        <f t="shared" si="347"/>
        <v>9</v>
      </c>
      <c r="K551" s="1">
        <f t="shared" si="348"/>
        <v>10</v>
      </c>
      <c r="L551" s="1">
        <f t="shared" si="349"/>
        <v>11</v>
      </c>
      <c r="M551" s="1">
        <f t="shared" si="350"/>
        <v>2</v>
      </c>
      <c r="N551" s="1">
        <f t="shared" si="351"/>
        <v>3</v>
      </c>
      <c r="O551" s="1">
        <f t="shared" si="352"/>
        <v>5</v>
      </c>
      <c r="P551" s="1">
        <f t="shared" si="353"/>
        <v>6</v>
      </c>
      <c r="R551" s="1" t="str">
        <f>IFERROR(IF($I551="b",INDEX(flat_spelling[],MATCH(scales[[#This Row],[n1]],flat_spelling[number],0),2),INDEX(sharp_spelling[],MATCH(scales[[#This Row],[n1]],sharp_spelling[number],0),2)),"")</f>
        <v>G#</v>
      </c>
      <c r="S551" s="1" t="str">
        <f>IFERROR(IF($I551="b",INDEX(flat_spelling[],MATCH(scales[[#This Row],[n2]],flat_spelling[number],0),2),INDEX(sharp_spelling[],MATCH(scales[[#This Row],[n2]],sharp_spelling[number],0),2)),"")</f>
        <v>A</v>
      </c>
      <c r="T551" s="1" t="str">
        <f>IFERROR(IF($I551="b",INDEX(flat_spelling[],MATCH(scales[[#This Row],[n3]],flat_spelling[number],0),2),INDEX(sharp_spelling[],MATCH(scales[[#This Row],[n3]],sharp_spelling[number],0),2)),"")</f>
        <v>A#</v>
      </c>
      <c r="U551" s="1" t="str">
        <f>IFERROR(IF($I551="b",INDEX(flat_spelling[],MATCH(scales[[#This Row],[n4]],flat_spelling[number],0),2),INDEX(sharp_spelling[],MATCH(scales[[#This Row],[n4]],sharp_spelling[number],0),2)),"")</f>
        <v>C#</v>
      </c>
      <c r="V551" s="1" t="str">
        <f>IFERROR(IF($I551="b",INDEX(flat_spelling[],MATCH(scales[[#This Row],[n5]],flat_spelling[number],0),2),INDEX(sharp_spelling[],MATCH(scales[[#This Row],[n5]],sharp_spelling[number],0),2)),"")</f>
        <v>D</v>
      </c>
      <c r="W551" s="1" t="str">
        <f>IFERROR(IF($I551="b",INDEX(flat_spelling[],MATCH(scales[[#This Row],[n6]],flat_spelling[number],0),2),INDEX(sharp_spelling[],MATCH(scales[[#This Row],[n6]],sharp_spelling[number],0),2)),"")</f>
        <v>E</v>
      </c>
      <c r="X551" s="1" t="str">
        <f>IFERROR(IF($I551="b",INDEX(flat_spelling[],MATCH(scales[[#This Row],[n7]],flat_spelling[number],0),2),INDEX(sharp_spelling[],MATCH(scales[[#This Row],[n7]],sharp_spelling[number],0),2)),"")</f>
        <v>F</v>
      </c>
      <c r="Y551" s="1" t="str">
        <f>IFERROR(IF($I551="b",INDEX(flat_spelling[],MATCH(scales[[#This Row],[n8]],flat_spelling[number],0),2),INDEX(sharp_spelling[],MATCH(scales[[#This Row],[n8]],sharp_spelling[number],0),2)),"")</f>
        <v/>
      </c>
    </row>
    <row r="552" spans="2:25" x14ac:dyDescent="0.4">
      <c r="B552" s="1">
        <v>550</v>
      </c>
      <c r="C552" s="1">
        <v>10</v>
      </c>
      <c r="D552" s="1" t="str">
        <f>scales[[#This Row],[nn1]]</f>
        <v>A</v>
      </c>
      <c r="E552" s="1" t="s">
        <v>116</v>
      </c>
      <c r="F552" s="1">
        <v>7</v>
      </c>
      <c r="G552" s="1" t="s">
        <v>115</v>
      </c>
      <c r="H552" s="1">
        <f t="shared" si="346"/>
        <v>11</v>
      </c>
      <c r="I552" s="1" t="str">
        <f>IF(COUNTIF(RMS_spelling[number],scales[[#This Row],[RMS]])&gt;0,"b","")</f>
        <v>b</v>
      </c>
      <c r="J552" s="1">
        <f t="shared" si="347"/>
        <v>10</v>
      </c>
      <c r="K552" s="1">
        <f t="shared" si="348"/>
        <v>11</v>
      </c>
      <c r="L552" s="1">
        <f t="shared" si="349"/>
        <v>12</v>
      </c>
      <c r="M552" s="1">
        <f t="shared" si="350"/>
        <v>3</v>
      </c>
      <c r="N552" s="1">
        <f t="shared" si="351"/>
        <v>4</v>
      </c>
      <c r="O552" s="1">
        <f t="shared" si="352"/>
        <v>6</v>
      </c>
      <c r="P552" s="1">
        <f t="shared" si="353"/>
        <v>7</v>
      </c>
      <c r="R552" s="1" t="str">
        <f>IFERROR(IF($I552="b",INDEX(flat_spelling[],MATCH(scales[[#This Row],[n1]],flat_spelling[number],0),2),INDEX(sharp_spelling[],MATCH(scales[[#This Row],[n1]],sharp_spelling[number],0),2)),"")</f>
        <v>A</v>
      </c>
      <c r="S552" s="1" t="str">
        <f>IFERROR(IF($I552="b",INDEX(flat_spelling[],MATCH(scales[[#This Row],[n2]],flat_spelling[number],0),2),INDEX(sharp_spelling[],MATCH(scales[[#This Row],[n2]],sharp_spelling[number],0),2)),"")</f>
        <v>Bb</v>
      </c>
      <c r="T552" s="1" t="str">
        <f>IFERROR(IF($I552="b",INDEX(flat_spelling[],MATCH(scales[[#This Row],[n3]],flat_spelling[number],0),2),INDEX(sharp_spelling[],MATCH(scales[[#This Row],[n3]],sharp_spelling[number],0),2)),"")</f>
        <v>B</v>
      </c>
      <c r="U552" s="1" t="str">
        <f>IFERROR(IF($I552="b",INDEX(flat_spelling[],MATCH(scales[[#This Row],[n4]],flat_spelling[number],0),2),INDEX(sharp_spelling[],MATCH(scales[[#This Row],[n4]],sharp_spelling[number],0),2)),"")</f>
        <v>D</v>
      </c>
      <c r="V552" s="1" t="str">
        <f>IFERROR(IF($I552="b",INDEX(flat_spelling[],MATCH(scales[[#This Row],[n5]],flat_spelling[number],0),2),INDEX(sharp_spelling[],MATCH(scales[[#This Row],[n5]],sharp_spelling[number],0),2)),"")</f>
        <v>Eb</v>
      </c>
      <c r="W552" s="1" t="str">
        <f>IFERROR(IF($I552="b",INDEX(flat_spelling[],MATCH(scales[[#This Row],[n6]],flat_spelling[number],0),2),INDEX(sharp_spelling[],MATCH(scales[[#This Row],[n6]],sharp_spelling[number],0),2)),"")</f>
        <v>F</v>
      </c>
      <c r="X552" s="1" t="str">
        <f>IFERROR(IF($I552="b",INDEX(flat_spelling[],MATCH(scales[[#This Row],[n7]],flat_spelling[number],0),2),INDEX(sharp_spelling[],MATCH(scales[[#This Row],[n7]],sharp_spelling[number],0),2)),"")</f>
        <v>Gb</v>
      </c>
      <c r="Y552" s="1" t="str">
        <f>IFERROR(IF($I552="b",INDEX(flat_spelling[],MATCH(scales[[#This Row],[n8]],flat_spelling[number],0),2),INDEX(sharp_spelling[],MATCH(scales[[#This Row],[n8]],sharp_spelling[number],0),2)),"")</f>
        <v/>
      </c>
    </row>
    <row r="553" spans="2:25" x14ac:dyDescent="0.4">
      <c r="B553" s="1">
        <v>551</v>
      </c>
      <c r="C553" s="1">
        <v>11</v>
      </c>
      <c r="D553" s="1" t="str">
        <f>scales[[#This Row],[nn1]]</f>
        <v>A#</v>
      </c>
      <c r="E553" s="1" t="s">
        <v>116</v>
      </c>
      <c r="F553" s="1">
        <v>7</v>
      </c>
      <c r="G553" s="1" t="s">
        <v>115</v>
      </c>
      <c r="H553" s="1">
        <f t="shared" si="346"/>
        <v>12</v>
      </c>
      <c r="I553" s="1" t="str">
        <f>IF(COUNTIF(RMS_spelling[number],scales[[#This Row],[RMS]])&gt;0,"b","")</f>
        <v/>
      </c>
      <c r="J553" s="1">
        <f t="shared" si="347"/>
        <v>11</v>
      </c>
      <c r="K553" s="1">
        <f t="shared" si="348"/>
        <v>12</v>
      </c>
      <c r="L553" s="1">
        <f t="shared" si="349"/>
        <v>1</v>
      </c>
      <c r="M553" s="1">
        <f t="shared" si="350"/>
        <v>4</v>
      </c>
      <c r="N553" s="1">
        <f t="shared" si="351"/>
        <v>5</v>
      </c>
      <c r="O553" s="1">
        <f t="shared" si="352"/>
        <v>7</v>
      </c>
      <c r="P553" s="1">
        <f t="shared" si="353"/>
        <v>8</v>
      </c>
      <c r="R553" s="1" t="str">
        <f>IFERROR(IF($I553="b",INDEX(flat_spelling[],MATCH(scales[[#This Row],[n1]],flat_spelling[number],0),2),INDEX(sharp_spelling[],MATCH(scales[[#This Row],[n1]],sharp_spelling[number],0),2)),"")</f>
        <v>A#</v>
      </c>
      <c r="S553" s="1" t="str">
        <f>IFERROR(IF($I553="b",INDEX(flat_spelling[],MATCH(scales[[#This Row],[n2]],flat_spelling[number],0),2),INDEX(sharp_spelling[],MATCH(scales[[#This Row],[n2]],sharp_spelling[number],0),2)),"")</f>
        <v>B</v>
      </c>
      <c r="T553" s="1" t="str">
        <f>IFERROR(IF($I553="b",INDEX(flat_spelling[],MATCH(scales[[#This Row],[n3]],flat_spelling[number],0),2),INDEX(sharp_spelling[],MATCH(scales[[#This Row],[n3]],sharp_spelling[number],0),2)),"")</f>
        <v>C</v>
      </c>
      <c r="U553" s="1" t="str">
        <f>IFERROR(IF($I553="b",INDEX(flat_spelling[],MATCH(scales[[#This Row],[n4]],flat_spelling[number],0),2),INDEX(sharp_spelling[],MATCH(scales[[#This Row],[n4]],sharp_spelling[number],0),2)),"")</f>
        <v>D#</v>
      </c>
      <c r="V553" s="1" t="str">
        <f>IFERROR(IF($I553="b",INDEX(flat_spelling[],MATCH(scales[[#This Row],[n5]],flat_spelling[number],0),2),INDEX(sharp_spelling[],MATCH(scales[[#This Row],[n5]],sharp_spelling[number],0),2)),"")</f>
        <v>E</v>
      </c>
      <c r="W553" s="1" t="str">
        <f>IFERROR(IF($I553="b",INDEX(flat_spelling[],MATCH(scales[[#This Row],[n6]],flat_spelling[number],0),2),INDEX(sharp_spelling[],MATCH(scales[[#This Row],[n6]],sharp_spelling[number],0),2)),"")</f>
        <v>F#</v>
      </c>
      <c r="X553" s="1" t="str">
        <f>IFERROR(IF($I553="b",INDEX(flat_spelling[],MATCH(scales[[#This Row],[n7]],flat_spelling[number],0),2),INDEX(sharp_spelling[],MATCH(scales[[#This Row],[n7]],sharp_spelling[number],0),2)),"")</f>
        <v>G</v>
      </c>
      <c r="Y553" s="1" t="str">
        <f>IFERROR(IF($I553="b",INDEX(flat_spelling[],MATCH(scales[[#This Row],[n8]],flat_spelling[number],0),2),INDEX(sharp_spelling[],MATCH(scales[[#This Row],[n8]],sharp_spelling[number],0),2)),"")</f>
        <v/>
      </c>
    </row>
    <row r="554" spans="2:25" x14ac:dyDescent="0.4">
      <c r="B554" s="1">
        <v>552</v>
      </c>
      <c r="C554" s="1">
        <v>12</v>
      </c>
      <c r="D554" s="1" t="str">
        <f>scales[[#This Row],[nn1]]</f>
        <v>B</v>
      </c>
      <c r="E554" s="1" t="s">
        <v>116</v>
      </c>
      <c r="F554" s="1">
        <v>7</v>
      </c>
      <c r="G554" s="1" t="s">
        <v>115</v>
      </c>
      <c r="H554" s="1">
        <f t="shared" si="346"/>
        <v>1</v>
      </c>
      <c r="I554" s="1" t="str">
        <f>IF(COUNTIF(RMS_spelling[number],scales[[#This Row],[RMS]])&gt;0,"b","")</f>
        <v>b</v>
      </c>
      <c r="J554" s="1">
        <f t="shared" si="347"/>
        <v>12</v>
      </c>
      <c r="K554" s="1">
        <f t="shared" si="348"/>
        <v>1</v>
      </c>
      <c r="L554" s="1">
        <f t="shared" si="349"/>
        <v>2</v>
      </c>
      <c r="M554" s="1">
        <f t="shared" si="350"/>
        <v>5</v>
      </c>
      <c r="N554" s="1">
        <f t="shared" si="351"/>
        <v>6</v>
      </c>
      <c r="O554" s="1">
        <f t="shared" si="352"/>
        <v>8</v>
      </c>
      <c r="P554" s="1">
        <f t="shared" si="353"/>
        <v>9</v>
      </c>
      <c r="R554" s="1" t="str">
        <f>IFERROR(IF($I554="b",INDEX(flat_spelling[],MATCH(scales[[#This Row],[n1]],flat_spelling[number],0),2),INDEX(sharp_spelling[],MATCH(scales[[#This Row],[n1]],sharp_spelling[number],0),2)),"")</f>
        <v>B</v>
      </c>
      <c r="S554" s="1" t="str">
        <f>IFERROR(IF($I554="b",INDEX(flat_spelling[],MATCH(scales[[#This Row],[n2]],flat_spelling[number],0),2),INDEX(sharp_spelling[],MATCH(scales[[#This Row],[n2]],sharp_spelling[number],0),2)),"")</f>
        <v>C</v>
      </c>
      <c r="T554" s="1" t="str">
        <f>IFERROR(IF($I554="b",INDEX(flat_spelling[],MATCH(scales[[#This Row],[n3]],flat_spelling[number],0),2),INDEX(sharp_spelling[],MATCH(scales[[#This Row],[n3]],sharp_spelling[number],0),2)),"")</f>
        <v>Db</v>
      </c>
      <c r="U554" s="1" t="str">
        <f>IFERROR(IF($I554="b",INDEX(flat_spelling[],MATCH(scales[[#This Row],[n4]],flat_spelling[number],0),2),INDEX(sharp_spelling[],MATCH(scales[[#This Row],[n4]],sharp_spelling[number],0),2)),"")</f>
        <v>E</v>
      </c>
      <c r="V554" s="1" t="str">
        <f>IFERROR(IF($I554="b",INDEX(flat_spelling[],MATCH(scales[[#This Row],[n5]],flat_spelling[number],0),2),INDEX(sharp_spelling[],MATCH(scales[[#This Row],[n5]],sharp_spelling[number],0),2)),"")</f>
        <v>F</v>
      </c>
      <c r="W554" s="1" t="str">
        <f>IFERROR(IF($I554="b",INDEX(flat_spelling[],MATCH(scales[[#This Row],[n6]],flat_spelling[number],0),2),INDEX(sharp_spelling[],MATCH(scales[[#This Row],[n6]],sharp_spelling[number],0),2)),"")</f>
        <v>G</v>
      </c>
      <c r="X554" s="1" t="str">
        <f>IFERROR(IF($I554="b",INDEX(flat_spelling[],MATCH(scales[[#This Row],[n7]],flat_spelling[number],0),2),INDEX(sharp_spelling[],MATCH(scales[[#This Row],[n7]],sharp_spelling[number],0),2)),"")</f>
        <v>Ab</v>
      </c>
      <c r="Y554" s="1" t="str">
        <f>IFERROR(IF($I554="b",INDEX(flat_spelling[],MATCH(scales[[#This Row],[n8]],flat_spelling[number],0),2),INDEX(sharp_spelling[],MATCH(scales[[#This Row],[n8]],sharp_spelling[number],0),2)),"")</f>
        <v/>
      </c>
    </row>
    <row r="555" spans="2:25" x14ac:dyDescent="0.4">
      <c r="B555" s="1">
        <v>553</v>
      </c>
      <c r="C555" s="1">
        <v>1</v>
      </c>
      <c r="D555" s="1" t="str">
        <f>scales[[#This Row],[nn1]]</f>
        <v>C</v>
      </c>
      <c r="E555" s="1" t="s">
        <v>107</v>
      </c>
      <c r="F555" s="1">
        <v>1</v>
      </c>
      <c r="G555" s="1" t="s">
        <v>93</v>
      </c>
      <c r="H555" s="1">
        <f>MOD(1+2,12)+1</f>
        <v>4</v>
      </c>
      <c r="I555" s="1" t="str">
        <f>IF(COUNTIF(RMS_spelling[number],scales[[#This Row],[RMS]])&gt;0,"b","")</f>
        <v>b</v>
      </c>
      <c r="J555" s="1">
        <v>1</v>
      </c>
      <c r="K555" s="1">
        <v>2</v>
      </c>
      <c r="L555" s="1">
        <v>4</v>
      </c>
      <c r="M555" s="1">
        <v>6</v>
      </c>
      <c r="N555" s="1">
        <v>8</v>
      </c>
      <c r="O555" s="1">
        <v>9</v>
      </c>
      <c r="P555" s="1">
        <v>12</v>
      </c>
      <c r="R555" s="1" t="str">
        <f>IFERROR(IF($I555="b",INDEX(flat_spelling[],MATCH(scales[[#This Row],[n1]],flat_spelling[number],0),2),INDEX(sharp_spelling[],MATCH(scales[[#This Row],[n1]],sharp_spelling[number],0),2)),"")</f>
        <v>C</v>
      </c>
      <c r="S555" s="1" t="str">
        <f>IFERROR(IF($I555="b",INDEX(flat_spelling[],MATCH(scales[[#This Row],[n2]],flat_spelling[number],0),2),INDEX(sharp_spelling[],MATCH(scales[[#This Row],[n2]],sharp_spelling[number],0),2)),"")</f>
        <v>Db</v>
      </c>
      <c r="T555" s="1" t="str">
        <f>IFERROR(IF($I555="b",INDEX(flat_spelling[],MATCH(scales[[#This Row],[n3]],flat_spelling[number],0),2),INDEX(sharp_spelling[],MATCH(scales[[#This Row],[n3]],sharp_spelling[number],0),2)),"")</f>
        <v>Eb</v>
      </c>
      <c r="U555" s="1" t="str">
        <f>IFERROR(IF($I555="b",INDEX(flat_spelling[],MATCH(scales[[#This Row],[n4]],flat_spelling[number],0),2),INDEX(sharp_spelling[],MATCH(scales[[#This Row],[n4]],sharp_spelling[number],0),2)),"")</f>
        <v>F</v>
      </c>
      <c r="V555" s="1" t="str">
        <f>IFERROR(IF($I555="b",INDEX(flat_spelling[],MATCH(scales[[#This Row],[n5]],flat_spelling[number],0),2),INDEX(sharp_spelling[],MATCH(scales[[#This Row],[n5]],sharp_spelling[number],0),2)),"")</f>
        <v>G</v>
      </c>
      <c r="W555" s="1" t="str">
        <f>IFERROR(IF($I555="b",INDEX(flat_spelling[],MATCH(scales[[#This Row],[n6]],flat_spelling[number],0),2),INDEX(sharp_spelling[],MATCH(scales[[#This Row],[n6]],sharp_spelling[number],0),2)),"")</f>
        <v>Ab</v>
      </c>
      <c r="X555" s="1" t="str">
        <f>IFERROR(IF($I555="b",INDEX(flat_spelling[],MATCH(scales[[#This Row],[n7]],flat_spelling[number],0),2),INDEX(sharp_spelling[],MATCH(scales[[#This Row],[n7]],sharp_spelling[number],0),2)),"")</f>
        <v>B</v>
      </c>
    </row>
    <row r="556" spans="2:25" x14ac:dyDescent="0.4">
      <c r="B556" s="1">
        <v>554</v>
      </c>
      <c r="C556" s="1">
        <v>2</v>
      </c>
      <c r="D556" s="1" t="str">
        <f>scales[[#This Row],[nn1]]</f>
        <v>C#</v>
      </c>
      <c r="E556" s="1" t="s">
        <v>107</v>
      </c>
      <c r="F556" s="1">
        <v>1</v>
      </c>
      <c r="G556" s="1" t="s">
        <v>93</v>
      </c>
      <c r="H556" s="1">
        <f t="shared" ref="H556:H566" si="354">MOD(H555,12)+1</f>
        <v>5</v>
      </c>
      <c r="I556" s="1" t="str">
        <f>IF(COUNTIF(RMS_spelling[number],scales[[#This Row],[RMS]])&gt;0,"b","")</f>
        <v/>
      </c>
      <c r="J556" s="1">
        <f t="shared" ref="J556:J566" si="355">MOD(J555,12)+1</f>
        <v>2</v>
      </c>
      <c r="K556" s="1">
        <f t="shared" ref="K556:K566" si="356">MOD(K555,12)+1</f>
        <v>3</v>
      </c>
      <c r="L556" s="1">
        <f t="shared" ref="L556:L566" si="357">MOD(L555,12)+1</f>
        <v>5</v>
      </c>
      <c r="M556" s="1">
        <f t="shared" ref="M556:M566" si="358">MOD(M555,12)+1</f>
        <v>7</v>
      </c>
      <c r="N556" s="1">
        <f t="shared" ref="N556:N566" si="359">MOD(N555,12)+1</f>
        <v>9</v>
      </c>
      <c r="O556" s="1">
        <f t="shared" ref="O556:O566" si="360">MOD(O555,12)+1</f>
        <v>10</v>
      </c>
      <c r="P556" s="1">
        <f t="shared" ref="P556:P566" si="361">MOD(P555,12)+1</f>
        <v>1</v>
      </c>
      <c r="R556" s="1" t="str">
        <f>IFERROR(IF($I556="b",INDEX(flat_spelling[],MATCH(scales[[#This Row],[n1]],flat_spelling[number],0),2),INDEX(sharp_spelling[],MATCH(scales[[#This Row],[n1]],sharp_spelling[number],0),2)),"")</f>
        <v>C#</v>
      </c>
      <c r="S556" s="1" t="str">
        <f>IFERROR(IF($I556="b",INDEX(flat_spelling[],MATCH(scales[[#This Row],[n2]],flat_spelling[number],0),2),INDEX(sharp_spelling[],MATCH(scales[[#This Row],[n2]],sharp_spelling[number],0),2)),"")</f>
        <v>D</v>
      </c>
      <c r="T556" s="1" t="str">
        <f>IFERROR(IF($I556="b",INDEX(flat_spelling[],MATCH(scales[[#This Row],[n3]],flat_spelling[number],0),2),INDEX(sharp_spelling[],MATCH(scales[[#This Row],[n3]],sharp_spelling[number],0),2)),"")</f>
        <v>E</v>
      </c>
      <c r="U556" s="1" t="str">
        <f>IFERROR(IF($I556="b",INDEX(flat_spelling[],MATCH(scales[[#This Row],[n4]],flat_spelling[number],0),2),INDEX(sharp_spelling[],MATCH(scales[[#This Row],[n4]],sharp_spelling[number],0),2)),"")</f>
        <v>F#</v>
      </c>
      <c r="V556" s="1" t="str">
        <f>IFERROR(IF($I556="b",INDEX(flat_spelling[],MATCH(scales[[#This Row],[n5]],flat_spelling[number],0),2),INDEX(sharp_spelling[],MATCH(scales[[#This Row],[n5]],sharp_spelling[number],0),2)),"")</f>
        <v>G#</v>
      </c>
      <c r="W556" s="1" t="str">
        <f>IFERROR(IF($I556="b",INDEX(flat_spelling[],MATCH(scales[[#This Row],[n6]],flat_spelling[number],0),2),INDEX(sharp_spelling[],MATCH(scales[[#This Row],[n6]],sharp_spelling[number],0),2)),"")</f>
        <v>A</v>
      </c>
      <c r="X556" s="1" t="str">
        <f>IFERROR(IF($I556="b",INDEX(flat_spelling[],MATCH(scales[[#This Row],[n7]],flat_spelling[number],0),2),INDEX(sharp_spelling[],MATCH(scales[[#This Row],[n7]],sharp_spelling[number],0),2)),"")</f>
        <v>C</v>
      </c>
      <c r="Y556" s="1" t="str">
        <f>IFERROR(IF($I556="b",INDEX(flat_spelling[],MATCH(scales[[#This Row],[n8]],flat_spelling[number],0),2),INDEX(sharp_spelling[],MATCH(scales[[#This Row],[n8]],sharp_spelling[number],0),2)),"")</f>
        <v/>
      </c>
    </row>
    <row r="557" spans="2:25" x14ac:dyDescent="0.4">
      <c r="B557" s="1">
        <v>555</v>
      </c>
      <c r="C557" s="1">
        <v>3</v>
      </c>
      <c r="D557" s="1" t="str">
        <f>scales[[#This Row],[nn1]]</f>
        <v>D</v>
      </c>
      <c r="E557" s="1" t="s">
        <v>107</v>
      </c>
      <c r="F557" s="1">
        <v>1</v>
      </c>
      <c r="G557" s="1" t="s">
        <v>93</v>
      </c>
      <c r="H557" s="1">
        <f t="shared" si="354"/>
        <v>6</v>
      </c>
      <c r="I557" s="1" t="str">
        <f>IF(COUNTIF(RMS_spelling[number],scales[[#This Row],[RMS]])&gt;0,"b","")</f>
        <v>b</v>
      </c>
      <c r="J557" s="1">
        <f t="shared" si="355"/>
        <v>3</v>
      </c>
      <c r="K557" s="1">
        <f t="shared" si="356"/>
        <v>4</v>
      </c>
      <c r="L557" s="1">
        <f t="shared" si="357"/>
        <v>6</v>
      </c>
      <c r="M557" s="1">
        <f t="shared" si="358"/>
        <v>8</v>
      </c>
      <c r="N557" s="1">
        <f t="shared" si="359"/>
        <v>10</v>
      </c>
      <c r="O557" s="1">
        <f t="shared" si="360"/>
        <v>11</v>
      </c>
      <c r="P557" s="1">
        <f t="shared" si="361"/>
        <v>2</v>
      </c>
      <c r="R557" s="1" t="str">
        <f>IFERROR(IF($I557="b",INDEX(flat_spelling[],MATCH(scales[[#This Row],[n1]],flat_spelling[number],0),2),INDEX(sharp_spelling[],MATCH(scales[[#This Row],[n1]],sharp_spelling[number],0),2)),"")</f>
        <v>D</v>
      </c>
      <c r="S557" s="1" t="str">
        <f>IFERROR(IF($I557="b",INDEX(flat_spelling[],MATCH(scales[[#This Row],[n2]],flat_spelling[number],0),2),INDEX(sharp_spelling[],MATCH(scales[[#This Row],[n2]],sharp_spelling[number],0),2)),"")</f>
        <v>Eb</v>
      </c>
      <c r="T557" s="1" t="str">
        <f>IFERROR(IF($I557="b",INDEX(flat_spelling[],MATCH(scales[[#This Row],[n3]],flat_spelling[number],0),2),INDEX(sharp_spelling[],MATCH(scales[[#This Row],[n3]],sharp_spelling[number],0),2)),"")</f>
        <v>F</v>
      </c>
      <c r="U557" s="1" t="str">
        <f>IFERROR(IF($I557="b",INDEX(flat_spelling[],MATCH(scales[[#This Row],[n4]],flat_spelling[number],0),2),INDEX(sharp_spelling[],MATCH(scales[[#This Row],[n4]],sharp_spelling[number],0),2)),"")</f>
        <v>G</v>
      </c>
      <c r="V557" s="1" t="str">
        <f>IFERROR(IF($I557="b",INDEX(flat_spelling[],MATCH(scales[[#This Row],[n5]],flat_spelling[number],0),2),INDEX(sharp_spelling[],MATCH(scales[[#This Row],[n5]],sharp_spelling[number],0),2)),"")</f>
        <v>A</v>
      </c>
      <c r="W557" s="1" t="str">
        <f>IFERROR(IF($I557="b",INDEX(flat_spelling[],MATCH(scales[[#This Row],[n6]],flat_spelling[number],0),2),INDEX(sharp_spelling[],MATCH(scales[[#This Row],[n6]],sharp_spelling[number],0),2)),"")</f>
        <v>Bb</v>
      </c>
      <c r="X557" s="1" t="str">
        <f>IFERROR(IF($I557="b",INDEX(flat_spelling[],MATCH(scales[[#This Row],[n7]],flat_spelling[number],0),2),INDEX(sharp_spelling[],MATCH(scales[[#This Row],[n7]],sharp_spelling[number],0),2)),"")</f>
        <v>Db</v>
      </c>
      <c r="Y557" s="1" t="str">
        <f>IFERROR(IF($I557="b",INDEX(flat_spelling[],MATCH(scales[[#This Row],[n8]],flat_spelling[number],0),2),INDEX(sharp_spelling[],MATCH(scales[[#This Row],[n8]],sharp_spelling[number],0),2)),"")</f>
        <v/>
      </c>
    </row>
    <row r="558" spans="2:25" x14ac:dyDescent="0.4">
      <c r="B558" s="1">
        <v>556</v>
      </c>
      <c r="C558" s="1">
        <v>4</v>
      </c>
      <c r="D558" s="1" t="str">
        <f>scales[[#This Row],[nn1]]</f>
        <v>D#</v>
      </c>
      <c r="E558" s="1" t="s">
        <v>107</v>
      </c>
      <c r="F558" s="1">
        <v>1</v>
      </c>
      <c r="G558" s="1" t="s">
        <v>93</v>
      </c>
      <c r="H558" s="1">
        <f t="shared" si="354"/>
        <v>7</v>
      </c>
      <c r="I558" s="1" t="str">
        <f>IF(COUNTIF(RMS_spelling[number],scales[[#This Row],[RMS]])&gt;0,"b","")</f>
        <v/>
      </c>
      <c r="J558" s="1">
        <f t="shared" si="355"/>
        <v>4</v>
      </c>
      <c r="K558" s="1">
        <f t="shared" si="356"/>
        <v>5</v>
      </c>
      <c r="L558" s="1">
        <f t="shared" si="357"/>
        <v>7</v>
      </c>
      <c r="M558" s="1">
        <f t="shared" si="358"/>
        <v>9</v>
      </c>
      <c r="N558" s="1">
        <f t="shared" si="359"/>
        <v>11</v>
      </c>
      <c r="O558" s="1">
        <f t="shared" si="360"/>
        <v>12</v>
      </c>
      <c r="P558" s="1">
        <f t="shared" si="361"/>
        <v>3</v>
      </c>
      <c r="R558" s="1" t="str">
        <f>IFERROR(IF($I558="b",INDEX(flat_spelling[],MATCH(scales[[#This Row],[n1]],flat_spelling[number],0),2),INDEX(sharp_spelling[],MATCH(scales[[#This Row],[n1]],sharp_spelling[number],0),2)),"")</f>
        <v>D#</v>
      </c>
      <c r="S558" s="1" t="str">
        <f>IFERROR(IF($I558="b",INDEX(flat_spelling[],MATCH(scales[[#This Row],[n2]],flat_spelling[number],0),2),INDEX(sharp_spelling[],MATCH(scales[[#This Row],[n2]],sharp_spelling[number],0),2)),"")</f>
        <v>E</v>
      </c>
      <c r="T558" s="1" t="str">
        <f>IFERROR(IF($I558="b",INDEX(flat_spelling[],MATCH(scales[[#This Row],[n3]],flat_spelling[number],0),2),INDEX(sharp_spelling[],MATCH(scales[[#This Row],[n3]],sharp_spelling[number],0),2)),"")</f>
        <v>F#</v>
      </c>
      <c r="U558" s="1" t="str">
        <f>IFERROR(IF($I558="b",INDEX(flat_spelling[],MATCH(scales[[#This Row],[n4]],flat_spelling[number],0),2),INDEX(sharp_spelling[],MATCH(scales[[#This Row],[n4]],sharp_spelling[number],0),2)),"")</f>
        <v>G#</v>
      </c>
      <c r="V558" s="1" t="str">
        <f>IFERROR(IF($I558="b",INDEX(flat_spelling[],MATCH(scales[[#This Row],[n5]],flat_spelling[number],0),2),INDEX(sharp_spelling[],MATCH(scales[[#This Row],[n5]],sharp_spelling[number],0),2)),"")</f>
        <v>A#</v>
      </c>
      <c r="W558" s="1" t="str">
        <f>IFERROR(IF($I558="b",INDEX(flat_spelling[],MATCH(scales[[#This Row],[n6]],flat_spelling[number],0),2),INDEX(sharp_spelling[],MATCH(scales[[#This Row],[n6]],sharp_spelling[number],0),2)),"")</f>
        <v>B</v>
      </c>
      <c r="X558" s="1" t="str">
        <f>IFERROR(IF($I558="b",INDEX(flat_spelling[],MATCH(scales[[#This Row],[n7]],flat_spelling[number],0),2),INDEX(sharp_spelling[],MATCH(scales[[#This Row],[n7]],sharp_spelling[number],0),2)),"")</f>
        <v>D</v>
      </c>
      <c r="Y558" s="1" t="str">
        <f>IFERROR(IF($I558="b",INDEX(flat_spelling[],MATCH(scales[[#This Row],[n8]],flat_spelling[number],0),2),INDEX(sharp_spelling[],MATCH(scales[[#This Row],[n8]],sharp_spelling[number],0),2)),"")</f>
        <v/>
      </c>
    </row>
    <row r="559" spans="2:25" x14ac:dyDescent="0.4">
      <c r="B559" s="1">
        <v>557</v>
      </c>
      <c r="C559" s="1">
        <v>5</v>
      </c>
      <c r="D559" s="1" t="str">
        <f>scales[[#This Row],[nn1]]</f>
        <v>E</v>
      </c>
      <c r="E559" s="1" t="s">
        <v>107</v>
      </c>
      <c r="F559" s="1">
        <v>1</v>
      </c>
      <c r="G559" s="1" t="s">
        <v>93</v>
      </c>
      <c r="H559" s="1">
        <f t="shared" si="354"/>
        <v>8</v>
      </c>
      <c r="I559" s="1" t="str">
        <f>IF(COUNTIF(RMS_spelling[number],scales[[#This Row],[RMS]])&gt;0,"b","")</f>
        <v/>
      </c>
      <c r="J559" s="1">
        <f t="shared" si="355"/>
        <v>5</v>
      </c>
      <c r="K559" s="1">
        <f t="shared" si="356"/>
        <v>6</v>
      </c>
      <c r="L559" s="1">
        <f t="shared" si="357"/>
        <v>8</v>
      </c>
      <c r="M559" s="1">
        <f t="shared" si="358"/>
        <v>10</v>
      </c>
      <c r="N559" s="1">
        <f t="shared" si="359"/>
        <v>12</v>
      </c>
      <c r="O559" s="1">
        <f t="shared" si="360"/>
        <v>1</v>
      </c>
      <c r="P559" s="1">
        <f t="shared" si="361"/>
        <v>4</v>
      </c>
      <c r="R559" s="1" t="str">
        <f>IFERROR(IF($I559="b",INDEX(flat_spelling[],MATCH(scales[[#This Row],[n1]],flat_spelling[number],0),2),INDEX(sharp_spelling[],MATCH(scales[[#This Row],[n1]],sharp_spelling[number],0),2)),"")</f>
        <v>E</v>
      </c>
      <c r="S559" s="1" t="str">
        <f>IFERROR(IF($I559="b",INDEX(flat_spelling[],MATCH(scales[[#This Row],[n2]],flat_spelling[number],0),2),INDEX(sharp_spelling[],MATCH(scales[[#This Row],[n2]],sharp_spelling[number],0),2)),"")</f>
        <v>F</v>
      </c>
      <c r="T559" s="1" t="str">
        <f>IFERROR(IF($I559="b",INDEX(flat_spelling[],MATCH(scales[[#This Row],[n3]],flat_spelling[number],0),2),INDEX(sharp_spelling[],MATCH(scales[[#This Row],[n3]],sharp_spelling[number],0),2)),"")</f>
        <v>G</v>
      </c>
      <c r="U559" s="1" t="str">
        <f>IFERROR(IF($I559="b",INDEX(flat_spelling[],MATCH(scales[[#This Row],[n4]],flat_spelling[number],0),2),INDEX(sharp_spelling[],MATCH(scales[[#This Row],[n4]],sharp_spelling[number],0),2)),"")</f>
        <v>A</v>
      </c>
      <c r="V559" s="1" t="str">
        <f>IFERROR(IF($I559="b",INDEX(flat_spelling[],MATCH(scales[[#This Row],[n5]],flat_spelling[number],0),2),INDEX(sharp_spelling[],MATCH(scales[[#This Row],[n5]],sharp_spelling[number],0),2)),"")</f>
        <v>B</v>
      </c>
      <c r="W559" s="1" t="str">
        <f>IFERROR(IF($I559="b",INDEX(flat_spelling[],MATCH(scales[[#This Row],[n6]],flat_spelling[number],0),2),INDEX(sharp_spelling[],MATCH(scales[[#This Row],[n6]],sharp_spelling[number],0),2)),"")</f>
        <v>C</v>
      </c>
      <c r="X559" s="1" t="str">
        <f>IFERROR(IF($I559="b",INDEX(flat_spelling[],MATCH(scales[[#This Row],[n7]],flat_spelling[number],0),2),INDEX(sharp_spelling[],MATCH(scales[[#This Row],[n7]],sharp_spelling[number],0),2)),"")</f>
        <v>D#</v>
      </c>
      <c r="Y559" s="1" t="str">
        <f>IFERROR(IF($I559="b",INDEX(flat_spelling[],MATCH(scales[[#This Row],[n8]],flat_spelling[number],0),2),INDEX(sharp_spelling[],MATCH(scales[[#This Row],[n8]],sharp_spelling[number],0),2)),"")</f>
        <v/>
      </c>
    </row>
    <row r="560" spans="2:25" x14ac:dyDescent="0.4">
      <c r="B560" s="1">
        <v>558</v>
      </c>
      <c r="C560" s="1">
        <v>6</v>
      </c>
      <c r="D560" s="1" t="str">
        <f>scales[[#This Row],[nn1]]</f>
        <v>F</v>
      </c>
      <c r="E560" s="1" t="s">
        <v>107</v>
      </c>
      <c r="F560" s="1">
        <v>1</v>
      </c>
      <c r="G560" s="1" t="s">
        <v>93</v>
      </c>
      <c r="H560" s="1">
        <f t="shared" si="354"/>
        <v>9</v>
      </c>
      <c r="I560" s="1" t="str">
        <f>IF(COUNTIF(RMS_spelling[number],scales[[#This Row],[RMS]])&gt;0,"b","")</f>
        <v>b</v>
      </c>
      <c r="J560" s="1">
        <f t="shared" si="355"/>
        <v>6</v>
      </c>
      <c r="K560" s="1">
        <f t="shared" si="356"/>
        <v>7</v>
      </c>
      <c r="L560" s="1">
        <f t="shared" si="357"/>
        <v>9</v>
      </c>
      <c r="M560" s="1">
        <f t="shared" si="358"/>
        <v>11</v>
      </c>
      <c r="N560" s="1">
        <f t="shared" si="359"/>
        <v>1</v>
      </c>
      <c r="O560" s="1">
        <f t="shared" si="360"/>
        <v>2</v>
      </c>
      <c r="P560" s="1">
        <f t="shared" si="361"/>
        <v>5</v>
      </c>
      <c r="R560" s="1" t="str">
        <f>IFERROR(IF($I560="b",INDEX(flat_spelling[],MATCH(scales[[#This Row],[n1]],flat_spelling[number],0),2),INDEX(sharp_spelling[],MATCH(scales[[#This Row],[n1]],sharp_spelling[number],0),2)),"")</f>
        <v>F</v>
      </c>
      <c r="S560" s="1" t="str">
        <f>IFERROR(IF($I560="b",INDEX(flat_spelling[],MATCH(scales[[#This Row],[n2]],flat_spelling[number],0),2),INDEX(sharp_spelling[],MATCH(scales[[#This Row],[n2]],sharp_spelling[number],0),2)),"")</f>
        <v>Gb</v>
      </c>
      <c r="T560" s="1" t="str">
        <f>IFERROR(IF($I560="b",INDEX(flat_spelling[],MATCH(scales[[#This Row],[n3]],flat_spelling[number],0),2),INDEX(sharp_spelling[],MATCH(scales[[#This Row],[n3]],sharp_spelling[number],0),2)),"")</f>
        <v>Ab</v>
      </c>
      <c r="U560" s="1" t="str">
        <f>IFERROR(IF($I560="b",INDEX(flat_spelling[],MATCH(scales[[#This Row],[n4]],flat_spelling[number],0),2),INDEX(sharp_spelling[],MATCH(scales[[#This Row],[n4]],sharp_spelling[number],0),2)),"")</f>
        <v>Bb</v>
      </c>
      <c r="V560" s="1" t="str">
        <f>IFERROR(IF($I560="b",INDEX(flat_spelling[],MATCH(scales[[#This Row],[n5]],flat_spelling[number],0),2),INDEX(sharp_spelling[],MATCH(scales[[#This Row],[n5]],sharp_spelling[number],0),2)),"")</f>
        <v>C</v>
      </c>
      <c r="W560" s="1" t="str">
        <f>IFERROR(IF($I560="b",INDEX(flat_spelling[],MATCH(scales[[#This Row],[n6]],flat_spelling[number],0),2),INDEX(sharp_spelling[],MATCH(scales[[#This Row],[n6]],sharp_spelling[number],0),2)),"")</f>
        <v>Db</v>
      </c>
      <c r="X560" s="1" t="str">
        <f>IFERROR(IF($I560="b",INDEX(flat_spelling[],MATCH(scales[[#This Row],[n7]],flat_spelling[number],0),2),INDEX(sharp_spelling[],MATCH(scales[[#This Row],[n7]],sharp_spelling[number],0),2)),"")</f>
        <v>E</v>
      </c>
      <c r="Y560" s="1" t="str">
        <f>IFERROR(IF($I560="b",INDEX(flat_spelling[],MATCH(scales[[#This Row],[n8]],flat_spelling[number],0),2),INDEX(sharp_spelling[],MATCH(scales[[#This Row],[n8]],sharp_spelling[number],0),2)),"")</f>
        <v/>
      </c>
    </row>
    <row r="561" spans="2:25" x14ac:dyDescent="0.4">
      <c r="B561" s="1">
        <v>559</v>
      </c>
      <c r="C561" s="1">
        <v>7</v>
      </c>
      <c r="D561" s="1" t="str">
        <f>scales[[#This Row],[nn1]]</f>
        <v>F#</v>
      </c>
      <c r="E561" s="1" t="s">
        <v>107</v>
      </c>
      <c r="F561" s="1">
        <v>1</v>
      </c>
      <c r="G561" s="1" t="s">
        <v>93</v>
      </c>
      <c r="H561" s="1">
        <f t="shared" si="354"/>
        <v>10</v>
      </c>
      <c r="I561" s="1" t="str">
        <f>IF(COUNTIF(RMS_spelling[number],scales[[#This Row],[RMS]])&gt;0,"b","")</f>
        <v/>
      </c>
      <c r="J561" s="1">
        <f t="shared" si="355"/>
        <v>7</v>
      </c>
      <c r="K561" s="1">
        <f t="shared" si="356"/>
        <v>8</v>
      </c>
      <c r="L561" s="1">
        <f t="shared" si="357"/>
        <v>10</v>
      </c>
      <c r="M561" s="1">
        <f t="shared" si="358"/>
        <v>12</v>
      </c>
      <c r="N561" s="1">
        <f t="shared" si="359"/>
        <v>2</v>
      </c>
      <c r="O561" s="1">
        <f t="shared" si="360"/>
        <v>3</v>
      </c>
      <c r="P561" s="1">
        <f t="shared" si="361"/>
        <v>6</v>
      </c>
      <c r="R561" s="1" t="str">
        <f>IFERROR(IF($I561="b",INDEX(flat_spelling[],MATCH(scales[[#This Row],[n1]],flat_spelling[number],0),2),INDEX(sharp_spelling[],MATCH(scales[[#This Row],[n1]],sharp_spelling[number],0),2)),"")</f>
        <v>F#</v>
      </c>
      <c r="S561" s="1" t="str">
        <f>IFERROR(IF($I561="b",INDEX(flat_spelling[],MATCH(scales[[#This Row],[n2]],flat_spelling[number],0),2),INDEX(sharp_spelling[],MATCH(scales[[#This Row],[n2]],sharp_spelling[number],0),2)),"")</f>
        <v>G</v>
      </c>
      <c r="T561" s="1" t="str">
        <f>IFERROR(IF($I561="b",INDEX(flat_spelling[],MATCH(scales[[#This Row],[n3]],flat_spelling[number],0),2),INDEX(sharp_spelling[],MATCH(scales[[#This Row],[n3]],sharp_spelling[number],0),2)),"")</f>
        <v>A</v>
      </c>
      <c r="U561" s="1" t="str">
        <f>IFERROR(IF($I561="b",INDEX(flat_spelling[],MATCH(scales[[#This Row],[n4]],flat_spelling[number],0),2),INDEX(sharp_spelling[],MATCH(scales[[#This Row],[n4]],sharp_spelling[number],0),2)),"")</f>
        <v>B</v>
      </c>
      <c r="V561" s="1" t="str">
        <f>IFERROR(IF($I561="b",INDEX(flat_spelling[],MATCH(scales[[#This Row],[n5]],flat_spelling[number],0),2),INDEX(sharp_spelling[],MATCH(scales[[#This Row],[n5]],sharp_spelling[number],0),2)),"")</f>
        <v>C#</v>
      </c>
      <c r="W561" s="1" t="str">
        <f>IFERROR(IF($I561="b",INDEX(flat_spelling[],MATCH(scales[[#This Row],[n6]],flat_spelling[number],0),2),INDEX(sharp_spelling[],MATCH(scales[[#This Row],[n6]],sharp_spelling[number],0),2)),"")</f>
        <v>D</v>
      </c>
      <c r="X561" s="1" t="str">
        <f>IFERROR(IF($I561="b",INDEX(flat_spelling[],MATCH(scales[[#This Row],[n7]],flat_spelling[number],0),2),INDEX(sharp_spelling[],MATCH(scales[[#This Row],[n7]],sharp_spelling[number],0),2)),"")</f>
        <v>F</v>
      </c>
      <c r="Y561" s="1" t="str">
        <f>IFERROR(IF($I561="b",INDEX(flat_spelling[],MATCH(scales[[#This Row],[n8]],flat_spelling[number],0),2),INDEX(sharp_spelling[],MATCH(scales[[#This Row],[n8]],sharp_spelling[number],0),2)),"")</f>
        <v/>
      </c>
    </row>
    <row r="562" spans="2:25" x14ac:dyDescent="0.4">
      <c r="B562" s="1">
        <v>560</v>
      </c>
      <c r="C562" s="1">
        <v>8</v>
      </c>
      <c r="D562" s="1" t="str">
        <f>scales[[#This Row],[nn1]]</f>
        <v>G</v>
      </c>
      <c r="E562" s="1" t="s">
        <v>107</v>
      </c>
      <c r="F562" s="1">
        <v>1</v>
      </c>
      <c r="G562" s="1" t="s">
        <v>93</v>
      </c>
      <c r="H562" s="1">
        <f t="shared" si="354"/>
        <v>11</v>
      </c>
      <c r="I562" s="1" t="str">
        <f>IF(COUNTIF(RMS_spelling[number],scales[[#This Row],[RMS]])&gt;0,"b","")</f>
        <v>b</v>
      </c>
      <c r="J562" s="1">
        <f t="shared" si="355"/>
        <v>8</v>
      </c>
      <c r="K562" s="1">
        <f t="shared" si="356"/>
        <v>9</v>
      </c>
      <c r="L562" s="1">
        <f t="shared" si="357"/>
        <v>11</v>
      </c>
      <c r="M562" s="1">
        <f t="shared" si="358"/>
        <v>1</v>
      </c>
      <c r="N562" s="1">
        <f t="shared" si="359"/>
        <v>3</v>
      </c>
      <c r="O562" s="1">
        <f t="shared" si="360"/>
        <v>4</v>
      </c>
      <c r="P562" s="1">
        <f t="shared" si="361"/>
        <v>7</v>
      </c>
      <c r="R562" s="1" t="str">
        <f>IFERROR(IF($I562="b",INDEX(flat_spelling[],MATCH(scales[[#This Row],[n1]],flat_spelling[number],0),2),INDEX(sharp_spelling[],MATCH(scales[[#This Row],[n1]],sharp_spelling[number],0),2)),"")</f>
        <v>G</v>
      </c>
      <c r="S562" s="1" t="str">
        <f>IFERROR(IF($I562="b",INDEX(flat_spelling[],MATCH(scales[[#This Row],[n2]],flat_spelling[number],0),2),INDEX(sharp_spelling[],MATCH(scales[[#This Row],[n2]],sharp_spelling[number],0),2)),"")</f>
        <v>Ab</v>
      </c>
      <c r="T562" s="1" t="str">
        <f>IFERROR(IF($I562="b",INDEX(flat_spelling[],MATCH(scales[[#This Row],[n3]],flat_spelling[number],0),2),INDEX(sharp_spelling[],MATCH(scales[[#This Row],[n3]],sharp_spelling[number],0),2)),"")</f>
        <v>Bb</v>
      </c>
      <c r="U562" s="1" t="str">
        <f>IFERROR(IF($I562="b",INDEX(flat_spelling[],MATCH(scales[[#This Row],[n4]],flat_spelling[number],0),2),INDEX(sharp_spelling[],MATCH(scales[[#This Row],[n4]],sharp_spelling[number],0),2)),"")</f>
        <v>C</v>
      </c>
      <c r="V562" s="1" t="str">
        <f>IFERROR(IF($I562="b",INDEX(flat_spelling[],MATCH(scales[[#This Row],[n5]],flat_spelling[number],0),2),INDEX(sharp_spelling[],MATCH(scales[[#This Row],[n5]],sharp_spelling[number],0),2)),"")</f>
        <v>D</v>
      </c>
      <c r="W562" s="1" t="str">
        <f>IFERROR(IF($I562="b",INDEX(flat_spelling[],MATCH(scales[[#This Row],[n6]],flat_spelling[number],0),2),INDEX(sharp_spelling[],MATCH(scales[[#This Row],[n6]],sharp_spelling[number],0),2)),"")</f>
        <v>Eb</v>
      </c>
      <c r="X562" s="1" t="str">
        <f>IFERROR(IF($I562="b",INDEX(flat_spelling[],MATCH(scales[[#This Row],[n7]],flat_spelling[number],0),2),INDEX(sharp_spelling[],MATCH(scales[[#This Row],[n7]],sharp_spelling[number],0),2)),"")</f>
        <v>Gb</v>
      </c>
      <c r="Y562" s="1" t="str">
        <f>IFERROR(IF($I562="b",INDEX(flat_spelling[],MATCH(scales[[#This Row],[n8]],flat_spelling[number],0),2),INDEX(sharp_spelling[],MATCH(scales[[#This Row],[n8]],sharp_spelling[number],0),2)),"")</f>
        <v/>
      </c>
    </row>
    <row r="563" spans="2:25" x14ac:dyDescent="0.4">
      <c r="B563" s="1">
        <v>561</v>
      </c>
      <c r="C563" s="1">
        <v>9</v>
      </c>
      <c r="D563" s="1" t="str">
        <f>scales[[#This Row],[nn1]]</f>
        <v>G#</v>
      </c>
      <c r="E563" s="1" t="s">
        <v>107</v>
      </c>
      <c r="F563" s="1">
        <v>1</v>
      </c>
      <c r="G563" s="1" t="s">
        <v>93</v>
      </c>
      <c r="H563" s="1">
        <f t="shared" si="354"/>
        <v>12</v>
      </c>
      <c r="I563" s="1" t="str">
        <f>IF(COUNTIF(RMS_spelling[number],scales[[#This Row],[RMS]])&gt;0,"b","")</f>
        <v/>
      </c>
      <c r="J563" s="1">
        <f t="shared" si="355"/>
        <v>9</v>
      </c>
      <c r="K563" s="1">
        <f t="shared" si="356"/>
        <v>10</v>
      </c>
      <c r="L563" s="1">
        <f t="shared" si="357"/>
        <v>12</v>
      </c>
      <c r="M563" s="1">
        <f t="shared" si="358"/>
        <v>2</v>
      </c>
      <c r="N563" s="1">
        <f t="shared" si="359"/>
        <v>4</v>
      </c>
      <c r="O563" s="1">
        <f t="shared" si="360"/>
        <v>5</v>
      </c>
      <c r="P563" s="1">
        <f t="shared" si="361"/>
        <v>8</v>
      </c>
      <c r="R563" s="1" t="str">
        <f>IFERROR(IF($I563="b",INDEX(flat_spelling[],MATCH(scales[[#This Row],[n1]],flat_spelling[number],0),2),INDEX(sharp_spelling[],MATCH(scales[[#This Row],[n1]],sharp_spelling[number],0),2)),"")</f>
        <v>G#</v>
      </c>
      <c r="S563" s="1" t="str">
        <f>IFERROR(IF($I563="b",INDEX(flat_spelling[],MATCH(scales[[#This Row],[n2]],flat_spelling[number],0),2),INDEX(sharp_spelling[],MATCH(scales[[#This Row],[n2]],sharp_spelling[number],0),2)),"")</f>
        <v>A</v>
      </c>
      <c r="T563" s="1" t="str">
        <f>IFERROR(IF($I563="b",INDEX(flat_spelling[],MATCH(scales[[#This Row],[n3]],flat_spelling[number],0),2),INDEX(sharp_spelling[],MATCH(scales[[#This Row],[n3]],sharp_spelling[number],0),2)),"")</f>
        <v>B</v>
      </c>
      <c r="U563" s="1" t="str">
        <f>IFERROR(IF($I563="b",INDEX(flat_spelling[],MATCH(scales[[#This Row],[n4]],flat_spelling[number],0),2),INDEX(sharp_spelling[],MATCH(scales[[#This Row],[n4]],sharp_spelling[number],0),2)),"")</f>
        <v>C#</v>
      </c>
      <c r="V563" s="1" t="str">
        <f>IFERROR(IF($I563="b",INDEX(flat_spelling[],MATCH(scales[[#This Row],[n5]],flat_spelling[number],0),2),INDEX(sharp_spelling[],MATCH(scales[[#This Row],[n5]],sharp_spelling[number],0),2)),"")</f>
        <v>D#</v>
      </c>
      <c r="W563" s="1" t="str">
        <f>IFERROR(IF($I563="b",INDEX(flat_spelling[],MATCH(scales[[#This Row],[n6]],flat_spelling[number],0),2),INDEX(sharp_spelling[],MATCH(scales[[#This Row],[n6]],sharp_spelling[number],0),2)),"")</f>
        <v>E</v>
      </c>
      <c r="X563" s="1" t="str">
        <f>IFERROR(IF($I563="b",INDEX(flat_spelling[],MATCH(scales[[#This Row],[n7]],flat_spelling[number],0),2),INDEX(sharp_spelling[],MATCH(scales[[#This Row],[n7]],sharp_spelling[number],0),2)),"")</f>
        <v>G</v>
      </c>
      <c r="Y563" s="1" t="str">
        <f>IFERROR(IF($I563="b",INDEX(flat_spelling[],MATCH(scales[[#This Row],[n8]],flat_spelling[number],0),2),INDEX(sharp_spelling[],MATCH(scales[[#This Row],[n8]],sharp_spelling[number],0),2)),"")</f>
        <v/>
      </c>
    </row>
    <row r="564" spans="2:25" x14ac:dyDescent="0.4">
      <c r="B564" s="1">
        <v>562</v>
      </c>
      <c r="C564" s="1">
        <v>10</v>
      </c>
      <c r="D564" s="1" t="str">
        <f>scales[[#This Row],[nn1]]</f>
        <v>A</v>
      </c>
      <c r="E564" s="1" t="s">
        <v>107</v>
      </c>
      <c r="F564" s="1">
        <v>1</v>
      </c>
      <c r="G564" s="1" t="s">
        <v>93</v>
      </c>
      <c r="H564" s="1">
        <f t="shared" si="354"/>
        <v>1</v>
      </c>
      <c r="I564" s="1" t="str">
        <f>IF(COUNTIF(RMS_spelling[number],scales[[#This Row],[RMS]])&gt;0,"b","")</f>
        <v>b</v>
      </c>
      <c r="J564" s="1">
        <f t="shared" si="355"/>
        <v>10</v>
      </c>
      <c r="K564" s="1">
        <f t="shared" si="356"/>
        <v>11</v>
      </c>
      <c r="L564" s="1">
        <f t="shared" si="357"/>
        <v>1</v>
      </c>
      <c r="M564" s="1">
        <f t="shared" si="358"/>
        <v>3</v>
      </c>
      <c r="N564" s="1">
        <f t="shared" si="359"/>
        <v>5</v>
      </c>
      <c r="O564" s="1">
        <f t="shared" si="360"/>
        <v>6</v>
      </c>
      <c r="P564" s="1">
        <f t="shared" si="361"/>
        <v>9</v>
      </c>
      <c r="R564" s="1" t="str">
        <f>IFERROR(IF($I564="b",INDEX(flat_spelling[],MATCH(scales[[#This Row],[n1]],flat_spelling[number],0),2),INDEX(sharp_spelling[],MATCH(scales[[#This Row],[n1]],sharp_spelling[number],0),2)),"")</f>
        <v>A</v>
      </c>
      <c r="S564" s="1" t="str">
        <f>IFERROR(IF($I564="b",INDEX(flat_spelling[],MATCH(scales[[#This Row],[n2]],flat_spelling[number],0),2),INDEX(sharp_spelling[],MATCH(scales[[#This Row],[n2]],sharp_spelling[number],0),2)),"")</f>
        <v>Bb</v>
      </c>
      <c r="T564" s="1" t="str">
        <f>IFERROR(IF($I564="b",INDEX(flat_spelling[],MATCH(scales[[#This Row],[n3]],flat_spelling[number],0),2),INDEX(sharp_spelling[],MATCH(scales[[#This Row],[n3]],sharp_spelling[number],0),2)),"")</f>
        <v>C</v>
      </c>
      <c r="U564" s="1" t="str">
        <f>IFERROR(IF($I564="b",INDEX(flat_spelling[],MATCH(scales[[#This Row],[n4]],flat_spelling[number],0),2),INDEX(sharp_spelling[],MATCH(scales[[#This Row],[n4]],sharp_spelling[number],0),2)),"")</f>
        <v>D</v>
      </c>
      <c r="V564" s="1" t="str">
        <f>IFERROR(IF($I564="b",INDEX(flat_spelling[],MATCH(scales[[#This Row],[n5]],flat_spelling[number],0),2),INDEX(sharp_spelling[],MATCH(scales[[#This Row],[n5]],sharp_spelling[number],0),2)),"")</f>
        <v>E</v>
      </c>
      <c r="W564" s="1" t="str">
        <f>IFERROR(IF($I564="b",INDEX(flat_spelling[],MATCH(scales[[#This Row],[n6]],flat_spelling[number],0),2),INDEX(sharp_spelling[],MATCH(scales[[#This Row],[n6]],sharp_spelling[number],0),2)),"")</f>
        <v>F</v>
      </c>
      <c r="X564" s="1" t="str">
        <f>IFERROR(IF($I564="b",INDEX(flat_spelling[],MATCH(scales[[#This Row],[n7]],flat_spelling[number],0),2),INDEX(sharp_spelling[],MATCH(scales[[#This Row],[n7]],sharp_spelling[number],0),2)),"")</f>
        <v>Ab</v>
      </c>
      <c r="Y564" s="1" t="str">
        <f>IFERROR(IF($I564="b",INDEX(flat_spelling[],MATCH(scales[[#This Row],[n8]],flat_spelling[number],0),2),INDEX(sharp_spelling[],MATCH(scales[[#This Row],[n8]],sharp_spelling[number],0),2)),"")</f>
        <v/>
      </c>
    </row>
    <row r="565" spans="2:25" x14ac:dyDescent="0.4">
      <c r="B565" s="1">
        <v>563</v>
      </c>
      <c r="C565" s="1">
        <v>11</v>
      </c>
      <c r="D565" s="1" t="str">
        <f>scales[[#This Row],[nn1]]</f>
        <v>Bb</v>
      </c>
      <c r="E565" s="1" t="s">
        <v>107</v>
      </c>
      <c r="F565" s="1">
        <v>1</v>
      </c>
      <c r="G565" s="1" t="s">
        <v>93</v>
      </c>
      <c r="H565" s="1">
        <f t="shared" si="354"/>
        <v>2</v>
      </c>
      <c r="I565" s="1" t="str">
        <f>IF(COUNTIF(RMS_spelling[number],scales[[#This Row],[RMS]])&gt;0,"b","")</f>
        <v>b</v>
      </c>
      <c r="J565" s="1">
        <f t="shared" si="355"/>
        <v>11</v>
      </c>
      <c r="K565" s="1">
        <f t="shared" si="356"/>
        <v>12</v>
      </c>
      <c r="L565" s="1">
        <f t="shared" si="357"/>
        <v>2</v>
      </c>
      <c r="M565" s="1">
        <f t="shared" si="358"/>
        <v>4</v>
      </c>
      <c r="N565" s="1">
        <f t="shared" si="359"/>
        <v>6</v>
      </c>
      <c r="O565" s="1">
        <f t="shared" si="360"/>
        <v>7</v>
      </c>
      <c r="P565" s="1">
        <f t="shared" si="361"/>
        <v>10</v>
      </c>
      <c r="R565" s="1" t="str">
        <f>IFERROR(IF($I565="b",INDEX(flat_spelling[],MATCH(scales[[#This Row],[n1]],flat_spelling[number],0),2),INDEX(sharp_spelling[],MATCH(scales[[#This Row],[n1]],sharp_spelling[number],0),2)),"")</f>
        <v>Bb</v>
      </c>
      <c r="S565" s="1" t="str">
        <f>IFERROR(IF($I565="b",INDEX(flat_spelling[],MATCH(scales[[#This Row],[n2]],flat_spelling[number],0),2),INDEX(sharp_spelling[],MATCH(scales[[#This Row],[n2]],sharp_spelling[number],0),2)),"")</f>
        <v>B</v>
      </c>
      <c r="T565" s="1" t="str">
        <f>IFERROR(IF($I565="b",INDEX(flat_spelling[],MATCH(scales[[#This Row],[n3]],flat_spelling[number],0),2),INDEX(sharp_spelling[],MATCH(scales[[#This Row],[n3]],sharp_spelling[number],0),2)),"")</f>
        <v>Db</v>
      </c>
      <c r="U565" s="1" t="str">
        <f>IFERROR(IF($I565="b",INDEX(flat_spelling[],MATCH(scales[[#This Row],[n4]],flat_spelling[number],0),2),INDEX(sharp_spelling[],MATCH(scales[[#This Row],[n4]],sharp_spelling[number],0),2)),"")</f>
        <v>Eb</v>
      </c>
      <c r="V565" s="1" t="str">
        <f>IFERROR(IF($I565="b",INDEX(flat_spelling[],MATCH(scales[[#This Row],[n5]],flat_spelling[number],0),2),INDEX(sharp_spelling[],MATCH(scales[[#This Row],[n5]],sharp_spelling[number],0),2)),"")</f>
        <v>F</v>
      </c>
      <c r="W565" s="1" t="str">
        <f>IFERROR(IF($I565="b",INDEX(flat_spelling[],MATCH(scales[[#This Row],[n6]],flat_spelling[number],0),2),INDEX(sharp_spelling[],MATCH(scales[[#This Row],[n6]],sharp_spelling[number],0),2)),"")</f>
        <v>Gb</v>
      </c>
      <c r="X565" s="1" t="str">
        <f>IFERROR(IF($I565="b",INDEX(flat_spelling[],MATCH(scales[[#This Row],[n7]],flat_spelling[number],0),2),INDEX(sharp_spelling[],MATCH(scales[[#This Row],[n7]],sharp_spelling[number],0),2)),"")</f>
        <v>A</v>
      </c>
      <c r="Y565" s="1" t="str">
        <f>IFERROR(IF($I565="b",INDEX(flat_spelling[],MATCH(scales[[#This Row],[n8]],flat_spelling[number],0),2),INDEX(sharp_spelling[],MATCH(scales[[#This Row],[n8]],sharp_spelling[number],0),2)),"")</f>
        <v/>
      </c>
    </row>
    <row r="566" spans="2:25" x14ac:dyDescent="0.4">
      <c r="B566" s="1">
        <v>564</v>
      </c>
      <c r="C566" s="1">
        <v>12</v>
      </c>
      <c r="D566" s="1" t="str">
        <f>scales[[#This Row],[nn1]]</f>
        <v>B</v>
      </c>
      <c r="E566" s="1" t="s">
        <v>107</v>
      </c>
      <c r="F566" s="1">
        <v>1</v>
      </c>
      <c r="G566" s="1" t="s">
        <v>93</v>
      </c>
      <c r="H566" s="1">
        <f t="shared" si="354"/>
        <v>3</v>
      </c>
      <c r="I566" s="1" t="str">
        <f>IF(COUNTIF(RMS_spelling[number],scales[[#This Row],[RMS]])&gt;0,"b","")</f>
        <v/>
      </c>
      <c r="J566" s="1">
        <f t="shared" si="355"/>
        <v>12</v>
      </c>
      <c r="K566" s="1">
        <f t="shared" si="356"/>
        <v>1</v>
      </c>
      <c r="L566" s="1">
        <f t="shared" si="357"/>
        <v>3</v>
      </c>
      <c r="M566" s="1">
        <f t="shared" si="358"/>
        <v>5</v>
      </c>
      <c r="N566" s="1">
        <f t="shared" si="359"/>
        <v>7</v>
      </c>
      <c r="O566" s="1">
        <f t="shared" si="360"/>
        <v>8</v>
      </c>
      <c r="P566" s="1">
        <f t="shared" si="361"/>
        <v>11</v>
      </c>
      <c r="R566" s="1" t="str">
        <f>IFERROR(IF($I566="b",INDEX(flat_spelling[],MATCH(scales[[#This Row],[n1]],flat_spelling[number],0),2),INDEX(sharp_spelling[],MATCH(scales[[#This Row],[n1]],sharp_spelling[number],0),2)),"")</f>
        <v>B</v>
      </c>
      <c r="S566" s="1" t="str">
        <f>IFERROR(IF($I566="b",INDEX(flat_spelling[],MATCH(scales[[#This Row],[n2]],flat_spelling[number],0),2),INDEX(sharp_spelling[],MATCH(scales[[#This Row],[n2]],sharp_spelling[number],0),2)),"")</f>
        <v>C</v>
      </c>
      <c r="T566" s="1" t="str">
        <f>IFERROR(IF($I566="b",INDEX(flat_spelling[],MATCH(scales[[#This Row],[n3]],flat_spelling[number],0),2),INDEX(sharp_spelling[],MATCH(scales[[#This Row],[n3]],sharp_spelling[number],0),2)),"")</f>
        <v>D</v>
      </c>
      <c r="U566" s="1" t="str">
        <f>IFERROR(IF($I566="b",INDEX(flat_spelling[],MATCH(scales[[#This Row],[n4]],flat_spelling[number],0),2),INDEX(sharp_spelling[],MATCH(scales[[#This Row],[n4]],sharp_spelling[number],0),2)),"")</f>
        <v>E</v>
      </c>
      <c r="V566" s="1" t="str">
        <f>IFERROR(IF($I566="b",INDEX(flat_spelling[],MATCH(scales[[#This Row],[n5]],flat_spelling[number],0),2),INDEX(sharp_spelling[],MATCH(scales[[#This Row],[n5]],sharp_spelling[number],0),2)),"")</f>
        <v>F#</v>
      </c>
      <c r="W566" s="1" t="str">
        <f>IFERROR(IF($I566="b",INDEX(flat_spelling[],MATCH(scales[[#This Row],[n6]],flat_spelling[number],0),2),INDEX(sharp_spelling[],MATCH(scales[[#This Row],[n6]],sharp_spelling[number],0),2)),"")</f>
        <v>G</v>
      </c>
      <c r="X566" s="1" t="str">
        <f>IFERROR(IF($I566="b",INDEX(flat_spelling[],MATCH(scales[[#This Row],[n7]],flat_spelling[number],0),2),INDEX(sharp_spelling[],MATCH(scales[[#This Row],[n7]],sharp_spelling[number],0),2)),"")</f>
        <v>A#</v>
      </c>
      <c r="Y566" s="1" t="str">
        <f>IFERROR(IF($I566="b",INDEX(flat_spelling[],MATCH(scales[[#This Row],[n8]],flat_spelling[number],0),2),INDEX(sharp_spelling[],MATCH(scales[[#This Row],[n8]],sharp_spelling[number],0),2)),"")</f>
        <v/>
      </c>
    </row>
    <row r="567" spans="2:25" x14ac:dyDescent="0.4">
      <c r="B567" s="1">
        <v>565</v>
      </c>
      <c r="C567" s="1">
        <v>1</v>
      </c>
      <c r="D567" s="1" t="str">
        <f>scales[[#This Row],[nn1]]</f>
        <v>C</v>
      </c>
      <c r="E567" s="1" t="s">
        <v>107</v>
      </c>
      <c r="F567" s="1">
        <v>2</v>
      </c>
      <c r="G567" s="1" t="s">
        <v>94</v>
      </c>
      <c r="H567" s="1">
        <f>MOD(1+2,12)+1</f>
        <v>4</v>
      </c>
      <c r="I567" s="1" t="str">
        <f>IF(COUNTIF(RMS_spelling[number],scales[[#This Row],[RMS]])&gt;0,"b","")</f>
        <v>b</v>
      </c>
      <c r="J567" s="1">
        <v>1</v>
      </c>
      <c r="K567" s="1">
        <v>2</v>
      </c>
      <c r="L567" s="1">
        <v>4</v>
      </c>
      <c r="M567" s="1">
        <v>6</v>
      </c>
      <c r="N567" s="1">
        <v>8</v>
      </c>
      <c r="O567" s="1">
        <v>10</v>
      </c>
      <c r="P567" s="1">
        <v>12</v>
      </c>
      <c r="R567" s="1" t="str">
        <f>IFERROR(IF($I567="b",INDEX(flat_spelling[],MATCH(scales[[#This Row],[n1]],flat_spelling[number],0),2),INDEX(sharp_spelling[],MATCH(scales[[#This Row],[n1]],sharp_spelling[number],0),2)),"")</f>
        <v>C</v>
      </c>
      <c r="S567" s="1" t="str">
        <f>IFERROR(IF($I567="b",INDEX(flat_spelling[],MATCH(scales[[#This Row],[n2]],flat_spelling[number],0),2),INDEX(sharp_spelling[],MATCH(scales[[#This Row],[n2]],sharp_spelling[number],0),2)),"")</f>
        <v>Db</v>
      </c>
      <c r="T567" s="1" t="str">
        <f>IFERROR(IF($I567="b",INDEX(flat_spelling[],MATCH(scales[[#This Row],[n3]],flat_spelling[number],0),2),INDEX(sharp_spelling[],MATCH(scales[[#This Row],[n3]],sharp_spelling[number],0),2)),"")</f>
        <v>Eb</v>
      </c>
      <c r="U567" s="1" t="str">
        <f>IFERROR(IF($I567="b",INDEX(flat_spelling[],MATCH(scales[[#This Row],[n4]],flat_spelling[number],0),2),INDEX(sharp_spelling[],MATCH(scales[[#This Row],[n4]],sharp_spelling[number],0),2)),"")</f>
        <v>F</v>
      </c>
      <c r="V567" s="1" t="str">
        <f>IFERROR(IF($I567="b",INDEX(flat_spelling[],MATCH(scales[[#This Row],[n5]],flat_spelling[number],0),2),INDEX(sharp_spelling[],MATCH(scales[[#This Row],[n5]],sharp_spelling[number],0),2)),"")</f>
        <v>G</v>
      </c>
      <c r="W567" s="1" t="str">
        <f>IFERROR(IF($I567="b",INDEX(flat_spelling[],MATCH(scales[[#This Row],[n6]],flat_spelling[number],0),2),INDEX(sharp_spelling[],MATCH(scales[[#This Row],[n6]],sharp_spelling[number],0),2)),"")</f>
        <v>A</v>
      </c>
      <c r="X567" s="1" t="str">
        <f>IFERROR(IF($I567="b",INDEX(flat_spelling[],MATCH(scales[[#This Row],[n7]],flat_spelling[number],0),2),INDEX(sharp_spelling[],MATCH(scales[[#This Row],[n7]],sharp_spelling[number],0),2)),"")</f>
        <v>B</v>
      </c>
      <c r="Y567" s="1" t="str">
        <f>IFERROR(IF($I567="b",INDEX(flat_spelling[],MATCH(scales[[#This Row],[n8]],flat_spelling[number],0),2),INDEX(sharp_spelling[],MATCH(scales[[#This Row],[n8]],sharp_spelling[number],0),2)),"")</f>
        <v/>
      </c>
    </row>
    <row r="568" spans="2:25" x14ac:dyDescent="0.4">
      <c r="B568" s="1">
        <v>566</v>
      </c>
      <c r="C568" s="1">
        <v>2</v>
      </c>
      <c r="D568" s="1" t="str">
        <f>scales[[#This Row],[nn1]]</f>
        <v>C#</v>
      </c>
      <c r="E568" s="1" t="s">
        <v>107</v>
      </c>
      <c r="F568" s="1">
        <v>2</v>
      </c>
      <c r="G568" s="1" t="s">
        <v>94</v>
      </c>
      <c r="H568" s="1">
        <f t="shared" ref="H568:H578" si="362">MOD(H567,12)+1</f>
        <v>5</v>
      </c>
      <c r="I568" s="1" t="str">
        <f>IF(COUNTIF(RMS_spelling[number],scales[[#This Row],[RMS]])&gt;0,"b","")</f>
        <v/>
      </c>
      <c r="J568" s="1">
        <f t="shared" ref="J568:J578" si="363">MOD(J567,12)+1</f>
        <v>2</v>
      </c>
      <c r="K568" s="1">
        <f t="shared" ref="K568:K578" si="364">MOD(K567,12)+1</f>
        <v>3</v>
      </c>
      <c r="L568" s="1">
        <f t="shared" ref="L568:L578" si="365">MOD(L567,12)+1</f>
        <v>5</v>
      </c>
      <c r="M568" s="1">
        <f t="shared" ref="M568:M578" si="366">MOD(M567,12)+1</f>
        <v>7</v>
      </c>
      <c r="N568" s="1">
        <f t="shared" ref="N568:N578" si="367">MOD(N567,12)+1</f>
        <v>9</v>
      </c>
      <c r="O568" s="1">
        <f t="shared" ref="O568:O578" si="368">MOD(O567,12)+1</f>
        <v>11</v>
      </c>
      <c r="P568" s="1">
        <f t="shared" ref="P568:P578" si="369">MOD(P567,12)+1</f>
        <v>1</v>
      </c>
      <c r="R568" s="1" t="str">
        <f>IFERROR(IF($I568="b",INDEX(flat_spelling[],MATCH(scales[[#This Row],[n1]],flat_spelling[number],0),2),INDEX(sharp_spelling[],MATCH(scales[[#This Row],[n1]],sharp_spelling[number],0),2)),"")</f>
        <v>C#</v>
      </c>
      <c r="S568" s="1" t="str">
        <f>IFERROR(IF($I568="b",INDEX(flat_spelling[],MATCH(scales[[#This Row],[n2]],flat_spelling[number],0),2),INDEX(sharp_spelling[],MATCH(scales[[#This Row],[n2]],sharp_spelling[number],0),2)),"")</f>
        <v>D</v>
      </c>
      <c r="T568" s="1" t="str">
        <f>IFERROR(IF($I568="b",INDEX(flat_spelling[],MATCH(scales[[#This Row],[n3]],flat_spelling[number],0),2),INDEX(sharp_spelling[],MATCH(scales[[#This Row],[n3]],sharp_spelling[number],0),2)),"")</f>
        <v>E</v>
      </c>
      <c r="U568" s="1" t="str">
        <f>IFERROR(IF($I568="b",INDEX(flat_spelling[],MATCH(scales[[#This Row],[n4]],flat_spelling[number],0),2),INDEX(sharp_spelling[],MATCH(scales[[#This Row],[n4]],sharp_spelling[number],0),2)),"")</f>
        <v>F#</v>
      </c>
      <c r="V568" s="1" t="str">
        <f>IFERROR(IF($I568="b",INDEX(flat_spelling[],MATCH(scales[[#This Row],[n5]],flat_spelling[number],0),2),INDEX(sharp_spelling[],MATCH(scales[[#This Row],[n5]],sharp_spelling[number],0),2)),"")</f>
        <v>G#</v>
      </c>
      <c r="W568" s="1" t="str">
        <f>IFERROR(IF($I568="b",INDEX(flat_spelling[],MATCH(scales[[#This Row],[n6]],flat_spelling[number],0),2),INDEX(sharp_spelling[],MATCH(scales[[#This Row],[n6]],sharp_spelling[number],0),2)),"")</f>
        <v>A#</v>
      </c>
      <c r="X568" s="1" t="str">
        <f>IFERROR(IF($I568="b",INDEX(flat_spelling[],MATCH(scales[[#This Row],[n7]],flat_spelling[number],0),2),INDEX(sharp_spelling[],MATCH(scales[[#This Row],[n7]],sharp_spelling[number],0),2)),"")</f>
        <v>C</v>
      </c>
      <c r="Y568" s="1" t="str">
        <f>IFERROR(IF($I568="b",INDEX(flat_spelling[],MATCH(scales[[#This Row],[n8]],flat_spelling[number],0),2),INDEX(sharp_spelling[],MATCH(scales[[#This Row],[n8]],sharp_spelling[number],0),2)),"")</f>
        <v/>
      </c>
    </row>
    <row r="569" spans="2:25" x14ac:dyDescent="0.4">
      <c r="B569" s="1">
        <v>567</v>
      </c>
      <c r="C569" s="1">
        <v>3</v>
      </c>
      <c r="D569" s="1" t="str">
        <f>scales[[#This Row],[nn1]]</f>
        <v>D</v>
      </c>
      <c r="E569" s="1" t="s">
        <v>107</v>
      </c>
      <c r="F569" s="1">
        <v>2</v>
      </c>
      <c r="G569" s="1" t="s">
        <v>94</v>
      </c>
      <c r="H569" s="1">
        <f t="shared" si="362"/>
        <v>6</v>
      </c>
      <c r="I569" s="1" t="str">
        <f>IF(COUNTIF(RMS_spelling[number],scales[[#This Row],[RMS]])&gt;0,"b","")</f>
        <v>b</v>
      </c>
      <c r="J569" s="1">
        <f t="shared" si="363"/>
        <v>3</v>
      </c>
      <c r="K569" s="1">
        <f t="shared" si="364"/>
        <v>4</v>
      </c>
      <c r="L569" s="1">
        <f t="shared" si="365"/>
        <v>6</v>
      </c>
      <c r="M569" s="1">
        <f t="shared" si="366"/>
        <v>8</v>
      </c>
      <c r="N569" s="1">
        <f t="shared" si="367"/>
        <v>10</v>
      </c>
      <c r="O569" s="1">
        <f t="shared" si="368"/>
        <v>12</v>
      </c>
      <c r="P569" s="1">
        <f t="shared" si="369"/>
        <v>2</v>
      </c>
      <c r="R569" s="1" t="str">
        <f>IFERROR(IF($I569="b",INDEX(flat_spelling[],MATCH(scales[[#This Row],[n1]],flat_spelling[number],0),2),INDEX(sharp_spelling[],MATCH(scales[[#This Row],[n1]],sharp_spelling[number],0),2)),"")</f>
        <v>D</v>
      </c>
      <c r="S569" s="1" t="str">
        <f>IFERROR(IF($I569="b",INDEX(flat_spelling[],MATCH(scales[[#This Row],[n2]],flat_spelling[number],0),2),INDEX(sharp_spelling[],MATCH(scales[[#This Row],[n2]],sharp_spelling[number],0),2)),"")</f>
        <v>Eb</v>
      </c>
      <c r="T569" s="1" t="str">
        <f>IFERROR(IF($I569="b",INDEX(flat_spelling[],MATCH(scales[[#This Row],[n3]],flat_spelling[number],0),2),INDEX(sharp_spelling[],MATCH(scales[[#This Row],[n3]],sharp_spelling[number],0),2)),"")</f>
        <v>F</v>
      </c>
      <c r="U569" s="1" t="str">
        <f>IFERROR(IF($I569="b",INDEX(flat_spelling[],MATCH(scales[[#This Row],[n4]],flat_spelling[number],0),2),INDEX(sharp_spelling[],MATCH(scales[[#This Row],[n4]],sharp_spelling[number],0),2)),"")</f>
        <v>G</v>
      </c>
      <c r="V569" s="1" t="str">
        <f>IFERROR(IF($I569="b",INDEX(flat_spelling[],MATCH(scales[[#This Row],[n5]],flat_spelling[number],0),2),INDEX(sharp_spelling[],MATCH(scales[[#This Row],[n5]],sharp_spelling[number],0),2)),"")</f>
        <v>A</v>
      </c>
      <c r="W569" s="1" t="str">
        <f>IFERROR(IF($I569="b",INDEX(flat_spelling[],MATCH(scales[[#This Row],[n6]],flat_spelling[number],0),2),INDEX(sharp_spelling[],MATCH(scales[[#This Row],[n6]],sharp_spelling[number],0),2)),"")</f>
        <v>B</v>
      </c>
      <c r="X569" s="1" t="str">
        <f>IFERROR(IF($I569="b",INDEX(flat_spelling[],MATCH(scales[[#This Row],[n7]],flat_spelling[number],0),2),INDEX(sharp_spelling[],MATCH(scales[[#This Row],[n7]],sharp_spelling[number],0),2)),"")</f>
        <v>Db</v>
      </c>
      <c r="Y569" s="1" t="str">
        <f>IFERROR(IF($I569="b",INDEX(flat_spelling[],MATCH(scales[[#This Row],[n8]],flat_spelling[number],0),2),INDEX(sharp_spelling[],MATCH(scales[[#This Row],[n8]],sharp_spelling[number],0),2)),"")</f>
        <v/>
      </c>
    </row>
    <row r="570" spans="2:25" x14ac:dyDescent="0.4">
      <c r="B570" s="1">
        <v>568</v>
      </c>
      <c r="C570" s="1">
        <v>4</v>
      </c>
      <c r="D570" s="1" t="str">
        <f>scales[[#This Row],[nn1]]</f>
        <v>D#</v>
      </c>
      <c r="E570" s="1" t="s">
        <v>107</v>
      </c>
      <c r="F570" s="1">
        <v>2</v>
      </c>
      <c r="G570" s="1" t="s">
        <v>94</v>
      </c>
      <c r="H570" s="1">
        <f t="shared" si="362"/>
        <v>7</v>
      </c>
      <c r="I570" s="1" t="str">
        <f>IF(COUNTIF(RMS_spelling[number],scales[[#This Row],[RMS]])&gt;0,"b","")</f>
        <v/>
      </c>
      <c r="J570" s="1">
        <f t="shared" si="363"/>
        <v>4</v>
      </c>
      <c r="K570" s="1">
        <f t="shared" si="364"/>
        <v>5</v>
      </c>
      <c r="L570" s="1">
        <f t="shared" si="365"/>
        <v>7</v>
      </c>
      <c r="M570" s="1">
        <f t="shared" si="366"/>
        <v>9</v>
      </c>
      <c r="N570" s="1">
        <f t="shared" si="367"/>
        <v>11</v>
      </c>
      <c r="O570" s="1">
        <f t="shared" si="368"/>
        <v>1</v>
      </c>
      <c r="P570" s="1">
        <f t="shared" si="369"/>
        <v>3</v>
      </c>
      <c r="R570" s="1" t="str">
        <f>IFERROR(IF($I570="b",INDEX(flat_spelling[],MATCH(scales[[#This Row],[n1]],flat_spelling[number],0),2),INDEX(sharp_spelling[],MATCH(scales[[#This Row],[n1]],sharp_spelling[number],0),2)),"")</f>
        <v>D#</v>
      </c>
      <c r="S570" s="1" t="str">
        <f>IFERROR(IF($I570="b",INDEX(flat_spelling[],MATCH(scales[[#This Row],[n2]],flat_spelling[number],0),2),INDEX(sharp_spelling[],MATCH(scales[[#This Row],[n2]],sharp_spelling[number],0),2)),"")</f>
        <v>E</v>
      </c>
      <c r="T570" s="1" t="str">
        <f>IFERROR(IF($I570="b",INDEX(flat_spelling[],MATCH(scales[[#This Row],[n3]],flat_spelling[number],0),2),INDEX(sharp_spelling[],MATCH(scales[[#This Row],[n3]],sharp_spelling[number],0),2)),"")</f>
        <v>F#</v>
      </c>
      <c r="U570" s="1" t="str">
        <f>IFERROR(IF($I570="b",INDEX(flat_spelling[],MATCH(scales[[#This Row],[n4]],flat_spelling[number],0),2),INDEX(sharp_spelling[],MATCH(scales[[#This Row],[n4]],sharp_spelling[number],0),2)),"")</f>
        <v>G#</v>
      </c>
      <c r="V570" s="1" t="str">
        <f>IFERROR(IF($I570="b",INDEX(flat_spelling[],MATCH(scales[[#This Row],[n5]],flat_spelling[number],0),2),INDEX(sharp_spelling[],MATCH(scales[[#This Row],[n5]],sharp_spelling[number],0),2)),"")</f>
        <v>A#</v>
      </c>
      <c r="W570" s="1" t="str">
        <f>IFERROR(IF($I570="b",INDEX(flat_spelling[],MATCH(scales[[#This Row],[n6]],flat_spelling[number],0),2),INDEX(sharp_spelling[],MATCH(scales[[#This Row],[n6]],sharp_spelling[number],0),2)),"")</f>
        <v>C</v>
      </c>
      <c r="X570" s="1" t="str">
        <f>IFERROR(IF($I570="b",INDEX(flat_spelling[],MATCH(scales[[#This Row],[n7]],flat_spelling[number],0),2),INDEX(sharp_spelling[],MATCH(scales[[#This Row],[n7]],sharp_spelling[number],0),2)),"")</f>
        <v>D</v>
      </c>
      <c r="Y570" s="1" t="str">
        <f>IFERROR(IF($I570="b",INDEX(flat_spelling[],MATCH(scales[[#This Row],[n8]],flat_spelling[number],0),2),INDEX(sharp_spelling[],MATCH(scales[[#This Row],[n8]],sharp_spelling[number],0),2)),"")</f>
        <v/>
      </c>
    </row>
    <row r="571" spans="2:25" x14ac:dyDescent="0.4">
      <c r="B571" s="1">
        <v>569</v>
      </c>
      <c r="C571" s="1">
        <v>5</v>
      </c>
      <c r="D571" s="1" t="str">
        <f>scales[[#This Row],[nn1]]</f>
        <v>E</v>
      </c>
      <c r="E571" s="1" t="s">
        <v>107</v>
      </c>
      <c r="F571" s="1">
        <v>2</v>
      </c>
      <c r="G571" s="1" t="s">
        <v>94</v>
      </c>
      <c r="H571" s="1">
        <f t="shared" si="362"/>
        <v>8</v>
      </c>
      <c r="I571" s="1" t="str">
        <f>IF(COUNTIF(RMS_spelling[number],scales[[#This Row],[RMS]])&gt;0,"b","")</f>
        <v/>
      </c>
      <c r="J571" s="1">
        <f t="shared" si="363"/>
        <v>5</v>
      </c>
      <c r="K571" s="1">
        <f t="shared" si="364"/>
        <v>6</v>
      </c>
      <c r="L571" s="1">
        <f t="shared" si="365"/>
        <v>8</v>
      </c>
      <c r="M571" s="1">
        <f t="shared" si="366"/>
        <v>10</v>
      </c>
      <c r="N571" s="1">
        <f t="shared" si="367"/>
        <v>12</v>
      </c>
      <c r="O571" s="1">
        <f t="shared" si="368"/>
        <v>2</v>
      </c>
      <c r="P571" s="1">
        <f t="shared" si="369"/>
        <v>4</v>
      </c>
      <c r="R571" s="1" t="str">
        <f>IFERROR(IF($I571="b",INDEX(flat_spelling[],MATCH(scales[[#This Row],[n1]],flat_spelling[number],0),2),INDEX(sharp_spelling[],MATCH(scales[[#This Row],[n1]],sharp_spelling[number],0),2)),"")</f>
        <v>E</v>
      </c>
      <c r="S571" s="1" t="str">
        <f>IFERROR(IF($I571="b",INDEX(flat_spelling[],MATCH(scales[[#This Row],[n2]],flat_spelling[number],0),2),INDEX(sharp_spelling[],MATCH(scales[[#This Row],[n2]],sharp_spelling[number],0),2)),"")</f>
        <v>F</v>
      </c>
      <c r="T571" s="1" t="str">
        <f>IFERROR(IF($I571="b",INDEX(flat_spelling[],MATCH(scales[[#This Row],[n3]],flat_spelling[number],0),2),INDEX(sharp_spelling[],MATCH(scales[[#This Row],[n3]],sharp_spelling[number],0),2)),"")</f>
        <v>G</v>
      </c>
      <c r="U571" s="1" t="str">
        <f>IFERROR(IF($I571="b",INDEX(flat_spelling[],MATCH(scales[[#This Row],[n4]],flat_spelling[number],0),2),INDEX(sharp_spelling[],MATCH(scales[[#This Row],[n4]],sharp_spelling[number],0),2)),"")</f>
        <v>A</v>
      </c>
      <c r="V571" s="1" t="str">
        <f>IFERROR(IF($I571="b",INDEX(flat_spelling[],MATCH(scales[[#This Row],[n5]],flat_spelling[number],0),2),INDEX(sharp_spelling[],MATCH(scales[[#This Row],[n5]],sharp_spelling[number],0),2)),"")</f>
        <v>B</v>
      </c>
      <c r="W571" s="1" t="str">
        <f>IFERROR(IF($I571="b",INDEX(flat_spelling[],MATCH(scales[[#This Row],[n6]],flat_spelling[number],0),2),INDEX(sharp_spelling[],MATCH(scales[[#This Row],[n6]],sharp_spelling[number],0),2)),"")</f>
        <v>C#</v>
      </c>
      <c r="X571" s="1" t="str">
        <f>IFERROR(IF($I571="b",INDEX(flat_spelling[],MATCH(scales[[#This Row],[n7]],flat_spelling[number],0),2),INDEX(sharp_spelling[],MATCH(scales[[#This Row],[n7]],sharp_spelling[number],0),2)),"")</f>
        <v>D#</v>
      </c>
      <c r="Y571" s="1" t="str">
        <f>IFERROR(IF($I571="b",INDEX(flat_spelling[],MATCH(scales[[#This Row],[n8]],flat_spelling[number],0),2),INDEX(sharp_spelling[],MATCH(scales[[#This Row],[n8]],sharp_spelling[number],0),2)),"")</f>
        <v/>
      </c>
    </row>
    <row r="572" spans="2:25" x14ac:dyDescent="0.4">
      <c r="B572" s="1">
        <v>570</v>
      </c>
      <c r="C572" s="1">
        <v>6</v>
      </c>
      <c r="D572" s="1" t="str">
        <f>scales[[#This Row],[nn1]]</f>
        <v>F</v>
      </c>
      <c r="E572" s="1" t="s">
        <v>107</v>
      </c>
      <c r="F572" s="1">
        <v>2</v>
      </c>
      <c r="G572" s="1" t="s">
        <v>94</v>
      </c>
      <c r="H572" s="1">
        <f t="shared" si="362"/>
        <v>9</v>
      </c>
      <c r="I572" s="1" t="str">
        <f>IF(COUNTIF(RMS_spelling[number],scales[[#This Row],[RMS]])&gt;0,"b","")</f>
        <v>b</v>
      </c>
      <c r="J572" s="1">
        <f t="shared" si="363"/>
        <v>6</v>
      </c>
      <c r="K572" s="1">
        <f t="shared" si="364"/>
        <v>7</v>
      </c>
      <c r="L572" s="1">
        <f t="shared" si="365"/>
        <v>9</v>
      </c>
      <c r="M572" s="1">
        <f t="shared" si="366"/>
        <v>11</v>
      </c>
      <c r="N572" s="1">
        <f t="shared" si="367"/>
        <v>1</v>
      </c>
      <c r="O572" s="1">
        <f t="shared" si="368"/>
        <v>3</v>
      </c>
      <c r="P572" s="1">
        <f t="shared" si="369"/>
        <v>5</v>
      </c>
      <c r="R572" s="1" t="str">
        <f>IFERROR(IF($I572="b",INDEX(flat_spelling[],MATCH(scales[[#This Row],[n1]],flat_spelling[number],0),2),INDEX(sharp_spelling[],MATCH(scales[[#This Row],[n1]],sharp_spelling[number],0),2)),"")</f>
        <v>F</v>
      </c>
      <c r="S572" s="1" t="str">
        <f>IFERROR(IF($I572="b",INDEX(flat_spelling[],MATCH(scales[[#This Row],[n2]],flat_spelling[number],0),2),INDEX(sharp_spelling[],MATCH(scales[[#This Row],[n2]],sharp_spelling[number],0),2)),"")</f>
        <v>Gb</v>
      </c>
      <c r="T572" s="1" t="str">
        <f>IFERROR(IF($I572="b",INDEX(flat_spelling[],MATCH(scales[[#This Row],[n3]],flat_spelling[number],0),2),INDEX(sharp_spelling[],MATCH(scales[[#This Row],[n3]],sharp_spelling[number],0),2)),"")</f>
        <v>Ab</v>
      </c>
      <c r="U572" s="1" t="str">
        <f>IFERROR(IF($I572="b",INDEX(flat_spelling[],MATCH(scales[[#This Row],[n4]],flat_spelling[number],0),2),INDEX(sharp_spelling[],MATCH(scales[[#This Row],[n4]],sharp_spelling[number],0),2)),"")</f>
        <v>Bb</v>
      </c>
      <c r="V572" s="1" t="str">
        <f>IFERROR(IF($I572="b",INDEX(flat_spelling[],MATCH(scales[[#This Row],[n5]],flat_spelling[number],0),2),INDEX(sharp_spelling[],MATCH(scales[[#This Row],[n5]],sharp_spelling[number],0),2)),"")</f>
        <v>C</v>
      </c>
      <c r="W572" s="1" t="str">
        <f>IFERROR(IF($I572="b",INDEX(flat_spelling[],MATCH(scales[[#This Row],[n6]],flat_spelling[number],0),2),INDEX(sharp_spelling[],MATCH(scales[[#This Row],[n6]],sharp_spelling[number],0),2)),"")</f>
        <v>D</v>
      </c>
      <c r="X572" s="1" t="str">
        <f>IFERROR(IF($I572="b",INDEX(flat_spelling[],MATCH(scales[[#This Row],[n7]],flat_spelling[number],0),2),INDEX(sharp_spelling[],MATCH(scales[[#This Row],[n7]],sharp_spelling[number],0),2)),"")</f>
        <v>E</v>
      </c>
      <c r="Y572" s="1" t="str">
        <f>IFERROR(IF($I572="b",INDEX(flat_spelling[],MATCH(scales[[#This Row],[n8]],flat_spelling[number],0),2),INDEX(sharp_spelling[],MATCH(scales[[#This Row],[n8]],sharp_spelling[number],0),2)),"")</f>
        <v/>
      </c>
    </row>
    <row r="573" spans="2:25" x14ac:dyDescent="0.4">
      <c r="B573" s="1">
        <v>571</v>
      </c>
      <c r="C573" s="1">
        <v>7</v>
      </c>
      <c r="D573" s="1" t="str">
        <f>scales[[#This Row],[nn1]]</f>
        <v>F#</v>
      </c>
      <c r="E573" s="1" t="s">
        <v>107</v>
      </c>
      <c r="F573" s="1">
        <v>2</v>
      </c>
      <c r="G573" s="1" t="s">
        <v>94</v>
      </c>
      <c r="H573" s="1">
        <f t="shared" si="362"/>
        <v>10</v>
      </c>
      <c r="I573" s="1" t="str">
        <f>IF(COUNTIF(RMS_spelling[number],scales[[#This Row],[RMS]])&gt;0,"b","")</f>
        <v/>
      </c>
      <c r="J573" s="1">
        <f t="shared" si="363"/>
        <v>7</v>
      </c>
      <c r="K573" s="1">
        <f t="shared" si="364"/>
        <v>8</v>
      </c>
      <c r="L573" s="1">
        <f t="shared" si="365"/>
        <v>10</v>
      </c>
      <c r="M573" s="1">
        <f t="shared" si="366"/>
        <v>12</v>
      </c>
      <c r="N573" s="1">
        <f t="shared" si="367"/>
        <v>2</v>
      </c>
      <c r="O573" s="1">
        <f t="shared" si="368"/>
        <v>4</v>
      </c>
      <c r="P573" s="1">
        <f t="shared" si="369"/>
        <v>6</v>
      </c>
      <c r="R573" s="1" t="str">
        <f>IFERROR(IF($I573="b",INDEX(flat_spelling[],MATCH(scales[[#This Row],[n1]],flat_spelling[number],0),2),INDEX(sharp_spelling[],MATCH(scales[[#This Row],[n1]],sharp_spelling[number],0),2)),"")</f>
        <v>F#</v>
      </c>
      <c r="S573" s="1" t="str">
        <f>IFERROR(IF($I573="b",INDEX(flat_spelling[],MATCH(scales[[#This Row],[n2]],flat_spelling[number],0),2),INDEX(sharp_spelling[],MATCH(scales[[#This Row],[n2]],sharp_spelling[number],0),2)),"")</f>
        <v>G</v>
      </c>
      <c r="T573" s="1" t="str">
        <f>IFERROR(IF($I573="b",INDEX(flat_spelling[],MATCH(scales[[#This Row],[n3]],flat_spelling[number],0),2),INDEX(sharp_spelling[],MATCH(scales[[#This Row],[n3]],sharp_spelling[number],0),2)),"")</f>
        <v>A</v>
      </c>
      <c r="U573" s="1" t="str">
        <f>IFERROR(IF($I573="b",INDEX(flat_spelling[],MATCH(scales[[#This Row],[n4]],flat_spelling[number],0),2),INDEX(sharp_spelling[],MATCH(scales[[#This Row],[n4]],sharp_spelling[number],0),2)),"")</f>
        <v>B</v>
      </c>
      <c r="V573" s="1" t="str">
        <f>IFERROR(IF($I573="b",INDEX(flat_spelling[],MATCH(scales[[#This Row],[n5]],flat_spelling[number],0),2),INDEX(sharp_spelling[],MATCH(scales[[#This Row],[n5]],sharp_spelling[number],0),2)),"")</f>
        <v>C#</v>
      </c>
      <c r="W573" s="1" t="str">
        <f>IFERROR(IF($I573="b",INDEX(flat_spelling[],MATCH(scales[[#This Row],[n6]],flat_spelling[number],0),2),INDEX(sharp_spelling[],MATCH(scales[[#This Row],[n6]],sharp_spelling[number],0),2)),"")</f>
        <v>D#</v>
      </c>
      <c r="X573" s="1" t="str">
        <f>IFERROR(IF($I573="b",INDEX(flat_spelling[],MATCH(scales[[#This Row],[n7]],flat_spelling[number],0),2),INDEX(sharp_spelling[],MATCH(scales[[#This Row],[n7]],sharp_spelling[number],0),2)),"")</f>
        <v>F</v>
      </c>
      <c r="Y573" s="1" t="str">
        <f>IFERROR(IF($I573="b",INDEX(flat_spelling[],MATCH(scales[[#This Row],[n8]],flat_spelling[number],0),2),INDEX(sharp_spelling[],MATCH(scales[[#This Row],[n8]],sharp_spelling[number],0),2)),"")</f>
        <v/>
      </c>
    </row>
    <row r="574" spans="2:25" x14ac:dyDescent="0.4">
      <c r="B574" s="1">
        <v>572</v>
      </c>
      <c r="C574" s="1">
        <v>8</v>
      </c>
      <c r="D574" s="1" t="str">
        <f>scales[[#This Row],[nn1]]</f>
        <v>G</v>
      </c>
      <c r="E574" s="1" t="s">
        <v>107</v>
      </c>
      <c r="F574" s="1">
        <v>2</v>
      </c>
      <c r="G574" s="1" t="s">
        <v>94</v>
      </c>
      <c r="H574" s="1">
        <f t="shared" si="362"/>
        <v>11</v>
      </c>
      <c r="I574" s="1" t="str">
        <f>IF(COUNTIF(RMS_spelling[number],scales[[#This Row],[RMS]])&gt;0,"b","")</f>
        <v>b</v>
      </c>
      <c r="J574" s="1">
        <f t="shared" si="363"/>
        <v>8</v>
      </c>
      <c r="K574" s="1">
        <f t="shared" si="364"/>
        <v>9</v>
      </c>
      <c r="L574" s="1">
        <f t="shared" si="365"/>
        <v>11</v>
      </c>
      <c r="M574" s="1">
        <f t="shared" si="366"/>
        <v>1</v>
      </c>
      <c r="N574" s="1">
        <f t="shared" si="367"/>
        <v>3</v>
      </c>
      <c r="O574" s="1">
        <f t="shared" si="368"/>
        <v>5</v>
      </c>
      <c r="P574" s="1">
        <f t="shared" si="369"/>
        <v>7</v>
      </c>
      <c r="R574" s="1" t="str">
        <f>IFERROR(IF($I574="b",INDEX(flat_spelling[],MATCH(scales[[#This Row],[n1]],flat_spelling[number],0),2),INDEX(sharp_spelling[],MATCH(scales[[#This Row],[n1]],sharp_spelling[number],0),2)),"")</f>
        <v>G</v>
      </c>
      <c r="S574" s="1" t="str">
        <f>IFERROR(IF($I574="b",INDEX(flat_spelling[],MATCH(scales[[#This Row],[n2]],flat_spelling[number],0),2),INDEX(sharp_spelling[],MATCH(scales[[#This Row],[n2]],sharp_spelling[number],0),2)),"")</f>
        <v>Ab</v>
      </c>
      <c r="T574" s="1" t="str">
        <f>IFERROR(IF($I574="b",INDEX(flat_spelling[],MATCH(scales[[#This Row],[n3]],flat_spelling[number],0),2),INDEX(sharp_spelling[],MATCH(scales[[#This Row],[n3]],sharp_spelling[number],0),2)),"")</f>
        <v>Bb</v>
      </c>
      <c r="U574" s="1" t="str">
        <f>IFERROR(IF($I574="b",INDEX(flat_spelling[],MATCH(scales[[#This Row],[n4]],flat_spelling[number],0),2),INDEX(sharp_spelling[],MATCH(scales[[#This Row],[n4]],sharp_spelling[number],0),2)),"")</f>
        <v>C</v>
      </c>
      <c r="V574" s="1" t="str">
        <f>IFERROR(IF($I574="b",INDEX(flat_spelling[],MATCH(scales[[#This Row],[n5]],flat_spelling[number],0),2),INDEX(sharp_spelling[],MATCH(scales[[#This Row],[n5]],sharp_spelling[number],0),2)),"")</f>
        <v>D</v>
      </c>
      <c r="W574" s="1" t="str">
        <f>IFERROR(IF($I574="b",INDEX(flat_spelling[],MATCH(scales[[#This Row],[n6]],flat_spelling[number],0),2),INDEX(sharp_spelling[],MATCH(scales[[#This Row],[n6]],sharp_spelling[number],0),2)),"")</f>
        <v>E</v>
      </c>
      <c r="X574" s="1" t="str">
        <f>IFERROR(IF($I574="b",INDEX(flat_spelling[],MATCH(scales[[#This Row],[n7]],flat_spelling[number],0),2),INDEX(sharp_spelling[],MATCH(scales[[#This Row],[n7]],sharp_spelling[number],0),2)),"")</f>
        <v>Gb</v>
      </c>
      <c r="Y574" s="1" t="str">
        <f>IFERROR(IF($I574="b",INDEX(flat_spelling[],MATCH(scales[[#This Row],[n8]],flat_spelling[number],0),2),INDEX(sharp_spelling[],MATCH(scales[[#This Row],[n8]],sharp_spelling[number],0),2)),"")</f>
        <v/>
      </c>
    </row>
    <row r="575" spans="2:25" x14ac:dyDescent="0.4">
      <c r="B575" s="1">
        <v>573</v>
      </c>
      <c r="C575" s="1">
        <v>9</v>
      </c>
      <c r="D575" s="1" t="str">
        <f>scales[[#This Row],[nn1]]</f>
        <v>G#</v>
      </c>
      <c r="E575" s="1" t="s">
        <v>107</v>
      </c>
      <c r="F575" s="1">
        <v>2</v>
      </c>
      <c r="G575" s="1" t="s">
        <v>94</v>
      </c>
      <c r="H575" s="1">
        <f t="shared" si="362"/>
        <v>12</v>
      </c>
      <c r="I575" s="1" t="str">
        <f>IF(COUNTIF(RMS_spelling[number],scales[[#This Row],[RMS]])&gt;0,"b","")</f>
        <v/>
      </c>
      <c r="J575" s="1">
        <f t="shared" si="363"/>
        <v>9</v>
      </c>
      <c r="K575" s="1">
        <f t="shared" si="364"/>
        <v>10</v>
      </c>
      <c r="L575" s="1">
        <f t="shared" si="365"/>
        <v>12</v>
      </c>
      <c r="M575" s="1">
        <f t="shared" si="366"/>
        <v>2</v>
      </c>
      <c r="N575" s="1">
        <f t="shared" si="367"/>
        <v>4</v>
      </c>
      <c r="O575" s="1">
        <f t="shared" si="368"/>
        <v>6</v>
      </c>
      <c r="P575" s="1">
        <f t="shared" si="369"/>
        <v>8</v>
      </c>
      <c r="R575" s="1" t="str">
        <f>IFERROR(IF($I575="b",INDEX(flat_spelling[],MATCH(scales[[#This Row],[n1]],flat_spelling[number],0),2),INDEX(sharp_spelling[],MATCH(scales[[#This Row],[n1]],sharp_spelling[number],0),2)),"")</f>
        <v>G#</v>
      </c>
      <c r="S575" s="1" t="str">
        <f>IFERROR(IF($I575="b",INDEX(flat_spelling[],MATCH(scales[[#This Row],[n2]],flat_spelling[number],0),2),INDEX(sharp_spelling[],MATCH(scales[[#This Row],[n2]],sharp_spelling[number],0),2)),"")</f>
        <v>A</v>
      </c>
      <c r="T575" s="1" t="str">
        <f>IFERROR(IF($I575="b",INDEX(flat_spelling[],MATCH(scales[[#This Row],[n3]],flat_spelling[number],0),2),INDEX(sharp_spelling[],MATCH(scales[[#This Row],[n3]],sharp_spelling[number],0),2)),"")</f>
        <v>B</v>
      </c>
      <c r="U575" s="1" t="str">
        <f>IFERROR(IF($I575="b",INDEX(flat_spelling[],MATCH(scales[[#This Row],[n4]],flat_spelling[number],0),2),INDEX(sharp_spelling[],MATCH(scales[[#This Row],[n4]],sharp_spelling[number],0),2)),"")</f>
        <v>C#</v>
      </c>
      <c r="V575" s="1" t="str">
        <f>IFERROR(IF($I575="b",INDEX(flat_spelling[],MATCH(scales[[#This Row],[n5]],flat_spelling[number],0),2),INDEX(sharp_spelling[],MATCH(scales[[#This Row],[n5]],sharp_spelling[number],0),2)),"")</f>
        <v>D#</v>
      </c>
      <c r="W575" s="1" t="str">
        <f>IFERROR(IF($I575="b",INDEX(flat_spelling[],MATCH(scales[[#This Row],[n6]],flat_spelling[number],0),2),INDEX(sharp_spelling[],MATCH(scales[[#This Row],[n6]],sharp_spelling[number],0),2)),"")</f>
        <v>F</v>
      </c>
      <c r="X575" s="1" t="str">
        <f>IFERROR(IF($I575="b",INDEX(flat_spelling[],MATCH(scales[[#This Row],[n7]],flat_spelling[number],0),2),INDEX(sharp_spelling[],MATCH(scales[[#This Row],[n7]],sharp_spelling[number],0),2)),"")</f>
        <v>G</v>
      </c>
      <c r="Y575" s="1" t="str">
        <f>IFERROR(IF($I575="b",INDEX(flat_spelling[],MATCH(scales[[#This Row],[n8]],flat_spelling[number],0),2),INDEX(sharp_spelling[],MATCH(scales[[#This Row],[n8]],sharp_spelling[number],0),2)),"")</f>
        <v/>
      </c>
    </row>
    <row r="576" spans="2:25" x14ac:dyDescent="0.4">
      <c r="B576" s="1">
        <v>574</v>
      </c>
      <c r="C576" s="1">
        <v>10</v>
      </c>
      <c r="D576" s="1" t="str">
        <f>scales[[#This Row],[nn1]]</f>
        <v>A</v>
      </c>
      <c r="E576" s="1" t="s">
        <v>107</v>
      </c>
      <c r="F576" s="1">
        <v>2</v>
      </c>
      <c r="G576" s="1" t="s">
        <v>94</v>
      </c>
      <c r="H576" s="1">
        <f t="shared" si="362"/>
        <v>1</v>
      </c>
      <c r="I576" s="1" t="str">
        <f>IF(COUNTIF(RMS_spelling[number],scales[[#This Row],[RMS]])&gt;0,"b","")</f>
        <v>b</v>
      </c>
      <c r="J576" s="1">
        <f t="shared" si="363"/>
        <v>10</v>
      </c>
      <c r="K576" s="1">
        <f t="shared" si="364"/>
        <v>11</v>
      </c>
      <c r="L576" s="1">
        <f t="shared" si="365"/>
        <v>1</v>
      </c>
      <c r="M576" s="1">
        <f t="shared" si="366"/>
        <v>3</v>
      </c>
      <c r="N576" s="1">
        <f t="shared" si="367"/>
        <v>5</v>
      </c>
      <c r="O576" s="1">
        <f t="shared" si="368"/>
        <v>7</v>
      </c>
      <c r="P576" s="1">
        <f t="shared" si="369"/>
        <v>9</v>
      </c>
      <c r="R576" s="1" t="str">
        <f>IFERROR(IF($I576="b",INDEX(flat_spelling[],MATCH(scales[[#This Row],[n1]],flat_spelling[number],0),2),INDEX(sharp_spelling[],MATCH(scales[[#This Row],[n1]],sharp_spelling[number],0),2)),"")</f>
        <v>A</v>
      </c>
      <c r="S576" s="1" t="str">
        <f>IFERROR(IF($I576="b",INDEX(flat_spelling[],MATCH(scales[[#This Row],[n2]],flat_spelling[number],0),2),INDEX(sharp_spelling[],MATCH(scales[[#This Row],[n2]],sharp_spelling[number],0),2)),"")</f>
        <v>Bb</v>
      </c>
      <c r="T576" s="1" t="str">
        <f>IFERROR(IF($I576="b",INDEX(flat_spelling[],MATCH(scales[[#This Row],[n3]],flat_spelling[number],0),2),INDEX(sharp_spelling[],MATCH(scales[[#This Row],[n3]],sharp_spelling[number],0),2)),"")</f>
        <v>C</v>
      </c>
      <c r="U576" s="1" t="str">
        <f>IFERROR(IF($I576="b",INDEX(flat_spelling[],MATCH(scales[[#This Row],[n4]],flat_spelling[number],0),2),INDEX(sharp_spelling[],MATCH(scales[[#This Row],[n4]],sharp_spelling[number],0),2)),"")</f>
        <v>D</v>
      </c>
      <c r="V576" s="1" t="str">
        <f>IFERROR(IF($I576="b",INDEX(flat_spelling[],MATCH(scales[[#This Row],[n5]],flat_spelling[number],0),2),INDEX(sharp_spelling[],MATCH(scales[[#This Row],[n5]],sharp_spelling[number],0),2)),"")</f>
        <v>E</v>
      </c>
      <c r="W576" s="1" t="str">
        <f>IFERROR(IF($I576="b",INDEX(flat_spelling[],MATCH(scales[[#This Row],[n6]],flat_spelling[number],0),2),INDEX(sharp_spelling[],MATCH(scales[[#This Row],[n6]],sharp_spelling[number],0),2)),"")</f>
        <v>Gb</v>
      </c>
      <c r="X576" s="1" t="str">
        <f>IFERROR(IF($I576="b",INDEX(flat_spelling[],MATCH(scales[[#This Row],[n7]],flat_spelling[number],0),2),INDEX(sharp_spelling[],MATCH(scales[[#This Row],[n7]],sharp_spelling[number],0),2)),"")</f>
        <v>Ab</v>
      </c>
      <c r="Y576" s="1" t="str">
        <f>IFERROR(IF($I576="b",INDEX(flat_spelling[],MATCH(scales[[#This Row],[n8]],flat_spelling[number],0),2),INDEX(sharp_spelling[],MATCH(scales[[#This Row],[n8]],sharp_spelling[number],0),2)),"")</f>
        <v/>
      </c>
    </row>
    <row r="577" spans="2:25" x14ac:dyDescent="0.4">
      <c r="B577" s="1">
        <v>575</v>
      </c>
      <c r="C577" s="1">
        <v>11</v>
      </c>
      <c r="D577" s="1" t="str">
        <f>scales[[#This Row],[nn1]]</f>
        <v>Bb</v>
      </c>
      <c r="E577" s="1" t="s">
        <v>107</v>
      </c>
      <c r="F577" s="1">
        <v>2</v>
      </c>
      <c r="G577" s="1" t="s">
        <v>94</v>
      </c>
      <c r="H577" s="1">
        <f t="shared" si="362"/>
        <v>2</v>
      </c>
      <c r="I577" s="1" t="str">
        <f>IF(COUNTIF(RMS_spelling[number],scales[[#This Row],[RMS]])&gt;0,"b","")</f>
        <v>b</v>
      </c>
      <c r="J577" s="1">
        <f t="shared" si="363"/>
        <v>11</v>
      </c>
      <c r="K577" s="1">
        <f t="shared" si="364"/>
        <v>12</v>
      </c>
      <c r="L577" s="1">
        <f t="shared" si="365"/>
        <v>2</v>
      </c>
      <c r="M577" s="1">
        <f t="shared" si="366"/>
        <v>4</v>
      </c>
      <c r="N577" s="1">
        <f t="shared" si="367"/>
        <v>6</v>
      </c>
      <c r="O577" s="1">
        <f t="shared" si="368"/>
        <v>8</v>
      </c>
      <c r="P577" s="1">
        <f t="shared" si="369"/>
        <v>10</v>
      </c>
      <c r="R577" s="1" t="str">
        <f>IFERROR(IF($I577="b",INDEX(flat_spelling[],MATCH(scales[[#This Row],[n1]],flat_spelling[number],0),2),INDEX(sharp_spelling[],MATCH(scales[[#This Row],[n1]],sharp_spelling[number],0),2)),"")</f>
        <v>Bb</v>
      </c>
      <c r="S577" s="1" t="str">
        <f>IFERROR(IF($I577="b",INDEX(flat_spelling[],MATCH(scales[[#This Row],[n2]],flat_spelling[number],0),2),INDEX(sharp_spelling[],MATCH(scales[[#This Row],[n2]],sharp_spelling[number],0),2)),"")</f>
        <v>B</v>
      </c>
      <c r="T577" s="1" t="str">
        <f>IFERROR(IF($I577="b",INDEX(flat_spelling[],MATCH(scales[[#This Row],[n3]],flat_spelling[number],0),2),INDEX(sharp_spelling[],MATCH(scales[[#This Row],[n3]],sharp_spelling[number],0),2)),"")</f>
        <v>Db</v>
      </c>
      <c r="U577" s="1" t="str">
        <f>IFERROR(IF($I577="b",INDEX(flat_spelling[],MATCH(scales[[#This Row],[n4]],flat_spelling[number],0),2),INDEX(sharp_spelling[],MATCH(scales[[#This Row],[n4]],sharp_spelling[number],0),2)),"")</f>
        <v>Eb</v>
      </c>
      <c r="V577" s="1" t="str">
        <f>IFERROR(IF($I577="b",INDEX(flat_spelling[],MATCH(scales[[#This Row],[n5]],flat_spelling[number],0),2),INDEX(sharp_spelling[],MATCH(scales[[#This Row],[n5]],sharp_spelling[number],0),2)),"")</f>
        <v>F</v>
      </c>
      <c r="W577" s="1" t="str">
        <f>IFERROR(IF($I577="b",INDEX(flat_spelling[],MATCH(scales[[#This Row],[n6]],flat_spelling[number],0),2),INDEX(sharp_spelling[],MATCH(scales[[#This Row],[n6]],sharp_spelling[number],0),2)),"")</f>
        <v>G</v>
      </c>
      <c r="X577" s="1" t="str">
        <f>IFERROR(IF($I577="b",INDEX(flat_spelling[],MATCH(scales[[#This Row],[n7]],flat_spelling[number],0),2),INDEX(sharp_spelling[],MATCH(scales[[#This Row],[n7]],sharp_spelling[number],0),2)),"")</f>
        <v>A</v>
      </c>
      <c r="Y577" s="1" t="str">
        <f>IFERROR(IF($I577="b",INDEX(flat_spelling[],MATCH(scales[[#This Row],[n8]],flat_spelling[number],0),2),INDEX(sharp_spelling[],MATCH(scales[[#This Row],[n8]],sharp_spelling[number],0),2)),"")</f>
        <v/>
      </c>
    </row>
    <row r="578" spans="2:25" x14ac:dyDescent="0.4">
      <c r="B578" s="1">
        <v>576</v>
      </c>
      <c r="C578" s="1">
        <v>12</v>
      </c>
      <c r="D578" s="1" t="str">
        <f>scales[[#This Row],[nn1]]</f>
        <v>B</v>
      </c>
      <c r="E578" s="1" t="s">
        <v>107</v>
      </c>
      <c r="F578" s="1">
        <v>2</v>
      </c>
      <c r="G578" s="1" t="s">
        <v>94</v>
      </c>
      <c r="H578" s="1">
        <f t="shared" si="362"/>
        <v>3</v>
      </c>
      <c r="I578" s="1" t="str">
        <f>IF(COUNTIF(RMS_spelling[number],scales[[#This Row],[RMS]])&gt;0,"b","")</f>
        <v/>
      </c>
      <c r="J578" s="1">
        <f t="shared" si="363"/>
        <v>12</v>
      </c>
      <c r="K578" s="1">
        <f t="shared" si="364"/>
        <v>1</v>
      </c>
      <c r="L578" s="1">
        <f t="shared" si="365"/>
        <v>3</v>
      </c>
      <c r="M578" s="1">
        <f t="shared" si="366"/>
        <v>5</v>
      </c>
      <c r="N578" s="1">
        <f t="shared" si="367"/>
        <v>7</v>
      </c>
      <c r="O578" s="1">
        <f t="shared" si="368"/>
        <v>9</v>
      </c>
      <c r="P578" s="1">
        <f t="shared" si="369"/>
        <v>11</v>
      </c>
      <c r="R578" s="1" t="str">
        <f>IFERROR(IF($I578="b",INDEX(flat_spelling[],MATCH(scales[[#This Row],[n1]],flat_spelling[number],0),2),INDEX(sharp_spelling[],MATCH(scales[[#This Row],[n1]],sharp_spelling[number],0),2)),"")</f>
        <v>B</v>
      </c>
      <c r="S578" s="1" t="str">
        <f>IFERROR(IF($I578="b",INDEX(flat_spelling[],MATCH(scales[[#This Row],[n2]],flat_spelling[number],0),2),INDEX(sharp_spelling[],MATCH(scales[[#This Row],[n2]],sharp_spelling[number],0),2)),"")</f>
        <v>C</v>
      </c>
      <c r="T578" s="1" t="str">
        <f>IFERROR(IF($I578="b",INDEX(flat_spelling[],MATCH(scales[[#This Row],[n3]],flat_spelling[number],0),2),INDEX(sharp_spelling[],MATCH(scales[[#This Row],[n3]],sharp_spelling[number],0),2)),"")</f>
        <v>D</v>
      </c>
      <c r="U578" s="1" t="str">
        <f>IFERROR(IF($I578="b",INDEX(flat_spelling[],MATCH(scales[[#This Row],[n4]],flat_spelling[number],0),2),INDEX(sharp_spelling[],MATCH(scales[[#This Row],[n4]],sharp_spelling[number],0),2)),"")</f>
        <v>E</v>
      </c>
      <c r="V578" s="1" t="str">
        <f>IFERROR(IF($I578="b",INDEX(flat_spelling[],MATCH(scales[[#This Row],[n5]],flat_spelling[number],0),2),INDEX(sharp_spelling[],MATCH(scales[[#This Row],[n5]],sharp_spelling[number],0),2)),"")</f>
        <v>F#</v>
      </c>
      <c r="W578" s="1" t="str">
        <f>IFERROR(IF($I578="b",INDEX(flat_spelling[],MATCH(scales[[#This Row],[n6]],flat_spelling[number],0),2),INDEX(sharp_spelling[],MATCH(scales[[#This Row],[n6]],sharp_spelling[number],0),2)),"")</f>
        <v>G#</v>
      </c>
      <c r="X578" s="1" t="str">
        <f>IFERROR(IF($I578="b",INDEX(flat_spelling[],MATCH(scales[[#This Row],[n7]],flat_spelling[number],0),2),INDEX(sharp_spelling[],MATCH(scales[[#This Row],[n7]],sharp_spelling[number],0),2)),"")</f>
        <v>A#</v>
      </c>
      <c r="Y578" s="1" t="str">
        <f>IFERROR(IF($I578="b",INDEX(flat_spelling[],MATCH(scales[[#This Row],[n8]],flat_spelling[number],0),2),INDEX(sharp_spelling[],MATCH(scales[[#This Row],[n8]],sharp_spelling[number],0),2)),"")</f>
        <v/>
      </c>
    </row>
    <row r="579" spans="2:25" x14ac:dyDescent="0.4">
      <c r="B579" s="1">
        <v>577</v>
      </c>
      <c r="C579" s="1">
        <v>1</v>
      </c>
      <c r="D579" s="1" t="str">
        <f>scales[[#This Row],[nn1]]</f>
        <v>C</v>
      </c>
      <c r="E579" s="1" t="s">
        <v>87</v>
      </c>
      <c r="F579" s="1">
        <v>1</v>
      </c>
      <c r="G579" s="1" t="s">
        <v>86</v>
      </c>
      <c r="H579" s="1">
        <v>1</v>
      </c>
      <c r="I579" s="1" t="str">
        <f>IF(COUNTIF(RMS_spelling[number],scales[[#This Row],[RMS]])&gt;0,"b","")</f>
        <v>b</v>
      </c>
      <c r="J579" s="1">
        <v>1</v>
      </c>
      <c r="K579" s="1">
        <v>3</v>
      </c>
      <c r="L579" s="1">
        <v>5</v>
      </c>
      <c r="M579" s="1">
        <v>6</v>
      </c>
      <c r="N579" s="1">
        <v>8</v>
      </c>
      <c r="O579" s="1">
        <v>9</v>
      </c>
      <c r="P579" s="1">
        <v>10</v>
      </c>
      <c r="Q579" s="1">
        <v>12</v>
      </c>
      <c r="R579" s="1" t="str">
        <f>IFERROR(IF($I579="b",INDEX(flat_spelling[],MATCH(scales[[#This Row],[n1]],flat_spelling[number],0),2),INDEX(sharp_spelling[],MATCH(scales[[#This Row],[n1]],sharp_spelling[number],0),2)),"")</f>
        <v>C</v>
      </c>
      <c r="S579" s="1" t="str">
        <f>IFERROR(IF($I579="b",INDEX(flat_spelling[],MATCH(scales[[#This Row],[n2]],flat_spelling[number],0),2),INDEX(sharp_spelling[],MATCH(scales[[#This Row],[n2]],sharp_spelling[number],0),2)),"")</f>
        <v>D</v>
      </c>
      <c r="T579" s="1" t="str">
        <f>IFERROR(IF($I579="b",INDEX(flat_spelling[],MATCH(scales[[#This Row],[n3]],flat_spelling[number],0),2),INDEX(sharp_spelling[],MATCH(scales[[#This Row],[n3]],sharp_spelling[number],0),2)),"")</f>
        <v>E</v>
      </c>
      <c r="U579" s="1" t="str">
        <f>IFERROR(IF($I579="b",INDEX(flat_spelling[],MATCH(scales[[#This Row],[n4]],flat_spelling[number],0),2),INDEX(sharp_spelling[],MATCH(scales[[#This Row],[n4]],sharp_spelling[number],0),2)),"")</f>
        <v>F</v>
      </c>
      <c r="V579" s="1" t="str">
        <f>IFERROR(IF($I579="b",INDEX(flat_spelling[],MATCH(scales[[#This Row],[n5]],flat_spelling[number],0),2),INDEX(sharp_spelling[],MATCH(scales[[#This Row],[n5]],sharp_spelling[number],0),2)),"")</f>
        <v>G</v>
      </c>
      <c r="W579" s="1" t="str">
        <f>IFERROR(IF($I579="b",INDEX(flat_spelling[],MATCH(scales[[#This Row],[n6]],flat_spelling[number],0),2),INDEX(sharp_spelling[],MATCH(scales[[#This Row],[n6]],sharp_spelling[number],0),2)),"")</f>
        <v>Ab</v>
      </c>
      <c r="X579" s="1" t="str">
        <f>IFERROR(IF($I579="b",INDEX(flat_spelling[],MATCH(scales[[#This Row],[n7]],flat_spelling[number],0),2),INDEX(sharp_spelling[],MATCH(scales[[#This Row],[n7]],sharp_spelling[number],0),2)),"")</f>
        <v>A</v>
      </c>
      <c r="Y579" s="1" t="str">
        <f>IFERROR(IF($I579="b",INDEX(flat_spelling[],MATCH(scales[[#This Row],[n8]],flat_spelling[number],0),2),INDEX(sharp_spelling[],MATCH(scales[[#This Row],[n8]],sharp_spelling[number],0),2)),"")</f>
        <v>B</v>
      </c>
    </row>
    <row r="580" spans="2:25" x14ac:dyDescent="0.4">
      <c r="B580" s="1">
        <v>578</v>
      </c>
      <c r="C580" s="1">
        <v>2</v>
      </c>
      <c r="D580" s="1" t="str">
        <f>scales[[#This Row],[nn1]]</f>
        <v>Db</v>
      </c>
      <c r="E580" s="1" t="s">
        <v>87</v>
      </c>
      <c r="F580" s="1">
        <v>1</v>
      </c>
      <c r="G580" s="1" t="s">
        <v>86</v>
      </c>
      <c r="H580" s="1">
        <f t="shared" ref="H580:H590" si="370">H579+1</f>
        <v>2</v>
      </c>
      <c r="I580" s="1" t="str">
        <f>IF(COUNTIF(RMS_spelling[number],scales[[#This Row],[RMS]])&gt;0,"b","")</f>
        <v>b</v>
      </c>
      <c r="J580" s="1">
        <f t="shared" ref="J580:J590" si="371">MOD(J579,12)+1</f>
        <v>2</v>
      </c>
      <c r="K580" s="1">
        <f t="shared" ref="K580:K590" si="372">MOD(K579,12)+1</f>
        <v>4</v>
      </c>
      <c r="L580" s="1">
        <f t="shared" ref="L580:L590" si="373">MOD(L579,12)+1</f>
        <v>6</v>
      </c>
      <c r="M580" s="1">
        <f t="shared" ref="M580:M590" si="374">MOD(M579,12)+1</f>
        <v>7</v>
      </c>
      <c r="N580" s="1">
        <f t="shared" ref="N580:N590" si="375">MOD(N579,12)+1</f>
        <v>9</v>
      </c>
      <c r="O580" s="1">
        <f t="shared" ref="O580:O590" si="376">MOD(O579,12)+1</f>
        <v>10</v>
      </c>
      <c r="P580" s="1">
        <f t="shared" ref="P580:P590" si="377">MOD(P579,12)+1</f>
        <v>11</v>
      </c>
      <c r="Q580" s="1">
        <f t="shared" ref="Q580:Q590" si="378">MOD(Q579,12)+1</f>
        <v>1</v>
      </c>
      <c r="R580" s="1" t="str">
        <f>IFERROR(IF($I580="b",INDEX(flat_spelling[],MATCH(scales[[#This Row],[n1]],flat_spelling[number],0),2),INDEX(sharp_spelling[],MATCH(scales[[#This Row],[n1]],sharp_spelling[number],0),2)),"")</f>
        <v>Db</v>
      </c>
      <c r="S580" s="1" t="str">
        <f>IFERROR(IF($I580="b",INDEX(flat_spelling[],MATCH(scales[[#This Row],[n2]],flat_spelling[number],0),2),INDEX(sharp_spelling[],MATCH(scales[[#This Row],[n2]],sharp_spelling[number],0),2)),"")</f>
        <v>Eb</v>
      </c>
      <c r="T580" s="1" t="str">
        <f>IFERROR(IF($I580="b",INDEX(flat_spelling[],MATCH(scales[[#This Row],[n3]],flat_spelling[number],0),2),INDEX(sharp_spelling[],MATCH(scales[[#This Row],[n3]],sharp_spelling[number],0),2)),"")</f>
        <v>F</v>
      </c>
      <c r="U580" s="1" t="str">
        <f>IFERROR(IF($I580="b",INDEX(flat_spelling[],MATCH(scales[[#This Row],[n4]],flat_spelling[number],0),2),INDEX(sharp_spelling[],MATCH(scales[[#This Row],[n4]],sharp_spelling[number],0),2)),"")</f>
        <v>Gb</v>
      </c>
      <c r="V580" s="1" t="str">
        <f>IFERROR(IF($I580="b",INDEX(flat_spelling[],MATCH(scales[[#This Row],[n5]],flat_spelling[number],0),2),INDEX(sharp_spelling[],MATCH(scales[[#This Row],[n5]],sharp_spelling[number],0),2)),"")</f>
        <v>Ab</v>
      </c>
      <c r="W580" s="1" t="str">
        <f>IFERROR(IF($I580="b",INDEX(flat_spelling[],MATCH(scales[[#This Row],[n6]],flat_spelling[number],0),2),INDEX(sharp_spelling[],MATCH(scales[[#This Row],[n6]],sharp_spelling[number],0),2)),"")</f>
        <v>A</v>
      </c>
      <c r="X580" s="1" t="str">
        <f>IFERROR(IF($I580="b",INDEX(flat_spelling[],MATCH(scales[[#This Row],[n7]],flat_spelling[number],0),2),INDEX(sharp_spelling[],MATCH(scales[[#This Row],[n7]],sharp_spelling[number],0),2)),"")</f>
        <v>Bb</v>
      </c>
      <c r="Y580" s="1" t="str">
        <f>IFERROR(IF($I580="b",INDEX(flat_spelling[],MATCH(scales[[#This Row],[n8]],flat_spelling[number],0),2),INDEX(sharp_spelling[],MATCH(scales[[#This Row],[n8]],sharp_spelling[number],0),2)),"")</f>
        <v>C</v>
      </c>
    </row>
    <row r="581" spans="2:25" x14ac:dyDescent="0.4">
      <c r="B581" s="1">
        <v>579</v>
      </c>
      <c r="C581" s="1">
        <v>3</v>
      </c>
      <c r="D581" s="1" t="str">
        <f>scales[[#This Row],[nn1]]</f>
        <v>D</v>
      </c>
      <c r="E581" s="1" t="s">
        <v>87</v>
      </c>
      <c r="F581" s="1">
        <v>1</v>
      </c>
      <c r="G581" s="1" t="s">
        <v>86</v>
      </c>
      <c r="H581" s="1">
        <f t="shared" si="370"/>
        <v>3</v>
      </c>
      <c r="I581" s="1" t="str">
        <f>IF(COUNTIF(RMS_spelling[number],scales[[#This Row],[RMS]])&gt;0,"b","")</f>
        <v/>
      </c>
      <c r="J581" s="1">
        <f t="shared" si="371"/>
        <v>3</v>
      </c>
      <c r="K581" s="1">
        <f t="shared" si="372"/>
        <v>5</v>
      </c>
      <c r="L581" s="1">
        <f t="shared" si="373"/>
        <v>7</v>
      </c>
      <c r="M581" s="1">
        <f t="shared" si="374"/>
        <v>8</v>
      </c>
      <c r="N581" s="1">
        <f t="shared" si="375"/>
        <v>10</v>
      </c>
      <c r="O581" s="1">
        <f t="shared" si="376"/>
        <v>11</v>
      </c>
      <c r="P581" s="1">
        <f t="shared" si="377"/>
        <v>12</v>
      </c>
      <c r="Q581" s="1">
        <f t="shared" si="378"/>
        <v>2</v>
      </c>
      <c r="R581" s="1" t="str">
        <f>IFERROR(IF($I581="b",INDEX(flat_spelling[],MATCH(scales[[#This Row],[n1]],flat_spelling[number],0),2),INDEX(sharp_spelling[],MATCH(scales[[#This Row],[n1]],sharp_spelling[number],0),2)),"")</f>
        <v>D</v>
      </c>
      <c r="S581" s="1" t="str">
        <f>IFERROR(IF($I581="b",INDEX(flat_spelling[],MATCH(scales[[#This Row],[n2]],flat_spelling[number],0),2),INDEX(sharp_spelling[],MATCH(scales[[#This Row],[n2]],sharp_spelling[number],0),2)),"")</f>
        <v>E</v>
      </c>
      <c r="T581" s="1" t="str">
        <f>IFERROR(IF($I581="b",INDEX(flat_spelling[],MATCH(scales[[#This Row],[n3]],flat_spelling[number],0),2),INDEX(sharp_spelling[],MATCH(scales[[#This Row],[n3]],sharp_spelling[number],0),2)),"")</f>
        <v>F#</v>
      </c>
      <c r="U581" s="1" t="str">
        <f>IFERROR(IF($I581="b",INDEX(flat_spelling[],MATCH(scales[[#This Row],[n4]],flat_spelling[number],0),2),INDEX(sharp_spelling[],MATCH(scales[[#This Row],[n4]],sharp_spelling[number],0),2)),"")</f>
        <v>G</v>
      </c>
      <c r="V581" s="1" t="str">
        <f>IFERROR(IF($I581="b",INDEX(flat_spelling[],MATCH(scales[[#This Row],[n5]],flat_spelling[number],0),2),INDEX(sharp_spelling[],MATCH(scales[[#This Row],[n5]],sharp_spelling[number],0),2)),"")</f>
        <v>A</v>
      </c>
      <c r="W581" s="1" t="str">
        <f>IFERROR(IF($I581="b",INDEX(flat_spelling[],MATCH(scales[[#This Row],[n6]],flat_spelling[number],0),2),INDEX(sharp_spelling[],MATCH(scales[[#This Row],[n6]],sharp_spelling[number],0),2)),"")</f>
        <v>A#</v>
      </c>
      <c r="X581" s="1" t="str">
        <f>IFERROR(IF($I581="b",INDEX(flat_spelling[],MATCH(scales[[#This Row],[n7]],flat_spelling[number],0),2),INDEX(sharp_spelling[],MATCH(scales[[#This Row],[n7]],sharp_spelling[number],0),2)),"")</f>
        <v>B</v>
      </c>
      <c r="Y581" s="1" t="str">
        <f>IFERROR(IF($I581="b",INDEX(flat_spelling[],MATCH(scales[[#This Row],[n8]],flat_spelling[number],0),2),INDEX(sharp_spelling[],MATCH(scales[[#This Row],[n8]],sharp_spelling[number],0),2)),"")</f>
        <v>C#</v>
      </c>
    </row>
    <row r="582" spans="2:25" x14ac:dyDescent="0.4">
      <c r="B582" s="1">
        <v>580</v>
      </c>
      <c r="C582" s="1">
        <v>4</v>
      </c>
      <c r="D582" s="1" t="str">
        <f>scales[[#This Row],[nn1]]</f>
        <v>Eb</v>
      </c>
      <c r="E582" s="1" t="s">
        <v>87</v>
      </c>
      <c r="F582" s="1">
        <v>1</v>
      </c>
      <c r="G582" s="1" t="s">
        <v>86</v>
      </c>
      <c r="H582" s="1">
        <f t="shared" si="370"/>
        <v>4</v>
      </c>
      <c r="I582" s="1" t="str">
        <f>IF(COUNTIF(RMS_spelling[number],scales[[#This Row],[RMS]])&gt;0,"b","")</f>
        <v>b</v>
      </c>
      <c r="J582" s="1">
        <f t="shared" si="371"/>
        <v>4</v>
      </c>
      <c r="K582" s="1">
        <f t="shared" si="372"/>
        <v>6</v>
      </c>
      <c r="L582" s="1">
        <f t="shared" si="373"/>
        <v>8</v>
      </c>
      <c r="M582" s="1">
        <f t="shared" si="374"/>
        <v>9</v>
      </c>
      <c r="N582" s="1">
        <f t="shared" si="375"/>
        <v>11</v>
      </c>
      <c r="O582" s="1">
        <f t="shared" si="376"/>
        <v>12</v>
      </c>
      <c r="P582" s="1">
        <f t="shared" si="377"/>
        <v>1</v>
      </c>
      <c r="Q582" s="1">
        <f t="shared" si="378"/>
        <v>3</v>
      </c>
      <c r="R582" s="1" t="str">
        <f>IFERROR(IF($I582="b",INDEX(flat_spelling[],MATCH(scales[[#This Row],[n1]],flat_spelling[number],0),2),INDEX(sharp_spelling[],MATCH(scales[[#This Row],[n1]],sharp_spelling[number],0),2)),"")</f>
        <v>Eb</v>
      </c>
      <c r="S582" s="1" t="str">
        <f>IFERROR(IF($I582="b",INDEX(flat_spelling[],MATCH(scales[[#This Row],[n2]],flat_spelling[number],0),2),INDEX(sharp_spelling[],MATCH(scales[[#This Row],[n2]],sharp_spelling[number],0),2)),"")</f>
        <v>F</v>
      </c>
      <c r="T582" s="1" t="str">
        <f>IFERROR(IF($I582="b",INDEX(flat_spelling[],MATCH(scales[[#This Row],[n3]],flat_spelling[number],0),2),INDEX(sharp_spelling[],MATCH(scales[[#This Row],[n3]],sharp_spelling[number],0),2)),"")</f>
        <v>G</v>
      </c>
      <c r="U582" s="1" t="str">
        <f>IFERROR(IF($I582="b",INDEX(flat_spelling[],MATCH(scales[[#This Row],[n4]],flat_spelling[number],0),2),INDEX(sharp_spelling[],MATCH(scales[[#This Row],[n4]],sharp_spelling[number],0),2)),"")</f>
        <v>Ab</v>
      </c>
      <c r="V582" s="1" t="str">
        <f>IFERROR(IF($I582="b",INDEX(flat_spelling[],MATCH(scales[[#This Row],[n5]],flat_spelling[number],0),2),INDEX(sharp_spelling[],MATCH(scales[[#This Row],[n5]],sharp_spelling[number],0),2)),"")</f>
        <v>Bb</v>
      </c>
      <c r="W582" s="1" t="str">
        <f>IFERROR(IF($I582="b",INDEX(flat_spelling[],MATCH(scales[[#This Row],[n6]],flat_spelling[number],0),2),INDEX(sharp_spelling[],MATCH(scales[[#This Row],[n6]],sharp_spelling[number],0),2)),"")</f>
        <v>B</v>
      </c>
      <c r="X582" s="1" t="str">
        <f>IFERROR(IF($I582="b",INDEX(flat_spelling[],MATCH(scales[[#This Row],[n7]],flat_spelling[number],0),2),INDEX(sharp_spelling[],MATCH(scales[[#This Row],[n7]],sharp_spelling[number],0),2)),"")</f>
        <v>C</v>
      </c>
      <c r="Y582" s="1" t="str">
        <f>IFERROR(IF($I582="b",INDEX(flat_spelling[],MATCH(scales[[#This Row],[n8]],flat_spelling[number],0),2),INDEX(sharp_spelling[],MATCH(scales[[#This Row],[n8]],sharp_spelling[number],0),2)),"")</f>
        <v>D</v>
      </c>
    </row>
    <row r="583" spans="2:25" x14ac:dyDescent="0.4">
      <c r="B583" s="1">
        <v>581</v>
      </c>
      <c r="C583" s="1">
        <v>5</v>
      </c>
      <c r="D583" s="1" t="str">
        <f>scales[[#This Row],[nn1]]</f>
        <v>E</v>
      </c>
      <c r="E583" s="1" t="s">
        <v>87</v>
      </c>
      <c r="F583" s="1">
        <v>1</v>
      </c>
      <c r="G583" s="1" t="s">
        <v>86</v>
      </c>
      <c r="H583" s="1">
        <f t="shared" si="370"/>
        <v>5</v>
      </c>
      <c r="I583" s="1" t="str">
        <f>IF(COUNTIF(RMS_spelling[number],scales[[#This Row],[RMS]])&gt;0,"b","")</f>
        <v/>
      </c>
      <c r="J583" s="1">
        <f t="shared" si="371"/>
        <v>5</v>
      </c>
      <c r="K583" s="1">
        <f t="shared" si="372"/>
        <v>7</v>
      </c>
      <c r="L583" s="1">
        <f t="shared" si="373"/>
        <v>9</v>
      </c>
      <c r="M583" s="1">
        <f t="shared" si="374"/>
        <v>10</v>
      </c>
      <c r="N583" s="1">
        <f t="shared" si="375"/>
        <v>12</v>
      </c>
      <c r="O583" s="1">
        <f t="shared" si="376"/>
        <v>1</v>
      </c>
      <c r="P583" s="1">
        <f t="shared" si="377"/>
        <v>2</v>
      </c>
      <c r="Q583" s="1">
        <f t="shared" si="378"/>
        <v>4</v>
      </c>
      <c r="R583" s="1" t="str">
        <f>IFERROR(IF($I583="b",INDEX(flat_spelling[],MATCH(scales[[#This Row],[n1]],flat_spelling[number],0),2),INDEX(sharp_spelling[],MATCH(scales[[#This Row],[n1]],sharp_spelling[number],0),2)),"")</f>
        <v>E</v>
      </c>
      <c r="S583" s="1" t="str">
        <f>IFERROR(IF($I583="b",INDEX(flat_spelling[],MATCH(scales[[#This Row],[n2]],flat_spelling[number],0),2),INDEX(sharp_spelling[],MATCH(scales[[#This Row],[n2]],sharp_spelling[number],0),2)),"")</f>
        <v>F#</v>
      </c>
      <c r="T583" s="1" t="str">
        <f>IFERROR(IF($I583="b",INDEX(flat_spelling[],MATCH(scales[[#This Row],[n3]],flat_spelling[number],0),2),INDEX(sharp_spelling[],MATCH(scales[[#This Row],[n3]],sharp_spelling[number],0),2)),"")</f>
        <v>G#</v>
      </c>
      <c r="U583" s="1" t="str">
        <f>IFERROR(IF($I583="b",INDEX(flat_spelling[],MATCH(scales[[#This Row],[n4]],flat_spelling[number],0),2),INDEX(sharp_spelling[],MATCH(scales[[#This Row],[n4]],sharp_spelling[number],0),2)),"")</f>
        <v>A</v>
      </c>
      <c r="V583" s="1" t="str">
        <f>IFERROR(IF($I583="b",INDEX(flat_spelling[],MATCH(scales[[#This Row],[n5]],flat_spelling[number],0),2),INDEX(sharp_spelling[],MATCH(scales[[#This Row],[n5]],sharp_spelling[number],0),2)),"")</f>
        <v>B</v>
      </c>
      <c r="W583" s="1" t="str">
        <f>IFERROR(IF($I583="b",INDEX(flat_spelling[],MATCH(scales[[#This Row],[n6]],flat_spelling[number],0),2),INDEX(sharp_spelling[],MATCH(scales[[#This Row],[n6]],sharp_spelling[number],0),2)),"")</f>
        <v>C</v>
      </c>
      <c r="X583" s="1" t="str">
        <f>IFERROR(IF($I583="b",INDEX(flat_spelling[],MATCH(scales[[#This Row],[n7]],flat_spelling[number],0),2),INDEX(sharp_spelling[],MATCH(scales[[#This Row],[n7]],sharp_spelling[number],0),2)),"")</f>
        <v>C#</v>
      </c>
      <c r="Y583" s="1" t="str">
        <f>IFERROR(IF($I583="b",INDEX(flat_spelling[],MATCH(scales[[#This Row],[n8]],flat_spelling[number],0),2),INDEX(sharp_spelling[],MATCH(scales[[#This Row],[n8]],sharp_spelling[number],0),2)),"")</f>
        <v>D#</v>
      </c>
    </row>
    <row r="584" spans="2:25" x14ac:dyDescent="0.4">
      <c r="B584" s="1">
        <v>582</v>
      </c>
      <c r="C584" s="1">
        <v>6</v>
      </c>
      <c r="D584" s="1" t="str">
        <f>scales[[#This Row],[nn1]]</f>
        <v>F</v>
      </c>
      <c r="E584" s="1" t="s">
        <v>87</v>
      </c>
      <c r="F584" s="1">
        <v>1</v>
      </c>
      <c r="G584" s="1" t="s">
        <v>86</v>
      </c>
      <c r="H584" s="1">
        <f t="shared" si="370"/>
        <v>6</v>
      </c>
      <c r="I584" s="1" t="str">
        <f>IF(COUNTIF(RMS_spelling[number],scales[[#This Row],[RMS]])&gt;0,"b","")</f>
        <v>b</v>
      </c>
      <c r="J584" s="1">
        <f t="shared" si="371"/>
        <v>6</v>
      </c>
      <c r="K584" s="1">
        <f t="shared" si="372"/>
        <v>8</v>
      </c>
      <c r="L584" s="1">
        <f t="shared" si="373"/>
        <v>10</v>
      </c>
      <c r="M584" s="1">
        <f t="shared" si="374"/>
        <v>11</v>
      </c>
      <c r="N584" s="1">
        <f t="shared" si="375"/>
        <v>1</v>
      </c>
      <c r="O584" s="1">
        <f t="shared" si="376"/>
        <v>2</v>
      </c>
      <c r="P584" s="1">
        <f t="shared" si="377"/>
        <v>3</v>
      </c>
      <c r="Q584" s="1">
        <f t="shared" si="378"/>
        <v>5</v>
      </c>
      <c r="R584" s="1" t="str">
        <f>IFERROR(IF($I584="b",INDEX(flat_spelling[],MATCH(scales[[#This Row],[n1]],flat_spelling[number],0),2),INDEX(sharp_spelling[],MATCH(scales[[#This Row],[n1]],sharp_spelling[number],0),2)),"")</f>
        <v>F</v>
      </c>
      <c r="S584" s="1" t="str">
        <f>IFERROR(IF($I584="b",INDEX(flat_spelling[],MATCH(scales[[#This Row],[n2]],flat_spelling[number],0),2),INDEX(sharp_spelling[],MATCH(scales[[#This Row],[n2]],sharp_spelling[number],0),2)),"")</f>
        <v>G</v>
      </c>
      <c r="T584" s="1" t="str">
        <f>IFERROR(IF($I584="b",INDEX(flat_spelling[],MATCH(scales[[#This Row],[n3]],flat_spelling[number],0),2),INDEX(sharp_spelling[],MATCH(scales[[#This Row],[n3]],sharp_spelling[number],0),2)),"")</f>
        <v>A</v>
      </c>
      <c r="U584" s="1" t="str">
        <f>IFERROR(IF($I584="b",INDEX(flat_spelling[],MATCH(scales[[#This Row],[n4]],flat_spelling[number],0),2),INDEX(sharp_spelling[],MATCH(scales[[#This Row],[n4]],sharp_spelling[number],0),2)),"")</f>
        <v>Bb</v>
      </c>
      <c r="V584" s="1" t="str">
        <f>IFERROR(IF($I584="b",INDEX(flat_spelling[],MATCH(scales[[#This Row],[n5]],flat_spelling[number],0),2),INDEX(sharp_spelling[],MATCH(scales[[#This Row],[n5]],sharp_spelling[number],0),2)),"")</f>
        <v>C</v>
      </c>
      <c r="W584" s="1" t="str">
        <f>IFERROR(IF($I584="b",INDEX(flat_spelling[],MATCH(scales[[#This Row],[n6]],flat_spelling[number],0),2),INDEX(sharp_spelling[],MATCH(scales[[#This Row],[n6]],sharp_spelling[number],0),2)),"")</f>
        <v>Db</v>
      </c>
      <c r="X584" s="1" t="str">
        <f>IFERROR(IF($I584="b",INDEX(flat_spelling[],MATCH(scales[[#This Row],[n7]],flat_spelling[number],0),2),INDEX(sharp_spelling[],MATCH(scales[[#This Row],[n7]],sharp_spelling[number],0),2)),"")</f>
        <v>D</v>
      </c>
      <c r="Y584" s="1" t="str">
        <f>IFERROR(IF($I584="b",INDEX(flat_spelling[],MATCH(scales[[#This Row],[n8]],flat_spelling[number],0),2),INDEX(sharp_spelling[],MATCH(scales[[#This Row],[n8]],sharp_spelling[number],0),2)),"")</f>
        <v>E</v>
      </c>
    </row>
    <row r="585" spans="2:25" x14ac:dyDescent="0.4">
      <c r="B585" s="1">
        <v>583</v>
      </c>
      <c r="C585" s="1">
        <v>7</v>
      </c>
      <c r="D585" s="1" t="str">
        <f>scales[[#This Row],[nn1]]</f>
        <v>F#</v>
      </c>
      <c r="E585" s="1" t="s">
        <v>87</v>
      </c>
      <c r="F585" s="1">
        <v>1</v>
      </c>
      <c r="G585" s="1" t="s">
        <v>86</v>
      </c>
      <c r="H585" s="1">
        <f t="shared" si="370"/>
        <v>7</v>
      </c>
      <c r="I585" s="1" t="str">
        <f>IF(COUNTIF(RMS_spelling[number],scales[[#This Row],[RMS]])&gt;0,"b","")</f>
        <v/>
      </c>
      <c r="J585" s="1">
        <f t="shared" si="371"/>
        <v>7</v>
      </c>
      <c r="K585" s="1">
        <f t="shared" si="372"/>
        <v>9</v>
      </c>
      <c r="L585" s="1">
        <f t="shared" si="373"/>
        <v>11</v>
      </c>
      <c r="M585" s="1">
        <f t="shared" si="374"/>
        <v>12</v>
      </c>
      <c r="N585" s="1">
        <f t="shared" si="375"/>
        <v>2</v>
      </c>
      <c r="O585" s="1">
        <f t="shared" si="376"/>
        <v>3</v>
      </c>
      <c r="P585" s="1">
        <f t="shared" si="377"/>
        <v>4</v>
      </c>
      <c r="Q585" s="1">
        <f t="shared" si="378"/>
        <v>6</v>
      </c>
      <c r="R585" s="1" t="str">
        <f>IFERROR(IF($I585="b",INDEX(flat_spelling[],MATCH(scales[[#This Row],[n1]],flat_spelling[number],0),2),INDEX(sharp_spelling[],MATCH(scales[[#This Row],[n1]],sharp_spelling[number],0),2)),"")</f>
        <v>F#</v>
      </c>
      <c r="S585" s="1" t="str">
        <f>IFERROR(IF($I585="b",INDEX(flat_spelling[],MATCH(scales[[#This Row],[n2]],flat_spelling[number],0),2),INDEX(sharp_spelling[],MATCH(scales[[#This Row],[n2]],sharp_spelling[number],0),2)),"")</f>
        <v>G#</v>
      </c>
      <c r="T585" s="1" t="str">
        <f>IFERROR(IF($I585="b",INDEX(flat_spelling[],MATCH(scales[[#This Row],[n3]],flat_spelling[number],0),2),INDEX(sharp_spelling[],MATCH(scales[[#This Row],[n3]],sharp_spelling[number],0),2)),"")</f>
        <v>A#</v>
      </c>
      <c r="U585" s="1" t="str">
        <f>IFERROR(IF($I585="b",INDEX(flat_spelling[],MATCH(scales[[#This Row],[n4]],flat_spelling[number],0),2),INDEX(sharp_spelling[],MATCH(scales[[#This Row],[n4]],sharp_spelling[number],0),2)),"")</f>
        <v>B</v>
      </c>
      <c r="V585" s="1" t="str">
        <f>IFERROR(IF($I585="b",INDEX(flat_spelling[],MATCH(scales[[#This Row],[n5]],flat_spelling[number],0),2),INDEX(sharp_spelling[],MATCH(scales[[#This Row],[n5]],sharp_spelling[number],0),2)),"")</f>
        <v>C#</v>
      </c>
      <c r="W585" s="1" t="str">
        <f>IFERROR(IF($I585="b",INDEX(flat_spelling[],MATCH(scales[[#This Row],[n6]],flat_spelling[number],0),2),INDEX(sharp_spelling[],MATCH(scales[[#This Row],[n6]],sharp_spelling[number],0),2)),"")</f>
        <v>D</v>
      </c>
      <c r="X585" s="1" t="str">
        <f>IFERROR(IF($I585="b",INDEX(flat_spelling[],MATCH(scales[[#This Row],[n7]],flat_spelling[number],0),2),INDEX(sharp_spelling[],MATCH(scales[[#This Row],[n7]],sharp_spelling[number],0),2)),"")</f>
        <v>D#</v>
      </c>
      <c r="Y585" s="1" t="str">
        <f>IFERROR(IF($I585="b",INDEX(flat_spelling[],MATCH(scales[[#This Row],[n8]],flat_spelling[number],0),2),INDEX(sharp_spelling[],MATCH(scales[[#This Row],[n8]],sharp_spelling[number],0),2)),"")</f>
        <v>F</v>
      </c>
    </row>
    <row r="586" spans="2:25" x14ac:dyDescent="0.4">
      <c r="B586" s="1">
        <v>584</v>
      </c>
      <c r="C586" s="1">
        <v>8</v>
      </c>
      <c r="D586" s="1" t="str">
        <f>scales[[#This Row],[nn1]]</f>
        <v>G</v>
      </c>
      <c r="E586" s="1" t="s">
        <v>87</v>
      </c>
      <c r="F586" s="1">
        <v>1</v>
      </c>
      <c r="G586" s="1" t="s">
        <v>86</v>
      </c>
      <c r="H586" s="1">
        <f t="shared" si="370"/>
        <v>8</v>
      </c>
      <c r="I586" s="1" t="str">
        <f>IF(COUNTIF(RMS_spelling[number],scales[[#This Row],[RMS]])&gt;0,"b","")</f>
        <v/>
      </c>
      <c r="J586" s="1">
        <f t="shared" si="371"/>
        <v>8</v>
      </c>
      <c r="K586" s="1">
        <f t="shared" si="372"/>
        <v>10</v>
      </c>
      <c r="L586" s="1">
        <f t="shared" si="373"/>
        <v>12</v>
      </c>
      <c r="M586" s="1">
        <f t="shared" si="374"/>
        <v>1</v>
      </c>
      <c r="N586" s="1">
        <f t="shared" si="375"/>
        <v>3</v>
      </c>
      <c r="O586" s="1">
        <f t="shared" si="376"/>
        <v>4</v>
      </c>
      <c r="P586" s="1">
        <f t="shared" si="377"/>
        <v>5</v>
      </c>
      <c r="Q586" s="1">
        <f t="shared" si="378"/>
        <v>7</v>
      </c>
      <c r="R586" s="1" t="str">
        <f>IFERROR(IF($I586="b",INDEX(flat_spelling[],MATCH(scales[[#This Row],[n1]],flat_spelling[number],0),2),INDEX(sharp_spelling[],MATCH(scales[[#This Row],[n1]],sharp_spelling[number],0),2)),"")</f>
        <v>G</v>
      </c>
      <c r="S586" s="1" t="str">
        <f>IFERROR(IF($I586="b",INDEX(flat_spelling[],MATCH(scales[[#This Row],[n2]],flat_spelling[number],0),2),INDEX(sharp_spelling[],MATCH(scales[[#This Row],[n2]],sharp_spelling[number],0),2)),"")</f>
        <v>A</v>
      </c>
      <c r="T586" s="1" t="str">
        <f>IFERROR(IF($I586="b",INDEX(flat_spelling[],MATCH(scales[[#This Row],[n3]],flat_spelling[number],0),2),INDEX(sharp_spelling[],MATCH(scales[[#This Row],[n3]],sharp_spelling[number],0),2)),"")</f>
        <v>B</v>
      </c>
      <c r="U586" s="1" t="str">
        <f>IFERROR(IF($I586="b",INDEX(flat_spelling[],MATCH(scales[[#This Row],[n4]],flat_spelling[number],0),2),INDEX(sharp_spelling[],MATCH(scales[[#This Row],[n4]],sharp_spelling[number],0),2)),"")</f>
        <v>C</v>
      </c>
      <c r="V586" s="1" t="str">
        <f>IFERROR(IF($I586="b",INDEX(flat_spelling[],MATCH(scales[[#This Row],[n5]],flat_spelling[number],0),2),INDEX(sharp_spelling[],MATCH(scales[[#This Row],[n5]],sharp_spelling[number],0),2)),"")</f>
        <v>D</v>
      </c>
      <c r="W586" s="1" t="str">
        <f>IFERROR(IF($I586="b",INDEX(flat_spelling[],MATCH(scales[[#This Row],[n6]],flat_spelling[number],0),2),INDEX(sharp_spelling[],MATCH(scales[[#This Row],[n6]],sharp_spelling[number],0),2)),"")</f>
        <v>D#</v>
      </c>
      <c r="X586" s="1" t="str">
        <f>IFERROR(IF($I586="b",INDEX(flat_spelling[],MATCH(scales[[#This Row],[n7]],flat_spelling[number],0),2),INDEX(sharp_spelling[],MATCH(scales[[#This Row],[n7]],sharp_spelling[number],0),2)),"")</f>
        <v>E</v>
      </c>
      <c r="Y586" s="1" t="str">
        <f>IFERROR(IF($I586="b",INDEX(flat_spelling[],MATCH(scales[[#This Row],[n8]],flat_spelling[number],0),2),INDEX(sharp_spelling[],MATCH(scales[[#This Row],[n8]],sharp_spelling[number],0),2)),"")</f>
        <v>F#</v>
      </c>
    </row>
    <row r="587" spans="2:25" x14ac:dyDescent="0.4">
      <c r="B587" s="1">
        <v>585</v>
      </c>
      <c r="C587" s="1">
        <v>9</v>
      </c>
      <c r="D587" s="1" t="str">
        <f>scales[[#This Row],[nn1]]</f>
        <v>Ab</v>
      </c>
      <c r="E587" s="1" t="s">
        <v>87</v>
      </c>
      <c r="F587" s="1">
        <v>1</v>
      </c>
      <c r="G587" s="1" t="s">
        <v>86</v>
      </c>
      <c r="H587" s="1">
        <f t="shared" si="370"/>
        <v>9</v>
      </c>
      <c r="I587" s="1" t="str">
        <f>IF(COUNTIF(RMS_spelling[number],scales[[#This Row],[RMS]])&gt;0,"b","")</f>
        <v>b</v>
      </c>
      <c r="J587" s="1">
        <f t="shared" si="371"/>
        <v>9</v>
      </c>
      <c r="K587" s="1">
        <f t="shared" si="372"/>
        <v>11</v>
      </c>
      <c r="L587" s="1">
        <f t="shared" si="373"/>
        <v>1</v>
      </c>
      <c r="M587" s="1">
        <f t="shared" si="374"/>
        <v>2</v>
      </c>
      <c r="N587" s="1">
        <f t="shared" si="375"/>
        <v>4</v>
      </c>
      <c r="O587" s="1">
        <f t="shared" si="376"/>
        <v>5</v>
      </c>
      <c r="P587" s="1">
        <f t="shared" si="377"/>
        <v>6</v>
      </c>
      <c r="Q587" s="1">
        <f t="shared" si="378"/>
        <v>8</v>
      </c>
      <c r="R587" s="1" t="str">
        <f>IFERROR(IF($I587="b",INDEX(flat_spelling[],MATCH(scales[[#This Row],[n1]],flat_spelling[number],0),2),INDEX(sharp_spelling[],MATCH(scales[[#This Row],[n1]],sharp_spelling[number],0),2)),"")</f>
        <v>Ab</v>
      </c>
      <c r="S587" s="1" t="str">
        <f>IFERROR(IF($I587="b",INDEX(flat_spelling[],MATCH(scales[[#This Row],[n2]],flat_spelling[number],0),2),INDEX(sharp_spelling[],MATCH(scales[[#This Row],[n2]],sharp_spelling[number],0),2)),"")</f>
        <v>Bb</v>
      </c>
      <c r="T587" s="1" t="str">
        <f>IFERROR(IF($I587="b",INDEX(flat_spelling[],MATCH(scales[[#This Row],[n3]],flat_spelling[number],0),2),INDEX(sharp_spelling[],MATCH(scales[[#This Row],[n3]],sharp_spelling[number],0),2)),"")</f>
        <v>C</v>
      </c>
      <c r="U587" s="1" t="str">
        <f>IFERROR(IF($I587="b",INDEX(flat_spelling[],MATCH(scales[[#This Row],[n4]],flat_spelling[number],0),2),INDEX(sharp_spelling[],MATCH(scales[[#This Row],[n4]],sharp_spelling[number],0),2)),"")</f>
        <v>Db</v>
      </c>
      <c r="V587" s="1" t="str">
        <f>IFERROR(IF($I587="b",INDEX(flat_spelling[],MATCH(scales[[#This Row],[n5]],flat_spelling[number],0),2),INDEX(sharp_spelling[],MATCH(scales[[#This Row],[n5]],sharp_spelling[number],0),2)),"")</f>
        <v>Eb</v>
      </c>
      <c r="W587" s="1" t="str">
        <f>IFERROR(IF($I587="b",INDEX(flat_spelling[],MATCH(scales[[#This Row],[n6]],flat_spelling[number],0),2),INDEX(sharp_spelling[],MATCH(scales[[#This Row],[n6]],sharp_spelling[number],0),2)),"")</f>
        <v>E</v>
      </c>
      <c r="X587" s="1" t="str">
        <f>IFERROR(IF($I587="b",INDEX(flat_spelling[],MATCH(scales[[#This Row],[n7]],flat_spelling[number],0),2),INDEX(sharp_spelling[],MATCH(scales[[#This Row],[n7]],sharp_spelling[number],0),2)),"")</f>
        <v>F</v>
      </c>
      <c r="Y587" s="1" t="str">
        <f>IFERROR(IF($I587="b",INDEX(flat_spelling[],MATCH(scales[[#This Row],[n8]],flat_spelling[number],0),2),INDEX(sharp_spelling[],MATCH(scales[[#This Row],[n8]],sharp_spelling[number],0),2)),"")</f>
        <v>G</v>
      </c>
    </row>
    <row r="588" spans="2:25" x14ac:dyDescent="0.4">
      <c r="B588" s="1">
        <v>586</v>
      </c>
      <c r="C588" s="1">
        <v>10</v>
      </c>
      <c r="D588" s="1" t="str">
        <f>scales[[#This Row],[nn1]]</f>
        <v>A</v>
      </c>
      <c r="E588" s="1" t="s">
        <v>87</v>
      </c>
      <c r="F588" s="1">
        <v>1</v>
      </c>
      <c r="G588" s="1" t="s">
        <v>86</v>
      </c>
      <c r="H588" s="1">
        <f t="shared" si="370"/>
        <v>10</v>
      </c>
      <c r="I588" s="1" t="str">
        <f>IF(COUNTIF(RMS_spelling[number],scales[[#This Row],[RMS]])&gt;0,"b","")</f>
        <v/>
      </c>
      <c r="J588" s="1">
        <f t="shared" si="371"/>
        <v>10</v>
      </c>
      <c r="K588" s="1">
        <f t="shared" si="372"/>
        <v>12</v>
      </c>
      <c r="L588" s="1">
        <f t="shared" si="373"/>
        <v>2</v>
      </c>
      <c r="M588" s="1">
        <f t="shared" si="374"/>
        <v>3</v>
      </c>
      <c r="N588" s="1">
        <f t="shared" si="375"/>
        <v>5</v>
      </c>
      <c r="O588" s="1">
        <f t="shared" si="376"/>
        <v>6</v>
      </c>
      <c r="P588" s="1">
        <f t="shared" si="377"/>
        <v>7</v>
      </c>
      <c r="Q588" s="1">
        <f t="shared" si="378"/>
        <v>9</v>
      </c>
      <c r="R588" s="1" t="str">
        <f>IFERROR(IF($I588="b",INDEX(flat_spelling[],MATCH(scales[[#This Row],[n1]],flat_spelling[number],0),2),INDEX(sharp_spelling[],MATCH(scales[[#This Row],[n1]],sharp_spelling[number],0),2)),"")</f>
        <v>A</v>
      </c>
      <c r="S588" s="1" t="str">
        <f>IFERROR(IF($I588="b",INDEX(flat_spelling[],MATCH(scales[[#This Row],[n2]],flat_spelling[number],0),2),INDEX(sharp_spelling[],MATCH(scales[[#This Row],[n2]],sharp_spelling[number],0),2)),"")</f>
        <v>B</v>
      </c>
      <c r="T588" s="1" t="str">
        <f>IFERROR(IF($I588="b",INDEX(flat_spelling[],MATCH(scales[[#This Row],[n3]],flat_spelling[number],0),2),INDEX(sharp_spelling[],MATCH(scales[[#This Row],[n3]],sharp_spelling[number],0),2)),"")</f>
        <v>C#</v>
      </c>
      <c r="U588" s="1" t="str">
        <f>IFERROR(IF($I588="b",INDEX(flat_spelling[],MATCH(scales[[#This Row],[n4]],flat_spelling[number],0),2),INDEX(sharp_spelling[],MATCH(scales[[#This Row],[n4]],sharp_spelling[number],0),2)),"")</f>
        <v>D</v>
      </c>
      <c r="V588" s="1" t="str">
        <f>IFERROR(IF($I588="b",INDEX(flat_spelling[],MATCH(scales[[#This Row],[n5]],flat_spelling[number],0),2),INDEX(sharp_spelling[],MATCH(scales[[#This Row],[n5]],sharp_spelling[number],0),2)),"")</f>
        <v>E</v>
      </c>
      <c r="W588" s="1" t="str">
        <f>IFERROR(IF($I588="b",INDEX(flat_spelling[],MATCH(scales[[#This Row],[n6]],flat_spelling[number],0),2),INDEX(sharp_spelling[],MATCH(scales[[#This Row],[n6]],sharp_spelling[number],0),2)),"")</f>
        <v>F</v>
      </c>
      <c r="X588" s="1" t="str">
        <f>IFERROR(IF($I588="b",INDEX(flat_spelling[],MATCH(scales[[#This Row],[n7]],flat_spelling[number],0),2),INDEX(sharp_spelling[],MATCH(scales[[#This Row],[n7]],sharp_spelling[number],0),2)),"")</f>
        <v>F#</v>
      </c>
      <c r="Y588" s="1" t="str">
        <f>IFERROR(IF($I588="b",INDEX(flat_spelling[],MATCH(scales[[#This Row],[n8]],flat_spelling[number],0),2),INDEX(sharp_spelling[],MATCH(scales[[#This Row],[n8]],sharp_spelling[number],0),2)),"")</f>
        <v>G#</v>
      </c>
    </row>
    <row r="589" spans="2:25" x14ac:dyDescent="0.4">
      <c r="B589" s="1">
        <v>587</v>
      </c>
      <c r="C589" s="1">
        <v>11</v>
      </c>
      <c r="D589" s="1" t="str">
        <f>scales[[#This Row],[nn1]]</f>
        <v>Bb</v>
      </c>
      <c r="E589" s="1" t="s">
        <v>87</v>
      </c>
      <c r="F589" s="1">
        <v>1</v>
      </c>
      <c r="G589" s="1" t="s">
        <v>86</v>
      </c>
      <c r="H589" s="1">
        <f t="shared" si="370"/>
        <v>11</v>
      </c>
      <c r="I589" s="1" t="str">
        <f>IF(COUNTIF(RMS_spelling[number],scales[[#This Row],[RMS]])&gt;0,"b","")</f>
        <v>b</v>
      </c>
      <c r="J589" s="1">
        <f t="shared" si="371"/>
        <v>11</v>
      </c>
      <c r="K589" s="1">
        <f t="shared" si="372"/>
        <v>1</v>
      </c>
      <c r="L589" s="1">
        <f t="shared" si="373"/>
        <v>3</v>
      </c>
      <c r="M589" s="1">
        <f t="shared" si="374"/>
        <v>4</v>
      </c>
      <c r="N589" s="1">
        <f t="shared" si="375"/>
        <v>6</v>
      </c>
      <c r="O589" s="1">
        <f t="shared" si="376"/>
        <v>7</v>
      </c>
      <c r="P589" s="1">
        <f t="shared" si="377"/>
        <v>8</v>
      </c>
      <c r="Q589" s="1">
        <f t="shared" si="378"/>
        <v>10</v>
      </c>
      <c r="R589" s="1" t="str">
        <f>IFERROR(IF($I589="b",INDEX(flat_spelling[],MATCH(scales[[#This Row],[n1]],flat_spelling[number],0),2),INDEX(sharp_spelling[],MATCH(scales[[#This Row],[n1]],sharp_spelling[number],0),2)),"")</f>
        <v>Bb</v>
      </c>
      <c r="S589" s="1" t="str">
        <f>IFERROR(IF($I589="b",INDEX(flat_spelling[],MATCH(scales[[#This Row],[n2]],flat_spelling[number],0),2),INDEX(sharp_spelling[],MATCH(scales[[#This Row],[n2]],sharp_spelling[number],0),2)),"")</f>
        <v>C</v>
      </c>
      <c r="T589" s="1" t="str">
        <f>IFERROR(IF($I589="b",INDEX(flat_spelling[],MATCH(scales[[#This Row],[n3]],flat_spelling[number],0),2),INDEX(sharp_spelling[],MATCH(scales[[#This Row],[n3]],sharp_spelling[number],0),2)),"")</f>
        <v>D</v>
      </c>
      <c r="U589" s="1" t="str">
        <f>IFERROR(IF($I589="b",INDEX(flat_spelling[],MATCH(scales[[#This Row],[n4]],flat_spelling[number],0),2),INDEX(sharp_spelling[],MATCH(scales[[#This Row],[n4]],sharp_spelling[number],0),2)),"")</f>
        <v>Eb</v>
      </c>
      <c r="V589" s="1" t="str">
        <f>IFERROR(IF($I589="b",INDEX(flat_spelling[],MATCH(scales[[#This Row],[n5]],flat_spelling[number],0),2),INDEX(sharp_spelling[],MATCH(scales[[#This Row],[n5]],sharp_spelling[number],0),2)),"")</f>
        <v>F</v>
      </c>
      <c r="W589" s="1" t="str">
        <f>IFERROR(IF($I589="b",INDEX(flat_spelling[],MATCH(scales[[#This Row],[n6]],flat_spelling[number],0),2),INDEX(sharp_spelling[],MATCH(scales[[#This Row],[n6]],sharp_spelling[number],0),2)),"")</f>
        <v>Gb</v>
      </c>
      <c r="X589" s="1" t="str">
        <f>IFERROR(IF($I589="b",INDEX(flat_spelling[],MATCH(scales[[#This Row],[n7]],flat_spelling[number],0),2),INDEX(sharp_spelling[],MATCH(scales[[#This Row],[n7]],sharp_spelling[number],0),2)),"")</f>
        <v>G</v>
      </c>
      <c r="Y589" s="1" t="str">
        <f>IFERROR(IF($I589="b",INDEX(flat_spelling[],MATCH(scales[[#This Row],[n8]],flat_spelling[number],0),2),INDEX(sharp_spelling[],MATCH(scales[[#This Row],[n8]],sharp_spelling[number],0),2)),"")</f>
        <v>A</v>
      </c>
    </row>
    <row r="590" spans="2:25" x14ac:dyDescent="0.4">
      <c r="B590" s="1">
        <v>588</v>
      </c>
      <c r="C590" s="1">
        <v>12</v>
      </c>
      <c r="D590" s="1" t="str">
        <f>scales[[#This Row],[nn1]]</f>
        <v>B</v>
      </c>
      <c r="E590" s="1" t="s">
        <v>87</v>
      </c>
      <c r="F590" s="1">
        <v>1</v>
      </c>
      <c r="G590" s="1" t="s">
        <v>86</v>
      </c>
      <c r="H590" s="1">
        <f t="shared" si="370"/>
        <v>12</v>
      </c>
      <c r="I590" s="1" t="str">
        <f>IF(COUNTIF(RMS_spelling[number],scales[[#This Row],[RMS]])&gt;0,"b","")</f>
        <v/>
      </c>
      <c r="J590" s="1">
        <f t="shared" si="371"/>
        <v>12</v>
      </c>
      <c r="K590" s="1">
        <f t="shared" si="372"/>
        <v>2</v>
      </c>
      <c r="L590" s="1">
        <f t="shared" si="373"/>
        <v>4</v>
      </c>
      <c r="M590" s="1">
        <f t="shared" si="374"/>
        <v>5</v>
      </c>
      <c r="N590" s="1">
        <f t="shared" si="375"/>
        <v>7</v>
      </c>
      <c r="O590" s="1">
        <f t="shared" si="376"/>
        <v>8</v>
      </c>
      <c r="P590" s="1">
        <f t="shared" si="377"/>
        <v>9</v>
      </c>
      <c r="Q590" s="1">
        <f t="shared" si="378"/>
        <v>11</v>
      </c>
      <c r="R590" s="1" t="str">
        <f>IFERROR(IF($I590="b",INDEX(flat_spelling[],MATCH(scales[[#This Row],[n1]],flat_spelling[number],0),2),INDEX(sharp_spelling[],MATCH(scales[[#This Row],[n1]],sharp_spelling[number],0),2)),"")</f>
        <v>B</v>
      </c>
      <c r="S590" s="1" t="str">
        <f>IFERROR(IF($I590="b",INDEX(flat_spelling[],MATCH(scales[[#This Row],[n2]],flat_spelling[number],0),2),INDEX(sharp_spelling[],MATCH(scales[[#This Row],[n2]],sharp_spelling[number],0),2)),"")</f>
        <v>C#</v>
      </c>
      <c r="T590" s="1" t="str">
        <f>IFERROR(IF($I590="b",INDEX(flat_spelling[],MATCH(scales[[#This Row],[n3]],flat_spelling[number],0),2),INDEX(sharp_spelling[],MATCH(scales[[#This Row],[n3]],sharp_spelling[number],0),2)),"")</f>
        <v>D#</v>
      </c>
      <c r="U590" s="1" t="str">
        <f>IFERROR(IF($I590="b",INDEX(flat_spelling[],MATCH(scales[[#This Row],[n4]],flat_spelling[number],0),2),INDEX(sharp_spelling[],MATCH(scales[[#This Row],[n4]],sharp_spelling[number],0),2)),"")</f>
        <v>E</v>
      </c>
      <c r="V590" s="1" t="str">
        <f>IFERROR(IF($I590="b",INDEX(flat_spelling[],MATCH(scales[[#This Row],[n5]],flat_spelling[number],0),2),INDEX(sharp_spelling[],MATCH(scales[[#This Row],[n5]],sharp_spelling[number],0),2)),"")</f>
        <v>F#</v>
      </c>
      <c r="W590" s="1" t="str">
        <f>IFERROR(IF($I590="b",INDEX(flat_spelling[],MATCH(scales[[#This Row],[n6]],flat_spelling[number],0),2),INDEX(sharp_spelling[],MATCH(scales[[#This Row],[n6]],sharp_spelling[number],0),2)),"")</f>
        <v>G</v>
      </c>
      <c r="X590" s="1" t="str">
        <f>IFERROR(IF($I590="b",INDEX(flat_spelling[],MATCH(scales[[#This Row],[n7]],flat_spelling[number],0),2),INDEX(sharp_spelling[],MATCH(scales[[#This Row],[n7]],sharp_spelling[number],0),2)),"")</f>
        <v>G#</v>
      </c>
      <c r="Y590" s="1" t="str">
        <f>IFERROR(IF($I590="b",INDEX(flat_spelling[],MATCH(scales[[#This Row],[n8]],flat_spelling[number],0),2),INDEX(sharp_spelling[],MATCH(scales[[#This Row],[n8]],sharp_spelling[number],0),2)),"")</f>
        <v>A#</v>
      </c>
    </row>
    <row r="591" spans="2:25" x14ac:dyDescent="0.4">
      <c r="B591" s="1">
        <v>589</v>
      </c>
      <c r="C591" s="1">
        <v>1</v>
      </c>
      <c r="D591" s="1" t="str">
        <f>scales[[#This Row],[nn1]]</f>
        <v>C</v>
      </c>
      <c r="E591" s="1" t="s">
        <v>87</v>
      </c>
      <c r="F591" s="1">
        <v>2</v>
      </c>
      <c r="G591" s="1" t="s">
        <v>88</v>
      </c>
      <c r="H591" s="1">
        <f>MOD(1+2,12)+1</f>
        <v>4</v>
      </c>
      <c r="I591" s="1" t="str">
        <f>IF(COUNTIF(RMS_spelling[number],scales[[#This Row],[RMS]])&gt;0,"b","")</f>
        <v>b</v>
      </c>
      <c r="J591" s="1">
        <v>1</v>
      </c>
      <c r="K591" s="1">
        <v>3</v>
      </c>
      <c r="L591" s="1">
        <v>4</v>
      </c>
      <c r="M591" s="1">
        <v>6</v>
      </c>
      <c r="N591" s="1">
        <v>8</v>
      </c>
      <c r="O591" s="1">
        <v>9</v>
      </c>
      <c r="P591" s="1">
        <v>10</v>
      </c>
      <c r="Q591" s="1">
        <v>12</v>
      </c>
      <c r="R591" s="1" t="str">
        <f>IFERROR(IF($I591="b",INDEX(flat_spelling[],MATCH(scales[[#This Row],[n1]],flat_spelling[number],0),2),INDEX(sharp_spelling[],MATCH(scales[[#This Row],[n1]],sharp_spelling[number],0),2)),"")</f>
        <v>C</v>
      </c>
      <c r="S591" s="1" t="str">
        <f>IFERROR(IF($I591="b",INDEX(flat_spelling[],MATCH(scales[[#This Row],[n2]],flat_spelling[number],0),2),INDEX(sharp_spelling[],MATCH(scales[[#This Row],[n2]],sharp_spelling[number],0),2)),"")</f>
        <v>D</v>
      </c>
      <c r="T591" s="1" t="str">
        <f>IFERROR(IF($I591="b",INDEX(flat_spelling[],MATCH(scales[[#This Row],[n3]],flat_spelling[number],0),2),INDEX(sharp_spelling[],MATCH(scales[[#This Row],[n3]],sharp_spelling[number],0),2)),"")</f>
        <v>Eb</v>
      </c>
      <c r="U591" s="1" t="str">
        <f>IFERROR(IF($I591="b",INDEX(flat_spelling[],MATCH(scales[[#This Row],[n4]],flat_spelling[number],0),2),INDEX(sharp_spelling[],MATCH(scales[[#This Row],[n4]],sharp_spelling[number],0),2)),"")</f>
        <v>F</v>
      </c>
      <c r="V591" s="1" t="str">
        <f>IFERROR(IF($I591="b",INDEX(flat_spelling[],MATCH(scales[[#This Row],[n5]],flat_spelling[number],0),2),INDEX(sharp_spelling[],MATCH(scales[[#This Row],[n5]],sharp_spelling[number],0),2)),"")</f>
        <v>G</v>
      </c>
      <c r="W591" s="1" t="str">
        <f>IFERROR(IF($I591="b",INDEX(flat_spelling[],MATCH(scales[[#This Row],[n6]],flat_spelling[number],0),2),INDEX(sharp_spelling[],MATCH(scales[[#This Row],[n6]],sharp_spelling[number],0),2)),"")</f>
        <v>Ab</v>
      </c>
      <c r="X591" s="1" t="str">
        <f>IFERROR(IF($I591="b",INDEX(flat_spelling[],MATCH(scales[[#This Row],[n7]],flat_spelling[number],0),2),INDEX(sharp_spelling[],MATCH(scales[[#This Row],[n7]],sharp_spelling[number],0),2)),"")</f>
        <v>A</v>
      </c>
      <c r="Y591" s="1" t="str">
        <f>IFERROR(IF($I591="b",INDEX(flat_spelling[],MATCH(scales[[#This Row],[n8]],flat_spelling[number],0),2),INDEX(sharp_spelling[],MATCH(scales[[#This Row],[n8]],sharp_spelling[number],0),2)),"")</f>
        <v>B</v>
      </c>
    </row>
    <row r="592" spans="2:25" x14ac:dyDescent="0.4">
      <c r="B592" s="1">
        <v>590</v>
      </c>
      <c r="C592" s="1">
        <v>2</v>
      </c>
      <c r="D592" s="1" t="str">
        <f>scales[[#This Row],[nn1]]</f>
        <v>C#</v>
      </c>
      <c r="E592" s="1" t="s">
        <v>87</v>
      </c>
      <c r="F592" s="1">
        <v>2</v>
      </c>
      <c r="G592" s="1" t="s">
        <v>88</v>
      </c>
      <c r="H592" s="1">
        <f t="shared" ref="H592:H602" si="379">MOD(H591,12)+1</f>
        <v>5</v>
      </c>
      <c r="I592" s="1" t="str">
        <f>IF(COUNTIF(RMS_spelling[number],scales[[#This Row],[RMS]])&gt;0,"b","")</f>
        <v/>
      </c>
      <c r="J592" s="1">
        <f t="shared" ref="J592:J602" si="380">MOD(J591,12)+1</f>
        <v>2</v>
      </c>
      <c r="K592" s="1">
        <f t="shared" ref="K592:K602" si="381">MOD(K591,12)+1</f>
        <v>4</v>
      </c>
      <c r="L592" s="1">
        <f t="shared" ref="L592:L602" si="382">MOD(L591,12)+1</f>
        <v>5</v>
      </c>
      <c r="M592" s="1">
        <f t="shared" ref="M592:M602" si="383">MOD(M591,12)+1</f>
        <v>7</v>
      </c>
      <c r="N592" s="1">
        <f t="shared" ref="N592:N602" si="384">MOD(N591,12)+1</f>
        <v>9</v>
      </c>
      <c r="O592" s="1">
        <f t="shared" ref="O592:O602" si="385">MOD(O591,12)+1</f>
        <v>10</v>
      </c>
      <c r="P592" s="1">
        <f t="shared" ref="P592:P602" si="386">MOD(P591,12)+1</f>
        <v>11</v>
      </c>
      <c r="Q592" s="1">
        <f t="shared" ref="Q592:Q602" si="387">MOD(Q591,12)+1</f>
        <v>1</v>
      </c>
      <c r="R592" s="1" t="str">
        <f>IFERROR(IF($I592="b",INDEX(flat_spelling[],MATCH(scales[[#This Row],[n1]],flat_spelling[number],0),2),INDEX(sharp_spelling[],MATCH(scales[[#This Row],[n1]],sharp_spelling[number],0),2)),"")</f>
        <v>C#</v>
      </c>
      <c r="S592" s="1" t="str">
        <f>IFERROR(IF($I592="b",INDEX(flat_spelling[],MATCH(scales[[#This Row],[n2]],flat_spelling[number],0),2),INDEX(sharp_spelling[],MATCH(scales[[#This Row],[n2]],sharp_spelling[number],0),2)),"")</f>
        <v>D#</v>
      </c>
      <c r="T592" s="1" t="str">
        <f>IFERROR(IF($I592="b",INDEX(flat_spelling[],MATCH(scales[[#This Row],[n3]],flat_spelling[number],0),2),INDEX(sharp_spelling[],MATCH(scales[[#This Row],[n3]],sharp_spelling[number],0),2)),"")</f>
        <v>E</v>
      </c>
      <c r="U592" s="1" t="str">
        <f>IFERROR(IF($I592="b",INDEX(flat_spelling[],MATCH(scales[[#This Row],[n4]],flat_spelling[number],0),2),INDEX(sharp_spelling[],MATCH(scales[[#This Row],[n4]],sharp_spelling[number],0),2)),"")</f>
        <v>F#</v>
      </c>
      <c r="V592" s="1" t="str">
        <f>IFERROR(IF($I592="b",INDEX(flat_spelling[],MATCH(scales[[#This Row],[n5]],flat_spelling[number],0),2),INDEX(sharp_spelling[],MATCH(scales[[#This Row],[n5]],sharp_spelling[number],0),2)),"")</f>
        <v>G#</v>
      </c>
      <c r="W592" s="1" t="str">
        <f>IFERROR(IF($I592="b",INDEX(flat_spelling[],MATCH(scales[[#This Row],[n6]],flat_spelling[number],0),2),INDEX(sharp_spelling[],MATCH(scales[[#This Row],[n6]],sharp_spelling[number],0),2)),"")</f>
        <v>A</v>
      </c>
      <c r="X592" s="1" t="str">
        <f>IFERROR(IF($I592="b",INDEX(flat_spelling[],MATCH(scales[[#This Row],[n7]],flat_spelling[number],0),2),INDEX(sharp_spelling[],MATCH(scales[[#This Row],[n7]],sharp_spelling[number],0),2)),"")</f>
        <v>A#</v>
      </c>
      <c r="Y592" s="1" t="str">
        <f>IFERROR(IF($I592="b",INDEX(flat_spelling[],MATCH(scales[[#This Row],[n8]],flat_spelling[number],0),2),INDEX(sharp_spelling[],MATCH(scales[[#This Row],[n8]],sharp_spelling[number],0),2)),"")</f>
        <v>C</v>
      </c>
    </row>
    <row r="593" spans="2:25" x14ac:dyDescent="0.4">
      <c r="B593" s="1">
        <v>591</v>
      </c>
      <c r="C593" s="1">
        <v>3</v>
      </c>
      <c r="D593" s="1" t="str">
        <f>scales[[#This Row],[nn1]]</f>
        <v>D</v>
      </c>
      <c r="E593" s="1" t="s">
        <v>87</v>
      </c>
      <c r="F593" s="1">
        <v>2</v>
      </c>
      <c r="G593" s="1" t="s">
        <v>88</v>
      </c>
      <c r="H593" s="1">
        <f t="shared" si="379"/>
        <v>6</v>
      </c>
      <c r="I593" s="1" t="str">
        <f>IF(COUNTIF(RMS_spelling[number],scales[[#This Row],[RMS]])&gt;0,"b","")</f>
        <v>b</v>
      </c>
      <c r="J593" s="1">
        <f t="shared" si="380"/>
        <v>3</v>
      </c>
      <c r="K593" s="1">
        <f t="shared" si="381"/>
        <v>5</v>
      </c>
      <c r="L593" s="1">
        <f t="shared" si="382"/>
        <v>6</v>
      </c>
      <c r="M593" s="1">
        <f t="shared" si="383"/>
        <v>8</v>
      </c>
      <c r="N593" s="1">
        <f t="shared" si="384"/>
        <v>10</v>
      </c>
      <c r="O593" s="1">
        <f t="shared" si="385"/>
        <v>11</v>
      </c>
      <c r="P593" s="1">
        <f t="shared" si="386"/>
        <v>12</v>
      </c>
      <c r="Q593" s="1">
        <f t="shared" si="387"/>
        <v>2</v>
      </c>
      <c r="R593" s="1" t="str">
        <f>IFERROR(IF($I593="b",INDEX(flat_spelling[],MATCH(scales[[#This Row],[n1]],flat_spelling[number],0),2),INDEX(sharp_spelling[],MATCH(scales[[#This Row],[n1]],sharp_spelling[number],0),2)),"")</f>
        <v>D</v>
      </c>
      <c r="S593" s="1" t="str">
        <f>IFERROR(IF($I593="b",INDEX(flat_spelling[],MATCH(scales[[#This Row],[n2]],flat_spelling[number],0),2),INDEX(sharp_spelling[],MATCH(scales[[#This Row],[n2]],sharp_spelling[number],0),2)),"")</f>
        <v>E</v>
      </c>
      <c r="T593" s="1" t="str">
        <f>IFERROR(IF($I593="b",INDEX(flat_spelling[],MATCH(scales[[#This Row],[n3]],flat_spelling[number],0),2),INDEX(sharp_spelling[],MATCH(scales[[#This Row],[n3]],sharp_spelling[number],0),2)),"")</f>
        <v>F</v>
      </c>
      <c r="U593" s="1" t="str">
        <f>IFERROR(IF($I593="b",INDEX(flat_spelling[],MATCH(scales[[#This Row],[n4]],flat_spelling[number],0),2),INDEX(sharp_spelling[],MATCH(scales[[#This Row],[n4]],sharp_spelling[number],0),2)),"")</f>
        <v>G</v>
      </c>
      <c r="V593" s="1" t="str">
        <f>IFERROR(IF($I593="b",INDEX(flat_spelling[],MATCH(scales[[#This Row],[n5]],flat_spelling[number],0),2),INDEX(sharp_spelling[],MATCH(scales[[#This Row],[n5]],sharp_spelling[number],0),2)),"")</f>
        <v>A</v>
      </c>
      <c r="W593" s="1" t="str">
        <f>IFERROR(IF($I593="b",INDEX(flat_spelling[],MATCH(scales[[#This Row],[n6]],flat_spelling[number],0),2),INDEX(sharp_spelling[],MATCH(scales[[#This Row],[n6]],sharp_spelling[number],0),2)),"")</f>
        <v>Bb</v>
      </c>
      <c r="X593" s="1" t="str">
        <f>IFERROR(IF($I593="b",INDEX(flat_spelling[],MATCH(scales[[#This Row],[n7]],flat_spelling[number],0),2),INDEX(sharp_spelling[],MATCH(scales[[#This Row],[n7]],sharp_spelling[number],0),2)),"")</f>
        <v>B</v>
      </c>
      <c r="Y593" s="1" t="str">
        <f>IFERROR(IF($I593="b",INDEX(flat_spelling[],MATCH(scales[[#This Row],[n8]],flat_spelling[number],0),2),INDEX(sharp_spelling[],MATCH(scales[[#This Row],[n8]],sharp_spelling[number],0),2)),"")</f>
        <v>Db</v>
      </c>
    </row>
    <row r="594" spans="2:25" x14ac:dyDescent="0.4">
      <c r="B594" s="1">
        <v>592</v>
      </c>
      <c r="C594" s="1">
        <v>4</v>
      </c>
      <c r="D594" s="1" t="str">
        <f>scales[[#This Row],[nn1]]</f>
        <v>D#</v>
      </c>
      <c r="E594" s="1" t="s">
        <v>87</v>
      </c>
      <c r="F594" s="1">
        <v>2</v>
      </c>
      <c r="G594" s="1" t="s">
        <v>88</v>
      </c>
      <c r="H594" s="1">
        <f t="shared" si="379"/>
        <v>7</v>
      </c>
      <c r="I594" s="1" t="str">
        <f>IF(COUNTIF(RMS_spelling[number],scales[[#This Row],[RMS]])&gt;0,"b","")</f>
        <v/>
      </c>
      <c r="J594" s="1">
        <f t="shared" si="380"/>
        <v>4</v>
      </c>
      <c r="K594" s="1">
        <f t="shared" si="381"/>
        <v>6</v>
      </c>
      <c r="L594" s="1">
        <f t="shared" si="382"/>
        <v>7</v>
      </c>
      <c r="M594" s="1">
        <f t="shared" si="383"/>
        <v>9</v>
      </c>
      <c r="N594" s="1">
        <f t="shared" si="384"/>
        <v>11</v>
      </c>
      <c r="O594" s="1">
        <f t="shared" si="385"/>
        <v>12</v>
      </c>
      <c r="P594" s="1">
        <f t="shared" si="386"/>
        <v>1</v>
      </c>
      <c r="Q594" s="1">
        <f t="shared" si="387"/>
        <v>3</v>
      </c>
      <c r="R594" s="1" t="str">
        <f>IFERROR(IF($I594="b",INDEX(flat_spelling[],MATCH(scales[[#This Row],[n1]],flat_spelling[number],0),2),INDEX(sharp_spelling[],MATCH(scales[[#This Row],[n1]],sharp_spelling[number],0),2)),"")</f>
        <v>D#</v>
      </c>
      <c r="S594" s="1" t="str">
        <f>IFERROR(IF($I594="b",INDEX(flat_spelling[],MATCH(scales[[#This Row],[n2]],flat_spelling[number],0),2),INDEX(sharp_spelling[],MATCH(scales[[#This Row],[n2]],sharp_spelling[number],0),2)),"")</f>
        <v>F</v>
      </c>
      <c r="T594" s="1" t="str">
        <f>IFERROR(IF($I594="b",INDEX(flat_spelling[],MATCH(scales[[#This Row],[n3]],flat_spelling[number],0),2),INDEX(sharp_spelling[],MATCH(scales[[#This Row],[n3]],sharp_spelling[number],0),2)),"")</f>
        <v>F#</v>
      </c>
      <c r="U594" s="1" t="str">
        <f>IFERROR(IF($I594="b",INDEX(flat_spelling[],MATCH(scales[[#This Row],[n4]],flat_spelling[number],0),2),INDEX(sharp_spelling[],MATCH(scales[[#This Row],[n4]],sharp_spelling[number],0),2)),"")</f>
        <v>G#</v>
      </c>
      <c r="V594" s="1" t="str">
        <f>IFERROR(IF($I594="b",INDEX(flat_spelling[],MATCH(scales[[#This Row],[n5]],flat_spelling[number],0),2),INDEX(sharp_spelling[],MATCH(scales[[#This Row],[n5]],sharp_spelling[number],0),2)),"")</f>
        <v>A#</v>
      </c>
      <c r="W594" s="1" t="str">
        <f>IFERROR(IF($I594="b",INDEX(flat_spelling[],MATCH(scales[[#This Row],[n6]],flat_spelling[number],0),2),INDEX(sharp_spelling[],MATCH(scales[[#This Row],[n6]],sharp_spelling[number],0),2)),"")</f>
        <v>B</v>
      </c>
      <c r="X594" s="1" t="str">
        <f>IFERROR(IF($I594="b",INDEX(flat_spelling[],MATCH(scales[[#This Row],[n7]],flat_spelling[number],0),2),INDEX(sharp_spelling[],MATCH(scales[[#This Row],[n7]],sharp_spelling[number],0),2)),"")</f>
        <v>C</v>
      </c>
      <c r="Y594" s="1" t="str">
        <f>IFERROR(IF($I594="b",INDEX(flat_spelling[],MATCH(scales[[#This Row],[n8]],flat_spelling[number],0),2),INDEX(sharp_spelling[],MATCH(scales[[#This Row],[n8]],sharp_spelling[number],0),2)),"")</f>
        <v>D</v>
      </c>
    </row>
    <row r="595" spans="2:25" x14ac:dyDescent="0.4">
      <c r="B595" s="1">
        <v>593</v>
      </c>
      <c r="C595" s="1">
        <v>5</v>
      </c>
      <c r="D595" s="1" t="str">
        <f>scales[[#This Row],[nn1]]</f>
        <v>E</v>
      </c>
      <c r="E595" s="1" t="s">
        <v>87</v>
      </c>
      <c r="F595" s="1">
        <v>2</v>
      </c>
      <c r="G595" s="1" t="s">
        <v>88</v>
      </c>
      <c r="H595" s="1">
        <f t="shared" si="379"/>
        <v>8</v>
      </c>
      <c r="I595" s="1" t="str">
        <f>IF(COUNTIF(RMS_spelling[number],scales[[#This Row],[RMS]])&gt;0,"b","")</f>
        <v/>
      </c>
      <c r="J595" s="1">
        <f t="shared" si="380"/>
        <v>5</v>
      </c>
      <c r="K595" s="1">
        <f t="shared" si="381"/>
        <v>7</v>
      </c>
      <c r="L595" s="1">
        <f t="shared" si="382"/>
        <v>8</v>
      </c>
      <c r="M595" s="1">
        <f t="shared" si="383"/>
        <v>10</v>
      </c>
      <c r="N595" s="1">
        <f t="shared" si="384"/>
        <v>12</v>
      </c>
      <c r="O595" s="1">
        <f t="shared" si="385"/>
        <v>1</v>
      </c>
      <c r="P595" s="1">
        <f t="shared" si="386"/>
        <v>2</v>
      </c>
      <c r="Q595" s="1">
        <f t="shared" si="387"/>
        <v>4</v>
      </c>
      <c r="R595" s="1" t="str">
        <f>IFERROR(IF($I595="b",INDEX(flat_spelling[],MATCH(scales[[#This Row],[n1]],flat_spelling[number],0),2),INDEX(sharp_spelling[],MATCH(scales[[#This Row],[n1]],sharp_spelling[number],0),2)),"")</f>
        <v>E</v>
      </c>
      <c r="S595" s="1" t="str">
        <f>IFERROR(IF($I595="b",INDEX(flat_spelling[],MATCH(scales[[#This Row],[n2]],flat_spelling[number],0),2),INDEX(sharp_spelling[],MATCH(scales[[#This Row],[n2]],sharp_spelling[number],0),2)),"")</f>
        <v>F#</v>
      </c>
      <c r="T595" s="1" t="str">
        <f>IFERROR(IF($I595="b",INDEX(flat_spelling[],MATCH(scales[[#This Row],[n3]],flat_spelling[number],0),2),INDEX(sharp_spelling[],MATCH(scales[[#This Row],[n3]],sharp_spelling[number],0),2)),"")</f>
        <v>G</v>
      </c>
      <c r="U595" s="1" t="str">
        <f>IFERROR(IF($I595="b",INDEX(flat_spelling[],MATCH(scales[[#This Row],[n4]],flat_spelling[number],0),2),INDEX(sharp_spelling[],MATCH(scales[[#This Row],[n4]],sharp_spelling[number],0),2)),"")</f>
        <v>A</v>
      </c>
      <c r="V595" s="1" t="str">
        <f>IFERROR(IF($I595="b",INDEX(flat_spelling[],MATCH(scales[[#This Row],[n5]],flat_spelling[number],0),2),INDEX(sharp_spelling[],MATCH(scales[[#This Row],[n5]],sharp_spelling[number],0),2)),"")</f>
        <v>B</v>
      </c>
      <c r="W595" s="1" t="str">
        <f>IFERROR(IF($I595="b",INDEX(flat_spelling[],MATCH(scales[[#This Row],[n6]],flat_spelling[number],0),2),INDEX(sharp_spelling[],MATCH(scales[[#This Row],[n6]],sharp_spelling[number],0),2)),"")</f>
        <v>C</v>
      </c>
      <c r="X595" s="1" t="str">
        <f>IFERROR(IF($I595="b",INDEX(flat_spelling[],MATCH(scales[[#This Row],[n7]],flat_spelling[number],0),2),INDEX(sharp_spelling[],MATCH(scales[[#This Row],[n7]],sharp_spelling[number],0),2)),"")</f>
        <v>C#</v>
      </c>
      <c r="Y595" s="1" t="str">
        <f>IFERROR(IF($I595="b",INDEX(flat_spelling[],MATCH(scales[[#This Row],[n8]],flat_spelling[number],0),2),INDEX(sharp_spelling[],MATCH(scales[[#This Row],[n8]],sharp_spelling[number],0),2)),"")</f>
        <v>D#</v>
      </c>
    </row>
    <row r="596" spans="2:25" x14ac:dyDescent="0.4">
      <c r="B596" s="1">
        <v>594</v>
      </c>
      <c r="C596" s="1">
        <v>6</v>
      </c>
      <c r="D596" s="1" t="str">
        <f>scales[[#This Row],[nn1]]</f>
        <v>F</v>
      </c>
      <c r="E596" s="1" t="s">
        <v>87</v>
      </c>
      <c r="F596" s="1">
        <v>2</v>
      </c>
      <c r="G596" s="1" t="s">
        <v>88</v>
      </c>
      <c r="H596" s="1">
        <f t="shared" si="379"/>
        <v>9</v>
      </c>
      <c r="I596" s="1" t="str">
        <f>IF(COUNTIF(RMS_spelling[number],scales[[#This Row],[RMS]])&gt;0,"b","")</f>
        <v>b</v>
      </c>
      <c r="J596" s="1">
        <f t="shared" si="380"/>
        <v>6</v>
      </c>
      <c r="K596" s="1">
        <f t="shared" si="381"/>
        <v>8</v>
      </c>
      <c r="L596" s="1">
        <f t="shared" si="382"/>
        <v>9</v>
      </c>
      <c r="M596" s="1">
        <f t="shared" si="383"/>
        <v>11</v>
      </c>
      <c r="N596" s="1">
        <f t="shared" si="384"/>
        <v>1</v>
      </c>
      <c r="O596" s="1">
        <f t="shared" si="385"/>
        <v>2</v>
      </c>
      <c r="P596" s="1">
        <f t="shared" si="386"/>
        <v>3</v>
      </c>
      <c r="Q596" s="1">
        <f t="shared" si="387"/>
        <v>5</v>
      </c>
      <c r="R596" s="1" t="str">
        <f>IFERROR(IF($I596="b",INDEX(flat_spelling[],MATCH(scales[[#This Row],[n1]],flat_spelling[number],0),2),INDEX(sharp_spelling[],MATCH(scales[[#This Row],[n1]],sharp_spelling[number],0),2)),"")</f>
        <v>F</v>
      </c>
      <c r="S596" s="1" t="str">
        <f>IFERROR(IF($I596="b",INDEX(flat_spelling[],MATCH(scales[[#This Row],[n2]],flat_spelling[number],0),2),INDEX(sharp_spelling[],MATCH(scales[[#This Row],[n2]],sharp_spelling[number],0),2)),"")</f>
        <v>G</v>
      </c>
      <c r="T596" s="1" t="str">
        <f>IFERROR(IF($I596="b",INDEX(flat_spelling[],MATCH(scales[[#This Row],[n3]],flat_spelling[number],0),2),INDEX(sharp_spelling[],MATCH(scales[[#This Row],[n3]],sharp_spelling[number],0),2)),"")</f>
        <v>Ab</v>
      </c>
      <c r="U596" s="1" t="str">
        <f>IFERROR(IF($I596="b",INDEX(flat_spelling[],MATCH(scales[[#This Row],[n4]],flat_spelling[number],0),2),INDEX(sharp_spelling[],MATCH(scales[[#This Row],[n4]],sharp_spelling[number],0),2)),"")</f>
        <v>Bb</v>
      </c>
      <c r="V596" s="1" t="str">
        <f>IFERROR(IF($I596="b",INDEX(flat_spelling[],MATCH(scales[[#This Row],[n5]],flat_spelling[number],0),2),INDEX(sharp_spelling[],MATCH(scales[[#This Row],[n5]],sharp_spelling[number],0),2)),"")</f>
        <v>C</v>
      </c>
      <c r="W596" s="1" t="str">
        <f>IFERROR(IF($I596="b",INDEX(flat_spelling[],MATCH(scales[[#This Row],[n6]],flat_spelling[number],0),2),INDEX(sharp_spelling[],MATCH(scales[[#This Row],[n6]],sharp_spelling[number],0),2)),"")</f>
        <v>Db</v>
      </c>
      <c r="X596" s="1" t="str">
        <f>IFERROR(IF($I596="b",INDEX(flat_spelling[],MATCH(scales[[#This Row],[n7]],flat_spelling[number],0),2),INDEX(sharp_spelling[],MATCH(scales[[#This Row],[n7]],sharp_spelling[number],0),2)),"")</f>
        <v>D</v>
      </c>
      <c r="Y596" s="1" t="str">
        <f>IFERROR(IF($I596="b",INDEX(flat_spelling[],MATCH(scales[[#This Row],[n8]],flat_spelling[number],0),2),INDEX(sharp_spelling[],MATCH(scales[[#This Row],[n8]],sharp_spelling[number],0),2)),"")</f>
        <v>E</v>
      </c>
    </row>
    <row r="597" spans="2:25" x14ac:dyDescent="0.4">
      <c r="B597" s="1">
        <v>595</v>
      </c>
      <c r="C597" s="1">
        <v>7</v>
      </c>
      <c r="D597" s="1" t="str">
        <f>scales[[#This Row],[nn1]]</f>
        <v>F#</v>
      </c>
      <c r="E597" s="1" t="s">
        <v>87</v>
      </c>
      <c r="F597" s="1">
        <v>2</v>
      </c>
      <c r="G597" s="1" t="s">
        <v>88</v>
      </c>
      <c r="H597" s="1">
        <f t="shared" si="379"/>
        <v>10</v>
      </c>
      <c r="I597" s="1" t="str">
        <f>IF(COUNTIF(RMS_spelling[number],scales[[#This Row],[RMS]])&gt;0,"b","")</f>
        <v/>
      </c>
      <c r="J597" s="1">
        <f t="shared" si="380"/>
        <v>7</v>
      </c>
      <c r="K597" s="1">
        <f t="shared" si="381"/>
        <v>9</v>
      </c>
      <c r="L597" s="1">
        <f t="shared" si="382"/>
        <v>10</v>
      </c>
      <c r="M597" s="1">
        <f t="shared" si="383"/>
        <v>12</v>
      </c>
      <c r="N597" s="1">
        <f t="shared" si="384"/>
        <v>2</v>
      </c>
      <c r="O597" s="1">
        <f t="shared" si="385"/>
        <v>3</v>
      </c>
      <c r="P597" s="1">
        <f t="shared" si="386"/>
        <v>4</v>
      </c>
      <c r="Q597" s="1">
        <f t="shared" si="387"/>
        <v>6</v>
      </c>
      <c r="R597" s="1" t="str">
        <f>IFERROR(IF($I597="b",INDEX(flat_spelling[],MATCH(scales[[#This Row],[n1]],flat_spelling[number],0),2),INDEX(sharp_spelling[],MATCH(scales[[#This Row],[n1]],sharp_spelling[number],0),2)),"")</f>
        <v>F#</v>
      </c>
      <c r="S597" s="1" t="str">
        <f>IFERROR(IF($I597="b",INDEX(flat_spelling[],MATCH(scales[[#This Row],[n2]],flat_spelling[number],0),2),INDEX(sharp_spelling[],MATCH(scales[[#This Row],[n2]],sharp_spelling[number],0),2)),"")</f>
        <v>G#</v>
      </c>
      <c r="T597" s="1" t="str">
        <f>IFERROR(IF($I597="b",INDEX(flat_spelling[],MATCH(scales[[#This Row],[n3]],flat_spelling[number],0),2),INDEX(sharp_spelling[],MATCH(scales[[#This Row],[n3]],sharp_spelling[number],0),2)),"")</f>
        <v>A</v>
      </c>
      <c r="U597" s="1" t="str">
        <f>IFERROR(IF($I597="b",INDEX(flat_spelling[],MATCH(scales[[#This Row],[n4]],flat_spelling[number],0),2),INDEX(sharp_spelling[],MATCH(scales[[#This Row],[n4]],sharp_spelling[number],0),2)),"")</f>
        <v>B</v>
      </c>
      <c r="V597" s="1" t="str">
        <f>IFERROR(IF($I597="b",INDEX(flat_spelling[],MATCH(scales[[#This Row],[n5]],flat_spelling[number],0),2),INDEX(sharp_spelling[],MATCH(scales[[#This Row],[n5]],sharp_spelling[number],0),2)),"")</f>
        <v>C#</v>
      </c>
      <c r="W597" s="1" t="str">
        <f>IFERROR(IF($I597="b",INDEX(flat_spelling[],MATCH(scales[[#This Row],[n6]],flat_spelling[number],0),2),INDEX(sharp_spelling[],MATCH(scales[[#This Row],[n6]],sharp_spelling[number],0),2)),"")</f>
        <v>D</v>
      </c>
      <c r="X597" s="1" t="str">
        <f>IFERROR(IF($I597="b",INDEX(flat_spelling[],MATCH(scales[[#This Row],[n7]],flat_spelling[number],0),2),INDEX(sharp_spelling[],MATCH(scales[[#This Row],[n7]],sharp_spelling[number],0),2)),"")</f>
        <v>D#</v>
      </c>
      <c r="Y597" s="1" t="str">
        <f>IFERROR(IF($I597="b",INDEX(flat_spelling[],MATCH(scales[[#This Row],[n8]],flat_spelling[number],0),2),INDEX(sharp_spelling[],MATCH(scales[[#This Row],[n8]],sharp_spelling[number],0),2)),"")</f>
        <v>F</v>
      </c>
    </row>
    <row r="598" spans="2:25" x14ac:dyDescent="0.4">
      <c r="B598" s="1">
        <v>596</v>
      </c>
      <c r="C598" s="1">
        <v>8</v>
      </c>
      <c r="D598" s="1" t="str">
        <f>scales[[#This Row],[nn1]]</f>
        <v>G</v>
      </c>
      <c r="E598" s="1" t="s">
        <v>87</v>
      </c>
      <c r="F598" s="1">
        <v>2</v>
      </c>
      <c r="G598" s="1" t="s">
        <v>88</v>
      </c>
      <c r="H598" s="1">
        <f t="shared" si="379"/>
        <v>11</v>
      </c>
      <c r="I598" s="1" t="str">
        <f>IF(COUNTIF(RMS_spelling[number],scales[[#This Row],[RMS]])&gt;0,"b","")</f>
        <v>b</v>
      </c>
      <c r="J598" s="1">
        <f t="shared" si="380"/>
        <v>8</v>
      </c>
      <c r="K598" s="1">
        <f t="shared" si="381"/>
        <v>10</v>
      </c>
      <c r="L598" s="1">
        <f t="shared" si="382"/>
        <v>11</v>
      </c>
      <c r="M598" s="1">
        <f t="shared" si="383"/>
        <v>1</v>
      </c>
      <c r="N598" s="1">
        <f t="shared" si="384"/>
        <v>3</v>
      </c>
      <c r="O598" s="1">
        <f t="shared" si="385"/>
        <v>4</v>
      </c>
      <c r="P598" s="1">
        <f t="shared" si="386"/>
        <v>5</v>
      </c>
      <c r="Q598" s="1">
        <f t="shared" si="387"/>
        <v>7</v>
      </c>
      <c r="R598" s="1" t="str">
        <f>IFERROR(IF($I598="b",INDEX(flat_spelling[],MATCH(scales[[#This Row],[n1]],flat_spelling[number],0),2),INDEX(sharp_spelling[],MATCH(scales[[#This Row],[n1]],sharp_spelling[number],0),2)),"")</f>
        <v>G</v>
      </c>
      <c r="S598" s="1" t="str">
        <f>IFERROR(IF($I598="b",INDEX(flat_spelling[],MATCH(scales[[#This Row],[n2]],flat_spelling[number],0),2),INDEX(sharp_spelling[],MATCH(scales[[#This Row],[n2]],sharp_spelling[number],0),2)),"")</f>
        <v>A</v>
      </c>
      <c r="T598" s="1" t="str">
        <f>IFERROR(IF($I598="b",INDEX(flat_spelling[],MATCH(scales[[#This Row],[n3]],flat_spelling[number],0),2),INDEX(sharp_spelling[],MATCH(scales[[#This Row],[n3]],sharp_spelling[number],0),2)),"")</f>
        <v>Bb</v>
      </c>
      <c r="U598" s="1" t="str">
        <f>IFERROR(IF($I598="b",INDEX(flat_spelling[],MATCH(scales[[#This Row],[n4]],flat_spelling[number],0),2),INDEX(sharp_spelling[],MATCH(scales[[#This Row],[n4]],sharp_spelling[number],0),2)),"")</f>
        <v>C</v>
      </c>
      <c r="V598" s="1" t="str">
        <f>IFERROR(IF($I598="b",INDEX(flat_spelling[],MATCH(scales[[#This Row],[n5]],flat_spelling[number],0),2),INDEX(sharp_spelling[],MATCH(scales[[#This Row],[n5]],sharp_spelling[number],0),2)),"")</f>
        <v>D</v>
      </c>
      <c r="W598" s="1" t="str">
        <f>IFERROR(IF($I598="b",INDEX(flat_spelling[],MATCH(scales[[#This Row],[n6]],flat_spelling[number],0),2),INDEX(sharp_spelling[],MATCH(scales[[#This Row],[n6]],sharp_spelling[number],0),2)),"")</f>
        <v>Eb</v>
      </c>
      <c r="X598" s="1" t="str">
        <f>IFERROR(IF($I598="b",INDEX(flat_spelling[],MATCH(scales[[#This Row],[n7]],flat_spelling[number],0),2),INDEX(sharp_spelling[],MATCH(scales[[#This Row],[n7]],sharp_spelling[number],0),2)),"")</f>
        <v>E</v>
      </c>
      <c r="Y598" s="1" t="str">
        <f>IFERROR(IF($I598="b",INDEX(flat_spelling[],MATCH(scales[[#This Row],[n8]],flat_spelling[number],0),2),INDEX(sharp_spelling[],MATCH(scales[[#This Row],[n8]],sharp_spelling[number],0),2)),"")</f>
        <v>Gb</v>
      </c>
    </row>
    <row r="599" spans="2:25" x14ac:dyDescent="0.4">
      <c r="B599" s="1">
        <v>597</v>
      </c>
      <c r="C599" s="1">
        <v>9</v>
      </c>
      <c r="D599" s="1" t="str">
        <f>scales[[#This Row],[nn1]]</f>
        <v>G#</v>
      </c>
      <c r="E599" s="1" t="s">
        <v>87</v>
      </c>
      <c r="F599" s="1">
        <v>2</v>
      </c>
      <c r="G599" s="1" t="s">
        <v>88</v>
      </c>
      <c r="H599" s="1">
        <f t="shared" si="379"/>
        <v>12</v>
      </c>
      <c r="I599" s="1" t="str">
        <f>IF(COUNTIF(RMS_spelling[number],scales[[#This Row],[RMS]])&gt;0,"b","")</f>
        <v/>
      </c>
      <c r="J599" s="1">
        <f t="shared" si="380"/>
        <v>9</v>
      </c>
      <c r="K599" s="1">
        <f t="shared" si="381"/>
        <v>11</v>
      </c>
      <c r="L599" s="1">
        <f t="shared" si="382"/>
        <v>12</v>
      </c>
      <c r="M599" s="1">
        <f t="shared" si="383"/>
        <v>2</v>
      </c>
      <c r="N599" s="1">
        <f t="shared" si="384"/>
        <v>4</v>
      </c>
      <c r="O599" s="1">
        <f t="shared" si="385"/>
        <v>5</v>
      </c>
      <c r="P599" s="1">
        <f t="shared" si="386"/>
        <v>6</v>
      </c>
      <c r="Q599" s="1">
        <f t="shared" si="387"/>
        <v>8</v>
      </c>
      <c r="R599" s="1" t="str">
        <f>IFERROR(IF($I599="b",INDEX(flat_spelling[],MATCH(scales[[#This Row],[n1]],flat_spelling[number],0),2),INDEX(sharp_spelling[],MATCH(scales[[#This Row],[n1]],sharp_spelling[number],0),2)),"")</f>
        <v>G#</v>
      </c>
      <c r="S599" s="1" t="str">
        <f>IFERROR(IF($I599="b",INDEX(flat_spelling[],MATCH(scales[[#This Row],[n2]],flat_spelling[number],0),2),INDEX(sharp_spelling[],MATCH(scales[[#This Row],[n2]],sharp_spelling[number],0),2)),"")</f>
        <v>A#</v>
      </c>
      <c r="T599" s="1" t="str">
        <f>IFERROR(IF($I599="b",INDEX(flat_spelling[],MATCH(scales[[#This Row],[n3]],flat_spelling[number],0),2),INDEX(sharp_spelling[],MATCH(scales[[#This Row],[n3]],sharp_spelling[number],0),2)),"")</f>
        <v>B</v>
      </c>
      <c r="U599" s="1" t="str">
        <f>IFERROR(IF($I599="b",INDEX(flat_spelling[],MATCH(scales[[#This Row],[n4]],flat_spelling[number],0),2),INDEX(sharp_spelling[],MATCH(scales[[#This Row],[n4]],sharp_spelling[number],0),2)),"")</f>
        <v>C#</v>
      </c>
      <c r="V599" s="1" t="str">
        <f>IFERROR(IF($I599="b",INDEX(flat_spelling[],MATCH(scales[[#This Row],[n5]],flat_spelling[number],0),2),INDEX(sharp_spelling[],MATCH(scales[[#This Row],[n5]],sharp_spelling[number],0),2)),"")</f>
        <v>D#</v>
      </c>
      <c r="W599" s="1" t="str">
        <f>IFERROR(IF($I599="b",INDEX(flat_spelling[],MATCH(scales[[#This Row],[n6]],flat_spelling[number],0),2),INDEX(sharp_spelling[],MATCH(scales[[#This Row],[n6]],sharp_spelling[number],0),2)),"")</f>
        <v>E</v>
      </c>
      <c r="X599" s="1" t="str">
        <f>IFERROR(IF($I599="b",INDEX(flat_spelling[],MATCH(scales[[#This Row],[n7]],flat_spelling[number],0),2),INDEX(sharp_spelling[],MATCH(scales[[#This Row],[n7]],sharp_spelling[number],0),2)),"")</f>
        <v>F</v>
      </c>
      <c r="Y599" s="1" t="str">
        <f>IFERROR(IF($I599="b",INDEX(flat_spelling[],MATCH(scales[[#This Row],[n8]],flat_spelling[number],0),2),INDEX(sharp_spelling[],MATCH(scales[[#This Row],[n8]],sharp_spelling[number],0),2)),"")</f>
        <v>G</v>
      </c>
    </row>
    <row r="600" spans="2:25" x14ac:dyDescent="0.4">
      <c r="B600" s="1">
        <v>598</v>
      </c>
      <c r="C600" s="1">
        <v>10</v>
      </c>
      <c r="D600" s="1" t="str">
        <f>scales[[#This Row],[nn1]]</f>
        <v>A</v>
      </c>
      <c r="E600" s="1" t="s">
        <v>87</v>
      </c>
      <c r="F600" s="1">
        <v>2</v>
      </c>
      <c r="G600" s="1" t="s">
        <v>88</v>
      </c>
      <c r="H600" s="1">
        <f t="shared" si="379"/>
        <v>1</v>
      </c>
      <c r="I600" s="1" t="str">
        <f>IF(COUNTIF(RMS_spelling[number],scales[[#This Row],[RMS]])&gt;0,"b","")</f>
        <v>b</v>
      </c>
      <c r="J600" s="1">
        <f t="shared" si="380"/>
        <v>10</v>
      </c>
      <c r="K600" s="1">
        <f t="shared" si="381"/>
        <v>12</v>
      </c>
      <c r="L600" s="1">
        <f t="shared" si="382"/>
        <v>1</v>
      </c>
      <c r="M600" s="1">
        <f t="shared" si="383"/>
        <v>3</v>
      </c>
      <c r="N600" s="1">
        <f t="shared" si="384"/>
        <v>5</v>
      </c>
      <c r="O600" s="1">
        <f t="shared" si="385"/>
        <v>6</v>
      </c>
      <c r="P600" s="1">
        <f t="shared" si="386"/>
        <v>7</v>
      </c>
      <c r="Q600" s="1">
        <f t="shared" si="387"/>
        <v>9</v>
      </c>
      <c r="R600" s="1" t="str">
        <f>IFERROR(IF($I600="b",INDEX(flat_spelling[],MATCH(scales[[#This Row],[n1]],flat_spelling[number],0),2),INDEX(sharp_spelling[],MATCH(scales[[#This Row],[n1]],sharp_spelling[number],0),2)),"")</f>
        <v>A</v>
      </c>
      <c r="S600" s="1" t="str">
        <f>IFERROR(IF($I600="b",INDEX(flat_spelling[],MATCH(scales[[#This Row],[n2]],flat_spelling[number],0),2),INDEX(sharp_spelling[],MATCH(scales[[#This Row],[n2]],sharp_spelling[number],0),2)),"")</f>
        <v>B</v>
      </c>
      <c r="T600" s="1" t="str">
        <f>IFERROR(IF($I600="b",INDEX(flat_spelling[],MATCH(scales[[#This Row],[n3]],flat_spelling[number],0),2),INDEX(sharp_spelling[],MATCH(scales[[#This Row],[n3]],sharp_spelling[number],0),2)),"")</f>
        <v>C</v>
      </c>
      <c r="U600" s="1" t="str">
        <f>IFERROR(IF($I600="b",INDEX(flat_spelling[],MATCH(scales[[#This Row],[n4]],flat_spelling[number],0),2),INDEX(sharp_spelling[],MATCH(scales[[#This Row],[n4]],sharp_spelling[number],0),2)),"")</f>
        <v>D</v>
      </c>
      <c r="V600" s="1" t="str">
        <f>IFERROR(IF($I600="b",INDEX(flat_spelling[],MATCH(scales[[#This Row],[n5]],flat_spelling[number],0),2),INDEX(sharp_spelling[],MATCH(scales[[#This Row],[n5]],sharp_spelling[number],0),2)),"")</f>
        <v>E</v>
      </c>
      <c r="W600" s="1" t="str">
        <f>IFERROR(IF($I600="b",INDEX(flat_spelling[],MATCH(scales[[#This Row],[n6]],flat_spelling[number],0),2),INDEX(sharp_spelling[],MATCH(scales[[#This Row],[n6]],sharp_spelling[number],0),2)),"")</f>
        <v>F</v>
      </c>
      <c r="X600" s="1" t="str">
        <f>IFERROR(IF($I600="b",INDEX(flat_spelling[],MATCH(scales[[#This Row],[n7]],flat_spelling[number],0),2),INDEX(sharp_spelling[],MATCH(scales[[#This Row],[n7]],sharp_spelling[number],0),2)),"")</f>
        <v>Gb</v>
      </c>
      <c r="Y600" s="1" t="str">
        <f>IFERROR(IF($I600="b",INDEX(flat_spelling[],MATCH(scales[[#This Row],[n8]],flat_spelling[number],0),2),INDEX(sharp_spelling[],MATCH(scales[[#This Row],[n8]],sharp_spelling[number],0),2)),"")</f>
        <v>Ab</v>
      </c>
    </row>
    <row r="601" spans="2:25" x14ac:dyDescent="0.4">
      <c r="B601" s="1">
        <v>599</v>
      </c>
      <c r="C601" s="1">
        <v>11</v>
      </c>
      <c r="D601" s="1" t="str">
        <f>scales[[#This Row],[nn1]]</f>
        <v>Bb</v>
      </c>
      <c r="E601" s="1" t="s">
        <v>87</v>
      </c>
      <c r="F601" s="1">
        <v>2</v>
      </c>
      <c r="G601" s="1" t="s">
        <v>88</v>
      </c>
      <c r="H601" s="1">
        <f t="shared" si="379"/>
        <v>2</v>
      </c>
      <c r="I601" s="1" t="str">
        <f>IF(COUNTIF(RMS_spelling[number],scales[[#This Row],[RMS]])&gt;0,"b","")</f>
        <v>b</v>
      </c>
      <c r="J601" s="1">
        <f t="shared" si="380"/>
        <v>11</v>
      </c>
      <c r="K601" s="1">
        <f t="shared" si="381"/>
        <v>1</v>
      </c>
      <c r="L601" s="1">
        <f t="shared" si="382"/>
        <v>2</v>
      </c>
      <c r="M601" s="1">
        <f t="shared" si="383"/>
        <v>4</v>
      </c>
      <c r="N601" s="1">
        <f t="shared" si="384"/>
        <v>6</v>
      </c>
      <c r="O601" s="1">
        <f t="shared" si="385"/>
        <v>7</v>
      </c>
      <c r="P601" s="1">
        <f t="shared" si="386"/>
        <v>8</v>
      </c>
      <c r="Q601" s="1">
        <f t="shared" si="387"/>
        <v>10</v>
      </c>
      <c r="R601" s="1" t="str">
        <f>IFERROR(IF($I601="b",INDEX(flat_spelling[],MATCH(scales[[#This Row],[n1]],flat_spelling[number],0),2),INDEX(sharp_spelling[],MATCH(scales[[#This Row],[n1]],sharp_spelling[number],0),2)),"")</f>
        <v>Bb</v>
      </c>
      <c r="S601" s="1" t="str">
        <f>IFERROR(IF($I601="b",INDEX(flat_spelling[],MATCH(scales[[#This Row],[n2]],flat_spelling[number],0),2),INDEX(sharp_spelling[],MATCH(scales[[#This Row],[n2]],sharp_spelling[number],0),2)),"")</f>
        <v>C</v>
      </c>
      <c r="T601" s="1" t="str">
        <f>IFERROR(IF($I601="b",INDEX(flat_spelling[],MATCH(scales[[#This Row],[n3]],flat_spelling[number],0),2),INDEX(sharp_spelling[],MATCH(scales[[#This Row],[n3]],sharp_spelling[number],0),2)),"")</f>
        <v>Db</v>
      </c>
      <c r="U601" s="1" t="str">
        <f>IFERROR(IF($I601="b",INDEX(flat_spelling[],MATCH(scales[[#This Row],[n4]],flat_spelling[number],0),2),INDEX(sharp_spelling[],MATCH(scales[[#This Row],[n4]],sharp_spelling[number],0),2)),"")</f>
        <v>Eb</v>
      </c>
      <c r="V601" s="1" t="str">
        <f>IFERROR(IF($I601="b",INDEX(flat_spelling[],MATCH(scales[[#This Row],[n5]],flat_spelling[number],0),2),INDEX(sharp_spelling[],MATCH(scales[[#This Row],[n5]],sharp_spelling[number],0),2)),"")</f>
        <v>F</v>
      </c>
      <c r="W601" s="1" t="str">
        <f>IFERROR(IF($I601="b",INDEX(flat_spelling[],MATCH(scales[[#This Row],[n6]],flat_spelling[number],0),2),INDEX(sharp_spelling[],MATCH(scales[[#This Row],[n6]],sharp_spelling[number],0),2)),"")</f>
        <v>Gb</v>
      </c>
      <c r="X601" s="1" t="str">
        <f>IFERROR(IF($I601="b",INDEX(flat_spelling[],MATCH(scales[[#This Row],[n7]],flat_spelling[number],0),2),INDEX(sharp_spelling[],MATCH(scales[[#This Row],[n7]],sharp_spelling[number],0),2)),"")</f>
        <v>G</v>
      </c>
      <c r="Y601" s="1" t="str">
        <f>IFERROR(IF($I601="b",INDEX(flat_spelling[],MATCH(scales[[#This Row],[n8]],flat_spelling[number],0),2),INDEX(sharp_spelling[],MATCH(scales[[#This Row],[n8]],sharp_spelling[number],0),2)),"")</f>
        <v>A</v>
      </c>
    </row>
    <row r="602" spans="2:25" x14ac:dyDescent="0.4">
      <c r="B602" s="1">
        <v>600</v>
      </c>
      <c r="C602" s="1">
        <v>12</v>
      </c>
      <c r="D602" s="1" t="str">
        <f>scales[[#This Row],[nn1]]</f>
        <v>B</v>
      </c>
      <c r="E602" s="1" t="s">
        <v>87</v>
      </c>
      <c r="F602" s="1">
        <v>2</v>
      </c>
      <c r="G602" s="1" t="s">
        <v>88</v>
      </c>
      <c r="H602" s="1">
        <f t="shared" si="379"/>
        <v>3</v>
      </c>
      <c r="I602" s="1" t="str">
        <f>IF(COUNTIF(RMS_spelling[number],scales[[#This Row],[RMS]])&gt;0,"b","")</f>
        <v/>
      </c>
      <c r="J602" s="1">
        <f t="shared" si="380"/>
        <v>12</v>
      </c>
      <c r="K602" s="1">
        <f t="shared" si="381"/>
        <v>2</v>
      </c>
      <c r="L602" s="1">
        <f t="shared" si="382"/>
        <v>3</v>
      </c>
      <c r="M602" s="1">
        <f t="shared" si="383"/>
        <v>5</v>
      </c>
      <c r="N602" s="1">
        <f t="shared" si="384"/>
        <v>7</v>
      </c>
      <c r="O602" s="1">
        <f t="shared" si="385"/>
        <v>8</v>
      </c>
      <c r="P602" s="1">
        <f t="shared" si="386"/>
        <v>9</v>
      </c>
      <c r="Q602" s="1">
        <f t="shared" si="387"/>
        <v>11</v>
      </c>
      <c r="R602" s="1" t="str">
        <f>IFERROR(IF($I602="b",INDEX(flat_spelling[],MATCH(scales[[#This Row],[n1]],flat_spelling[number],0),2),INDEX(sharp_spelling[],MATCH(scales[[#This Row],[n1]],sharp_spelling[number],0),2)),"")</f>
        <v>B</v>
      </c>
      <c r="S602" s="1" t="str">
        <f>IFERROR(IF($I602="b",INDEX(flat_spelling[],MATCH(scales[[#This Row],[n2]],flat_spelling[number],0),2),INDEX(sharp_spelling[],MATCH(scales[[#This Row],[n2]],sharp_spelling[number],0),2)),"")</f>
        <v>C#</v>
      </c>
      <c r="T602" s="1" t="str">
        <f>IFERROR(IF($I602="b",INDEX(flat_spelling[],MATCH(scales[[#This Row],[n3]],flat_spelling[number],0),2),INDEX(sharp_spelling[],MATCH(scales[[#This Row],[n3]],sharp_spelling[number],0),2)),"")</f>
        <v>D</v>
      </c>
      <c r="U602" s="1" t="str">
        <f>IFERROR(IF($I602="b",INDEX(flat_spelling[],MATCH(scales[[#This Row],[n4]],flat_spelling[number],0),2),INDEX(sharp_spelling[],MATCH(scales[[#This Row],[n4]],sharp_spelling[number],0),2)),"")</f>
        <v>E</v>
      </c>
      <c r="V602" s="1" t="str">
        <f>IFERROR(IF($I602="b",INDEX(flat_spelling[],MATCH(scales[[#This Row],[n5]],flat_spelling[number],0),2),INDEX(sharp_spelling[],MATCH(scales[[#This Row],[n5]],sharp_spelling[number],0),2)),"")</f>
        <v>F#</v>
      </c>
      <c r="W602" s="1" t="str">
        <f>IFERROR(IF($I602="b",INDEX(flat_spelling[],MATCH(scales[[#This Row],[n6]],flat_spelling[number],0),2),INDEX(sharp_spelling[],MATCH(scales[[#This Row],[n6]],sharp_spelling[number],0),2)),"")</f>
        <v>G</v>
      </c>
      <c r="X602" s="1" t="str">
        <f>IFERROR(IF($I602="b",INDEX(flat_spelling[],MATCH(scales[[#This Row],[n7]],flat_spelling[number],0),2),INDEX(sharp_spelling[],MATCH(scales[[#This Row],[n7]],sharp_spelling[number],0),2)),"")</f>
        <v>G#</v>
      </c>
      <c r="Y602" s="1" t="str">
        <f>IFERROR(IF($I602="b",INDEX(flat_spelling[],MATCH(scales[[#This Row],[n8]],flat_spelling[number],0),2),INDEX(sharp_spelling[],MATCH(scales[[#This Row],[n8]],sharp_spelling[number],0),2)),"")</f>
        <v>A#</v>
      </c>
    </row>
    <row r="603" spans="2:25" x14ac:dyDescent="0.4">
      <c r="B603" s="1">
        <v>601</v>
      </c>
      <c r="C603" s="1">
        <v>1</v>
      </c>
      <c r="D603" s="1" t="str">
        <f>scales[[#This Row],[nn1]]</f>
        <v>C</v>
      </c>
      <c r="E603" s="1" t="s">
        <v>87</v>
      </c>
      <c r="F603" s="1">
        <v>3</v>
      </c>
      <c r="G603" s="1" t="s">
        <v>89</v>
      </c>
      <c r="H603" s="1">
        <f>MOD(H591+2,12)+1</f>
        <v>7</v>
      </c>
      <c r="I603" s="1" t="str">
        <f>IF(COUNTIF(RMS_spelling[number],scales[[#This Row],[RMS]])&gt;0,"b","")</f>
        <v/>
      </c>
      <c r="J603" s="1">
        <v>1</v>
      </c>
      <c r="K603" s="1">
        <v>3</v>
      </c>
      <c r="L603" s="1">
        <v>4</v>
      </c>
      <c r="M603" s="1">
        <v>5</v>
      </c>
      <c r="N603" s="1">
        <v>6</v>
      </c>
      <c r="O603" s="1">
        <v>8</v>
      </c>
      <c r="P603" s="1">
        <v>10</v>
      </c>
      <c r="Q603" s="1">
        <v>11</v>
      </c>
      <c r="R603" s="1" t="str">
        <f>IFERROR(IF($I603="b",INDEX(flat_spelling[],MATCH(scales[[#This Row],[n1]],flat_spelling[number],0),2),INDEX(sharp_spelling[],MATCH(scales[[#This Row],[n1]],sharp_spelling[number],0),2)),"")</f>
        <v>C</v>
      </c>
      <c r="S603" s="1" t="str">
        <f>IFERROR(IF($I603="b",INDEX(flat_spelling[],MATCH(scales[[#This Row],[n2]],flat_spelling[number],0),2),INDEX(sharp_spelling[],MATCH(scales[[#This Row],[n2]],sharp_spelling[number],0),2)),"")</f>
        <v>D</v>
      </c>
      <c r="T603" s="1" t="str">
        <f>IFERROR(IF($I603="b",INDEX(flat_spelling[],MATCH(scales[[#This Row],[n3]],flat_spelling[number],0),2),INDEX(sharp_spelling[],MATCH(scales[[#This Row],[n3]],sharp_spelling[number],0),2)),"")</f>
        <v>D#</v>
      </c>
      <c r="U603" s="1" t="str">
        <f>IFERROR(IF($I603="b",INDEX(flat_spelling[],MATCH(scales[[#This Row],[n4]],flat_spelling[number],0),2),INDEX(sharp_spelling[],MATCH(scales[[#This Row],[n4]],sharp_spelling[number],0),2)),"")</f>
        <v>E</v>
      </c>
      <c r="V603" s="1" t="str">
        <f>IFERROR(IF($I603="b",INDEX(flat_spelling[],MATCH(scales[[#This Row],[n5]],flat_spelling[number],0),2),INDEX(sharp_spelling[],MATCH(scales[[#This Row],[n5]],sharp_spelling[number],0),2)),"")</f>
        <v>F</v>
      </c>
      <c r="W603" s="1" t="str">
        <f>IFERROR(IF($I603="b",INDEX(flat_spelling[],MATCH(scales[[#This Row],[n6]],flat_spelling[number],0),2),INDEX(sharp_spelling[],MATCH(scales[[#This Row],[n6]],sharp_spelling[number],0),2)),"")</f>
        <v>G</v>
      </c>
      <c r="X603" s="1" t="str">
        <f>IFERROR(IF($I603="b",INDEX(flat_spelling[],MATCH(scales[[#This Row],[n7]],flat_spelling[number],0),2),INDEX(sharp_spelling[],MATCH(scales[[#This Row],[n7]],sharp_spelling[number],0),2)),"")</f>
        <v>A</v>
      </c>
      <c r="Y603" s="1" t="str">
        <f>IFERROR(IF($I603="b",INDEX(flat_spelling[],MATCH(scales[[#This Row],[n8]],flat_spelling[number],0),2),INDEX(sharp_spelling[],MATCH(scales[[#This Row],[n8]],sharp_spelling[number],0),2)),"")</f>
        <v>A#</v>
      </c>
    </row>
    <row r="604" spans="2:25" x14ac:dyDescent="0.4">
      <c r="B604" s="1">
        <v>602</v>
      </c>
      <c r="C604" s="1">
        <v>2</v>
      </c>
      <c r="D604" s="1" t="str">
        <f>scales[[#This Row],[nn1]]</f>
        <v>C#</v>
      </c>
      <c r="E604" s="1" t="s">
        <v>87</v>
      </c>
      <c r="F604" s="1">
        <v>3</v>
      </c>
      <c r="G604" s="1" t="s">
        <v>89</v>
      </c>
      <c r="H604" s="1">
        <f t="shared" ref="H604:H614" si="388">MOD(H603,12)+1</f>
        <v>8</v>
      </c>
      <c r="I604" s="1" t="str">
        <f>IF(COUNTIF(RMS_spelling[number],scales[[#This Row],[RMS]])&gt;0,"b","")</f>
        <v/>
      </c>
      <c r="J604" s="1">
        <f t="shared" ref="J604:J614" si="389">MOD(J603,12)+1</f>
        <v>2</v>
      </c>
      <c r="K604" s="1">
        <f t="shared" ref="K604:K614" si="390">MOD(K603,12)+1</f>
        <v>4</v>
      </c>
      <c r="L604" s="1">
        <f t="shared" ref="L604:L614" si="391">MOD(L603,12)+1</f>
        <v>5</v>
      </c>
      <c r="M604" s="1">
        <f t="shared" ref="M604:M614" si="392">MOD(M603,12)+1</f>
        <v>6</v>
      </c>
      <c r="N604" s="1">
        <f t="shared" ref="N604:N614" si="393">MOD(N603,12)+1</f>
        <v>7</v>
      </c>
      <c r="O604" s="1">
        <f t="shared" ref="O604:O614" si="394">MOD(O603,12)+1</f>
        <v>9</v>
      </c>
      <c r="P604" s="1">
        <f t="shared" ref="P604:P614" si="395">MOD(P603,12)+1</f>
        <v>11</v>
      </c>
      <c r="Q604" s="1">
        <f t="shared" ref="Q604:Q614" si="396">MOD(Q603,12)+1</f>
        <v>12</v>
      </c>
      <c r="R604" s="1" t="str">
        <f>IFERROR(IF($I604="b",INDEX(flat_spelling[],MATCH(scales[[#This Row],[n1]],flat_spelling[number],0),2),INDEX(sharp_spelling[],MATCH(scales[[#This Row],[n1]],sharp_spelling[number],0),2)),"")</f>
        <v>C#</v>
      </c>
      <c r="S604" s="1" t="str">
        <f>IFERROR(IF($I604="b",INDEX(flat_spelling[],MATCH(scales[[#This Row],[n2]],flat_spelling[number],0),2),INDEX(sharp_spelling[],MATCH(scales[[#This Row],[n2]],sharp_spelling[number],0),2)),"")</f>
        <v>D#</v>
      </c>
      <c r="T604" s="1" t="str">
        <f>IFERROR(IF($I604="b",INDEX(flat_spelling[],MATCH(scales[[#This Row],[n3]],flat_spelling[number],0),2),INDEX(sharp_spelling[],MATCH(scales[[#This Row],[n3]],sharp_spelling[number],0),2)),"")</f>
        <v>E</v>
      </c>
      <c r="U604" s="1" t="str">
        <f>IFERROR(IF($I604="b",INDEX(flat_spelling[],MATCH(scales[[#This Row],[n4]],flat_spelling[number],0),2),INDEX(sharp_spelling[],MATCH(scales[[#This Row],[n4]],sharp_spelling[number],0),2)),"")</f>
        <v>F</v>
      </c>
      <c r="V604" s="1" t="str">
        <f>IFERROR(IF($I604="b",INDEX(flat_spelling[],MATCH(scales[[#This Row],[n5]],flat_spelling[number],0),2),INDEX(sharp_spelling[],MATCH(scales[[#This Row],[n5]],sharp_spelling[number],0),2)),"")</f>
        <v>F#</v>
      </c>
      <c r="W604" s="1" t="str">
        <f>IFERROR(IF($I604="b",INDEX(flat_spelling[],MATCH(scales[[#This Row],[n6]],flat_spelling[number],0),2),INDEX(sharp_spelling[],MATCH(scales[[#This Row],[n6]],sharp_spelling[number],0),2)),"")</f>
        <v>G#</v>
      </c>
      <c r="X604" s="1" t="str">
        <f>IFERROR(IF($I604="b",INDEX(flat_spelling[],MATCH(scales[[#This Row],[n7]],flat_spelling[number],0),2),INDEX(sharp_spelling[],MATCH(scales[[#This Row],[n7]],sharp_spelling[number],0),2)),"")</f>
        <v>A#</v>
      </c>
      <c r="Y604" s="1" t="str">
        <f>IFERROR(IF($I604="b",INDEX(flat_spelling[],MATCH(scales[[#This Row],[n8]],flat_spelling[number],0),2),INDEX(sharp_spelling[],MATCH(scales[[#This Row],[n8]],sharp_spelling[number],0),2)),"")</f>
        <v>B</v>
      </c>
    </row>
    <row r="605" spans="2:25" x14ac:dyDescent="0.4">
      <c r="B605" s="1">
        <v>603</v>
      </c>
      <c r="C605" s="1">
        <v>3</v>
      </c>
      <c r="D605" s="1" t="str">
        <f>scales[[#This Row],[nn1]]</f>
        <v>D</v>
      </c>
      <c r="E605" s="1" t="s">
        <v>87</v>
      </c>
      <c r="F605" s="1">
        <v>3</v>
      </c>
      <c r="G605" s="1" t="s">
        <v>89</v>
      </c>
      <c r="H605" s="1">
        <f t="shared" si="388"/>
        <v>9</v>
      </c>
      <c r="I605" s="1" t="str">
        <f>IF(COUNTIF(RMS_spelling[number],scales[[#This Row],[RMS]])&gt;0,"b","")</f>
        <v>b</v>
      </c>
      <c r="J605" s="1">
        <f t="shared" si="389"/>
        <v>3</v>
      </c>
      <c r="K605" s="1">
        <f t="shared" si="390"/>
        <v>5</v>
      </c>
      <c r="L605" s="1">
        <f t="shared" si="391"/>
        <v>6</v>
      </c>
      <c r="M605" s="1">
        <f t="shared" si="392"/>
        <v>7</v>
      </c>
      <c r="N605" s="1">
        <f t="shared" si="393"/>
        <v>8</v>
      </c>
      <c r="O605" s="1">
        <f t="shared" si="394"/>
        <v>10</v>
      </c>
      <c r="P605" s="1">
        <f t="shared" si="395"/>
        <v>12</v>
      </c>
      <c r="Q605" s="1">
        <f t="shared" si="396"/>
        <v>1</v>
      </c>
      <c r="R605" s="1" t="str">
        <f>IFERROR(IF($I605="b",INDEX(flat_spelling[],MATCH(scales[[#This Row],[n1]],flat_spelling[number],0),2),INDEX(sharp_spelling[],MATCH(scales[[#This Row],[n1]],sharp_spelling[number],0),2)),"")</f>
        <v>D</v>
      </c>
      <c r="S605" s="1" t="str">
        <f>IFERROR(IF($I605="b",INDEX(flat_spelling[],MATCH(scales[[#This Row],[n2]],flat_spelling[number],0),2),INDEX(sharp_spelling[],MATCH(scales[[#This Row],[n2]],sharp_spelling[number],0),2)),"")</f>
        <v>E</v>
      </c>
      <c r="T605" s="1" t="str">
        <f>IFERROR(IF($I605="b",INDEX(flat_spelling[],MATCH(scales[[#This Row],[n3]],flat_spelling[number],0),2),INDEX(sharp_spelling[],MATCH(scales[[#This Row],[n3]],sharp_spelling[number],0),2)),"")</f>
        <v>F</v>
      </c>
      <c r="U605" s="1" t="str">
        <f>IFERROR(IF($I605="b",INDEX(flat_spelling[],MATCH(scales[[#This Row],[n4]],flat_spelling[number],0),2),INDEX(sharp_spelling[],MATCH(scales[[#This Row],[n4]],sharp_spelling[number],0),2)),"")</f>
        <v>Gb</v>
      </c>
      <c r="V605" s="1" t="str">
        <f>IFERROR(IF($I605="b",INDEX(flat_spelling[],MATCH(scales[[#This Row],[n5]],flat_spelling[number],0),2),INDEX(sharp_spelling[],MATCH(scales[[#This Row],[n5]],sharp_spelling[number],0),2)),"")</f>
        <v>G</v>
      </c>
      <c r="W605" s="1" t="str">
        <f>IFERROR(IF($I605="b",INDEX(flat_spelling[],MATCH(scales[[#This Row],[n6]],flat_spelling[number],0),2),INDEX(sharp_spelling[],MATCH(scales[[#This Row],[n6]],sharp_spelling[number],0),2)),"")</f>
        <v>A</v>
      </c>
      <c r="X605" s="1" t="str">
        <f>IFERROR(IF($I605="b",INDEX(flat_spelling[],MATCH(scales[[#This Row],[n7]],flat_spelling[number],0),2),INDEX(sharp_spelling[],MATCH(scales[[#This Row],[n7]],sharp_spelling[number],0),2)),"")</f>
        <v>B</v>
      </c>
      <c r="Y605" s="1" t="str">
        <f>IFERROR(IF($I605="b",INDEX(flat_spelling[],MATCH(scales[[#This Row],[n8]],flat_spelling[number],0),2),INDEX(sharp_spelling[],MATCH(scales[[#This Row],[n8]],sharp_spelling[number],0),2)),"")</f>
        <v>C</v>
      </c>
    </row>
    <row r="606" spans="2:25" x14ac:dyDescent="0.4">
      <c r="B606" s="1">
        <v>604</v>
      </c>
      <c r="C606" s="1">
        <v>4</v>
      </c>
      <c r="D606" s="1" t="str">
        <f>scales[[#This Row],[nn1]]</f>
        <v>D#</v>
      </c>
      <c r="E606" s="1" t="s">
        <v>87</v>
      </c>
      <c r="F606" s="1">
        <v>3</v>
      </c>
      <c r="G606" s="1" t="s">
        <v>89</v>
      </c>
      <c r="H606" s="1">
        <f t="shared" si="388"/>
        <v>10</v>
      </c>
      <c r="I606" s="1" t="str">
        <f>IF(COUNTIF(RMS_spelling[number],scales[[#This Row],[RMS]])&gt;0,"b","")</f>
        <v/>
      </c>
      <c r="J606" s="1">
        <f t="shared" si="389"/>
        <v>4</v>
      </c>
      <c r="K606" s="1">
        <f t="shared" si="390"/>
        <v>6</v>
      </c>
      <c r="L606" s="1">
        <f t="shared" si="391"/>
        <v>7</v>
      </c>
      <c r="M606" s="1">
        <f t="shared" si="392"/>
        <v>8</v>
      </c>
      <c r="N606" s="1">
        <f t="shared" si="393"/>
        <v>9</v>
      </c>
      <c r="O606" s="1">
        <f t="shared" si="394"/>
        <v>11</v>
      </c>
      <c r="P606" s="1">
        <f t="shared" si="395"/>
        <v>1</v>
      </c>
      <c r="Q606" s="1">
        <f t="shared" si="396"/>
        <v>2</v>
      </c>
      <c r="R606" s="1" t="str">
        <f>IFERROR(IF($I606="b",INDEX(flat_spelling[],MATCH(scales[[#This Row],[n1]],flat_spelling[number],0),2),INDEX(sharp_spelling[],MATCH(scales[[#This Row],[n1]],sharp_spelling[number],0),2)),"")</f>
        <v>D#</v>
      </c>
      <c r="S606" s="1" t="str">
        <f>IFERROR(IF($I606="b",INDEX(flat_spelling[],MATCH(scales[[#This Row],[n2]],flat_spelling[number],0),2),INDEX(sharp_spelling[],MATCH(scales[[#This Row],[n2]],sharp_spelling[number],0),2)),"")</f>
        <v>F</v>
      </c>
      <c r="T606" s="1" t="str">
        <f>IFERROR(IF($I606="b",INDEX(flat_spelling[],MATCH(scales[[#This Row],[n3]],flat_spelling[number],0),2),INDEX(sharp_spelling[],MATCH(scales[[#This Row],[n3]],sharp_spelling[number],0),2)),"")</f>
        <v>F#</v>
      </c>
      <c r="U606" s="1" t="str">
        <f>IFERROR(IF($I606="b",INDEX(flat_spelling[],MATCH(scales[[#This Row],[n4]],flat_spelling[number],0),2),INDEX(sharp_spelling[],MATCH(scales[[#This Row],[n4]],sharp_spelling[number],0),2)),"")</f>
        <v>G</v>
      </c>
      <c r="V606" s="1" t="str">
        <f>IFERROR(IF($I606="b",INDEX(flat_spelling[],MATCH(scales[[#This Row],[n5]],flat_spelling[number],0),2),INDEX(sharp_spelling[],MATCH(scales[[#This Row],[n5]],sharp_spelling[number],0),2)),"")</f>
        <v>G#</v>
      </c>
      <c r="W606" s="1" t="str">
        <f>IFERROR(IF($I606="b",INDEX(flat_spelling[],MATCH(scales[[#This Row],[n6]],flat_spelling[number],0),2),INDEX(sharp_spelling[],MATCH(scales[[#This Row],[n6]],sharp_spelling[number],0),2)),"")</f>
        <v>A#</v>
      </c>
      <c r="X606" s="1" t="str">
        <f>IFERROR(IF($I606="b",INDEX(flat_spelling[],MATCH(scales[[#This Row],[n7]],flat_spelling[number],0),2),INDEX(sharp_spelling[],MATCH(scales[[#This Row],[n7]],sharp_spelling[number],0),2)),"")</f>
        <v>C</v>
      </c>
      <c r="Y606" s="1" t="str">
        <f>IFERROR(IF($I606="b",INDEX(flat_spelling[],MATCH(scales[[#This Row],[n8]],flat_spelling[number],0),2),INDEX(sharp_spelling[],MATCH(scales[[#This Row],[n8]],sharp_spelling[number],0),2)),"")</f>
        <v>C#</v>
      </c>
    </row>
    <row r="607" spans="2:25" x14ac:dyDescent="0.4">
      <c r="B607" s="1">
        <v>605</v>
      </c>
      <c r="C607" s="1">
        <v>5</v>
      </c>
      <c r="D607" s="1" t="str">
        <f>scales[[#This Row],[nn1]]</f>
        <v>E</v>
      </c>
      <c r="E607" s="1" t="s">
        <v>87</v>
      </c>
      <c r="F607" s="1">
        <v>3</v>
      </c>
      <c r="G607" s="1" t="s">
        <v>89</v>
      </c>
      <c r="H607" s="1">
        <f t="shared" si="388"/>
        <v>11</v>
      </c>
      <c r="I607" s="1" t="str">
        <f>IF(COUNTIF(RMS_spelling[number],scales[[#This Row],[RMS]])&gt;0,"b","")</f>
        <v>b</v>
      </c>
      <c r="J607" s="1">
        <f t="shared" si="389"/>
        <v>5</v>
      </c>
      <c r="K607" s="1">
        <f t="shared" si="390"/>
        <v>7</v>
      </c>
      <c r="L607" s="1">
        <f t="shared" si="391"/>
        <v>8</v>
      </c>
      <c r="M607" s="1">
        <f t="shared" si="392"/>
        <v>9</v>
      </c>
      <c r="N607" s="1">
        <f t="shared" si="393"/>
        <v>10</v>
      </c>
      <c r="O607" s="1">
        <f t="shared" si="394"/>
        <v>12</v>
      </c>
      <c r="P607" s="1">
        <f t="shared" si="395"/>
        <v>2</v>
      </c>
      <c r="Q607" s="1">
        <f t="shared" si="396"/>
        <v>3</v>
      </c>
      <c r="R607" s="1" t="str">
        <f>IFERROR(IF($I607="b",INDEX(flat_spelling[],MATCH(scales[[#This Row],[n1]],flat_spelling[number],0),2),INDEX(sharp_spelling[],MATCH(scales[[#This Row],[n1]],sharp_spelling[number],0),2)),"")</f>
        <v>E</v>
      </c>
      <c r="S607" s="1" t="str">
        <f>IFERROR(IF($I607="b",INDEX(flat_spelling[],MATCH(scales[[#This Row],[n2]],flat_spelling[number],0),2),INDEX(sharp_spelling[],MATCH(scales[[#This Row],[n2]],sharp_spelling[number],0),2)),"")</f>
        <v>Gb</v>
      </c>
      <c r="T607" s="1" t="str">
        <f>IFERROR(IF($I607="b",INDEX(flat_spelling[],MATCH(scales[[#This Row],[n3]],flat_spelling[number],0),2),INDEX(sharp_spelling[],MATCH(scales[[#This Row],[n3]],sharp_spelling[number],0),2)),"")</f>
        <v>G</v>
      </c>
      <c r="U607" s="1" t="str">
        <f>IFERROR(IF($I607="b",INDEX(flat_spelling[],MATCH(scales[[#This Row],[n4]],flat_spelling[number],0),2),INDEX(sharp_spelling[],MATCH(scales[[#This Row],[n4]],sharp_spelling[number],0),2)),"")</f>
        <v>Ab</v>
      </c>
      <c r="V607" s="1" t="str">
        <f>IFERROR(IF($I607="b",INDEX(flat_spelling[],MATCH(scales[[#This Row],[n5]],flat_spelling[number],0),2),INDEX(sharp_spelling[],MATCH(scales[[#This Row],[n5]],sharp_spelling[number],0),2)),"")</f>
        <v>A</v>
      </c>
      <c r="W607" s="1" t="str">
        <f>IFERROR(IF($I607="b",INDEX(flat_spelling[],MATCH(scales[[#This Row],[n6]],flat_spelling[number],0),2),INDEX(sharp_spelling[],MATCH(scales[[#This Row],[n6]],sharp_spelling[number],0),2)),"")</f>
        <v>B</v>
      </c>
      <c r="X607" s="1" t="str">
        <f>IFERROR(IF($I607="b",INDEX(flat_spelling[],MATCH(scales[[#This Row],[n7]],flat_spelling[number],0),2),INDEX(sharp_spelling[],MATCH(scales[[#This Row],[n7]],sharp_spelling[number],0),2)),"")</f>
        <v>Db</v>
      </c>
      <c r="Y607" s="1" t="str">
        <f>IFERROR(IF($I607="b",INDEX(flat_spelling[],MATCH(scales[[#This Row],[n8]],flat_spelling[number],0),2),INDEX(sharp_spelling[],MATCH(scales[[#This Row],[n8]],sharp_spelling[number],0),2)),"")</f>
        <v>D</v>
      </c>
    </row>
    <row r="608" spans="2:25" x14ac:dyDescent="0.4">
      <c r="B608" s="1">
        <v>606</v>
      </c>
      <c r="C608" s="1">
        <v>6</v>
      </c>
      <c r="D608" s="1" t="str">
        <f>scales[[#This Row],[nn1]]</f>
        <v>F</v>
      </c>
      <c r="E608" s="1" t="s">
        <v>87</v>
      </c>
      <c r="F608" s="1">
        <v>3</v>
      </c>
      <c r="G608" s="1" t="s">
        <v>89</v>
      </c>
      <c r="H608" s="1">
        <f t="shared" si="388"/>
        <v>12</v>
      </c>
      <c r="I608" s="1" t="str">
        <f>IF(COUNTIF(RMS_spelling[number],scales[[#This Row],[RMS]])&gt;0,"b","")</f>
        <v/>
      </c>
      <c r="J608" s="1">
        <f t="shared" si="389"/>
        <v>6</v>
      </c>
      <c r="K608" s="1">
        <f t="shared" si="390"/>
        <v>8</v>
      </c>
      <c r="L608" s="1">
        <f t="shared" si="391"/>
        <v>9</v>
      </c>
      <c r="M608" s="1">
        <f t="shared" si="392"/>
        <v>10</v>
      </c>
      <c r="N608" s="1">
        <f t="shared" si="393"/>
        <v>11</v>
      </c>
      <c r="O608" s="1">
        <f t="shared" si="394"/>
        <v>1</v>
      </c>
      <c r="P608" s="1">
        <f t="shared" si="395"/>
        <v>3</v>
      </c>
      <c r="Q608" s="1">
        <f t="shared" si="396"/>
        <v>4</v>
      </c>
      <c r="R608" s="1" t="str">
        <f>IFERROR(IF($I608="b",INDEX(flat_spelling[],MATCH(scales[[#This Row],[n1]],flat_spelling[number],0),2),INDEX(sharp_spelling[],MATCH(scales[[#This Row],[n1]],sharp_spelling[number],0),2)),"")</f>
        <v>F</v>
      </c>
      <c r="S608" s="1" t="str">
        <f>IFERROR(IF($I608="b",INDEX(flat_spelling[],MATCH(scales[[#This Row],[n2]],flat_spelling[number],0),2),INDEX(sharp_spelling[],MATCH(scales[[#This Row],[n2]],sharp_spelling[number],0),2)),"")</f>
        <v>G</v>
      </c>
      <c r="T608" s="1" t="str">
        <f>IFERROR(IF($I608="b",INDEX(flat_spelling[],MATCH(scales[[#This Row],[n3]],flat_spelling[number],0),2),INDEX(sharp_spelling[],MATCH(scales[[#This Row],[n3]],sharp_spelling[number],0),2)),"")</f>
        <v>G#</v>
      </c>
      <c r="U608" s="1" t="str">
        <f>IFERROR(IF($I608="b",INDEX(flat_spelling[],MATCH(scales[[#This Row],[n4]],flat_spelling[number],0),2),INDEX(sharp_spelling[],MATCH(scales[[#This Row],[n4]],sharp_spelling[number],0),2)),"")</f>
        <v>A</v>
      </c>
      <c r="V608" s="1" t="str">
        <f>IFERROR(IF($I608="b",INDEX(flat_spelling[],MATCH(scales[[#This Row],[n5]],flat_spelling[number],0),2),INDEX(sharp_spelling[],MATCH(scales[[#This Row],[n5]],sharp_spelling[number],0),2)),"")</f>
        <v>A#</v>
      </c>
      <c r="W608" s="1" t="str">
        <f>IFERROR(IF($I608="b",INDEX(flat_spelling[],MATCH(scales[[#This Row],[n6]],flat_spelling[number],0),2),INDEX(sharp_spelling[],MATCH(scales[[#This Row],[n6]],sharp_spelling[number],0),2)),"")</f>
        <v>C</v>
      </c>
      <c r="X608" s="1" t="str">
        <f>IFERROR(IF($I608="b",INDEX(flat_spelling[],MATCH(scales[[#This Row],[n7]],flat_spelling[number],0),2),INDEX(sharp_spelling[],MATCH(scales[[#This Row],[n7]],sharp_spelling[number],0),2)),"")</f>
        <v>D</v>
      </c>
      <c r="Y608" s="1" t="str">
        <f>IFERROR(IF($I608="b",INDEX(flat_spelling[],MATCH(scales[[#This Row],[n8]],flat_spelling[number],0),2),INDEX(sharp_spelling[],MATCH(scales[[#This Row],[n8]],sharp_spelling[number],0),2)),"")</f>
        <v>D#</v>
      </c>
    </row>
    <row r="609" spans="2:25" x14ac:dyDescent="0.4">
      <c r="B609" s="1">
        <v>607</v>
      </c>
      <c r="C609" s="1">
        <v>7</v>
      </c>
      <c r="D609" s="1" t="str">
        <f>scales[[#This Row],[nn1]]</f>
        <v>Gb</v>
      </c>
      <c r="E609" s="1" t="s">
        <v>87</v>
      </c>
      <c r="F609" s="1">
        <v>3</v>
      </c>
      <c r="G609" s="1" t="s">
        <v>89</v>
      </c>
      <c r="H609" s="1">
        <f t="shared" si="388"/>
        <v>1</v>
      </c>
      <c r="I609" s="1" t="str">
        <f>IF(COUNTIF(RMS_spelling[number],scales[[#This Row],[RMS]])&gt;0,"b","")</f>
        <v>b</v>
      </c>
      <c r="J609" s="1">
        <f t="shared" si="389"/>
        <v>7</v>
      </c>
      <c r="K609" s="1">
        <f t="shared" si="390"/>
        <v>9</v>
      </c>
      <c r="L609" s="1">
        <f t="shared" si="391"/>
        <v>10</v>
      </c>
      <c r="M609" s="1">
        <f t="shared" si="392"/>
        <v>11</v>
      </c>
      <c r="N609" s="1">
        <f t="shared" si="393"/>
        <v>12</v>
      </c>
      <c r="O609" s="1">
        <f t="shared" si="394"/>
        <v>2</v>
      </c>
      <c r="P609" s="1">
        <f t="shared" si="395"/>
        <v>4</v>
      </c>
      <c r="Q609" s="1">
        <f t="shared" si="396"/>
        <v>5</v>
      </c>
      <c r="R609" s="1" t="str">
        <f>IFERROR(IF($I609="b",INDEX(flat_spelling[],MATCH(scales[[#This Row],[n1]],flat_spelling[number],0),2),INDEX(sharp_spelling[],MATCH(scales[[#This Row],[n1]],sharp_spelling[number],0),2)),"")</f>
        <v>Gb</v>
      </c>
      <c r="S609" s="1" t="str">
        <f>IFERROR(IF($I609="b",INDEX(flat_spelling[],MATCH(scales[[#This Row],[n2]],flat_spelling[number],0),2),INDEX(sharp_spelling[],MATCH(scales[[#This Row],[n2]],sharp_spelling[number],0),2)),"")</f>
        <v>Ab</v>
      </c>
      <c r="T609" s="1" t="str">
        <f>IFERROR(IF($I609="b",INDEX(flat_spelling[],MATCH(scales[[#This Row],[n3]],flat_spelling[number],0),2),INDEX(sharp_spelling[],MATCH(scales[[#This Row],[n3]],sharp_spelling[number],0),2)),"")</f>
        <v>A</v>
      </c>
      <c r="U609" s="1" t="str">
        <f>IFERROR(IF($I609="b",INDEX(flat_spelling[],MATCH(scales[[#This Row],[n4]],flat_spelling[number],0),2),INDEX(sharp_spelling[],MATCH(scales[[#This Row],[n4]],sharp_spelling[number],0),2)),"")</f>
        <v>Bb</v>
      </c>
      <c r="V609" s="1" t="str">
        <f>IFERROR(IF($I609="b",INDEX(flat_spelling[],MATCH(scales[[#This Row],[n5]],flat_spelling[number],0),2),INDEX(sharp_spelling[],MATCH(scales[[#This Row],[n5]],sharp_spelling[number],0),2)),"")</f>
        <v>B</v>
      </c>
      <c r="W609" s="1" t="str">
        <f>IFERROR(IF($I609="b",INDEX(flat_spelling[],MATCH(scales[[#This Row],[n6]],flat_spelling[number],0),2),INDEX(sharp_spelling[],MATCH(scales[[#This Row],[n6]],sharp_spelling[number],0),2)),"")</f>
        <v>Db</v>
      </c>
      <c r="X609" s="1" t="str">
        <f>IFERROR(IF($I609="b",INDEX(flat_spelling[],MATCH(scales[[#This Row],[n7]],flat_spelling[number],0),2),INDEX(sharp_spelling[],MATCH(scales[[#This Row],[n7]],sharp_spelling[number],0),2)),"")</f>
        <v>Eb</v>
      </c>
      <c r="Y609" s="1" t="str">
        <f>IFERROR(IF($I609="b",INDEX(flat_spelling[],MATCH(scales[[#This Row],[n8]],flat_spelling[number],0),2),INDEX(sharp_spelling[],MATCH(scales[[#This Row],[n8]],sharp_spelling[number],0),2)),"")</f>
        <v>E</v>
      </c>
    </row>
    <row r="610" spans="2:25" x14ac:dyDescent="0.4">
      <c r="B610" s="1">
        <v>608</v>
      </c>
      <c r="C610" s="1">
        <v>8</v>
      </c>
      <c r="D610" s="1" t="str">
        <f>scales[[#This Row],[nn1]]</f>
        <v>G</v>
      </c>
      <c r="E610" s="1" t="s">
        <v>87</v>
      </c>
      <c r="F610" s="1">
        <v>3</v>
      </c>
      <c r="G610" s="1" t="s">
        <v>89</v>
      </c>
      <c r="H610" s="1">
        <f t="shared" si="388"/>
        <v>2</v>
      </c>
      <c r="I610" s="1" t="str">
        <f>IF(COUNTIF(RMS_spelling[number],scales[[#This Row],[RMS]])&gt;0,"b","")</f>
        <v>b</v>
      </c>
      <c r="J610" s="1">
        <f t="shared" si="389"/>
        <v>8</v>
      </c>
      <c r="K610" s="1">
        <f t="shared" si="390"/>
        <v>10</v>
      </c>
      <c r="L610" s="1">
        <f t="shared" si="391"/>
        <v>11</v>
      </c>
      <c r="M610" s="1">
        <f t="shared" si="392"/>
        <v>12</v>
      </c>
      <c r="N610" s="1">
        <f t="shared" si="393"/>
        <v>1</v>
      </c>
      <c r="O610" s="1">
        <f t="shared" si="394"/>
        <v>3</v>
      </c>
      <c r="P610" s="1">
        <f t="shared" si="395"/>
        <v>5</v>
      </c>
      <c r="Q610" s="1">
        <f t="shared" si="396"/>
        <v>6</v>
      </c>
      <c r="R610" s="1" t="str">
        <f>IFERROR(IF($I610="b",INDEX(flat_spelling[],MATCH(scales[[#This Row],[n1]],flat_spelling[number],0),2),INDEX(sharp_spelling[],MATCH(scales[[#This Row],[n1]],sharp_spelling[number],0),2)),"")</f>
        <v>G</v>
      </c>
      <c r="S610" s="1" t="str">
        <f>IFERROR(IF($I610="b",INDEX(flat_spelling[],MATCH(scales[[#This Row],[n2]],flat_spelling[number],0),2),INDEX(sharp_spelling[],MATCH(scales[[#This Row],[n2]],sharp_spelling[number],0),2)),"")</f>
        <v>A</v>
      </c>
      <c r="T610" s="1" t="str">
        <f>IFERROR(IF($I610="b",INDEX(flat_spelling[],MATCH(scales[[#This Row],[n3]],flat_spelling[number],0),2),INDEX(sharp_spelling[],MATCH(scales[[#This Row],[n3]],sharp_spelling[number],0),2)),"")</f>
        <v>Bb</v>
      </c>
      <c r="U610" s="1" t="str">
        <f>IFERROR(IF($I610="b",INDEX(flat_spelling[],MATCH(scales[[#This Row],[n4]],flat_spelling[number],0),2),INDEX(sharp_spelling[],MATCH(scales[[#This Row],[n4]],sharp_spelling[number],0),2)),"")</f>
        <v>B</v>
      </c>
      <c r="V610" s="1" t="str">
        <f>IFERROR(IF($I610="b",INDEX(flat_spelling[],MATCH(scales[[#This Row],[n5]],flat_spelling[number],0),2),INDEX(sharp_spelling[],MATCH(scales[[#This Row],[n5]],sharp_spelling[number],0),2)),"")</f>
        <v>C</v>
      </c>
      <c r="W610" s="1" t="str">
        <f>IFERROR(IF($I610="b",INDEX(flat_spelling[],MATCH(scales[[#This Row],[n6]],flat_spelling[number],0),2),INDEX(sharp_spelling[],MATCH(scales[[#This Row],[n6]],sharp_spelling[number],0),2)),"")</f>
        <v>D</v>
      </c>
      <c r="X610" s="1" t="str">
        <f>IFERROR(IF($I610="b",INDEX(flat_spelling[],MATCH(scales[[#This Row],[n7]],flat_spelling[number],0),2),INDEX(sharp_spelling[],MATCH(scales[[#This Row],[n7]],sharp_spelling[number],0),2)),"")</f>
        <v>E</v>
      </c>
      <c r="Y610" s="1" t="str">
        <f>IFERROR(IF($I610="b",INDEX(flat_spelling[],MATCH(scales[[#This Row],[n8]],flat_spelling[number],0),2),INDEX(sharp_spelling[],MATCH(scales[[#This Row],[n8]],sharp_spelling[number],0),2)),"")</f>
        <v>F</v>
      </c>
    </row>
    <row r="611" spans="2:25" x14ac:dyDescent="0.4">
      <c r="B611" s="1">
        <v>609</v>
      </c>
      <c r="C611" s="1">
        <v>9</v>
      </c>
      <c r="D611" s="1" t="str">
        <f>scales[[#This Row],[nn1]]</f>
        <v>G#</v>
      </c>
      <c r="E611" s="1" t="s">
        <v>87</v>
      </c>
      <c r="F611" s="1">
        <v>3</v>
      </c>
      <c r="G611" s="1" t="s">
        <v>89</v>
      </c>
      <c r="H611" s="1">
        <f t="shared" si="388"/>
        <v>3</v>
      </c>
      <c r="I611" s="1" t="str">
        <f>IF(COUNTIF(RMS_spelling[number],scales[[#This Row],[RMS]])&gt;0,"b","")</f>
        <v/>
      </c>
      <c r="J611" s="1">
        <f t="shared" si="389"/>
        <v>9</v>
      </c>
      <c r="K611" s="1">
        <f t="shared" si="390"/>
        <v>11</v>
      </c>
      <c r="L611" s="1">
        <f t="shared" si="391"/>
        <v>12</v>
      </c>
      <c r="M611" s="1">
        <f t="shared" si="392"/>
        <v>1</v>
      </c>
      <c r="N611" s="1">
        <f t="shared" si="393"/>
        <v>2</v>
      </c>
      <c r="O611" s="1">
        <f t="shared" si="394"/>
        <v>4</v>
      </c>
      <c r="P611" s="1">
        <f t="shared" si="395"/>
        <v>6</v>
      </c>
      <c r="Q611" s="1">
        <f t="shared" si="396"/>
        <v>7</v>
      </c>
      <c r="R611" s="1" t="str">
        <f>IFERROR(IF($I611="b",INDEX(flat_spelling[],MATCH(scales[[#This Row],[n1]],flat_spelling[number],0),2),INDEX(sharp_spelling[],MATCH(scales[[#This Row],[n1]],sharp_spelling[number],0),2)),"")</f>
        <v>G#</v>
      </c>
      <c r="S611" s="1" t="str">
        <f>IFERROR(IF($I611="b",INDEX(flat_spelling[],MATCH(scales[[#This Row],[n2]],flat_spelling[number],0),2),INDEX(sharp_spelling[],MATCH(scales[[#This Row],[n2]],sharp_spelling[number],0),2)),"")</f>
        <v>A#</v>
      </c>
      <c r="T611" s="1" t="str">
        <f>IFERROR(IF($I611="b",INDEX(flat_spelling[],MATCH(scales[[#This Row],[n3]],flat_spelling[number],0),2),INDEX(sharp_spelling[],MATCH(scales[[#This Row],[n3]],sharp_spelling[number],0),2)),"")</f>
        <v>B</v>
      </c>
      <c r="U611" s="1" t="str">
        <f>IFERROR(IF($I611="b",INDEX(flat_spelling[],MATCH(scales[[#This Row],[n4]],flat_spelling[number],0),2),INDEX(sharp_spelling[],MATCH(scales[[#This Row],[n4]],sharp_spelling[number],0),2)),"")</f>
        <v>C</v>
      </c>
      <c r="V611" s="1" t="str">
        <f>IFERROR(IF($I611="b",INDEX(flat_spelling[],MATCH(scales[[#This Row],[n5]],flat_spelling[number],0),2),INDEX(sharp_spelling[],MATCH(scales[[#This Row],[n5]],sharp_spelling[number],0),2)),"")</f>
        <v>C#</v>
      </c>
      <c r="W611" s="1" t="str">
        <f>IFERROR(IF($I611="b",INDEX(flat_spelling[],MATCH(scales[[#This Row],[n6]],flat_spelling[number],0),2),INDEX(sharp_spelling[],MATCH(scales[[#This Row],[n6]],sharp_spelling[number],0),2)),"")</f>
        <v>D#</v>
      </c>
      <c r="X611" s="1" t="str">
        <f>IFERROR(IF($I611="b",INDEX(flat_spelling[],MATCH(scales[[#This Row],[n7]],flat_spelling[number],0),2),INDEX(sharp_spelling[],MATCH(scales[[#This Row],[n7]],sharp_spelling[number],0),2)),"")</f>
        <v>F</v>
      </c>
      <c r="Y611" s="1" t="str">
        <f>IFERROR(IF($I611="b",INDEX(flat_spelling[],MATCH(scales[[#This Row],[n8]],flat_spelling[number],0),2),INDEX(sharp_spelling[],MATCH(scales[[#This Row],[n8]],sharp_spelling[number],0),2)),"")</f>
        <v>F#</v>
      </c>
    </row>
    <row r="612" spans="2:25" x14ac:dyDescent="0.4">
      <c r="B612" s="1">
        <v>610</v>
      </c>
      <c r="C612" s="1">
        <v>10</v>
      </c>
      <c r="D612" s="1" t="str">
        <f>scales[[#This Row],[nn1]]</f>
        <v>A</v>
      </c>
      <c r="E612" s="1" t="s">
        <v>87</v>
      </c>
      <c r="F612" s="1">
        <v>3</v>
      </c>
      <c r="G612" s="1" t="s">
        <v>89</v>
      </c>
      <c r="H612" s="1">
        <f t="shared" si="388"/>
        <v>4</v>
      </c>
      <c r="I612" s="1" t="str">
        <f>IF(COUNTIF(RMS_spelling[number],scales[[#This Row],[RMS]])&gt;0,"b","")</f>
        <v>b</v>
      </c>
      <c r="J612" s="1">
        <f t="shared" si="389"/>
        <v>10</v>
      </c>
      <c r="K612" s="1">
        <f t="shared" si="390"/>
        <v>12</v>
      </c>
      <c r="L612" s="1">
        <f t="shared" si="391"/>
        <v>1</v>
      </c>
      <c r="M612" s="1">
        <f t="shared" si="392"/>
        <v>2</v>
      </c>
      <c r="N612" s="1">
        <f t="shared" si="393"/>
        <v>3</v>
      </c>
      <c r="O612" s="1">
        <f t="shared" si="394"/>
        <v>5</v>
      </c>
      <c r="P612" s="1">
        <f t="shared" si="395"/>
        <v>7</v>
      </c>
      <c r="Q612" s="1">
        <f t="shared" si="396"/>
        <v>8</v>
      </c>
      <c r="R612" s="1" t="str">
        <f>IFERROR(IF($I612="b",INDEX(flat_spelling[],MATCH(scales[[#This Row],[n1]],flat_spelling[number],0),2),INDEX(sharp_spelling[],MATCH(scales[[#This Row],[n1]],sharp_spelling[number],0),2)),"")</f>
        <v>A</v>
      </c>
      <c r="S612" s="1" t="str">
        <f>IFERROR(IF($I612="b",INDEX(flat_spelling[],MATCH(scales[[#This Row],[n2]],flat_spelling[number],0),2),INDEX(sharp_spelling[],MATCH(scales[[#This Row],[n2]],sharp_spelling[number],0),2)),"")</f>
        <v>B</v>
      </c>
      <c r="T612" s="1" t="str">
        <f>IFERROR(IF($I612="b",INDEX(flat_spelling[],MATCH(scales[[#This Row],[n3]],flat_spelling[number],0),2),INDEX(sharp_spelling[],MATCH(scales[[#This Row],[n3]],sharp_spelling[number],0),2)),"")</f>
        <v>C</v>
      </c>
      <c r="U612" s="1" t="str">
        <f>IFERROR(IF($I612="b",INDEX(flat_spelling[],MATCH(scales[[#This Row],[n4]],flat_spelling[number],0),2),INDEX(sharp_spelling[],MATCH(scales[[#This Row],[n4]],sharp_spelling[number],0),2)),"")</f>
        <v>Db</v>
      </c>
      <c r="V612" s="1" t="str">
        <f>IFERROR(IF($I612="b",INDEX(flat_spelling[],MATCH(scales[[#This Row],[n5]],flat_spelling[number],0),2),INDEX(sharp_spelling[],MATCH(scales[[#This Row],[n5]],sharp_spelling[number],0),2)),"")</f>
        <v>D</v>
      </c>
      <c r="W612" s="1" t="str">
        <f>IFERROR(IF($I612="b",INDEX(flat_spelling[],MATCH(scales[[#This Row],[n6]],flat_spelling[number],0),2),INDEX(sharp_spelling[],MATCH(scales[[#This Row],[n6]],sharp_spelling[number],0),2)),"")</f>
        <v>E</v>
      </c>
      <c r="X612" s="1" t="str">
        <f>IFERROR(IF($I612="b",INDEX(flat_spelling[],MATCH(scales[[#This Row],[n7]],flat_spelling[number],0),2),INDEX(sharp_spelling[],MATCH(scales[[#This Row],[n7]],sharp_spelling[number],0),2)),"")</f>
        <v>Gb</v>
      </c>
      <c r="Y612" s="1" t="str">
        <f>IFERROR(IF($I612="b",INDEX(flat_spelling[],MATCH(scales[[#This Row],[n8]],flat_spelling[number],0),2),INDEX(sharp_spelling[],MATCH(scales[[#This Row],[n8]],sharp_spelling[number],0),2)),"")</f>
        <v>G</v>
      </c>
    </row>
    <row r="613" spans="2:25" x14ac:dyDescent="0.4">
      <c r="B613" s="1">
        <v>611</v>
      </c>
      <c r="C613" s="1">
        <v>11</v>
      </c>
      <c r="D613" s="1" t="str">
        <f>scales[[#This Row],[nn1]]</f>
        <v>A#</v>
      </c>
      <c r="E613" s="1" t="s">
        <v>87</v>
      </c>
      <c r="F613" s="1">
        <v>3</v>
      </c>
      <c r="G613" s="1" t="s">
        <v>89</v>
      </c>
      <c r="H613" s="1">
        <f t="shared" si="388"/>
        <v>5</v>
      </c>
      <c r="I613" s="1" t="str">
        <f>IF(COUNTIF(RMS_spelling[number],scales[[#This Row],[RMS]])&gt;0,"b","")</f>
        <v/>
      </c>
      <c r="J613" s="1">
        <f t="shared" si="389"/>
        <v>11</v>
      </c>
      <c r="K613" s="1">
        <f t="shared" si="390"/>
        <v>1</v>
      </c>
      <c r="L613" s="1">
        <f t="shared" si="391"/>
        <v>2</v>
      </c>
      <c r="M613" s="1">
        <f t="shared" si="392"/>
        <v>3</v>
      </c>
      <c r="N613" s="1">
        <f t="shared" si="393"/>
        <v>4</v>
      </c>
      <c r="O613" s="1">
        <f t="shared" si="394"/>
        <v>6</v>
      </c>
      <c r="P613" s="1">
        <f t="shared" si="395"/>
        <v>8</v>
      </c>
      <c r="Q613" s="1">
        <f t="shared" si="396"/>
        <v>9</v>
      </c>
      <c r="R613" s="1" t="str">
        <f>IFERROR(IF($I613="b",INDEX(flat_spelling[],MATCH(scales[[#This Row],[n1]],flat_spelling[number],0),2),INDEX(sharp_spelling[],MATCH(scales[[#This Row],[n1]],sharp_spelling[number],0),2)),"")</f>
        <v>A#</v>
      </c>
      <c r="S613" s="1" t="str">
        <f>IFERROR(IF($I613="b",INDEX(flat_spelling[],MATCH(scales[[#This Row],[n2]],flat_spelling[number],0),2),INDEX(sharp_spelling[],MATCH(scales[[#This Row],[n2]],sharp_spelling[number],0),2)),"")</f>
        <v>C</v>
      </c>
      <c r="T613" s="1" t="str">
        <f>IFERROR(IF($I613="b",INDEX(flat_spelling[],MATCH(scales[[#This Row],[n3]],flat_spelling[number],0),2),INDEX(sharp_spelling[],MATCH(scales[[#This Row],[n3]],sharp_spelling[number],0),2)),"")</f>
        <v>C#</v>
      </c>
      <c r="U613" s="1" t="str">
        <f>IFERROR(IF($I613="b",INDEX(flat_spelling[],MATCH(scales[[#This Row],[n4]],flat_spelling[number],0),2),INDEX(sharp_spelling[],MATCH(scales[[#This Row],[n4]],sharp_spelling[number],0),2)),"")</f>
        <v>D</v>
      </c>
      <c r="V613" s="1" t="str">
        <f>IFERROR(IF($I613="b",INDEX(flat_spelling[],MATCH(scales[[#This Row],[n5]],flat_spelling[number],0),2),INDEX(sharp_spelling[],MATCH(scales[[#This Row],[n5]],sharp_spelling[number],0),2)),"")</f>
        <v>D#</v>
      </c>
      <c r="W613" s="1" t="str">
        <f>IFERROR(IF($I613="b",INDEX(flat_spelling[],MATCH(scales[[#This Row],[n6]],flat_spelling[number],0),2),INDEX(sharp_spelling[],MATCH(scales[[#This Row],[n6]],sharp_spelling[number],0),2)),"")</f>
        <v>F</v>
      </c>
      <c r="X613" s="1" t="str">
        <f>IFERROR(IF($I613="b",INDEX(flat_spelling[],MATCH(scales[[#This Row],[n7]],flat_spelling[number],0),2),INDEX(sharp_spelling[],MATCH(scales[[#This Row],[n7]],sharp_spelling[number],0),2)),"")</f>
        <v>G</v>
      </c>
      <c r="Y613" s="1" t="str">
        <f>IFERROR(IF($I613="b",INDEX(flat_spelling[],MATCH(scales[[#This Row],[n8]],flat_spelling[number],0),2),INDEX(sharp_spelling[],MATCH(scales[[#This Row],[n8]],sharp_spelling[number],0),2)),"")</f>
        <v>G#</v>
      </c>
    </row>
    <row r="614" spans="2:25" x14ac:dyDescent="0.4">
      <c r="B614" s="1">
        <v>612</v>
      </c>
      <c r="C614" s="1">
        <v>12</v>
      </c>
      <c r="D614" s="1" t="str">
        <f>scales[[#This Row],[nn1]]</f>
        <v>B</v>
      </c>
      <c r="E614" s="1" t="s">
        <v>87</v>
      </c>
      <c r="F614" s="1">
        <v>3</v>
      </c>
      <c r="G614" s="1" t="s">
        <v>89</v>
      </c>
      <c r="H614" s="1">
        <f t="shared" si="388"/>
        <v>6</v>
      </c>
      <c r="I614" s="1" t="str">
        <f>IF(COUNTIF(RMS_spelling[number],scales[[#This Row],[RMS]])&gt;0,"b","")</f>
        <v>b</v>
      </c>
      <c r="J614" s="1">
        <f t="shared" si="389"/>
        <v>12</v>
      </c>
      <c r="K614" s="1">
        <f t="shared" si="390"/>
        <v>2</v>
      </c>
      <c r="L614" s="1">
        <f t="shared" si="391"/>
        <v>3</v>
      </c>
      <c r="M614" s="1">
        <f t="shared" si="392"/>
        <v>4</v>
      </c>
      <c r="N614" s="1">
        <f t="shared" si="393"/>
        <v>5</v>
      </c>
      <c r="O614" s="1">
        <f t="shared" si="394"/>
        <v>7</v>
      </c>
      <c r="P614" s="1">
        <f t="shared" si="395"/>
        <v>9</v>
      </c>
      <c r="Q614" s="1">
        <f t="shared" si="396"/>
        <v>10</v>
      </c>
      <c r="R614" s="1" t="str">
        <f>IFERROR(IF($I614="b",INDEX(flat_spelling[],MATCH(scales[[#This Row],[n1]],flat_spelling[number],0),2),INDEX(sharp_spelling[],MATCH(scales[[#This Row],[n1]],sharp_spelling[number],0),2)),"")</f>
        <v>B</v>
      </c>
      <c r="S614" s="1" t="str">
        <f>IFERROR(IF($I614="b",INDEX(flat_spelling[],MATCH(scales[[#This Row],[n2]],flat_spelling[number],0),2),INDEX(sharp_spelling[],MATCH(scales[[#This Row],[n2]],sharp_spelling[number],0),2)),"")</f>
        <v>Db</v>
      </c>
      <c r="T614" s="1" t="str">
        <f>IFERROR(IF($I614="b",INDEX(flat_spelling[],MATCH(scales[[#This Row],[n3]],flat_spelling[number],0),2),INDEX(sharp_spelling[],MATCH(scales[[#This Row],[n3]],sharp_spelling[number],0),2)),"")</f>
        <v>D</v>
      </c>
      <c r="U614" s="1" t="str">
        <f>IFERROR(IF($I614="b",INDEX(flat_spelling[],MATCH(scales[[#This Row],[n4]],flat_spelling[number],0),2),INDEX(sharp_spelling[],MATCH(scales[[#This Row],[n4]],sharp_spelling[number],0),2)),"")</f>
        <v>Eb</v>
      </c>
      <c r="V614" s="1" t="str">
        <f>IFERROR(IF($I614="b",INDEX(flat_spelling[],MATCH(scales[[#This Row],[n5]],flat_spelling[number],0),2),INDEX(sharp_spelling[],MATCH(scales[[#This Row],[n5]],sharp_spelling[number],0),2)),"")</f>
        <v>E</v>
      </c>
      <c r="W614" s="1" t="str">
        <f>IFERROR(IF($I614="b",INDEX(flat_spelling[],MATCH(scales[[#This Row],[n6]],flat_spelling[number],0),2),INDEX(sharp_spelling[],MATCH(scales[[#This Row],[n6]],sharp_spelling[number],0),2)),"")</f>
        <v>Gb</v>
      </c>
      <c r="X614" s="1" t="str">
        <f>IFERROR(IF($I614="b",INDEX(flat_spelling[],MATCH(scales[[#This Row],[n7]],flat_spelling[number],0),2),INDEX(sharp_spelling[],MATCH(scales[[#This Row],[n7]],sharp_spelling[number],0),2)),"")</f>
        <v>Ab</v>
      </c>
      <c r="Y614" s="1" t="str">
        <f>IFERROR(IF($I614="b",INDEX(flat_spelling[],MATCH(scales[[#This Row],[n8]],flat_spelling[number],0),2),INDEX(sharp_spelling[],MATCH(scales[[#This Row],[n8]],sharp_spelling[number],0),2)),"")</f>
        <v>A</v>
      </c>
    </row>
    <row r="615" spans="2:25" x14ac:dyDescent="0.4">
      <c r="B615" s="1">
        <v>613</v>
      </c>
      <c r="C615" s="1">
        <v>1</v>
      </c>
      <c r="D615" s="1" t="str">
        <f>scales[[#This Row],[nn1]]</f>
        <v>C</v>
      </c>
      <c r="E615" s="1" t="s">
        <v>87</v>
      </c>
      <c r="F615" s="1">
        <v>4</v>
      </c>
      <c r="G615" s="1" t="s">
        <v>90</v>
      </c>
      <c r="H615" s="1">
        <f>MOD(H603+2,12)+1</f>
        <v>10</v>
      </c>
      <c r="I615" s="1" t="str">
        <f>IF(COUNTIF(RMS_spelling[number],scales[[#This Row],[RMS]])&gt;0,"b","")</f>
        <v/>
      </c>
      <c r="J615" s="1">
        <v>1</v>
      </c>
      <c r="K615" s="1">
        <v>3</v>
      </c>
      <c r="L615" s="1">
        <v>4</v>
      </c>
      <c r="M615" s="1">
        <v>6</v>
      </c>
      <c r="N615" s="1">
        <v>8</v>
      </c>
      <c r="O615" s="1">
        <v>10</v>
      </c>
      <c r="P615" s="1">
        <v>11</v>
      </c>
      <c r="Q615" s="1">
        <v>12</v>
      </c>
      <c r="R615" s="1" t="str">
        <f>IFERROR(IF($I615="b",INDEX(flat_spelling[],MATCH(scales[[#This Row],[n1]],flat_spelling[number],0),2),INDEX(sharp_spelling[],MATCH(scales[[#This Row],[n1]],sharp_spelling[number],0),2)),"")</f>
        <v>C</v>
      </c>
      <c r="S615" s="1" t="str">
        <f>IFERROR(IF($I615="b",INDEX(flat_spelling[],MATCH(scales[[#This Row],[n2]],flat_spelling[number],0),2),INDEX(sharp_spelling[],MATCH(scales[[#This Row],[n2]],sharp_spelling[number],0),2)),"")</f>
        <v>D</v>
      </c>
      <c r="T615" s="1" t="str">
        <f>IFERROR(IF($I615="b",INDEX(flat_spelling[],MATCH(scales[[#This Row],[n3]],flat_spelling[number],0),2),INDEX(sharp_spelling[],MATCH(scales[[#This Row],[n3]],sharp_spelling[number],0),2)),"")</f>
        <v>D#</v>
      </c>
      <c r="U615" s="1" t="str">
        <f>IFERROR(IF($I615="b",INDEX(flat_spelling[],MATCH(scales[[#This Row],[n4]],flat_spelling[number],0),2),INDEX(sharp_spelling[],MATCH(scales[[#This Row],[n4]],sharp_spelling[number],0),2)),"")</f>
        <v>F</v>
      </c>
      <c r="V615" s="1" t="str">
        <f>IFERROR(IF($I615="b",INDEX(flat_spelling[],MATCH(scales[[#This Row],[n5]],flat_spelling[number],0),2),INDEX(sharp_spelling[],MATCH(scales[[#This Row],[n5]],sharp_spelling[number],0),2)),"")</f>
        <v>G</v>
      </c>
      <c r="W615" s="1" t="str">
        <f>IFERROR(IF($I615="b",INDEX(flat_spelling[],MATCH(scales[[#This Row],[n6]],flat_spelling[number],0),2),INDEX(sharp_spelling[],MATCH(scales[[#This Row],[n6]],sharp_spelling[number],0),2)),"")</f>
        <v>A</v>
      </c>
      <c r="X615" s="1" t="str">
        <f>IFERROR(IF($I615="b",INDEX(flat_spelling[],MATCH(scales[[#This Row],[n7]],flat_spelling[number],0),2),INDEX(sharp_spelling[],MATCH(scales[[#This Row],[n7]],sharp_spelling[number],0),2)),"")</f>
        <v>A#</v>
      </c>
      <c r="Y615" s="1" t="str">
        <f>IFERROR(IF($I615="b",INDEX(flat_spelling[],MATCH(scales[[#This Row],[n8]],flat_spelling[number],0),2),INDEX(sharp_spelling[],MATCH(scales[[#This Row],[n8]],sharp_spelling[number],0),2)),"")</f>
        <v>B</v>
      </c>
    </row>
    <row r="616" spans="2:25" x14ac:dyDescent="0.4">
      <c r="B616" s="1">
        <v>614</v>
      </c>
      <c r="C616" s="1">
        <v>2</v>
      </c>
      <c r="D616" s="1" t="str">
        <f>scales[[#This Row],[nn1]]</f>
        <v>Db</v>
      </c>
      <c r="E616" s="1" t="s">
        <v>87</v>
      </c>
      <c r="F616" s="1">
        <v>4</v>
      </c>
      <c r="G616" s="1" t="s">
        <v>90</v>
      </c>
      <c r="H616" s="1">
        <f t="shared" ref="H616:H626" si="397">MOD(H615,12)+1</f>
        <v>11</v>
      </c>
      <c r="I616" s="1" t="str">
        <f>IF(COUNTIF(RMS_spelling[number],scales[[#This Row],[RMS]])&gt;0,"b","")</f>
        <v>b</v>
      </c>
      <c r="J616" s="1">
        <f t="shared" ref="J616:J626" si="398">MOD(J615,12)+1</f>
        <v>2</v>
      </c>
      <c r="K616" s="1">
        <f t="shared" ref="K616:K626" si="399">MOD(K615,12)+1</f>
        <v>4</v>
      </c>
      <c r="L616" s="1">
        <f t="shared" ref="L616:L626" si="400">MOD(L615,12)+1</f>
        <v>5</v>
      </c>
      <c r="M616" s="1">
        <f t="shared" ref="M616:M626" si="401">MOD(M615,12)+1</f>
        <v>7</v>
      </c>
      <c r="N616" s="1">
        <f t="shared" ref="N616:N626" si="402">MOD(N615,12)+1</f>
        <v>9</v>
      </c>
      <c r="O616" s="1">
        <f t="shared" ref="O616:O626" si="403">MOD(O615,12)+1</f>
        <v>11</v>
      </c>
      <c r="P616" s="1">
        <f t="shared" ref="P616:P626" si="404">MOD(P615,12)+1</f>
        <v>12</v>
      </c>
      <c r="Q616" s="1">
        <f t="shared" ref="Q616:Q626" si="405">MOD(Q615,12)+1</f>
        <v>1</v>
      </c>
      <c r="R616" s="1" t="str">
        <f>IFERROR(IF($I616="b",INDEX(flat_spelling[],MATCH(scales[[#This Row],[n1]],flat_spelling[number],0),2),INDEX(sharp_spelling[],MATCH(scales[[#This Row],[n1]],sharp_spelling[number],0),2)),"")</f>
        <v>Db</v>
      </c>
      <c r="S616" s="1" t="str">
        <f>IFERROR(IF($I616="b",INDEX(flat_spelling[],MATCH(scales[[#This Row],[n2]],flat_spelling[number],0),2),INDEX(sharp_spelling[],MATCH(scales[[#This Row],[n2]],sharp_spelling[number],0),2)),"")</f>
        <v>Eb</v>
      </c>
      <c r="T616" s="1" t="str">
        <f>IFERROR(IF($I616="b",INDEX(flat_spelling[],MATCH(scales[[#This Row],[n3]],flat_spelling[number],0),2),INDEX(sharp_spelling[],MATCH(scales[[#This Row],[n3]],sharp_spelling[number],0),2)),"")</f>
        <v>E</v>
      </c>
      <c r="U616" s="1" t="str">
        <f>IFERROR(IF($I616="b",INDEX(flat_spelling[],MATCH(scales[[#This Row],[n4]],flat_spelling[number],0),2),INDEX(sharp_spelling[],MATCH(scales[[#This Row],[n4]],sharp_spelling[number],0),2)),"")</f>
        <v>Gb</v>
      </c>
      <c r="V616" s="1" t="str">
        <f>IFERROR(IF($I616="b",INDEX(flat_spelling[],MATCH(scales[[#This Row],[n5]],flat_spelling[number],0),2),INDEX(sharp_spelling[],MATCH(scales[[#This Row],[n5]],sharp_spelling[number],0),2)),"")</f>
        <v>Ab</v>
      </c>
      <c r="W616" s="1" t="str">
        <f>IFERROR(IF($I616="b",INDEX(flat_spelling[],MATCH(scales[[#This Row],[n6]],flat_spelling[number],0),2),INDEX(sharp_spelling[],MATCH(scales[[#This Row],[n6]],sharp_spelling[number],0),2)),"")</f>
        <v>Bb</v>
      </c>
      <c r="X616" s="1" t="str">
        <f>IFERROR(IF($I616="b",INDEX(flat_spelling[],MATCH(scales[[#This Row],[n7]],flat_spelling[number],0),2),INDEX(sharp_spelling[],MATCH(scales[[#This Row],[n7]],sharp_spelling[number],0),2)),"")</f>
        <v>B</v>
      </c>
      <c r="Y616" s="1" t="str">
        <f>IFERROR(IF($I616="b",INDEX(flat_spelling[],MATCH(scales[[#This Row],[n8]],flat_spelling[number],0),2),INDEX(sharp_spelling[],MATCH(scales[[#This Row],[n8]],sharp_spelling[number],0),2)),"")</f>
        <v>C</v>
      </c>
    </row>
    <row r="617" spans="2:25" x14ac:dyDescent="0.4">
      <c r="B617" s="1">
        <v>615</v>
      </c>
      <c r="C617" s="1">
        <v>3</v>
      </c>
      <c r="D617" s="1" t="str">
        <f>scales[[#This Row],[nn1]]</f>
        <v>D</v>
      </c>
      <c r="E617" s="1" t="s">
        <v>87</v>
      </c>
      <c r="F617" s="1">
        <v>4</v>
      </c>
      <c r="G617" s="1" t="s">
        <v>90</v>
      </c>
      <c r="H617" s="1">
        <f t="shared" si="397"/>
        <v>12</v>
      </c>
      <c r="I617" s="1" t="str">
        <f>IF(COUNTIF(RMS_spelling[number],scales[[#This Row],[RMS]])&gt;0,"b","")</f>
        <v/>
      </c>
      <c r="J617" s="1">
        <f t="shared" si="398"/>
        <v>3</v>
      </c>
      <c r="K617" s="1">
        <f t="shared" si="399"/>
        <v>5</v>
      </c>
      <c r="L617" s="1">
        <f t="shared" si="400"/>
        <v>6</v>
      </c>
      <c r="M617" s="1">
        <f t="shared" si="401"/>
        <v>8</v>
      </c>
      <c r="N617" s="1">
        <f t="shared" si="402"/>
        <v>10</v>
      </c>
      <c r="O617" s="1">
        <f t="shared" si="403"/>
        <v>12</v>
      </c>
      <c r="P617" s="1">
        <f t="shared" si="404"/>
        <v>1</v>
      </c>
      <c r="Q617" s="1">
        <f t="shared" si="405"/>
        <v>2</v>
      </c>
      <c r="R617" s="1" t="str">
        <f>IFERROR(IF($I617="b",INDEX(flat_spelling[],MATCH(scales[[#This Row],[n1]],flat_spelling[number],0),2),INDEX(sharp_spelling[],MATCH(scales[[#This Row],[n1]],sharp_spelling[number],0),2)),"")</f>
        <v>D</v>
      </c>
      <c r="S617" s="1" t="str">
        <f>IFERROR(IF($I617="b",INDEX(flat_spelling[],MATCH(scales[[#This Row],[n2]],flat_spelling[number],0),2),INDEX(sharp_spelling[],MATCH(scales[[#This Row],[n2]],sharp_spelling[number],0),2)),"")</f>
        <v>E</v>
      </c>
      <c r="T617" s="1" t="str">
        <f>IFERROR(IF($I617="b",INDEX(flat_spelling[],MATCH(scales[[#This Row],[n3]],flat_spelling[number],0),2),INDEX(sharp_spelling[],MATCH(scales[[#This Row],[n3]],sharp_spelling[number],0),2)),"")</f>
        <v>F</v>
      </c>
      <c r="U617" s="1" t="str">
        <f>IFERROR(IF($I617="b",INDEX(flat_spelling[],MATCH(scales[[#This Row],[n4]],flat_spelling[number],0),2),INDEX(sharp_spelling[],MATCH(scales[[#This Row],[n4]],sharp_spelling[number],0),2)),"")</f>
        <v>G</v>
      </c>
      <c r="V617" s="1" t="str">
        <f>IFERROR(IF($I617="b",INDEX(flat_spelling[],MATCH(scales[[#This Row],[n5]],flat_spelling[number],0),2),INDEX(sharp_spelling[],MATCH(scales[[#This Row],[n5]],sharp_spelling[number],0),2)),"")</f>
        <v>A</v>
      </c>
      <c r="W617" s="1" t="str">
        <f>IFERROR(IF($I617="b",INDEX(flat_spelling[],MATCH(scales[[#This Row],[n6]],flat_spelling[number],0),2),INDEX(sharp_spelling[],MATCH(scales[[#This Row],[n6]],sharp_spelling[number],0),2)),"")</f>
        <v>B</v>
      </c>
      <c r="X617" s="1" t="str">
        <f>IFERROR(IF($I617="b",INDEX(flat_spelling[],MATCH(scales[[#This Row],[n7]],flat_spelling[number],0),2),INDEX(sharp_spelling[],MATCH(scales[[#This Row],[n7]],sharp_spelling[number],0),2)),"")</f>
        <v>C</v>
      </c>
      <c r="Y617" s="1" t="str">
        <f>IFERROR(IF($I617="b",INDEX(flat_spelling[],MATCH(scales[[#This Row],[n8]],flat_spelling[number],0),2),INDEX(sharp_spelling[],MATCH(scales[[#This Row],[n8]],sharp_spelling[number],0),2)),"")</f>
        <v>C#</v>
      </c>
    </row>
    <row r="618" spans="2:25" x14ac:dyDescent="0.4">
      <c r="B618" s="1">
        <v>616</v>
      </c>
      <c r="C618" s="1">
        <v>4</v>
      </c>
      <c r="D618" s="1" t="str">
        <f>scales[[#This Row],[nn1]]</f>
        <v>Eb</v>
      </c>
      <c r="E618" s="1" t="s">
        <v>87</v>
      </c>
      <c r="F618" s="1">
        <v>4</v>
      </c>
      <c r="G618" s="1" t="s">
        <v>90</v>
      </c>
      <c r="H618" s="1">
        <f t="shared" si="397"/>
        <v>1</v>
      </c>
      <c r="I618" s="1" t="str">
        <f>IF(COUNTIF(RMS_spelling[number],scales[[#This Row],[RMS]])&gt;0,"b","")</f>
        <v>b</v>
      </c>
      <c r="J618" s="1">
        <f t="shared" si="398"/>
        <v>4</v>
      </c>
      <c r="K618" s="1">
        <f t="shared" si="399"/>
        <v>6</v>
      </c>
      <c r="L618" s="1">
        <f t="shared" si="400"/>
        <v>7</v>
      </c>
      <c r="M618" s="1">
        <f t="shared" si="401"/>
        <v>9</v>
      </c>
      <c r="N618" s="1">
        <f t="shared" si="402"/>
        <v>11</v>
      </c>
      <c r="O618" s="1">
        <f t="shared" si="403"/>
        <v>1</v>
      </c>
      <c r="P618" s="1">
        <f t="shared" si="404"/>
        <v>2</v>
      </c>
      <c r="Q618" s="1">
        <f t="shared" si="405"/>
        <v>3</v>
      </c>
      <c r="R618" s="1" t="str">
        <f>IFERROR(IF($I618="b",INDEX(flat_spelling[],MATCH(scales[[#This Row],[n1]],flat_spelling[number],0),2),INDEX(sharp_spelling[],MATCH(scales[[#This Row],[n1]],sharp_spelling[number],0),2)),"")</f>
        <v>Eb</v>
      </c>
      <c r="S618" s="1" t="str">
        <f>IFERROR(IF($I618="b",INDEX(flat_spelling[],MATCH(scales[[#This Row],[n2]],flat_spelling[number],0),2),INDEX(sharp_spelling[],MATCH(scales[[#This Row],[n2]],sharp_spelling[number],0),2)),"")</f>
        <v>F</v>
      </c>
      <c r="T618" s="1" t="str">
        <f>IFERROR(IF($I618="b",INDEX(flat_spelling[],MATCH(scales[[#This Row],[n3]],flat_spelling[number],0),2),INDEX(sharp_spelling[],MATCH(scales[[#This Row],[n3]],sharp_spelling[number],0),2)),"")</f>
        <v>Gb</v>
      </c>
      <c r="U618" s="1" t="str">
        <f>IFERROR(IF($I618="b",INDEX(flat_spelling[],MATCH(scales[[#This Row],[n4]],flat_spelling[number],0),2),INDEX(sharp_spelling[],MATCH(scales[[#This Row],[n4]],sharp_spelling[number],0),2)),"")</f>
        <v>Ab</v>
      </c>
      <c r="V618" s="1" t="str">
        <f>IFERROR(IF($I618="b",INDEX(flat_spelling[],MATCH(scales[[#This Row],[n5]],flat_spelling[number],0),2),INDEX(sharp_spelling[],MATCH(scales[[#This Row],[n5]],sharp_spelling[number],0),2)),"")</f>
        <v>Bb</v>
      </c>
      <c r="W618" s="1" t="str">
        <f>IFERROR(IF($I618="b",INDEX(flat_spelling[],MATCH(scales[[#This Row],[n6]],flat_spelling[number],0),2),INDEX(sharp_spelling[],MATCH(scales[[#This Row],[n6]],sharp_spelling[number],0),2)),"")</f>
        <v>C</v>
      </c>
      <c r="X618" s="1" t="str">
        <f>IFERROR(IF($I618="b",INDEX(flat_spelling[],MATCH(scales[[#This Row],[n7]],flat_spelling[number],0),2),INDEX(sharp_spelling[],MATCH(scales[[#This Row],[n7]],sharp_spelling[number],0),2)),"")</f>
        <v>Db</v>
      </c>
      <c r="Y618" s="1" t="str">
        <f>IFERROR(IF($I618="b",INDEX(flat_spelling[],MATCH(scales[[#This Row],[n8]],flat_spelling[number],0),2),INDEX(sharp_spelling[],MATCH(scales[[#This Row],[n8]],sharp_spelling[number],0),2)),"")</f>
        <v>D</v>
      </c>
    </row>
    <row r="619" spans="2:25" x14ac:dyDescent="0.4">
      <c r="B619" s="1">
        <v>617</v>
      </c>
      <c r="C619" s="1">
        <v>5</v>
      </c>
      <c r="D619" s="1" t="str">
        <f>scales[[#This Row],[nn1]]</f>
        <v>E</v>
      </c>
      <c r="E619" s="1" t="s">
        <v>87</v>
      </c>
      <c r="F619" s="1">
        <v>4</v>
      </c>
      <c r="G619" s="1" t="s">
        <v>90</v>
      </c>
      <c r="H619" s="1">
        <f t="shared" si="397"/>
        <v>2</v>
      </c>
      <c r="I619" s="1" t="str">
        <f>IF(COUNTIF(RMS_spelling[number],scales[[#This Row],[RMS]])&gt;0,"b","")</f>
        <v>b</v>
      </c>
      <c r="J619" s="1">
        <f t="shared" si="398"/>
        <v>5</v>
      </c>
      <c r="K619" s="1">
        <f t="shared" si="399"/>
        <v>7</v>
      </c>
      <c r="L619" s="1">
        <f t="shared" si="400"/>
        <v>8</v>
      </c>
      <c r="M619" s="1">
        <f t="shared" si="401"/>
        <v>10</v>
      </c>
      <c r="N619" s="1">
        <f t="shared" si="402"/>
        <v>12</v>
      </c>
      <c r="O619" s="1">
        <f t="shared" si="403"/>
        <v>2</v>
      </c>
      <c r="P619" s="1">
        <f t="shared" si="404"/>
        <v>3</v>
      </c>
      <c r="Q619" s="1">
        <f t="shared" si="405"/>
        <v>4</v>
      </c>
      <c r="R619" s="1" t="str">
        <f>IFERROR(IF($I619="b",INDEX(flat_spelling[],MATCH(scales[[#This Row],[n1]],flat_spelling[number],0),2),INDEX(sharp_spelling[],MATCH(scales[[#This Row],[n1]],sharp_spelling[number],0),2)),"")</f>
        <v>E</v>
      </c>
      <c r="S619" s="1" t="str">
        <f>IFERROR(IF($I619="b",INDEX(flat_spelling[],MATCH(scales[[#This Row],[n2]],flat_spelling[number],0),2),INDEX(sharp_spelling[],MATCH(scales[[#This Row],[n2]],sharp_spelling[number],0),2)),"")</f>
        <v>Gb</v>
      </c>
      <c r="T619" s="1" t="str">
        <f>IFERROR(IF($I619="b",INDEX(flat_spelling[],MATCH(scales[[#This Row],[n3]],flat_spelling[number],0),2),INDEX(sharp_spelling[],MATCH(scales[[#This Row],[n3]],sharp_spelling[number],0),2)),"")</f>
        <v>G</v>
      </c>
      <c r="U619" s="1" t="str">
        <f>IFERROR(IF($I619="b",INDEX(flat_spelling[],MATCH(scales[[#This Row],[n4]],flat_spelling[number],0),2),INDEX(sharp_spelling[],MATCH(scales[[#This Row],[n4]],sharp_spelling[number],0),2)),"")</f>
        <v>A</v>
      </c>
      <c r="V619" s="1" t="str">
        <f>IFERROR(IF($I619="b",INDEX(flat_spelling[],MATCH(scales[[#This Row],[n5]],flat_spelling[number],0),2),INDEX(sharp_spelling[],MATCH(scales[[#This Row],[n5]],sharp_spelling[number],0),2)),"")</f>
        <v>B</v>
      </c>
      <c r="W619" s="1" t="str">
        <f>IFERROR(IF($I619="b",INDEX(flat_spelling[],MATCH(scales[[#This Row],[n6]],flat_spelling[number],0),2),INDEX(sharp_spelling[],MATCH(scales[[#This Row],[n6]],sharp_spelling[number],0),2)),"")</f>
        <v>Db</v>
      </c>
      <c r="X619" s="1" t="str">
        <f>IFERROR(IF($I619="b",INDEX(flat_spelling[],MATCH(scales[[#This Row],[n7]],flat_spelling[number],0),2),INDEX(sharp_spelling[],MATCH(scales[[#This Row],[n7]],sharp_spelling[number],0),2)),"")</f>
        <v>D</v>
      </c>
      <c r="Y619" s="1" t="str">
        <f>IFERROR(IF($I619="b",INDEX(flat_spelling[],MATCH(scales[[#This Row],[n8]],flat_spelling[number],0),2),INDEX(sharp_spelling[],MATCH(scales[[#This Row],[n8]],sharp_spelling[number],0),2)),"")</f>
        <v>Eb</v>
      </c>
    </row>
    <row r="620" spans="2:25" x14ac:dyDescent="0.4">
      <c r="B620" s="1">
        <v>618</v>
      </c>
      <c r="C620" s="1">
        <v>6</v>
      </c>
      <c r="D620" s="1" t="str">
        <f>scales[[#This Row],[nn1]]</f>
        <v>F</v>
      </c>
      <c r="E620" s="1" t="s">
        <v>87</v>
      </c>
      <c r="F620" s="1">
        <v>4</v>
      </c>
      <c r="G620" s="1" t="s">
        <v>90</v>
      </c>
      <c r="H620" s="1">
        <f t="shared" si="397"/>
        <v>3</v>
      </c>
      <c r="I620" s="1" t="str">
        <f>IF(COUNTIF(RMS_spelling[number],scales[[#This Row],[RMS]])&gt;0,"b","")</f>
        <v/>
      </c>
      <c r="J620" s="1">
        <f t="shared" si="398"/>
        <v>6</v>
      </c>
      <c r="K620" s="1">
        <f t="shared" si="399"/>
        <v>8</v>
      </c>
      <c r="L620" s="1">
        <f t="shared" si="400"/>
        <v>9</v>
      </c>
      <c r="M620" s="1">
        <f t="shared" si="401"/>
        <v>11</v>
      </c>
      <c r="N620" s="1">
        <f t="shared" si="402"/>
        <v>1</v>
      </c>
      <c r="O620" s="1">
        <f t="shared" si="403"/>
        <v>3</v>
      </c>
      <c r="P620" s="1">
        <f t="shared" si="404"/>
        <v>4</v>
      </c>
      <c r="Q620" s="1">
        <f t="shared" si="405"/>
        <v>5</v>
      </c>
      <c r="R620" s="1" t="str">
        <f>IFERROR(IF($I620="b",INDEX(flat_spelling[],MATCH(scales[[#This Row],[n1]],flat_spelling[number],0),2),INDEX(sharp_spelling[],MATCH(scales[[#This Row],[n1]],sharp_spelling[number],0),2)),"")</f>
        <v>F</v>
      </c>
      <c r="S620" s="1" t="str">
        <f>IFERROR(IF($I620="b",INDEX(flat_spelling[],MATCH(scales[[#This Row],[n2]],flat_spelling[number],0),2),INDEX(sharp_spelling[],MATCH(scales[[#This Row],[n2]],sharp_spelling[number],0),2)),"")</f>
        <v>G</v>
      </c>
      <c r="T620" s="1" t="str">
        <f>IFERROR(IF($I620="b",INDEX(flat_spelling[],MATCH(scales[[#This Row],[n3]],flat_spelling[number],0),2),INDEX(sharp_spelling[],MATCH(scales[[#This Row],[n3]],sharp_spelling[number],0),2)),"")</f>
        <v>G#</v>
      </c>
      <c r="U620" s="1" t="str">
        <f>IFERROR(IF($I620="b",INDEX(flat_spelling[],MATCH(scales[[#This Row],[n4]],flat_spelling[number],0),2),INDEX(sharp_spelling[],MATCH(scales[[#This Row],[n4]],sharp_spelling[number],0),2)),"")</f>
        <v>A#</v>
      </c>
      <c r="V620" s="1" t="str">
        <f>IFERROR(IF($I620="b",INDEX(flat_spelling[],MATCH(scales[[#This Row],[n5]],flat_spelling[number],0),2),INDEX(sharp_spelling[],MATCH(scales[[#This Row],[n5]],sharp_spelling[number],0),2)),"")</f>
        <v>C</v>
      </c>
      <c r="W620" s="1" t="str">
        <f>IFERROR(IF($I620="b",INDEX(flat_spelling[],MATCH(scales[[#This Row],[n6]],flat_spelling[number],0),2),INDEX(sharp_spelling[],MATCH(scales[[#This Row],[n6]],sharp_spelling[number],0),2)),"")</f>
        <v>D</v>
      </c>
      <c r="X620" s="1" t="str">
        <f>IFERROR(IF($I620="b",INDEX(flat_spelling[],MATCH(scales[[#This Row],[n7]],flat_spelling[number],0),2),INDEX(sharp_spelling[],MATCH(scales[[#This Row],[n7]],sharp_spelling[number],0),2)),"")</f>
        <v>D#</v>
      </c>
      <c r="Y620" s="1" t="str">
        <f>IFERROR(IF($I620="b",INDEX(flat_spelling[],MATCH(scales[[#This Row],[n8]],flat_spelling[number],0),2),INDEX(sharp_spelling[],MATCH(scales[[#This Row],[n8]],sharp_spelling[number],0),2)),"")</f>
        <v>E</v>
      </c>
    </row>
    <row r="621" spans="2:25" x14ac:dyDescent="0.4">
      <c r="B621" s="1">
        <v>619</v>
      </c>
      <c r="C621" s="1">
        <v>7</v>
      </c>
      <c r="D621" s="1" t="str">
        <f>scales[[#This Row],[nn1]]</f>
        <v>Gb</v>
      </c>
      <c r="E621" s="1" t="s">
        <v>87</v>
      </c>
      <c r="F621" s="1">
        <v>4</v>
      </c>
      <c r="G621" s="1" t="s">
        <v>90</v>
      </c>
      <c r="H621" s="1">
        <f t="shared" si="397"/>
        <v>4</v>
      </c>
      <c r="I621" s="1" t="str">
        <f>IF(COUNTIF(RMS_spelling[number],scales[[#This Row],[RMS]])&gt;0,"b","")</f>
        <v>b</v>
      </c>
      <c r="J621" s="1">
        <f t="shared" si="398"/>
        <v>7</v>
      </c>
      <c r="K621" s="1">
        <f t="shared" si="399"/>
        <v>9</v>
      </c>
      <c r="L621" s="1">
        <f t="shared" si="400"/>
        <v>10</v>
      </c>
      <c r="M621" s="1">
        <f t="shared" si="401"/>
        <v>12</v>
      </c>
      <c r="N621" s="1">
        <f t="shared" si="402"/>
        <v>2</v>
      </c>
      <c r="O621" s="1">
        <f t="shared" si="403"/>
        <v>4</v>
      </c>
      <c r="P621" s="1">
        <f t="shared" si="404"/>
        <v>5</v>
      </c>
      <c r="Q621" s="1">
        <f t="shared" si="405"/>
        <v>6</v>
      </c>
      <c r="R621" s="1" t="str">
        <f>IFERROR(IF($I621="b",INDEX(flat_spelling[],MATCH(scales[[#This Row],[n1]],flat_spelling[number],0),2),INDEX(sharp_spelling[],MATCH(scales[[#This Row],[n1]],sharp_spelling[number],0),2)),"")</f>
        <v>Gb</v>
      </c>
      <c r="S621" s="1" t="str">
        <f>IFERROR(IF($I621="b",INDEX(flat_spelling[],MATCH(scales[[#This Row],[n2]],flat_spelling[number],0),2),INDEX(sharp_spelling[],MATCH(scales[[#This Row],[n2]],sharp_spelling[number],0),2)),"")</f>
        <v>Ab</v>
      </c>
      <c r="T621" s="1" t="str">
        <f>IFERROR(IF($I621="b",INDEX(flat_spelling[],MATCH(scales[[#This Row],[n3]],flat_spelling[number],0),2),INDEX(sharp_spelling[],MATCH(scales[[#This Row],[n3]],sharp_spelling[number],0),2)),"")</f>
        <v>A</v>
      </c>
      <c r="U621" s="1" t="str">
        <f>IFERROR(IF($I621="b",INDEX(flat_spelling[],MATCH(scales[[#This Row],[n4]],flat_spelling[number],0),2),INDEX(sharp_spelling[],MATCH(scales[[#This Row],[n4]],sharp_spelling[number],0),2)),"")</f>
        <v>B</v>
      </c>
      <c r="V621" s="1" t="str">
        <f>IFERROR(IF($I621="b",INDEX(flat_spelling[],MATCH(scales[[#This Row],[n5]],flat_spelling[number],0),2),INDEX(sharp_spelling[],MATCH(scales[[#This Row],[n5]],sharp_spelling[number],0),2)),"")</f>
        <v>Db</v>
      </c>
      <c r="W621" s="1" t="str">
        <f>IFERROR(IF($I621="b",INDEX(flat_spelling[],MATCH(scales[[#This Row],[n6]],flat_spelling[number],0),2),INDEX(sharp_spelling[],MATCH(scales[[#This Row],[n6]],sharp_spelling[number],0),2)),"")</f>
        <v>Eb</v>
      </c>
      <c r="X621" s="1" t="str">
        <f>IFERROR(IF($I621="b",INDEX(flat_spelling[],MATCH(scales[[#This Row],[n7]],flat_spelling[number],0),2),INDEX(sharp_spelling[],MATCH(scales[[#This Row],[n7]],sharp_spelling[number],0),2)),"")</f>
        <v>E</v>
      </c>
      <c r="Y621" s="1" t="str">
        <f>IFERROR(IF($I621="b",INDEX(flat_spelling[],MATCH(scales[[#This Row],[n8]],flat_spelling[number],0),2),INDEX(sharp_spelling[],MATCH(scales[[#This Row],[n8]],sharp_spelling[number],0),2)),"")</f>
        <v>F</v>
      </c>
    </row>
    <row r="622" spans="2:25" x14ac:dyDescent="0.4">
      <c r="B622" s="1">
        <v>620</v>
      </c>
      <c r="C622" s="1">
        <v>8</v>
      </c>
      <c r="D622" s="1" t="str">
        <f>scales[[#This Row],[nn1]]</f>
        <v>G</v>
      </c>
      <c r="E622" s="1" t="s">
        <v>87</v>
      </c>
      <c r="F622" s="1">
        <v>4</v>
      </c>
      <c r="G622" s="1" t="s">
        <v>90</v>
      </c>
      <c r="H622" s="1">
        <f t="shared" si="397"/>
        <v>5</v>
      </c>
      <c r="I622" s="1" t="str">
        <f>IF(COUNTIF(RMS_spelling[number],scales[[#This Row],[RMS]])&gt;0,"b","")</f>
        <v/>
      </c>
      <c r="J622" s="1">
        <f t="shared" si="398"/>
        <v>8</v>
      </c>
      <c r="K622" s="1">
        <f t="shared" si="399"/>
        <v>10</v>
      </c>
      <c r="L622" s="1">
        <f t="shared" si="400"/>
        <v>11</v>
      </c>
      <c r="M622" s="1">
        <f t="shared" si="401"/>
        <v>1</v>
      </c>
      <c r="N622" s="1">
        <f t="shared" si="402"/>
        <v>3</v>
      </c>
      <c r="O622" s="1">
        <f t="shared" si="403"/>
        <v>5</v>
      </c>
      <c r="P622" s="1">
        <f t="shared" si="404"/>
        <v>6</v>
      </c>
      <c r="Q622" s="1">
        <f t="shared" si="405"/>
        <v>7</v>
      </c>
      <c r="R622" s="1" t="str">
        <f>IFERROR(IF($I622="b",INDEX(flat_spelling[],MATCH(scales[[#This Row],[n1]],flat_spelling[number],0),2),INDEX(sharp_spelling[],MATCH(scales[[#This Row],[n1]],sharp_spelling[number],0),2)),"")</f>
        <v>G</v>
      </c>
      <c r="S622" s="1" t="str">
        <f>IFERROR(IF($I622="b",INDEX(flat_spelling[],MATCH(scales[[#This Row],[n2]],flat_spelling[number],0),2),INDEX(sharp_spelling[],MATCH(scales[[#This Row],[n2]],sharp_spelling[number],0),2)),"")</f>
        <v>A</v>
      </c>
      <c r="T622" s="1" t="str">
        <f>IFERROR(IF($I622="b",INDEX(flat_spelling[],MATCH(scales[[#This Row],[n3]],flat_spelling[number],0),2),INDEX(sharp_spelling[],MATCH(scales[[#This Row],[n3]],sharp_spelling[number],0),2)),"")</f>
        <v>A#</v>
      </c>
      <c r="U622" s="1" t="str">
        <f>IFERROR(IF($I622="b",INDEX(flat_spelling[],MATCH(scales[[#This Row],[n4]],flat_spelling[number],0),2),INDEX(sharp_spelling[],MATCH(scales[[#This Row],[n4]],sharp_spelling[number],0),2)),"")</f>
        <v>C</v>
      </c>
      <c r="V622" s="1" t="str">
        <f>IFERROR(IF($I622="b",INDEX(flat_spelling[],MATCH(scales[[#This Row],[n5]],flat_spelling[number],0),2),INDEX(sharp_spelling[],MATCH(scales[[#This Row],[n5]],sharp_spelling[number],0),2)),"")</f>
        <v>D</v>
      </c>
      <c r="W622" s="1" t="str">
        <f>IFERROR(IF($I622="b",INDEX(flat_spelling[],MATCH(scales[[#This Row],[n6]],flat_spelling[number],0),2),INDEX(sharp_spelling[],MATCH(scales[[#This Row],[n6]],sharp_spelling[number],0),2)),"")</f>
        <v>E</v>
      </c>
      <c r="X622" s="1" t="str">
        <f>IFERROR(IF($I622="b",INDEX(flat_spelling[],MATCH(scales[[#This Row],[n7]],flat_spelling[number],0),2),INDEX(sharp_spelling[],MATCH(scales[[#This Row],[n7]],sharp_spelling[number],0),2)),"")</f>
        <v>F</v>
      </c>
      <c r="Y622" s="1" t="str">
        <f>IFERROR(IF($I622="b",INDEX(flat_spelling[],MATCH(scales[[#This Row],[n8]],flat_spelling[number],0),2),INDEX(sharp_spelling[],MATCH(scales[[#This Row],[n8]],sharp_spelling[number],0),2)),"")</f>
        <v>F#</v>
      </c>
    </row>
    <row r="623" spans="2:25" x14ac:dyDescent="0.4">
      <c r="B623" s="1">
        <v>621</v>
      </c>
      <c r="C623" s="1">
        <v>9</v>
      </c>
      <c r="D623" s="1" t="str">
        <f>scales[[#This Row],[nn1]]</f>
        <v>Ab</v>
      </c>
      <c r="E623" s="1" t="s">
        <v>87</v>
      </c>
      <c r="F623" s="1">
        <v>4</v>
      </c>
      <c r="G623" s="1" t="s">
        <v>90</v>
      </c>
      <c r="H623" s="1">
        <f t="shared" si="397"/>
        <v>6</v>
      </c>
      <c r="I623" s="1" t="str">
        <f>IF(COUNTIF(RMS_spelling[number],scales[[#This Row],[RMS]])&gt;0,"b","")</f>
        <v>b</v>
      </c>
      <c r="J623" s="1">
        <f t="shared" si="398"/>
        <v>9</v>
      </c>
      <c r="K623" s="1">
        <f t="shared" si="399"/>
        <v>11</v>
      </c>
      <c r="L623" s="1">
        <f t="shared" si="400"/>
        <v>12</v>
      </c>
      <c r="M623" s="1">
        <f t="shared" si="401"/>
        <v>2</v>
      </c>
      <c r="N623" s="1">
        <f t="shared" si="402"/>
        <v>4</v>
      </c>
      <c r="O623" s="1">
        <f t="shared" si="403"/>
        <v>6</v>
      </c>
      <c r="P623" s="1">
        <f t="shared" si="404"/>
        <v>7</v>
      </c>
      <c r="Q623" s="1">
        <f t="shared" si="405"/>
        <v>8</v>
      </c>
      <c r="R623" s="1" t="str">
        <f>IFERROR(IF($I623="b",INDEX(flat_spelling[],MATCH(scales[[#This Row],[n1]],flat_spelling[number],0),2),INDEX(sharp_spelling[],MATCH(scales[[#This Row],[n1]],sharp_spelling[number],0),2)),"")</f>
        <v>Ab</v>
      </c>
      <c r="S623" s="1" t="str">
        <f>IFERROR(IF($I623="b",INDEX(flat_spelling[],MATCH(scales[[#This Row],[n2]],flat_spelling[number],0),2),INDEX(sharp_spelling[],MATCH(scales[[#This Row],[n2]],sharp_spelling[number],0),2)),"")</f>
        <v>Bb</v>
      </c>
      <c r="T623" s="1" t="str">
        <f>IFERROR(IF($I623="b",INDEX(flat_spelling[],MATCH(scales[[#This Row],[n3]],flat_spelling[number],0),2),INDEX(sharp_spelling[],MATCH(scales[[#This Row],[n3]],sharp_spelling[number],0),2)),"")</f>
        <v>B</v>
      </c>
      <c r="U623" s="1" t="str">
        <f>IFERROR(IF($I623="b",INDEX(flat_spelling[],MATCH(scales[[#This Row],[n4]],flat_spelling[number],0),2),INDEX(sharp_spelling[],MATCH(scales[[#This Row],[n4]],sharp_spelling[number],0),2)),"")</f>
        <v>Db</v>
      </c>
      <c r="V623" s="1" t="str">
        <f>IFERROR(IF($I623="b",INDEX(flat_spelling[],MATCH(scales[[#This Row],[n5]],flat_spelling[number],0),2),INDEX(sharp_spelling[],MATCH(scales[[#This Row],[n5]],sharp_spelling[number],0),2)),"")</f>
        <v>Eb</v>
      </c>
      <c r="W623" s="1" t="str">
        <f>IFERROR(IF($I623="b",INDEX(flat_spelling[],MATCH(scales[[#This Row],[n6]],flat_spelling[number],0),2),INDEX(sharp_spelling[],MATCH(scales[[#This Row],[n6]],sharp_spelling[number],0),2)),"")</f>
        <v>F</v>
      </c>
      <c r="X623" s="1" t="str">
        <f>IFERROR(IF($I623="b",INDEX(flat_spelling[],MATCH(scales[[#This Row],[n7]],flat_spelling[number],0),2),INDEX(sharp_spelling[],MATCH(scales[[#This Row],[n7]],sharp_spelling[number],0),2)),"")</f>
        <v>Gb</v>
      </c>
      <c r="Y623" s="1" t="str">
        <f>IFERROR(IF($I623="b",INDEX(flat_spelling[],MATCH(scales[[#This Row],[n8]],flat_spelling[number],0),2),INDEX(sharp_spelling[],MATCH(scales[[#This Row],[n8]],sharp_spelling[number],0),2)),"")</f>
        <v>G</v>
      </c>
    </row>
    <row r="624" spans="2:25" x14ac:dyDescent="0.4">
      <c r="B624" s="1">
        <v>622</v>
      </c>
      <c r="C624" s="1">
        <v>10</v>
      </c>
      <c r="D624" s="1" t="str">
        <f>scales[[#This Row],[nn1]]</f>
        <v>A</v>
      </c>
      <c r="E624" s="1" t="s">
        <v>87</v>
      </c>
      <c r="F624" s="1">
        <v>4</v>
      </c>
      <c r="G624" s="1" t="s">
        <v>90</v>
      </c>
      <c r="H624" s="1">
        <f t="shared" si="397"/>
        <v>7</v>
      </c>
      <c r="I624" s="1" t="str">
        <f>IF(COUNTIF(RMS_spelling[number],scales[[#This Row],[RMS]])&gt;0,"b","")</f>
        <v/>
      </c>
      <c r="J624" s="1">
        <f t="shared" si="398"/>
        <v>10</v>
      </c>
      <c r="K624" s="1">
        <f t="shared" si="399"/>
        <v>12</v>
      </c>
      <c r="L624" s="1">
        <f t="shared" si="400"/>
        <v>1</v>
      </c>
      <c r="M624" s="1">
        <f t="shared" si="401"/>
        <v>3</v>
      </c>
      <c r="N624" s="1">
        <f t="shared" si="402"/>
        <v>5</v>
      </c>
      <c r="O624" s="1">
        <f t="shared" si="403"/>
        <v>7</v>
      </c>
      <c r="P624" s="1">
        <f t="shared" si="404"/>
        <v>8</v>
      </c>
      <c r="Q624" s="1">
        <f t="shared" si="405"/>
        <v>9</v>
      </c>
      <c r="R624" s="1" t="str">
        <f>IFERROR(IF($I624="b",INDEX(flat_spelling[],MATCH(scales[[#This Row],[n1]],flat_spelling[number],0),2),INDEX(sharp_spelling[],MATCH(scales[[#This Row],[n1]],sharp_spelling[number],0),2)),"")</f>
        <v>A</v>
      </c>
      <c r="S624" s="1" t="str">
        <f>IFERROR(IF($I624="b",INDEX(flat_spelling[],MATCH(scales[[#This Row],[n2]],flat_spelling[number],0),2),INDEX(sharp_spelling[],MATCH(scales[[#This Row],[n2]],sharp_spelling[number],0),2)),"")</f>
        <v>B</v>
      </c>
      <c r="T624" s="1" t="str">
        <f>IFERROR(IF($I624="b",INDEX(flat_spelling[],MATCH(scales[[#This Row],[n3]],flat_spelling[number],0),2),INDEX(sharp_spelling[],MATCH(scales[[#This Row],[n3]],sharp_spelling[number],0),2)),"")</f>
        <v>C</v>
      </c>
      <c r="U624" s="1" t="str">
        <f>IFERROR(IF($I624="b",INDEX(flat_spelling[],MATCH(scales[[#This Row],[n4]],flat_spelling[number],0),2),INDEX(sharp_spelling[],MATCH(scales[[#This Row],[n4]],sharp_spelling[number],0),2)),"")</f>
        <v>D</v>
      </c>
      <c r="V624" s="1" t="str">
        <f>IFERROR(IF($I624="b",INDEX(flat_spelling[],MATCH(scales[[#This Row],[n5]],flat_spelling[number],0),2),INDEX(sharp_spelling[],MATCH(scales[[#This Row],[n5]],sharp_spelling[number],0),2)),"")</f>
        <v>E</v>
      </c>
      <c r="W624" s="1" t="str">
        <f>IFERROR(IF($I624="b",INDEX(flat_spelling[],MATCH(scales[[#This Row],[n6]],flat_spelling[number],0),2),INDEX(sharp_spelling[],MATCH(scales[[#This Row],[n6]],sharp_spelling[number],0),2)),"")</f>
        <v>F#</v>
      </c>
      <c r="X624" s="1" t="str">
        <f>IFERROR(IF($I624="b",INDEX(flat_spelling[],MATCH(scales[[#This Row],[n7]],flat_spelling[number],0),2),INDEX(sharp_spelling[],MATCH(scales[[#This Row],[n7]],sharp_spelling[number],0),2)),"")</f>
        <v>G</v>
      </c>
      <c r="Y624" s="1" t="str">
        <f>IFERROR(IF($I624="b",INDEX(flat_spelling[],MATCH(scales[[#This Row],[n8]],flat_spelling[number],0),2),INDEX(sharp_spelling[],MATCH(scales[[#This Row],[n8]],sharp_spelling[number],0),2)),"")</f>
        <v>G#</v>
      </c>
    </row>
    <row r="625" spans="2:25" x14ac:dyDescent="0.4">
      <c r="B625" s="1">
        <v>623</v>
      </c>
      <c r="C625" s="1">
        <v>11</v>
      </c>
      <c r="D625" s="1" t="str">
        <f>scales[[#This Row],[nn1]]</f>
        <v>A#</v>
      </c>
      <c r="E625" s="1" t="s">
        <v>87</v>
      </c>
      <c r="F625" s="1">
        <v>4</v>
      </c>
      <c r="G625" s="1" t="s">
        <v>90</v>
      </c>
      <c r="H625" s="1">
        <f t="shared" si="397"/>
        <v>8</v>
      </c>
      <c r="I625" s="1" t="str">
        <f>IF(COUNTIF(RMS_spelling[number],scales[[#This Row],[RMS]])&gt;0,"b","")</f>
        <v/>
      </c>
      <c r="J625" s="1">
        <f t="shared" si="398"/>
        <v>11</v>
      </c>
      <c r="K625" s="1">
        <f t="shared" si="399"/>
        <v>1</v>
      </c>
      <c r="L625" s="1">
        <f t="shared" si="400"/>
        <v>2</v>
      </c>
      <c r="M625" s="1">
        <f t="shared" si="401"/>
        <v>4</v>
      </c>
      <c r="N625" s="1">
        <f t="shared" si="402"/>
        <v>6</v>
      </c>
      <c r="O625" s="1">
        <f t="shared" si="403"/>
        <v>8</v>
      </c>
      <c r="P625" s="1">
        <f t="shared" si="404"/>
        <v>9</v>
      </c>
      <c r="Q625" s="1">
        <f t="shared" si="405"/>
        <v>10</v>
      </c>
      <c r="R625" s="1" t="str">
        <f>IFERROR(IF($I625="b",INDEX(flat_spelling[],MATCH(scales[[#This Row],[n1]],flat_spelling[number],0),2),INDEX(sharp_spelling[],MATCH(scales[[#This Row],[n1]],sharp_spelling[number],0),2)),"")</f>
        <v>A#</v>
      </c>
      <c r="S625" s="1" t="str">
        <f>IFERROR(IF($I625="b",INDEX(flat_spelling[],MATCH(scales[[#This Row],[n2]],flat_spelling[number],0),2),INDEX(sharp_spelling[],MATCH(scales[[#This Row],[n2]],sharp_spelling[number],0),2)),"")</f>
        <v>C</v>
      </c>
      <c r="T625" s="1" t="str">
        <f>IFERROR(IF($I625="b",INDEX(flat_spelling[],MATCH(scales[[#This Row],[n3]],flat_spelling[number],0),2),INDEX(sharp_spelling[],MATCH(scales[[#This Row],[n3]],sharp_spelling[number],0),2)),"")</f>
        <v>C#</v>
      </c>
      <c r="U625" s="1" t="str">
        <f>IFERROR(IF($I625="b",INDEX(flat_spelling[],MATCH(scales[[#This Row],[n4]],flat_spelling[number],0),2),INDEX(sharp_spelling[],MATCH(scales[[#This Row],[n4]],sharp_spelling[number],0),2)),"")</f>
        <v>D#</v>
      </c>
      <c r="V625" s="1" t="str">
        <f>IFERROR(IF($I625="b",INDEX(flat_spelling[],MATCH(scales[[#This Row],[n5]],flat_spelling[number],0),2),INDEX(sharp_spelling[],MATCH(scales[[#This Row],[n5]],sharp_spelling[number],0),2)),"")</f>
        <v>F</v>
      </c>
      <c r="W625" s="1" t="str">
        <f>IFERROR(IF($I625="b",INDEX(flat_spelling[],MATCH(scales[[#This Row],[n6]],flat_spelling[number],0),2),INDEX(sharp_spelling[],MATCH(scales[[#This Row],[n6]],sharp_spelling[number],0),2)),"")</f>
        <v>G</v>
      </c>
      <c r="X625" s="1" t="str">
        <f>IFERROR(IF($I625="b",INDEX(flat_spelling[],MATCH(scales[[#This Row],[n7]],flat_spelling[number],0),2),INDEX(sharp_spelling[],MATCH(scales[[#This Row],[n7]],sharp_spelling[number],0),2)),"")</f>
        <v>G#</v>
      </c>
      <c r="Y625" s="1" t="str">
        <f>IFERROR(IF($I625="b",INDEX(flat_spelling[],MATCH(scales[[#This Row],[n8]],flat_spelling[number],0),2),INDEX(sharp_spelling[],MATCH(scales[[#This Row],[n8]],sharp_spelling[number],0),2)),"")</f>
        <v>A</v>
      </c>
    </row>
    <row r="626" spans="2:25" x14ac:dyDescent="0.4">
      <c r="B626" s="1">
        <v>624</v>
      </c>
      <c r="C626" s="1">
        <v>12</v>
      </c>
      <c r="D626" s="1" t="str">
        <f>scales[[#This Row],[nn1]]</f>
        <v>B</v>
      </c>
      <c r="E626" s="1" t="s">
        <v>87</v>
      </c>
      <c r="F626" s="1">
        <v>4</v>
      </c>
      <c r="G626" s="1" t="s">
        <v>90</v>
      </c>
      <c r="H626" s="1">
        <f t="shared" si="397"/>
        <v>9</v>
      </c>
      <c r="I626" s="1" t="str">
        <f>IF(COUNTIF(RMS_spelling[number],scales[[#This Row],[RMS]])&gt;0,"b","")</f>
        <v>b</v>
      </c>
      <c r="J626" s="1">
        <f t="shared" si="398"/>
        <v>12</v>
      </c>
      <c r="K626" s="1">
        <f t="shared" si="399"/>
        <v>2</v>
      </c>
      <c r="L626" s="1">
        <f t="shared" si="400"/>
        <v>3</v>
      </c>
      <c r="M626" s="1">
        <f t="shared" si="401"/>
        <v>5</v>
      </c>
      <c r="N626" s="1">
        <f t="shared" si="402"/>
        <v>7</v>
      </c>
      <c r="O626" s="1">
        <f t="shared" si="403"/>
        <v>9</v>
      </c>
      <c r="P626" s="1">
        <f t="shared" si="404"/>
        <v>10</v>
      </c>
      <c r="Q626" s="1">
        <f t="shared" si="405"/>
        <v>11</v>
      </c>
      <c r="R626" s="1" t="str">
        <f>IFERROR(IF($I626="b",INDEX(flat_spelling[],MATCH(scales[[#This Row],[n1]],flat_spelling[number],0),2),INDEX(sharp_spelling[],MATCH(scales[[#This Row],[n1]],sharp_spelling[number],0),2)),"")</f>
        <v>B</v>
      </c>
      <c r="S626" s="1" t="str">
        <f>IFERROR(IF($I626="b",INDEX(flat_spelling[],MATCH(scales[[#This Row],[n2]],flat_spelling[number],0),2),INDEX(sharp_spelling[],MATCH(scales[[#This Row],[n2]],sharp_spelling[number],0),2)),"")</f>
        <v>Db</v>
      </c>
      <c r="T626" s="1" t="str">
        <f>IFERROR(IF($I626="b",INDEX(flat_spelling[],MATCH(scales[[#This Row],[n3]],flat_spelling[number],0),2),INDEX(sharp_spelling[],MATCH(scales[[#This Row],[n3]],sharp_spelling[number],0),2)),"")</f>
        <v>D</v>
      </c>
      <c r="U626" s="1" t="str">
        <f>IFERROR(IF($I626="b",INDEX(flat_spelling[],MATCH(scales[[#This Row],[n4]],flat_spelling[number],0),2),INDEX(sharp_spelling[],MATCH(scales[[#This Row],[n4]],sharp_spelling[number],0),2)),"")</f>
        <v>E</v>
      </c>
      <c r="V626" s="1" t="str">
        <f>IFERROR(IF($I626="b",INDEX(flat_spelling[],MATCH(scales[[#This Row],[n5]],flat_spelling[number],0),2),INDEX(sharp_spelling[],MATCH(scales[[#This Row],[n5]],sharp_spelling[number],0),2)),"")</f>
        <v>Gb</v>
      </c>
      <c r="W626" s="1" t="str">
        <f>IFERROR(IF($I626="b",INDEX(flat_spelling[],MATCH(scales[[#This Row],[n6]],flat_spelling[number],0),2),INDEX(sharp_spelling[],MATCH(scales[[#This Row],[n6]],sharp_spelling[number],0),2)),"")</f>
        <v>Ab</v>
      </c>
      <c r="X626" s="1" t="str">
        <f>IFERROR(IF($I626="b",INDEX(flat_spelling[],MATCH(scales[[#This Row],[n7]],flat_spelling[number],0),2),INDEX(sharp_spelling[],MATCH(scales[[#This Row],[n7]],sharp_spelling[number],0),2)),"")</f>
        <v>A</v>
      </c>
      <c r="Y626" s="1" t="str">
        <f>IFERROR(IF($I626="b",INDEX(flat_spelling[],MATCH(scales[[#This Row],[n8]],flat_spelling[number],0),2),INDEX(sharp_spelling[],MATCH(scales[[#This Row],[n8]],sharp_spelling[number],0),2)),"")</f>
        <v>Bb</v>
      </c>
    </row>
    <row r="627" spans="2:25" x14ac:dyDescent="0.4">
      <c r="B627" s="1">
        <v>625</v>
      </c>
      <c r="C627" s="1">
        <v>1</v>
      </c>
      <c r="D627" s="1" t="str">
        <f>scales[[#This Row],[nn1]]</f>
        <v>C</v>
      </c>
      <c r="E627" s="1" t="s">
        <v>87</v>
      </c>
      <c r="F627" s="1">
        <v>5</v>
      </c>
      <c r="G627" s="1" t="s">
        <v>91</v>
      </c>
      <c r="H627" s="1">
        <f>MOD($H$3+4,12)+1</f>
        <v>6</v>
      </c>
      <c r="I627" s="1" t="str">
        <f>IF(COUNTIF(RMS_spelling[number],scales[[#This Row],[RMS]])&gt;0,"b","")</f>
        <v>b</v>
      </c>
      <c r="J627" s="1">
        <v>1</v>
      </c>
      <c r="K627" s="1">
        <v>3</v>
      </c>
      <c r="L627" s="1">
        <v>5</v>
      </c>
      <c r="M627" s="1">
        <v>6</v>
      </c>
      <c r="N627" s="1">
        <v>8</v>
      </c>
      <c r="O627" s="1">
        <v>10</v>
      </c>
      <c r="P627" s="1">
        <v>11</v>
      </c>
      <c r="Q627" s="1">
        <v>12</v>
      </c>
      <c r="R627" s="1" t="str">
        <f>IFERROR(IF($I627="b",INDEX(flat_spelling[],MATCH(scales[[#This Row],[n1]],flat_spelling[number],0),2),INDEX(sharp_spelling[],MATCH(scales[[#This Row],[n1]],sharp_spelling[number],0),2)),"")</f>
        <v>C</v>
      </c>
      <c r="S627" s="1" t="str">
        <f>IFERROR(IF($I627="b",INDEX(flat_spelling[],MATCH(scales[[#This Row],[n2]],flat_spelling[number],0),2),INDEX(sharp_spelling[],MATCH(scales[[#This Row],[n2]],sharp_spelling[number],0),2)),"")</f>
        <v>D</v>
      </c>
      <c r="T627" s="1" t="str">
        <f>IFERROR(IF($I627="b",INDEX(flat_spelling[],MATCH(scales[[#This Row],[n3]],flat_spelling[number],0),2),INDEX(sharp_spelling[],MATCH(scales[[#This Row],[n3]],sharp_spelling[number],0),2)),"")</f>
        <v>E</v>
      </c>
      <c r="U627" s="1" t="str">
        <f>IFERROR(IF($I627="b",INDEX(flat_spelling[],MATCH(scales[[#This Row],[n4]],flat_spelling[number],0),2),INDEX(sharp_spelling[],MATCH(scales[[#This Row],[n4]],sharp_spelling[number],0),2)),"")</f>
        <v>F</v>
      </c>
      <c r="V627" s="1" t="str">
        <f>IFERROR(IF($I627="b",INDEX(flat_spelling[],MATCH(scales[[#This Row],[n5]],flat_spelling[number],0),2),INDEX(sharp_spelling[],MATCH(scales[[#This Row],[n5]],sharp_spelling[number],0),2)),"")</f>
        <v>G</v>
      </c>
      <c r="W627" s="1" t="str">
        <f>IFERROR(IF($I627="b",INDEX(flat_spelling[],MATCH(scales[[#This Row],[n6]],flat_spelling[number],0),2),INDEX(sharp_spelling[],MATCH(scales[[#This Row],[n6]],sharp_spelling[number],0),2)),"")</f>
        <v>A</v>
      </c>
      <c r="X627" s="1" t="str">
        <f>IFERROR(IF($I627="b",INDEX(flat_spelling[],MATCH(scales[[#This Row],[n7]],flat_spelling[number],0),2),INDEX(sharp_spelling[],MATCH(scales[[#This Row],[n7]],sharp_spelling[number],0),2)),"")</f>
        <v>Bb</v>
      </c>
      <c r="Y627" s="1" t="str">
        <f>IFERROR(IF($I627="b",INDEX(flat_spelling[],MATCH(scales[[#This Row],[n8]],flat_spelling[number],0),2),INDEX(sharp_spelling[],MATCH(scales[[#This Row],[n8]],sharp_spelling[number],0),2)),"")</f>
        <v>B</v>
      </c>
    </row>
    <row r="628" spans="2:25" x14ac:dyDescent="0.4">
      <c r="B628" s="1">
        <v>626</v>
      </c>
      <c r="C628" s="1">
        <v>2</v>
      </c>
      <c r="D628" s="1" t="str">
        <f>scales[[#This Row],[nn1]]</f>
        <v>C#</v>
      </c>
      <c r="E628" s="1" t="s">
        <v>87</v>
      </c>
      <c r="F628" s="1">
        <v>5</v>
      </c>
      <c r="G628" s="1" t="s">
        <v>91</v>
      </c>
      <c r="H628" s="1">
        <f t="shared" ref="H628:H638" si="406">MOD(H627,12)+1</f>
        <v>7</v>
      </c>
      <c r="I628" s="1" t="str">
        <f>IF(COUNTIF(RMS_spelling[number],scales[[#This Row],[RMS]])&gt;0,"b","")</f>
        <v/>
      </c>
      <c r="J628" s="1">
        <f t="shared" ref="J628:J638" si="407">MOD(J627,12)+1</f>
        <v>2</v>
      </c>
      <c r="K628" s="1">
        <f t="shared" ref="K628:K638" si="408">MOD(K627,12)+1</f>
        <v>4</v>
      </c>
      <c r="L628" s="1">
        <f t="shared" ref="L628:L638" si="409">MOD(L627,12)+1</f>
        <v>6</v>
      </c>
      <c r="M628" s="1">
        <f t="shared" ref="M628:M638" si="410">MOD(M627,12)+1</f>
        <v>7</v>
      </c>
      <c r="N628" s="1">
        <f t="shared" ref="N628:N638" si="411">MOD(N627,12)+1</f>
        <v>9</v>
      </c>
      <c r="O628" s="1">
        <f t="shared" ref="O628:O638" si="412">MOD(O627,12)+1</f>
        <v>11</v>
      </c>
      <c r="P628" s="1">
        <f t="shared" ref="P628:P638" si="413">MOD(P627,12)+1</f>
        <v>12</v>
      </c>
      <c r="Q628" s="1">
        <f t="shared" ref="Q628:Q638" si="414">MOD(Q627,12)+1</f>
        <v>1</v>
      </c>
      <c r="R628" s="1" t="str">
        <f>IFERROR(IF($I628="b",INDEX(flat_spelling[],MATCH(scales[[#This Row],[n1]],flat_spelling[number],0),2),INDEX(sharp_spelling[],MATCH(scales[[#This Row],[n1]],sharp_spelling[number],0),2)),"")</f>
        <v>C#</v>
      </c>
      <c r="S628" s="1" t="str">
        <f>IFERROR(IF($I628="b",INDEX(flat_spelling[],MATCH(scales[[#This Row],[n2]],flat_spelling[number],0),2),INDEX(sharp_spelling[],MATCH(scales[[#This Row],[n2]],sharp_spelling[number],0),2)),"")</f>
        <v>D#</v>
      </c>
      <c r="T628" s="1" t="str">
        <f>IFERROR(IF($I628="b",INDEX(flat_spelling[],MATCH(scales[[#This Row],[n3]],flat_spelling[number],0),2),INDEX(sharp_spelling[],MATCH(scales[[#This Row],[n3]],sharp_spelling[number],0),2)),"")</f>
        <v>F</v>
      </c>
      <c r="U628" s="1" t="str">
        <f>IFERROR(IF($I628="b",INDEX(flat_spelling[],MATCH(scales[[#This Row],[n4]],flat_spelling[number],0),2),INDEX(sharp_spelling[],MATCH(scales[[#This Row],[n4]],sharp_spelling[number],0),2)),"")</f>
        <v>F#</v>
      </c>
      <c r="V628" s="1" t="str">
        <f>IFERROR(IF($I628="b",INDEX(flat_spelling[],MATCH(scales[[#This Row],[n5]],flat_spelling[number],0),2),INDEX(sharp_spelling[],MATCH(scales[[#This Row],[n5]],sharp_spelling[number],0),2)),"")</f>
        <v>G#</v>
      </c>
      <c r="W628" s="1" t="str">
        <f>IFERROR(IF($I628="b",INDEX(flat_spelling[],MATCH(scales[[#This Row],[n6]],flat_spelling[number],0),2),INDEX(sharp_spelling[],MATCH(scales[[#This Row],[n6]],sharp_spelling[number],0),2)),"")</f>
        <v>A#</v>
      </c>
      <c r="X628" s="1" t="str">
        <f>IFERROR(IF($I628="b",INDEX(flat_spelling[],MATCH(scales[[#This Row],[n7]],flat_spelling[number],0),2),INDEX(sharp_spelling[],MATCH(scales[[#This Row],[n7]],sharp_spelling[number],0),2)),"")</f>
        <v>B</v>
      </c>
      <c r="Y628" s="1" t="str">
        <f>IFERROR(IF($I628="b",INDEX(flat_spelling[],MATCH(scales[[#This Row],[n8]],flat_spelling[number],0),2),INDEX(sharp_spelling[],MATCH(scales[[#This Row],[n8]],sharp_spelling[number],0),2)),"")</f>
        <v>C</v>
      </c>
    </row>
    <row r="629" spans="2:25" x14ac:dyDescent="0.4">
      <c r="B629" s="1">
        <v>627</v>
      </c>
      <c r="C629" s="1">
        <v>3</v>
      </c>
      <c r="D629" s="1" t="str">
        <f>scales[[#This Row],[nn1]]</f>
        <v>D</v>
      </c>
      <c r="E629" s="1" t="s">
        <v>87</v>
      </c>
      <c r="F629" s="1">
        <v>5</v>
      </c>
      <c r="G629" s="1" t="s">
        <v>91</v>
      </c>
      <c r="H629" s="1">
        <f t="shared" si="406"/>
        <v>8</v>
      </c>
      <c r="I629" s="1" t="str">
        <f>IF(COUNTIF(RMS_spelling[number],scales[[#This Row],[RMS]])&gt;0,"b","")</f>
        <v/>
      </c>
      <c r="J629" s="1">
        <f t="shared" si="407"/>
        <v>3</v>
      </c>
      <c r="K629" s="1">
        <f t="shared" si="408"/>
        <v>5</v>
      </c>
      <c r="L629" s="1">
        <f t="shared" si="409"/>
        <v>7</v>
      </c>
      <c r="M629" s="1">
        <f t="shared" si="410"/>
        <v>8</v>
      </c>
      <c r="N629" s="1">
        <f t="shared" si="411"/>
        <v>10</v>
      </c>
      <c r="O629" s="1">
        <f t="shared" si="412"/>
        <v>12</v>
      </c>
      <c r="P629" s="1">
        <f t="shared" si="413"/>
        <v>1</v>
      </c>
      <c r="Q629" s="1">
        <f t="shared" si="414"/>
        <v>2</v>
      </c>
      <c r="R629" s="1" t="str">
        <f>IFERROR(IF($I629="b",INDEX(flat_spelling[],MATCH(scales[[#This Row],[n1]],flat_spelling[number],0),2),INDEX(sharp_spelling[],MATCH(scales[[#This Row],[n1]],sharp_spelling[number],0),2)),"")</f>
        <v>D</v>
      </c>
      <c r="S629" s="1" t="str">
        <f>IFERROR(IF($I629="b",INDEX(flat_spelling[],MATCH(scales[[#This Row],[n2]],flat_spelling[number],0),2),INDEX(sharp_spelling[],MATCH(scales[[#This Row],[n2]],sharp_spelling[number],0),2)),"")</f>
        <v>E</v>
      </c>
      <c r="T629" s="1" t="str">
        <f>IFERROR(IF($I629="b",INDEX(flat_spelling[],MATCH(scales[[#This Row],[n3]],flat_spelling[number],0),2),INDEX(sharp_spelling[],MATCH(scales[[#This Row],[n3]],sharp_spelling[number],0),2)),"")</f>
        <v>F#</v>
      </c>
      <c r="U629" s="1" t="str">
        <f>IFERROR(IF($I629="b",INDEX(flat_spelling[],MATCH(scales[[#This Row],[n4]],flat_spelling[number],0),2),INDEX(sharp_spelling[],MATCH(scales[[#This Row],[n4]],sharp_spelling[number],0),2)),"")</f>
        <v>G</v>
      </c>
      <c r="V629" s="1" t="str">
        <f>IFERROR(IF($I629="b",INDEX(flat_spelling[],MATCH(scales[[#This Row],[n5]],flat_spelling[number],0),2),INDEX(sharp_spelling[],MATCH(scales[[#This Row],[n5]],sharp_spelling[number],0),2)),"")</f>
        <v>A</v>
      </c>
      <c r="W629" s="1" t="str">
        <f>IFERROR(IF($I629="b",INDEX(flat_spelling[],MATCH(scales[[#This Row],[n6]],flat_spelling[number],0),2),INDEX(sharp_spelling[],MATCH(scales[[#This Row],[n6]],sharp_spelling[number],0),2)),"")</f>
        <v>B</v>
      </c>
      <c r="X629" s="1" t="str">
        <f>IFERROR(IF($I629="b",INDEX(flat_spelling[],MATCH(scales[[#This Row],[n7]],flat_spelling[number],0),2),INDEX(sharp_spelling[],MATCH(scales[[#This Row],[n7]],sharp_spelling[number],0),2)),"")</f>
        <v>C</v>
      </c>
      <c r="Y629" s="1" t="str">
        <f>IFERROR(IF($I629="b",INDEX(flat_spelling[],MATCH(scales[[#This Row],[n8]],flat_spelling[number],0),2),INDEX(sharp_spelling[],MATCH(scales[[#This Row],[n8]],sharp_spelling[number],0),2)),"")</f>
        <v>C#</v>
      </c>
    </row>
    <row r="630" spans="2:25" x14ac:dyDescent="0.4">
      <c r="B630" s="1">
        <v>628</v>
      </c>
      <c r="C630" s="1">
        <v>4</v>
      </c>
      <c r="D630" s="1" t="str">
        <f>scales[[#This Row],[nn1]]</f>
        <v>Eb</v>
      </c>
      <c r="E630" s="1" t="s">
        <v>87</v>
      </c>
      <c r="F630" s="1">
        <v>5</v>
      </c>
      <c r="G630" s="1" t="s">
        <v>91</v>
      </c>
      <c r="H630" s="1">
        <f t="shared" si="406"/>
        <v>9</v>
      </c>
      <c r="I630" s="1" t="str">
        <f>IF(COUNTIF(RMS_spelling[number],scales[[#This Row],[RMS]])&gt;0,"b","")</f>
        <v>b</v>
      </c>
      <c r="J630" s="1">
        <f t="shared" si="407"/>
        <v>4</v>
      </c>
      <c r="K630" s="1">
        <f t="shared" si="408"/>
        <v>6</v>
      </c>
      <c r="L630" s="1">
        <f t="shared" si="409"/>
        <v>8</v>
      </c>
      <c r="M630" s="1">
        <f t="shared" si="410"/>
        <v>9</v>
      </c>
      <c r="N630" s="1">
        <f t="shared" si="411"/>
        <v>11</v>
      </c>
      <c r="O630" s="1">
        <f t="shared" si="412"/>
        <v>1</v>
      </c>
      <c r="P630" s="1">
        <f t="shared" si="413"/>
        <v>2</v>
      </c>
      <c r="Q630" s="1">
        <f t="shared" si="414"/>
        <v>3</v>
      </c>
      <c r="R630" s="1" t="str">
        <f>IFERROR(IF($I630="b",INDEX(flat_spelling[],MATCH(scales[[#This Row],[n1]],flat_spelling[number],0),2),INDEX(sharp_spelling[],MATCH(scales[[#This Row],[n1]],sharp_spelling[number],0),2)),"")</f>
        <v>Eb</v>
      </c>
      <c r="S630" s="1" t="str">
        <f>IFERROR(IF($I630="b",INDEX(flat_spelling[],MATCH(scales[[#This Row],[n2]],flat_spelling[number],0),2),INDEX(sharp_spelling[],MATCH(scales[[#This Row],[n2]],sharp_spelling[number],0),2)),"")</f>
        <v>F</v>
      </c>
      <c r="T630" s="1" t="str">
        <f>IFERROR(IF($I630="b",INDEX(flat_spelling[],MATCH(scales[[#This Row],[n3]],flat_spelling[number],0),2),INDEX(sharp_spelling[],MATCH(scales[[#This Row],[n3]],sharp_spelling[number],0),2)),"")</f>
        <v>G</v>
      </c>
      <c r="U630" s="1" t="str">
        <f>IFERROR(IF($I630="b",INDEX(flat_spelling[],MATCH(scales[[#This Row],[n4]],flat_spelling[number],0),2),INDEX(sharp_spelling[],MATCH(scales[[#This Row],[n4]],sharp_spelling[number],0),2)),"")</f>
        <v>Ab</v>
      </c>
      <c r="V630" s="1" t="str">
        <f>IFERROR(IF($I630="b",INDEX(flat_spelling[],MATCH(scales[[#This Row],[n5]],flat_spelling[number],0),2),INDEX(sharp_spelling[],MATCH(scales[[#This Row],[n5]],sharp_spelling[number],0),2)),"")</f>
        <v>Bb</v>
      </c>
      <c r="W630" s="1" t="str">
        <f>IFERROR(IF($I630="b",INDEX(flat_spelling[],MATCH(scales[[#This Row],[n6]],flat_spelling[number],0),2),INDEX(sharp_spelling[],MATCH(scales[[#This Row],[n6]],sharp_spelling[number],0),2)),"")</f>
        <v>C</v>
      </c>
      <c r="X630" s="1" t="str">
        <f>IFERROR(IF($I630="b",INDEX(flat_spelling[],MATCH(scales[[#This Row],[n7]],flat_spelling[number],0),2),INDEX(sharp_spelling[],MATCH(scales[[#This Row],[n7]],sharp_spelling[number],0),2)),"")</f>
        <v>Db</v>
      </c>
      <c r="Y630" s="1" t="str">
        <f>IFERROR(IF($I630="b",INDEX(flat_spelling[],MATCH(scales[[#This Row],[n8]],flat_spelling[number],0),2),INDEX(sharp_spelling[],MATCH(scales[[#This Row],[n8]],sharp_spelling[number],0),2)),"")</f>
        <v>D</v>
      </c>
    </row>
    <row r="631" spans="2:25" x14ac:dyDescent="0.4">
      <c r="B631" s="1">
        <v>629</v>
      </c>
      <c r="C631" s="1">
        <v>5</v>
      </c>
      <c r="D631" s="1" t="str">
        <f>scales[[#This Row],[nn1]]</f>
        <v>E</v>
      </c>
      <c r="E631" s="1" t="s">
        <v>87</v>
      </c>
      <c r="F631" s="1">
        <v>5</v>
      </c>
      <c r="G631" s="1" t="s">
        <v>91</v>
      </c>
      <c r="H631" s="1">
        <f t="shared" si="406"/>
        <v>10</v>
      </c>
      <c r="I631" s="1" t="str">
        <f>IF(COUNTIF(RMS_spelling[number],scales[[#This Row],[RMS]])&gt;0,"b","")</f>
        <v/>
      </c>
      <c r="J631" s="1">
        <f t="shared" si="407"/>
        <v>5</v>
      </c>
      <c r="K631" s="1">
        <f t="shared" si="408"/>
        <v>7</v>
      </c>
      <c r="L631" s="1">
        <f t="shared" si="409"/>
        <v>9</v>
      </c>
      <c r="M631" s="1">
        <f t="shared" si="410"/>
        <v>10</v>
      </c>
      <c r="N631" s="1">
        <f t="shared" si="411"/>
        <v>12</v>
      </c>
      <c r="O631" s="1">
        <f t="shared" si="412"/>
        <v>2</v>
      </c>
      <c r="P631" s="1">
        <f t="shared" si="413"/>
        <v>3</v>
      </c>
      <c r="Q631" s="1">
        <f t="shared" si="414"/>
        <v>4</v>
      </c>
      <c r="R631" s="1" t="str">
        <f>IFERROR(IF($I631="b",INDEX(flat_spelling[],MATCH(scales[[#This Row],[n1]],flat_spelling[number],0),2),INDEX(sharp_spelling[],MATCH(scales[[#This Row],[n1]],sharp_spelling[number],0),2)),"")</f>
        <v>E</v>
      </c>
      <c r="S631" s="1" t="str">
        <f>IFERROR(IF($I631="b",INDEX(flat_spelling[],MATCH(scales[[#This Row],[n2]],flat_spelling[number],0),2),INDEX(sharp_spelling[],MATCH(scales[[#This Row],[n2]],sharp_spelling[number],0),2)),"")</f>
        <v>F#</v>
      </c>
      <c r="T631" s="1" t="str">
        <f>IFERROR(IF($I631="b",INDEX(flat_spelling[],MATCH(scales[[#This Row],[n3]],flat_spelling[number],0),2),INDEX(sharp_spelling[],MATCH(scales[[#This Row],[n3]],sharp_spelling[number],0),2)),"")</f>
        <v>G#</v>
      </c>
      <c r="U631" s="1" t="str">
        <f>IFERROR(IF($I631="b",INDEX(flat_spelling[],MATCH(scales[[#This Row],[n4]],flat_spelling[number],0),2),INDEX(sharp_spelling[],MATCH(scales[[#This Row],[n4]],sharp_spelling[number],0),2)),"")</f>
        <v>A</v>
      </c>
      <c r="V631" s="1" t="str">
        <f>IFERROR(IF($I631="b",INDEX(flat_spelling[],MATCH(scales[[#This Row],[n5]],flat_spelling[number],0),2),INDEX(sharp_spelling[],MATCH(scales[[#This Row],[n5]],sharp_spelling[number],0),2)),"")</f>
        <v>B</v>
      </c>
      <c r="W631" s="1" t="str">
        <f>IFERROR(IF($I631="b",INDEX(flat_spelling[],MATCH(scales[[#This Row],[n6]],flat_spelling[number],0),2),INDEX(sharp_spelling[],MATCH(scales[[#This Row],[n6]],sharp_spelling[number],0),2)),"")</f>
        <v>C#</v>
      </c>
      <c r="X631" s="1" t="str">
        <f>IFERROR(IF($I631="b",INDEX(flat_spelling[],MATCH(scales[[#This Row],[n7]],flat_spelling[number],0),2),INDEX(sharp_spelling[],MATCH(scales[[#This Row],[n7]],sharp_spelling[number],0),2)),"")</f>
        <v>D</v>
      </c>
      <c r="Y631" s="1" t="str">
        <f>IFERROR(IF($I631="b",INDEX(flat_spelling[],MATCH(scales[[#This Row],[n8]],flat_spelling[number],0),2),INDEX(sharp_spelling[],MATCH(scales[[#This Row],[n8]],sharp_spelling[number],0),2)),"")</f>
        <v>D#</v>
      </c>
    </row>
    <row r="632" spans="2:25" x14ac:dyDescent="0.4">
      <c r="B632" s="1">
        <v>630</v>
      </c>
      <c r="C632" s="1">
        <v>6</v>
      </c>
      <c r="D632" s="1" t="str">
        <f>scales[[#This Row],[nn1]]</f>
        <v>F</v>
      </c>
      <c r="E632" s="1" t="s">
        <v>87</v>
      </c>
      <c r="F632" s="1">
        <v>5</v>
      </c>
      <c r="G632" s="1" t="s">
        <v>91</v>
      </c>
      <c r="H632" s="1">
        <f t="shared" si="406"/>
        <v>11</v>
      </c>
      <c r="I632" s="1" t="str">
        <f>IF(COUNTIF(RMS_spelling[number],scales[[#This Row],[RMS]])&gt;0,"b","")</f>
        <v>b</v>
      </c>
      <c r="J632" s="1">
        <f t="shared" si="407"/>
        <v>6</v>
      </c>
      <c r="K632" s="1">
        <f t="shared" si="408"/>
        <v>8</v>
      </c>
      <c r="L632" s="1">
        <f t="shared" si="409"/>
        <v>10</v>
      </c>
      <c r="M632" s="1">
        <f t="shared" si="410"/>
        <v>11</v>
      </c>
      <c r="N632" s="1">
        <f t="shared" si="411"/>
        <v>1</v>
      </c>
      <c r="O632" s="1">
        <f t="shared" si="412"/>
        <v>3</v>
      </c>
      <c r="P632" s="1">
        <f t="shared" si="413"/>
        <v>4</v>
      </c>
      <c r="Q632" s="1">
        <f t="shared" si="414"/>
        <v>5</v>
      </c>
      <c r="R632" s="1" t="str">
        <f>IFERROR(IF($I632="b",INDEX(flat_spelling[],MATCH(scales[[#This Row],[n1]],flat_spelling[number],0),2),INDEX(sharp_spelling[],MATCH(scales[[#This Row],[n1]],sharp_spelling[number],0),2)),"")</f>
        <v>F</v>
      </c>
      <c r="S632" s="1" t="str">
        <f>IFERROR(IF($I632="b",INDEX(flat_spelling[],MATCH(scales[[#This Row],[n2]],flat_spelling[number],0),2),INDEX(sharp_spelling[],MATCH(scales[[#This Row],[n2]],sharp_spelling[number],0),2)),"")</f>
        <v>G</v>
      </c>
      <c r="T632" s="1" t="str">
        <f>IFERROR(IF($I632="b",INDEX(flat_spelling[],MATCH(scales[[#This Row],[n3]],flat_spelling[number],0),2),INDEX(sharp_spelling[],MATCH(scales[[#This Row],[n3]],sharp_spelling[number],0),2)),"")</f>
        <v>A</v>
      </c>
      <c r="U632" s="1" t="str">
        <f>IFERROR(IF($I632="b",INDEX(flat_spelling[],MATCH(scales[[#This Row],[n4]],flat_spelling[number],0),2),INDEX(sharp_spelling[],MATCH(scales[[#This Row],[n4]],sharp_spelling[number],0),2)),"")</f>
        <v>Bb</v>
      </c>
      <c r="V632" s="1" t="str">
        <f>IFERROR(IF($I632="b",INDEX(flat_spelling[],MATCH(scales[[#This Row],[n5]],flat_spelling[number],0),2),INDEX(sharp_spelling[],MATCH(scales[[#This Row],[n5]],sharp_spelling[number],0),2)),"")</f>
        <v>C</v>
      </c>
      <c r="W632" s="1" t="str">
        <f>IFERROR(IF($I632="b",INDEX(flat_spelling[],MATCH(scales[[#This Row],[n6]],flat_spelling[number],0),2),INDEX(sharp_spelling[],MATCH(scales[[#This Row],[n6]],sharp_spelling[number],0),2)),"")</f>
        <v>D</v>
      </c>
      <c r="X632" s="1" t="str">
        <f>IFERROR(IF($I632="b",INDEX(flat_spelling[],MATCH(scales[[#This Row],[n7]],flat_spelling[number],0),2),INDEX(sharp_spelling[],MATCH(scales[[#This Row],[n7]],sharp_spelling[number],0),2)),"")</f>
        <v>Eb</v>
      </c>
      <c r="Y632" s="1" t="str">
        <f>IFERROR(IF($I632="b",INDEX(flat_spelling[],MATCH(scales[[#This Row],[n8]],flat_spelling[number],0),2),INDEX(sharp_spelling[],MATCH(scales[[#This Row],[n8]],sharp_spelling[number],0),2)),"")</f>
        <v>E</v>
      </c>
    </row>
    <row r="633" spans="2:25" x14ac:dyDescent="0.4">
      <c r="B633" s="1">
        <v>631</v>
      </c>
      <c r="C633" s="1">
        <v>7</v>
      </c>
      <c r="D633" s="1" t="str">
        <f>scales[[#This Row],[nn1]]</f>
        <v>F#</v>
      </c>
      <c r="E633" s="1" t="s">
        <v>87</v>
      </c>
      <c r="F633" s="1">
        <v>5</v>
      </c>
      <c r="G633" s="1" t="s">
        <v>91</v>
      </c>
      <c r="H633" s="1">
        <f t="shared" si="406"/>
        <v>12</v>
      </c>
      <c r="I633" s="1" t="str">
        <f>IF(COUNTIF(RMS_spelling[number],scales[[#This Row],[RMS]])&gt;0,"b","")</f>
        <v/>
      </c>
      <c r="J633" s="1">
        <f t="shared" si="407"/>
        <v>7</v>
      </c>
      <c r="K633" s="1">
        <f t="shared" si="408"/>
        <v>9</v>
      </c>
      <c r="L633" s="1">
        <f t="shared" si="409"/>
        <v>11</v>
      </c>
      <c r="M633" s="1">
        <f t="shared" si="410"/>
        <v>12</v>
      </c>
      <c r="N633" s="1">
        <f t="shared" si="411"/>
        <v>2</v>
      </c>
      <c r="O633" s="1">
        <f t="shared" si="412"/>
        <v>4</v>
      </c>
      <c r="P633" s="1">
        <f t="shared" si="413"/>
        <v>5</v>
      </c>
      <c r="Q633" s="1">
        <f t="shared" si="414"/>
        <v>6</v>
      </c>
      <c r="R633" s="1" t="str">
        <f>IFERROR(IF($I633="b",INDEX(flat_spelling[],MATCH(scales[[#This Row],[n1]],flat_spelling[number],0),2),INDEX(sharp_spelling[],MATCH(scales[[#This Row],[n1]],sharp_spelling[number],0),2)),"")</f>
        <v>F#</v>
      </c>
      <c r="S633" s="1" t="str">
        <f>IFERROR(IF($I633="b",INDEX(flat_spelling[],MATCH(scales[[#This Row],[n2]],flat_spelling[number],0),2),INDEX(sharp_spelling[],MATCH(scales[[#This Row],[n2]],sharp_spelling[number],0),2)),"")</f>
        <v>G#</v>
      </c>
      <c r="T633" s="1" t="str">
        <f>IFERROR(IF($I633="b",INDEX(flat_spelling[],MATCH(scales[[#This Row],[n3]],flat_spelling[number],0),2),INDEX(sharp_spelling[],MATCH(scales[[#This Row],[n3]],sharp_spelling[number],0),2)),"")</f>
        <v>A#</v>
      </c>
      <c r="U633" s="1" t="str">
        <f>IFERROR(IF($I633="b",INDEX(flat_spelling[],MATCH(scales[[#This Row],[n4]],flat_spelling[number],0),2),INDEX(sharp_spelling[],MATCH(scales[[#This Row],[n4]],sharp_spelling[number],0),2)),"")</f>
        <v>B</v>
      </c>
      <c r="V633" s="1" t="str">
        <f>IFERROR(IF($I633="b",INDEX(flat_spelling[],MATCH(scales[[#This Row],[n5]],flat_spelling[number],0),2),INDEX(sharp_spelling[],MATCH(scales[[#This Row],[n5]],sharp_spelling[number],0),2)),"")</f>
        <v>C#</v>
      </c>
      <c r="W633" s="1" t="str">
        <f>IFERROR(IF($I633="b",INDEX(flat_spelling[],MATCH(scales[[#This Row],[n6]],flat_spelling[number],0),2),INDEX(sharp_spelling[],MATCH(scales[[#This Row],[n6]],sharp_spelling[number],0),2)),"")</f>
        <v>D#</v>
      </c>
      <c r="X633" s="1" t="str">
        <f>IFERROR(IF($I633="b",INDEX(flat_spelling[],MATCH(scales[[#This Row],[n7]],flat_spelling[number],0),2),INDEX(sharp_spelling[],MATCH(scales[[#This Row],[n7]],sharp_spelling[number],0),2)),"")</f>
        <v>E</v>
      </c>
      <c r="Y633" s="1" t="str">
        <f>IFERROR(IF($I633="b",INDEX(flat_spelling[],MATCH(scales[[#This Row],[n8]],flat_spelling[number],0),2),INDEX(sharp_spelling[],MATCH(scales[[#This Row],[n8]],sharp_spelling[number],0),2)),"")</f>
        <v>F</v>
      </c>
    </row>
    <row r="634" spans="2:25" x14ac:dyDescent="0.4">
      <c r="B634" s="1">
        <v>632</v>
      </c>
      <c r="C634" s="1">
        <v>8</v>
      </c>
      <c r="D634" s="1" t="str">
        <f>scales[[#This Row],[nn1]]</f>
        <v>G</v>
      </c>
      <c r="E634" s="1" t="s">
        <v>87</v>
      </c>
      <c r="F634" s="1">
        <v>5</v>
      </c>
      <c r="G634" s="1" t="s">
        <v>91</v>
      </c>
      <c r="H634" s="1">
        <f t="shared" si="406"/>
        <v>1</v>
      </c>
      <c r="I634" s="1" t="str">
        <f>IF(COUNTIF(RMS_spelling[number],scales[[#This Row],[RMS]])&gt;0,"b","")</f>
        <v>b</v>
      </c>
      <c r="J634" s="1">
        <f t="shared" si="407"/>
        <v>8</v>
      </c>
      <c r="K634" s="1">
        <f t="shared" si="408"/>
        <v>10</v>
      </c>
      <c r="L634" s="1">
        <f t="shared" si="409"/>
        <v>12</v>
      </c>
      <c r="M634" s="1">
        <f t="shared" si="410"/>
        <v>1</v>
      </c>
      <c r="N634" s="1">
        <f t="shared" si="411"/>
        <v>3</v>
      </c>
      <c r="O634" s="1">
        <f t="shared" si="412"/>
        <v>5</v>
      </c>
      <c r="P634" s="1">
        <f t="shared" si="413"/>
        <v>6</v>
      </c>
      <c r="Q634" s="1">
        <f t="shared" si="414"/>
        <v>7</v>
      </c>
      <c r="R634" s="1" t="str">
        <f>IFERROR(IF($I634="b",INDEX(flat_spelling[],MATCH(scales[[#This Row],[n1]],flat_spelling[number],0),2),INDEX(sharp_spelling[],MATCH(scales[[#This Row],[n1]],sharp_spelling[number],0),2)),"")</f>
        <v>G</v>
      </c>
      <c r="S634" s="1" t="str">
        <f>IFERROR(IF($I634="b",INDEX(flat_spelling[],MATCH(scales[[#This Row],[n2]],flat_spelling[number],0),2),INDEX(sharp_spelling[],MATCH(scales[[#This Row],[n2]],sharp_spelling[number],0),2)),"")</f>
        <v>A</v>
      </c>
      <c r="T634" s="1" t="str">
        <f>IFERROR(IF($I634="b",INDEX(flat_spelling[],MATCH(scales[[#This Row],[n3]],flat_spelling[number],0),2),INDEX(sharp_spelling[],MATCH(scales[[#This Row],[n3]],sharp_spelling[number],0),2)),"")</f>
        <v>B</v>
      </c>
      <c r="U634" s="1" t="str">
        <f>IFERROR(IF($I634="b",INDEX(flat_spelling[],MATCH(scales[[#This Row],[n4]],flat_spelling[number],0),2),INDEX(sharp_spelling[],MATCH(scales[[#This Row],[n4]],sharp_spelling[number],0),2)),"")</f>
        <v>C</v>
      </c>
      <c r="V634" s="1" t="str">
        <f>IFERROR(IF($I634="b",INDEX(flat_spelling[],MATCH(scales[[#This Row],[n5]],flat_spelling[number],0),2),INDEX(sharp_spelling[],MATCH(scales[[#This Row],[n5]],sharp_spelling[number],0),2)),"")</f>
        <v>D</v>
      </c>
      <c r="W634" s="1" t="str">
        <f>IFERROR(IF($I634="b",INDEX(flat_spelling[],MATCH(scales[[#This Row],[n6]],flat_spelling[number],0),2),INDEX(sharp_spelling[],MATCH(scales[[#This Row],[n6]],sharp_spelling[number],0),2)),"")</f>
        <v>E</v>
      </c>
      <c r="X634" s="1" t="str">
        <f>IFERROR(IF($I634="b",INDEX(flat_spelling[],MATCH(scales[[#This Row],[n7]],flat_spelling[number],0),2),INDEX(sharp_spelling[],MATCH(scales[[#This Row],[n7]],sharp_spelling[number],0),2)),"")</f>
        <v>F</v>
      </c>
      <c r="Y634" s="1" t="str">
        <f>IFERROR(IF($I634="b",INDEX(flat_spelling[],MATCH(scales[[#This Row],[n8]],flat_spelling[number],0),2),INDEX(sharp_spelling[],MATCH(scales[[#This Row],[n8]],sharp_spelling[number],0),2)),"")</f>
        <v>Gb</v>
      </c>
    </row>
    <row r="635" spans="2:25" x14ac:dyDescent="0.4">
      <c r="B635" s="1">
        <v>633</v>
      </c>
      <c r="C635" s="1">
        <v>9</v>
      </c>
      <c r="D635" s="1" t="str">
        <f>scales[[#This Row],[nn1]]</f>
        <v>Ab</v>
      </c>
      <c r="E635" s="1" t="s">
        <v>87</v>
      </c>
      <c r="F635" s="1">
        <v>5</v>
      </c>
      <c r="G635" s="1" t="s">
        <v>91</v>
      </c>
      <c r="H635" s="1">
        <f t="shared" si="406"/>
        <v>2</v>
      </c>
      <c r="I635" s="1" t="str">
        <f>IF(COUNTIF(RMS_spelling[number],scales[[#This Row],[RMS]])&gt;0,"b","")</f>
        <v>b</v>
      </c>
      <c r="J635" s="1">
        <f t="shared" si="407"/>
        <v>9</v>
      </c>
      <c r="K635" s="1">
        <f t="shared" si="408"/>
        <v>11</v>
      </c>
      <c r="L635" s="1">
        <f t="shared" si="409"/>
        <v>1</v>
      </c>
      <c r="M635" s="1">
        <f t="shared" si="410"/>
        <v>2</v>
      </c>
      <c r="N635" s="1">
        <f t="shared" si="411"/>
        <v>4</v>
      </c>
      <c r="O635" s="1">
        <f t="shared" si="412"/>
        <v>6</v>
      </c>
      <c r="P635" s="1">
        <f t="shared" si="413"/>
        <v>7</v>
      </c>
      <c r="Q635" s="1">
        <f t="shared" si="414"/>
        <v>8</v>
      </c>
      <c r="R635" s="1" t="str">
        <f>IFERROR(IF($I635="b",INDEX(flat_spelling[],MATCH(scales[[#This Row],[n1]],flat_spelling[number],0),2),INDEX(sharp_spelling[],MATCH(scales[[#This Row],[n1]],sharp_spelling[number],0),2)),"")</f>
        <v>Ab</v>
      </c>
      <c r="S635" s="1" t="str">
        <f>IFERROR(IF($I635="b",INDEX(flat_spelling[],MATCH(scales[[#This Row],[n2]],flat_spelling[number],0),2),INDEX(sharp_spelling[],MATCH(scales[[#This Row],[n2]],sharp_spelling[number],0),2)),"")</f>
        <v>Bb</v>
      </c>
      <c r="T635" s="1" t="str">
        <f>IFERROR(IF($I635="b",INDEX(flat_spelling[],MATCH(scales[[#This Row],[n3]],flat_spelling[number],0),2),INDEX(sharp_spelling[],MATCH(scales[[#This Row],[n3]],sharp_spelling[number],0),2)),"")</f>
        <v>C</v>
      </c>
      <c r="U635" s="1" t="str">
        <f>IFERROR(IF($I635="b",INDEX(flat_spelling[],MATCH(scales[[#This Row],[n4]],flat_spelling[number],0),2),INDEX(sharp_spelling[],MATCH(scales[[#This Row],[n4]],sharp_spelling[number],0),2)),"")</f>
        <v>Db</v>
      </c>
      <c r="V635" s="1" t="str">
        <f>IFERROR(IF($I635="b",INDEX(flat_spelling[],MATCH(scales[[#This Row],[n5]],flat_spelling[number],0),2),INDEX(sharp_spelling[],MATCH(scales[[#This Row],[n5]],sharp_spelling[number],0),2)),"")</f>
        <v>Eb</v>
      </c>
      <c r="W635" s="1" t="str">
        <f>IFERROR(IF($I635="b",INDEX(flat_spelling[],MATCH(scales[[#This Row],[n6]],flat_spelling[number],0),2),INDEX(sharp_spelling[],MATCH(scales[[#This Row],[n6]],sharp_spelling[number],0),2)),"")</f>
        <v>F</v>
      </c>
      <c r="X635" s="1" t="str">
        <f>IFERROR(IF($I635="b",INDEX(flat_spelling[],MATCH(scales[[#This Row],[n7]],flat_spelling[number],0),2),INDEX(sharp_spelling[],MATCH(scales[[#This Row],[n7]],sharp_spelling[number],0),2)),"")</f>
        <v>Gb</v>
      </c>
      <c r="Y635" s="1" t="str">
        <f>IFERROR(IF($I635="b",INDEX(flat_spelling[],MATCH(scales[[#This Row],[n8]],flat_spelling[number],0),2),INDEX(sharp_spelling[],MATCH(scales[[#This Row],[n8]],sharp_spelling[number],0),2)),"")</f>
        <v>G</v>
      </c>
    </row>
    <row r="636" spans="2:25" x14ac:dyDescent="0.4">
      <c r="B636" s="1">
        <v>634</v>
      </c>
      <c r="C636" s="1">
        <v>10</v>
      </c>
      <c r="D636" s="1" t="str">
        <f>scales[[#This Row],[nn1]]</f>
        <v>A</v>
      </c>
      <c r="E636" s="1" t="s">
        <v>87</v>
      </c>
      <c r="F636" s="1">
        <v>5</v>
      </c>
      <c r="G636" s="1" t="s">
        <v>91</v>
      </c>
      <c r="H636" s="1">
        <f t="shared" si="406"/>
        <v>3</v>
      </c>
      <c r="I636" s="1" t="str">
        <f>IF(COUNTIF(RMS_spelling[number],scales[[#This Row],[RMS]])&gt;0,"b","")</f>
        <v/>
      </c>
      <c r="J636" s="1">
        <f t="shared" si="407"/>
        <v>10</v>
      </c>
      <c r="K636" s="1">
        <f t="shared" si="408"/>
        <v>12</v>
      </c>
      <c r="L636" s="1">
        <f t="shared" si="409"/>
        <v>2</v>
      </c>
      <c r="M636" s="1">
        <f t="shared" si="410"/>
        <v>3</v>
      </c>
      <c r="N636" s="1">
        <f t="shared" si="411"/>
        <v>5</v>
      </c>
      <c r="O636" s="1">
        <f t="shared" si="412"/>
        <v>7</v>
      </c>
      <c r="P636" s="1">
        <f t="shared" si="413"/>
        <v>8</v>
      </c>
      <c r="Q636" s="1">
        <f t="shared" si="414"/>
        <v>9</v>
      </c>
      <c r="R636" s="1" t="str">
        <f>IFERROR(IF($I636="b",INDEX(flat_spelling[],MATCH(scales[[#This Row],[n1]],flat_spelling[number],0),2),INDEX(sharp_spelling[],MATCH(scales[[#This Row],[n1]],sharp_spelling[number],0),2)),"")</f>
        <v>A</v>
      </c>
      <c r="S636" s="1" t="str">
        <f>IFERROR(IF($I636="b",INDEX(flat_spelling[],MATCH(scales[[#This Row],[n2]],flat_spelling[number],0),2),INDEX(sharp_spelling[],MATCH(scales[[#This Row],[n2]],sharp_spelling[number],0),2)),"")</f>
        <v>B</v>
      </c>
      <c r="T636" s="1" t="str">
        <f>IFERROR(IF($I636="b",INDEX(flat_spelling[],MATCH(scales[[#This Row],[n3]],flat_spelling[number],0),2),INDEX(sharp_spelling[],MATCH(scales[[#This Row],[n3]],sharp_spelling[number],0),2)),"")</f>
        <v>C#</v>
      </c>
      <c r="U636" s="1" t="str">
        <f>IFERROR(IF($I636="b",INDEX(flat_spelling[],MATCH(scales[[#This Row],[n4]],flat_spelling[number],0),2),INDEX(sharp_spelling[],MATCH(scales[[#This Row],[n4]],sharp_spelling[number],0),2)),"")</f>
        <v>D</v>
      </c>
      <c r="V636" s="1" t="str">
        <f>IFERROR(IF($I636="b",INDEX(flat_spelling[],MATCH(scales[[#This Row],[n5]],flat_spelling[number],0),2),INDEX(sharp_spelling[],MATCH(scales[[#This Row],[n5]],sharp_spelling[number],0),2)),"")</f>
        <v>E</v>
      </c>
      <c r="W636" s="1" t="str">
        <f>IFERROR(IF($I636="b",INDEX(flat_spelling[],MATCH(scales[[#This Row],[n6]],flat_spelling[number],0),2),INDEX(sharp_spelling[],MATCH(scales[[#This Row],[n6]],sharp_spelling[number],0),2)),"")</f>
        <v>F#</v>
      </c>
      <c r="X636" s="1" t="str">
        <f>IFERROR(IF($I636="b",INDEX(flat_spelling[],MATCH(scales[[#This Row],[n7]],flat_spelling[number],0),2),INDEX(sharp_spelling[],MATCH(scales[[#This Row],[n7]],sharp_spelling[number],0),2)),"")</f>
        <v>G</v>
      </c>
      <c r="Y636" s="1" t="str">
        <f>IFERROR(IF($I636="b",INDEX(flat_spelling[],MATCH(scales[[#This Row],[n8]],flat_spelling[number],0),2),INDEX(sharp_spelling[],MATCH(scales[[#This Row],[n8]],sharp_spelling[number],0),2)),"")</f>
        <v>G#</v>
      </c>
    </row>
    <row r="637" spans="2:25" x14ac:dyDescent="0.4">
      <c r="B637" s="1">
        <v>635</v>
      </c>
      <c r="C637" s="1">
        <v>11</v>
      </c>
      <c r="D637" s="1" t="str">
        <f>scales[[#This Row],[nn1]]</f>
        <v>Bb</v>
      </c>
      <c r="E637" s="1" t="s">
        <v>87</v>
      </c>
      <c r="F637" s="1">
        <v>5</v>
      </c>
      <c r="G637" s="1" t="s">
        <v>91</v>
      </c>
      <c r="H637" s="1">
        <f t="shared" si="406"/>
        <v>4</v>
      </c>
      <c r="I637" s="1" t="str">
        <f>IF(COUNTIF(RMS_spelling[number],scales[[#This Row],[RMS]])&gt;0,"b","")</f>
        <v>b</v>
      </c>
      <c r="J637" s="1">
        <f t="shared" si="407"/>
        <v>11</v>
      </c>
      <c r="K637" s="1">
        <f t="shared" si="408"/>
        <v>1</v>
      </c>
      <c r="L637" s="1">
        <f t="shared" si="409"/>
        <v>3</v>
      </c>
      <c r="M637" s="1">
        <f t="shared" si="410"/>
        <v>4</v>
      </c>
      <c r="N637" s="1">
        <f t="shared" si="411"/>
        <v>6</v>
      </c>
      <c r="O637" s="1">
        <f t="shared" si="412"/>
        <v>8</v>
      </c>
      <c r="P637" s="1">
        <f t="shared" si="413"/>
        <v>9</v>
      </c>
      <c r="Q637" s="1">
        <f t="shared" si="414"/>
        <v>10</v>
      </c>
      <c r="R637" s="1" t="str">
        <f>IFERROR(IF($I637="b",INDEX(flat_spelling[],MATCH(scales[[#This Row],[n1]],flat_spelling[number],0),2),INDEX(sharp_spelling[],MATCH(scales[[#This Row],[n1]],sharp_spelling[number],0),2)),"")</f>
        <v>Bb</v>
      </c>
      <c r="S637" s="1" t="str">
        <f>IFERROR(IF($I637="b",INDEX(flat_spelling[],MATCH(scales[[#This Row],[n2]],flat_spelling[number],0),2),INDEX(sharp_spelling[],MATCH(scales[[#This Row],[n2]],sharp_spelling[number],0),2)),"")</f>
        <v>C</v>
      </c>
      <c r="T637" s="1" t="str">
        <f>IFERROR(IF($I637="b",INDEX(flat_spelling[],MATCH(scales[[#This Row],[n3]],flat_spelling[number],0),2),INDEX(sharp_spelling[],MATCH(scales[[#This Row],[n3]],sharp_spelling[number],0),2)),"")</f>
        <v>D</v>
      </c>
      <c r="U637" s="1" t="str">
        <f>IFERROR(IF($I637="b",INDEX(flat_spelling[],MATCH(scales[[#This Row],[n4]],flat_spelling[number],0),2),INDEX(sharp_spelling[],MATCH(scales[[#This Row],[n4]],sharp_spelling[number],0),2)),"")</f>
        <v>Eb</v>
      </c>
      <c r="V637" s="1" t="str">
        <f>IFERROR(IF($I637="b",INDEX(flat_spelling[],MATCH(scales[[#This Row],[n5]],flat_spelling[number],0),2),INDEX(sharp_spelling[],MATCH(scales[[#This Row],[n5]],sharp_spelling[number],0),2)),"")</f>
        <v>F</v>
      </c>
      <c r="W637" s="1" t="str">
        <f>IFERROR(IF($I637="b",INDEX(flat_spelling[],MATCH(scales[[#This Row],[n6]],flat_spelling[number],0),2),INDEX(sharp_spelling[],MATCH(scales[[#This Row],[n6]],sharp_spelling[number],0),2)),"")</f>
        <v>G</v>
      </c>
      <c r="X637" s="1" t="str">
        <f>IFERROR(IF($I637="b",INDEX(flat_spelling[],MATCH(scales[[#This Row],[n7]],flat_spelling[number],0),2),INDEX(sharp_spelling[],MATCH(scales[[#This Row],[n7]],sharp_spelling[number],0),2)),"")</f>
        <v>Ab</v>
      </c>
      <c r="Y637" s="1" t="str">
        <f>IFERROR(IF($I637="b",INDEX(flat_spelling[],MATCH(scales[[#This Row],[n8]],flat_spelling[number],0),2),INDEX(sharp_spelling[],MATCH(scales[[#This Row],[n8]],sharp_spelling[number],0),2)),"")</f>
        <v>A</v>
      </c>
    </row>
    <row r="638" spans="2:25" x14ac:dyDescent="0.4">
      <c r="B638" s="1">
        <v>636</v>
      </c>
      <c r="C638" s="1">
        <v>12</v>
      </c>
      <c r="D638" s="1" t="str">
        <f>scales[[#This Row],[nn1]]</f>
        <v>B</v>
      </c>
      <c r="E638" s="1" t="s">
        <v>87</v>
      </c>
      <c r="F638" s="1">
        <v>5</v>
      </c>
      <c r="G638" s="1" t="s">
        <v>91</v>
      </c>
      <c r="H638" s="1">
        <f t="shared" si="406"/>
        <v>5</v>
      </c>
      <c r="I638" s="1" t="str">
        <f>IF(COUNTIF(RMS_spelling[number],scales[[#This Row],[RMS]])&gt;0,"b","")</f>
        <v/>
      </c>
      <c r="J638" s="1">
        <f t="shared" si="407"/>
        <v>12</v>
      </c>
      <c r="K638" s="1">
        <f t="shared" si="408"/>
        <v>2</v>
      </c>
      <c r="L638" s="1">
        <f t="shared" si="409"/>
        <v>4</v>
      </c>
      <c r="M638" s="1">
        <f t="shared" si="410"/>
        <v>5</v>
      </c>
      <c r="N638" s="1">
        <f t="shared" si="411"/>
        <v>7</v>
      </c>
      <c r="O638" s="1">
        <f t="shared" si="412"/>
        <v>9</v>
      </c>
      <c r="P638" s="1">
        <f t="shared" si="413"/>
        <v>10</v>
      </c>
      <c r="Q638" s="1">
        <f t="shared" si="414"/>
        <v>11</v>
      </c>
      <c r="R638" s="1" t="str">
        <f>IFERROR(IF($I638="b",INDEX(flat_spelling[],MATCH(scales[[#This Row],[n1]],flat_spelling[number],0),2),INDEX(sharp_spelling[],MATCH(scales[[#This Row],[n1]],sharp_spelling[number],0),2)),"")</f>
        <v>B</v>
      </c>
      <c r="S638" s="1" t="str">
        <f>IFERROR(IF($I638="b",INDEX(flat_spelling[],MATCH(scales[[#This Row],[n2]],flat_spelling[number],0),2),INDEX(sharp_spelling[],MATCH(scales[[#This Row],[n2]],sharp_spelling[number],0),2)),"")</f>
        <v>C#</v>
      </c>
      <c r="T638" s="1" t="str">
        <f>IFERROR(IF($I638="b",INDEX(flat_spelling[],MATCH(scales[[#This Row],[n3]],flat_spelling[number],0),2),INDEX(sharp_spelling[],MATCH(scales[[#This Row],[n3]],sharp_spelling[number],0),2)),"")</f>
        <v>D#</v>
      </c>
      <c r="U638" s="1" t="str">
        <f>IFERROR(IF($I638="b",INDEX(flat_spelling[],MATCH(scales[[#This Row],[n4]],flat_spelling[number],0),2),INDEX(sharp_spelling[],MATCH(scales[[#This Row],[n4]],sharp_spelling[number],0),2)),"")</f>
        <v>E</v>
      </c>
      <c r="V638" s="1" t="str">
        <f>IFERROR(IF($I638="b",INDEX(flat_spelling[],MATCH(scales[[#This Row],[n5]],flat_spelling[number],0),2),INDEX(sharp_spelling[],MATCH(scales[[#This Row],[n5]],sharp_spelling[number],0),2)),"")</f>
        <v>F#</v>
      </c>
      <c r="W638" s="1" t="str">
        <f>IFERROR(IF($I638="b",INDEX(flat_spelling[],MATCH(scales[[#This Row],[n6]],flat_spelling[number],0),2),INDEX(sharp_spelling[],MATCH(scales[[#This Row],[n6]],sharp_spelling[number],0),2)),"")</f>
        <v>G#</v>
      </c>
      <c r="X638" s="1" t="str">
        <f>IFERROR(IF($I638="b",INDEX(flat_spelling[],MATCH(scales[[#This Row],[n7]],flat_spelling[number],0),2),INDEX(sharp_spelling[],MATCH(scales[[#This Row],[n7]],sharp_spelling[number],0),2)),"")</f>
        <v>A</v>
      </c>
      <c r="Y638" s="1" t="str">
        <f>IFERROR(IF($I638="b",INDEX(flat_spelling[],MATCH(scales[[#This Row],[n8]],flat_spelling[number],0),2),INDEX(sharp_spelling[],MATCH(scales[[#This Row],[n8]],sharp_spelling[number],0),2)),"")</f>
        <v>A#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5AD6-F6E1-4E96-8192-C697CAC13978}">
  <dimension ref="B2:E39"/>
  <sheetViews>
    <sheetView topLeftCell="A11" workbookViewId="0">
      <selection activeCell="D39" sqref="D39"/>
    </sheetView>
  </sheetViews>
  <sheetFormatPr defaultRowHeight="14.6" x14ac:dyDescent="0.4"/>
  <sheetData>
    <row r="2" spans="2:3" x14ac:dyDescent="0.4">
      <c r="B2" t="s">
        <v>36</v>
      </c>
      <c r="C2" t="s">
        <v>35</v>
      </c>
    </row>
    <row r="3" spans="2:3" x14ac:dyDescent="0.4">
      <c r="B3">
        <v>1</v>
      </c>
      <c r="C3" t="s">
        <v>37</v>
      </c>
    </row>
    <row r="4" spans="2:3" x14ac:dyDescent="0.4">
      <c r="B4">
        <v>2</v>
      </c>
      <c r="C4" t="s">
        <v>38</v>
      </c>
    </row>
    <row r="5" spans="2:3" x14ac:dyDescent="0.4">
      <c r="B5">
        <v>3</v>
      </c>
      <c r="C5" t="s">
        <v>40</v>
      </c>
    </row>
    <row r="6" spans="2:3" x14ac:dyDescent="0.4">
      <c r="B6">
        <v>4</v>
      </c>
      <c r="C6" t="s">
        <v>41</v>
      </c>
    </row>
    <row r="7" spans="2:3" x14ac:dyDescent="0.4">
      <c r="B7">
        <v>5</v>
      </c>
      <c r="C7" t="s">
        <v>39</v>
      </c>
    </row>
    <row r="8" spans="2:3" x14ac:dyDescent="0.4">
      <c r="B8">
        <v>6</v>
      </c>
      <c r="C8" t="s">
        <v>42</v>
      </c>
    </row>
    <row r="9" spans="2:3" x14ac:dyDescent="0.4">
      <c r="B9">
        <v>7</v>
      </c>
      <c r="C9" t="s">
        <v>43</v>
      </c>
    </row>
    <row r="10" spans="2:3" x14ac:dyDescent="0.4">
      <c r="B10">
        <v>8</v>
      </c>
      <c r="C10" t="s">
        <v>44</v>
      </c>
    </row>
    <row r="11" spans="2:3" x14ac:dyDescent="0.4">
      <c r="B11">
        <v>9</v>
      </c>
      <c r="C11" t="s">
        <v>45</v>
      </c>
    </row>
    <row r="12" spans="2:3" x14ac:dyDescent="0.4">
      <c r="B12">
        <v>10</v>
      </c>
      <c r="C12" t="s">
        <v>46</v>
      </c>
    </row>
    <row r="13" spans="2:3" x14ac:dyDescent="0.4">
      <c r="B13">
        <v>11</v>
      </c>
      <c r="C13" t="s">
        <v>47</v>
      </c>
    </row>
    <row r="14" spans="2:3" x14ac:dyDescent="0.4">
      <c r="B14">
        <v>12</v>
      </c>
      <c r="C14" t="s">
        <v>48</v>
      </c>
    </row>
    <row r="16" spans="2:3" x14ac:dyDescent="0.4">
      <c r="B16" t="s">
        <v>36</v>
      </c>
      <c r="C16" t="s">
        <v>35</v>
      </c>
    </row>
    <row r="17" spans="2:3" x14ac:dyDescent="0.4">
      <c r="B17">
        <v>1</v>
      </c>
      <c r="C17" t="s">
        <v>37</v>
      </c>
    </row>
    <row r="18" spans="2:3" x14ac:dyDescent="0.4">
      <c r="B18">
        <v>2</v>
      </c>
      <c r="C18" t="s">
        <v>49</v>
      </c>
    </row>
    <row r="19" spans="2:3" x14ac:dyDescent="0.4">
      <c r="B19">
        <v>3</v>
      </c>
      <c r="C19" t="s">
        <v>40</v>
      </c>
    </row>
    <row r="20" spans="2:3" x14ac:dyDescent="0.4">
      <c r="B20">
        <v>4</v>
      </c>
      <c r="C20" t="s">
        <v>50</v>
      </c>
    </row>
    <row r="21" spans="2:3" x14ac:dyDescent="0.4">
      <c r="B21">
        <v>5</v>
      </c>
      <c r="C21" t="s">
        <v>39</v>
      </c>
    </row>
    <row r="22" spans="2:3" x14ac:dyDescent="0.4">
      <c r="B22">
        <v>6</v>
      </c>
      <c r="C22" t="s">
        <v>42</v>
      </c>
    </row>
    <row r="23" spans="2:3" x14ac:dyDescent="0.4">
      <c r="B23">
        <v>7</v>
      </c>
      <c r="C23" t="s">
        <v>51</v>
      </c>
    </row>
    <row r="24" spans="2:3" x14ac:dyDescent="0.4">
      <c r="B24">
        <v>8</v>
      </c>
      <c r="C24" t="s">
        <v>44</v>
      </c>
    </row>
    <row r="25" spans="2:3" x14ac:dyDescent="0.4">
      <c r="B25">
        <v>9</v>
      </c>
      <c r="C25" t="s">
        <v>52</v>
      </c>
    </row>
    <row r="26" spans="2:3" x14ac:dyDescent="0.4">
      <c r="B26">
        <v>10</v>
      </c>
      <c r="C26" t="s">
        <v>46</v>
      </c>
    </row>
    <row r="27" spans="2:3" x14ac:dyDescent="0.4">
      <c r="B27">
        <v>11</v>
      </c>
      <c r="C27" t="s">
        <v>53</v>
      </c>
    </row>
    <row r="28" spans="2:3" x14ac:dyDescent="0.4">
      <c r="B28">
        <v>12</v>
      </c>
      <c r="C28" t="s">
        <v>48</v>
      </c>
    </row>
    <row r="30" spans="2:3" x14ac:dyDescent="0.4">
      <c r="B30" t="s">
        <v>36</v>
      </c>
    </row>
    <row r="31" spans="2:3" x14ac:dyDescent="0.4">
      <c r="B31" s="2">
        <v>1</v>
      </c>
    </row>
    <row r="32" spans="2:3" x14ac:dyDescent="0.4">
      <c r="B32" s="3">
        <v>2</v>
      </c>
    </row>
    <row r="33" spans="2:5" x14ac:dyDescent="0.4">
      <c r="B33" s="2">
        <v>4</v>
      </c>
    </row>
    <row r="34" spans="2:5" x14ac:dyDescent="0.4">
      <c r="B34" s="3">
        <v>6</v>
      </c>
    </row>
    <row r="35" spans="2:5" x14ac:dyDescent="0.4">
      <c r="B35" s="2">
        <v>9</v>
      </c>
    </row>
    <row r="36" spans="2:5" x14ac:dyDescent="0.4">
      <c r="B36" s="3">
        <v>11</v>
      </c>
    </row>
    <row r="39" spans="2:5" x14ac:dyDescent="0.4">
      <c r="D39">
        <v>5</v>
      </c>
      <c r="E39">
        <f>COUNTIF(RMS_spelling[number],D39)</f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scales</vt:lpstr>
      <vt:lpstr>spelling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Trummal</dc:creator>
  <cp:lastModifiedBy>Erik Trummal</cp:lastModifiedBy>
  <dcterms:created xsi:type="dcterms:W3CDTF">2024-07-24T21:42:38Z</dcterms:created>
  <dcterms:modified xsi:type="dcterms:W3CDTF">2024-07-29T22:39:30Z</dcterms:modified>
</cp:coreProperties>
</file>