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2_Code\TerrainTD\assets\"/>
    </mc:Choice>
  </mc:AlternateContent>
  <xr:revisionPtr revIDLastSave="0" documentId="13_ncr:1_{981660F8-9D26-46C4-AF98-B978FC81DB46}" xr6:coauthVersionLast="47" xr6:coauthVersionMax="47" xr10:uidLastSave="{00000000-0000-0000-0000-000000000000}"/>
  <bookViews>
    <workbookView xWindow="-103" yWindow="-103" windowWidth="33120" windowHeight="18120" xr2:uid="{1BC6438E-C484-4F4C-925C-F2835C1C7AA3}"/>
  </bookViews>
  <sheets>
    <sheet name="towers" sheetId="1" r:id="rId1"/>
    <sheet name="enemies" sheetId="2" r:id="rId2"/>
    <sheet name="spawner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1" l="1"/>
  <c r="O7" i="1"/>
  <c r="O8" i="1"/>
  <c r="O9" i="1"/>
  <c r="O11" i="1"/>
  <c r="O12" i="1"/>
  <c r="O15" i="1"/>
  <c r="O16" i="1"/>
  <c r="O17" i="1"/>
  <c r="O18" i="1"/>
  <c r="O29" i="1"/>
  <c r="O30" i="1"/>
  <c r="O31" i="1"/>
  <c r="N6" i="1"/>
  <c r="N7" i="1"/>
  <c r="N8" i="1"/>
  <c r="N9" i="1"/>
  <c r="N11" i="1"/>
  <c r="N12" i="1"/>
  <c r="N13" i="1"/>
  <c r="O13" i="1" s="1"/>
  <c r="N15" i="1"/>
  <c r="N16" i="1"/>
  <c r="N17" i="1"/>
  <c r="N18" i="1"/>
  <c r="N29" i="1"/>
  <c r="N30" i="1"/>
  <c r="N31" i="1"/>
  <c r="J16" i="1"/>
  <c r="J15" i="1"/>
  <c r="J2" i="1"/>
  <c r="L2" i="1" s="1"/>
  <c r="J3" i="1"/>
  <c r="N3" i="1" s="1"/>
  <c r="O3" i="1" s="1"/>
  <c r="J4" i="1"/>
  <c r="J5" i="1"/>
  <c r="L5" i="1" s="1"/>
  <c r="J6" i="1"/>
  <c r="J7" i="1"/>
  <c r="J8" i="1"/>
  <c r="J9" i="1"/>
  <c r="J10" i="1"/>
  <c r="L10" i="1" s="1"/>
  <c r="J11" i="1"/>
  <c r="J12" i="1"/>
  <c r="J13" i="1"/>
  <c r="J14" i="1"/>
  <c r="L14" i="1" s="1"/>
  <c r="J20" i="1"/>
  <c r="L20" i="1" s="1"/>
  <c r="J21" i="1"/>
  <c r="J22" i="1"/>
  <c r="J23" i="1"/>
  <c r="J24" i="1"/>
  <c r="J25" i="1"/>
  <c r="J26" i="1"/>
  <c r="J27" i="1"/>
  <c r="J28" i="1"/>
  <c r="J29" i="1"/>
  <c r="J30" i="1"/>
  <c r="J31" i="1"/>
  <c r="J32" i="1"/>
  <c r="L32" i="1" s="1"/>
  <c r="J33" i="1"/>
  <c r="N33" i="1" s="1"/>
  <c r="O33" i="1" s="1"/>
  <c r="J34" i="1"/>
  <c r="J35" i="1"/>
  <c r="J36" i="1"/>
  <c r="B47" i="3"/>
  <c r="I42" i="3"/>
  <c r="J42" i="3"/>
  <c r="H42" i="3"/>
  <c r="B46" i="3"/>
  <c r="B45" i="3"/>
  <c r="B44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3" i="3"/>
  <c r="K4" i="3"/>
  <c r="K5" i="3"/>
  <c r="K6" i="3"/>
  <c r="K7" i="3"/>
  <c r="K8" i="3"/>
  <c r="K2" i="3"/>
  <c r="N27" i="1" l="1"/>
  <c r="O27" i="1" s="1"/>
  <c r="P27" i="1" s="1"/>
  <c r="N26" i="1"/>
  <c r="O26" i="1" s="1"/>
  <c r="P26" i="1" s="1"/>
  <c r="N25" i="1"/>
  <c r="O25" i="1" s="1"/>
  <c r="P25" i="1" s="1"/>
  <c r="N24" i="1"/>
  <c r="O24" i="1" s="1"/>
  <c r="P24" i="1" s="1"/>
  <c r="N23" i="1"/>
  <c r="O23" i="1" s="1"/>
  <c r="P23" i="1" s="1"/>
  <c r="N22" i="1"/>
  <c r="O22" i="1" s="1"/>
  <c r="N21" i="1"/>
  <c r="O21" i="1" s="1"/>
  <c r="P21" i="1" s="1"/>
  <c r="N4" i="1"/>
  <c r="O4" i="1" s="1"/>
  <c r="P4" i="1" s="1"/>
  <c r="N35" i="1"/>
  <c r="O35" i="1" s="1"/>
  <c r="P35" i="1" s="1"/>
  <c r="N34" i="1"/>
  <c r="O34" i="1" s="1"/>
  <c r="P34" i="1" s="1"/>
  <c r="N36" i="1"/>
  <c r="O36" i="1" s="1"/>
  <c r="P36" i="1" s="1"/>
  <c r="P11" i="1"/>
  <c r="P3" i="1"/>
  <c r="P33" i="1"/>
  <c r="P29" i="1"/>
  <c r="P6" i="1"/>
  <c r="P30" i="1"/>
  <c r="J18" i="1"/>
  <c r="J19" i="1"/>
  <c r="N19" i="1" s="1"/>
  <c r="O19" i="1" s="1"/>
  <c r="J17" i="1"/>
  <c r="P17" i="1" s="1"/>
  <c r="P12" i="1"/>
  <c r="P22" i="1"/>
  <c r="P9" i="1"/>
  <c r="L28" i="1"/>
  <c r="P16" i="1"/>
  <c r="P8" i="1"/>
  <c r="P31" i="1"/>
  <c r="P15" i="1"/>
  <c r="P7" i="1"/>
  <c r="P13" i="1"/>
  <c r="K42" i="3"/>
  <c r="M2" i="1"/>
  <c r="P18" i="1" l="1"/>
  <c r="P19" i="1"/>
  <c r="M5" i="1"/>
  <c r="M10" i="1" l="1"/>
  <c r="M14" i="1" l="1"/>
  <c r="M20" i="1" l="1"/>
  <c r="M28" i="1" l="1"/>
  <c r="M32" i="1" l="1"/>
</calcChain>
</file>

<file path=xl/sharedStrings.xml><?xml version="1.0" encoding="utf-8"?>
<sst xmlns="http://schemas.openxmlformats.org/spreadsheetml/2006/main" count="515" uniqueCount="215">
  <si>
    <t>woodsman1</t>
  </si>
  <si>
    <t>level</t>
  </si>
  <si>
    <t>name</t>
  </si>
  <si>
    <t>id</t>
  </si>
  <si>
    <t>dmg</t>
  </si>
  <si>
    <t>as</t>
  </si>
  <si>
    <t>range</t>
  </si>
  <si>
    <t>upgCost</t>
  </si>
  <si>
    <t>effect</t>
  </si>
  <si>
    <t>texPath</t>
  </si>
  <si>
    <t>woodsman2</t>
  </si>
  <si>
    <t>woodsman3</t>
  </si>
  <si>
    <t>spearman1</t>
  </si>
  <si>
    <t>spearman2</t>
  </si>
  <si>
    <t>spearman3</t>
  </si>
  <si>
    <t>spearman4</t>
  </si>
  <si>
    <t>spearman5</t>
  </si>
  <si>
    <t>alchemist1</t>
  </si>
  <si>
    <t>alchemist2</t>
  </si>
  <si>
    <t>alchemist3</t>
  </si>
  <si>
    <t>alchemist4</t>
  </si>
  <si>
    <t>Woodsman</t>
  </si>
  <si>
    <t>berserker1</t>
  </si>
  <si>
    <t>berserker2</t>
  </si>
  <si>
    <t>berserker3</t>
  </si>
  <si>
    <t>berserker4</t>
  </si>
  <si>
    <t>berserker5</t>
  </si>
  <si>
    <t>berserker6</t>
  </si>
  <si>
    <t>ranger1</t>
  </si>
  <si>
    <t>ranger2</t>
  </si>
  <si>
    <t>ranger3</t>
  </si>
  <si>
    <t>ranger4</t>
  </si>
  <si>
    <t>ranger5</t>
  </si>
  <si>
    <t>ranger6</t>
  </si>
  <si>
    <t>ranger7</t>
  </si>
  <si>
    <t>ranger8</t>
  </si>
  <si>
    <t>Spearman</t>
  </si>
  <si>
    <t>Alchemist</t>
  </si>
  <si>
    <t>Berserker</t>
  </si>
  <si>
    <t>Ranger</t>
  </si>
  <si>
    <t>totCost</t>
  </si>
  <si>
    <t>(mod)</t>
  </si>
  <si>
    <t>(mdps)</t>
  </si>
  <si>
    <t>(mdpspc)</t>
  </si>
  <si>
    <t>wave</t>
  </si>
  <si>
    <t>speed</t>
  </si>
  <si>
    <t>health</t>
  </si>
  <si>
    <t>gold</t>
  </si>
  <si>
    <t>score</t>
  </si>
  <si>
    <t>spider1</t>
  </si>
  <si>
    <t>spider</t>
  </si>
  <si>
    <t>spider2</t>
  </si>
  <si>
    <t>spider3</t>
  </si>
  <si>
    <t>spider4</t>
  </si>
  <si>
    <t>spider5</t>
  </si>
  <si>
    <t>spider6</t>
  </si>
  <si>
    <t>spider7</t>
  </si>
  <si>
    <t>spider8</t>
  </si>
  <si>
    <t>spider9</t>
  </si>
  <si>
    <t>spider10</t>
  </si>
  <si>
    <t>spider11</t>
  </si>
  <si>
    <t>spider12</t>
  </si>
  <si>
    <t>spider13</t>
  </si>
  <si>
    <t>spider14</t>
  </si>
  <si>
    <t>spider15</t>
  </si>
  <si>
    <t>spider16</t>
  </si>
  <si>
    <t>spider17</t>
  </si>
  <si>
    <t>spider18</t>
  </si>
  <si>
    <t>spider19</t>
  </si>
  <si>
    <t>spider20</t>
  </si>
  <si>
    <t>spider21</t>
  </si>
  <si>
    <t>spider22</t>
  </si>
  <si>
    <t>spider23</t>
  </si>
  <si>
    <t>spider24</t>
  </si>
  <si>
    <t>spider25</t>
  </si>
  <si>
    <t>spider26</t>
  </si>
  <si>
    <t>spider27</t>
  </si>
  <si>
    <t>spider28</t>
  </si>
  <si>
    <t>spider29</t>
  </si>
  <si>
    <t>spider30</t>
  </si>
  <si>
    <t>spider31</t>
  </si>
  <si>
    <t>spider32</t>
  </si>
  <si>
    <t>spider33</t>
  </si>
  <si>
    <t>spider34</t>
  </si>
  <si>
    <t>spider35</t>
  </si>
  <si>
    <t>spider36</t>
  </si>
  <si>
    <t>spider37</t>
  </si>
  <si>
    <t>spider38</t>
  </si>
  <si>
    <t>spider39</t>
  </si>
  <si>
    <t>spider40</t>
  </si>
  <si>
    <t>dragon1</t>
  </si>
  <si>
    <t>dragon</t>
  </si>
  <si>
    <t>dragon2</t>
  </si>
  <si>
    <t>dragon3</t>
  </si>
  <si>
    <t>dragon4</t>
  </si>
  <si>
    <t>dragon5</t>
  </si>
  <si>
    <t>dragon6</t>
  </si>
  <si>
    <t>dragon7</t>
  </si>
  <si>
    <t>dragon8</t>
  </si>
  <si>
    <t>dragon9</t>
  </si>
  <si>
    <t>dragon10</t>
  </si>
  <si>
    <t>dragon11</t>
  </si>
  <si>
    <t>dragon12</t>
  </si>
  <si>
    <t>dragon13</t>
  </si>
  <si>
    <t>dragon14</t>
  </si>
  <si>
    <t>dragon15</t>
  </si>
  <si>
    <t>dragon16</t>
  </si>
  <si>
    <t>dragon17</t>
  </si>
  <si>
    <t>dragon18</t>
  </si>
  <si>
    <t>dragon19</t>
  </si>
  <si>
    <t>dragon20</t>
  </si>
  <si>
    <t>dragon21</t>
  </si>
  <si>
    <t>dragon22</t>
  </si>
  <si>
    <t>dragon23</t>
  </si>
  <si>
    <t>dragon24</t>
  </si>
  <si>
    <t>dragon25</t>
  </si>
  <si>
    <t>dragon26</t>
  </si>
  <si>
    <t>dragon27</t>
  </si>
  <si>
    <t>dragon28</t>
  </si>
  <si>
    <t>dragon29</t>
  </si>
  <si>
    <t>dragon30</t>
  </si>
  <si>
    <t>dragon31</t>
  </si>
  <si>
    <t>dragon32</t>
  </si>
  <si>
    <t>dragon33</t>
  </si>
  <si>
    <t>dragon34</t>
  </si>
  <si>
    <t>dragon35</t>
  </si>
  <si>
    <t>dragon36</t>
  </si>
  <si>
    <t>dragon37</t>
  </si>
  <si>
    <t>dragon38</t>
  </si>
  <si>
    <t>dragon39</t>
  </si>
  <si>
    <t>dragon40</t>
  </si>
  <si>
    <t>bandit1</t>
  </si>
  <si>
    <t>bandit</t>
  </si>
  <si>
    <t>bandit2</t>
  </si>
  <si>
    <t>bandit3</t>
  </si>
  <si>
    <t>bandit4</t>
  </si>
  <si>
    <t>bandit5</t>
  </si>
  <si>
    <t>bandit6</t>
  </si>
  <si>
    <t>bandit7</t>
  </si>
  <si>
    <t>bandit8</t>
  </si>
  <si>
    <t>bandit9</t>
  </si>
  <si>
    <t>bandit10</t>
  </si>
  <si>
    <t>bandit11</t>
  </si>
  <si>
    <t>bandit12</t>
  </si>
  <si>
    <t>bandit13</t>
  </si>
  <si>
    <t>bandit14</t>
  </si>
  <si>
    <t>bandit15</t>
  </si>
  <si>
    <t>bandit16</t>
  </si>
  <si>
    <t>bandit17</t>
  </si>
  <si>
    <t>bandit18</t>
  </si>
  <si>
    <t>bandit19</t>
  </si>
  <si>
    <t>bandit20</t>
  </si>
  <si>
    <t>bandit21</t>
  </si>
  <si>
    <t>bandit22</t>
  </si>
  <si>
    <t>bandit23</t>
  </si>
  <si>
    <t>bandit24</t>
  </si>
  <si>
    <t>bandit25</t>
  </si>
  <si>
    <t>bandit26</t>
  </si>
  <si>
    <t>bandit27</t>
  </si>
  <si>
    <t>bandit28</t>
  </si>
  <si>
    <t>bandit29</t>
  </si>
  <si>
    <t>bandit30</t>
  </si>
  <si>
    <t>bandit31</t>
  </si>
  <si>
    <t>bandit32</t>
  </si>
  <si>
    <t>bandit33</t>
  </si>
  <si>
    <t>bandit34</t>
  </si>
  <si>
    <t>bandit35</t>
  </si>
  <si>
    <t>bandit36</t>
  </si>
  <si>
    <t>bandit37</t>
  </si>
  <si>
    <t>bandit38</t>
  </si>
  <si>
    <t>bandit39</t>
  </si>
  <si>
    <t>bandit40</t>
  </si>
  <si>
    <t>totalCount</t>
  </si>
  <si>
    <t>enemyS1</t>
  </si>
  <si>
    <t>enemyS2</t>
  </si>
  <si>
    <t>enemyS3</t>
  </si>
  <si>
    <t>countS1</t>
  </si>
  <si>
    <t>intervalS1</t>
  </si>
  <si>
    <t>countS2</t>
  </si>
  <si>
    <t>intervalS2</t>
  </si>
  <si>
    <t>countS3</t>
  </si>
  <si>
    <t>intervalS3</t>
  </si>
  <si>
    <t>Total count:</t>
  </si>
  <si>
    <t>spider:</t>
  </si>
  <si>
    <t>bandit:</t>
  </si>
  <si>
    <t>dragon:</t>
  </si>
  <si>
    <t>Gains +4 dmg and +10% attackspeed if placed next to a hill</t>
  </si>
  <si>
    <t>wizard6</t>
  </si>
  <si>
    <t>wizard12</t>
  </si>
  <si>
    <t>wizard18</t>
  </si>
  <si>
    <t>wizard24</t>
  </si>
  <si>
    <t>wizard30</t>
  </si>
  <si>
    <t>wizard36</t>
  </si>
  <si>
    <t>wizard</t>
  </si>
  <si>
    <t>Bastion</t>
  </si>
  <si>
    <t>bastion1</t>
  </si>
  <si>
    <t>bastion2</t>
  </si>
  <si>
    <t>bastion3</t>
  </si>
  <si>
    <t>bastion4</t>
  </si>
  <si>
    <t>Marshal</t>
  </si>
  <si>
    <t>marshal1</t>
  </si>
  <si>
    <t>marshal2</t>
  </si>
  <si>
    <t>marshal3</t>
  </si>
  <si>
    <t>marshal4</t>
  </si>
  <si>
    <t>marshal5</t>
  </si>
  <si>
    <t>(dps)</t>
  </si>
  <si>
    <t>(bdpspc)</t>
  </si>
  <si>
    <t>(mbdpspc)</t>
  </si>
  <si>
    <t>(bdps)</t>
  </si>
  <si>
    <t>Projectiles slow enemies hit by 50%</t>
  </si>
  <si>
    <t>Placement gives you a sand token which you can use to place a sand on any grass tile adjacent to any spearman</t>
  </si>
  <si>
    <t>Must be placed next to a forest</t>
  </si>
  <si>
    <t>Projectiles damage up to 5 enemies on hit in radius of 150 units</t>
  </si>
  <si>
    <t>Gains +12% attackspeed if adjacent to another berserker</t>
  </si>
  <si>
    <t>Marshal gives all adjacent allies that aren't marshals +16% attackspeed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</si>
</sst>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57">
    <dxf>
      <fill>
        <patternFill>
          <bgColor rgb="FFC9925B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99CCFF"/>
        </patternFill>
      </fill>
    </dxf>
    <dxf>
      <fill>
        <patternFill>
          <bgColor rgb="FFFF7C80"/>
        </patternFill>
      </fill>
    </dxf>
    <dxf>
      <fill>
        <patternFill>
          <bgColor rgb="FFCC99FF"/>
        </patternFill>
      </fill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 tint="-4.9989318521683403E-2"/>
        <name val="Calibri"/>
        <family val="2"/>
        <scheme val="minor"/>
      </font>
      <fill>
        <patternFill patternType="solid">
          <fgColor indexed="64"/>
          <bgColor theme="2" tint="-0.89999084444715716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99CCFF"/>
      <color rgb="FF6699FF"/>
      <color rgb="FFFF7C80"/>
      <color rgb="FFC9925B"/>
      <color rgb="FF996633"/>
      <color rgb="FFCCCC0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CF94AA-164F-46A4-B133-E72940E67ED0}" name="towers" displayName="towers" ref="A1:P36" totalsRowShown="0" headerRowDxfId="56" dataDxfId="55">
  <autoFilter ref="A1:P36" xr:uid="{DECF94AA-164F-46A4-B133-E72940E67ED0}"/>
  <tableColumns count="16">
    <tableColumn id="1" xr3:uid="{EBA90AD1-3DF1-4F43-9B9A-A9C565C92557}" name="id" dataDxfId="54"/>
    <tableColumn id="2" xr3:uid="{BED5A2B5-8836-440C-944F-5FD54F896DCA}" name="name" dataDxfId="53"/>
    <tableColumn id="3" xr3:uid="{C1C9AA05-FD29-47B6-B6F3-0713599F85F1}" name="level" dataDxfId="52"/>
    <tableColumn id="4" xr3:uid="{00D78B4D-065C-4F84-93A0-E5B4A71E6589}" name="totCost" dataDxfId="51"/>
    <tableColumn id="5" xr3:uid="{7F5C4C30-4971-446A-8C07-A4E784528AF0}" name="upgCost" dataDxfId="50"/>
    <tableColumn id="6" xr3:uid="{8F6FF3F8-3041-43BF-B274-5D736C00D468}" name="dmg" dataDxfId="49"/>
    <tableColumn id="7" xr3:uid="{99EA44C2-A543-43BA-8A73-9635A8ABA92B}" name="as" dataDxfId="48"/>
    <tableColumn id="8" xr3:uid="{A2E693FD-8F0E-46CC-9433-89FC1BD7B66F}" name="range" dataDxfId="47"/>
    <tableColumn id="12" xr3:uid="{A22A600C-E79A-40CB-915E-42A70B1A4434}" name="effect" dataDxfId="46"/>
    <tableColumn id="11" xr3:uid="{E4E867B2-045C-44AF-B8EB-9A407FCEB548}" name="(dps)" dataDxfId="45">
      <calculatedColumnFormula>towers[[#This Row],[dmg]]/towers[[#This Row],[as]]</calculatedColumnFormula>
    </tableColumn>
    <tableColumn id="14" xr3:uid="{BE2764EF-FBE8-4C35-ACD6-F077197FACB6}" name="(mod)" dataDxfId="44"/>
    <tableColumn id="9" xr3:uid="{29249CBF-9AC9-4FCC-9D89-9302425677D3}" name="(mdps)" dataDxfId="43">
      <calculatedColumnFormula>towers[[#This Row],[(dps)]]*towers[[#This Row],[(mod)]]</calculatedColumnFormula>
    </tableColumn>
    <tableColumn id="10" xr3:uid="{B23FB6E5-B86B-4914-9CF3-6D20F1A6CB2F}" name="(mdpspc)" dataDxfId="42">
      <calculatedColumnFormula>L2/D2</calculatedColumnFormula>
    </tableColumn>
    <tableColumn id="18" xr3:uid="{449C3105-93B2-4D1A-A7A6-51694EDB04D2}" name="(bdps)" dataDxfId="41">
      <calculatedColumnFormula>towers[[#This Row],[(dps)]]-J1</calculatedColumnFormula>
    </tableColumn>
    <tableColumn id="13" xr3:uid="{4DBDF3E2-7B73-43C3-A2EB-55966FF30B7D}" name="(bdpspc)" dataDxfId="40">
      <calculatedColumnFormula>(towers[[#This Row],[(dps)]]-J1)/E1</calculatedColumnFormula>
    </tableColumn>
    <tableColumn id="16" xr3:uid="{BABD5CBB-1F2E-435A-856E-DA7CFD5C75A8}" name="(mbdpspc)" dataDxfId="39">
      <calculatedColumnFormula>towers[[#This Row],[(mod)]]*towers[[#This Row],[(bdpspc)]]</calculatedColumnFormula>
    </tableColumn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D57953E-B37D-4666-8845-53C727D553E1}" name="enemies" displayName="enemies" ref="A1:F127" totalsRowShown="0" headerRowDxfId="38" dataDxfId="37">
  <autoFilter ref="A1:F127" xr:uid="{9D57953E-B37D-4666-8845-53C727D553E1}"/>
  <tableColumns count="6">
    <tableColumn id="1" xr3:uid="{9E988ECE-FB77-4326-9D27-CBB4AAC965FB}" name="id" dataDxfId="36"/>
    <tableColumn id="3" xr3:uid="{EABCCF7F-48FB-4E47-9C7F-EB739BA9AB07}" name="speed" dataDxfId="35"/>
    <tableColumn id="4" xr3:uid="{7651903C-59BE-4E09-8B88-06016E38C3B6}" name="health" dataDxfId="34"/>
    <tableColumn id="9" xr3:uid="{8B40393F-BD11-44F3-8AAA-D64BF6411239}" name="gold" dataDxfId="33"/>
    <tableColumn id="8" xr3:uid="{5367B763-013F-4989-9752-44A1C07C0DB4}" name="score" dataDxfId="32"/>
    <tableColumn id="7" xr3:uid="{402D0057-BCE3-44B7-8C08-6DB863D00D60}" name="texPath" dataDxfId="31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D692F4-E1A8-4559-AA27-993D643EF287}" name="spawners" displayName="spawners" ref="A1:K42" totalsRowCount="1" headerRowDxfId="30" dataDxfId="29">
  <autoFilter ref="A1:K41" xr:uid="{A1D692F4-E1A8-4559-AA27-993D643EF287}"/>
  <tableColumns count="11">
    <tableColumn id="1" xr3:uid="{4AEB7310-75BA-4839-9049-8A7877D25D77}" name="wave" dataDxfId="28" totalsRowDxfId="27"/>
    <tableColumn id="15" xr3:uid="{7B5D6BF9-0948-417D-93FA-FF24C80DEB89}" name="intervalS2" dataDxfId="26" totalsRowDxfId="25"/>
    <tableColumn id="13" xr3:uid="{1C81D5F1-D809-4C8A-975B-CD9620659850}" name="intervalS1" dataDxfId="24" totalsRowDxfId="23"/>
    <tableColumn id="14" xr3:uid="{27B180B0-3202-45DF-A8C8-2D01C7E8CE9B}" name="intervalS3" dataDxfId="22" totalsRowDxfId="21"/>
    <tableColumn id="8" xr3:uid="{A4026B19-F9A0-43E3-8DA6-07F002B6E432}" name="enemyS2" dataDxfId="20" totalsRowDxfId="19"/>
    <tableColumn id="2" xr3:uid="{268A172C-B946-462A-AD86-3E86000B1061}" name="enemyS1" dataDxfId="18" totalsRowDxfId="17"/>
    <tableColumn id="9" xr3:uid="{E17517F9-99E6-4D1A-BF93-48879AA98C63}" name="enemyS3" dataDxfId="16" totalsRowDxfId="15"/>
    <tableColumn id="3" xr3:uid="{C43AC429-6A91-4667-A375-640B2E84FBA7}" name="countS2" totalsRowFunction="custom" dataDxfId="14" totalsRowDxfId="13">
      <totalsRowFormula>SUM(spawners[countS2])</totalsRowFormula>
    </tableColumn>
    <tableColumn id="10" xr3:uid="{F1029379-5D8E-4443-AA37-0D0566D76529}" name="countS1" totalsRowFunction="custom" dataDxfId="12" totalsRowDxfId="11">
      <totalsRowFormula>SUM(spawners[countS1])</totalsRowFormula>
    </tableColumn>
    <tableColumn id="4" xr3:uid="{B6F3889C-B15F-44FE-B14B-DDB45215599D}" name="countS3" totalsRowFunction="custom" dataDxfId="10" totalsRowDxfId="9">
      <totalsRowFormula>SUM(spawners[countS3])</totalsRowFormula>
    </tableColumn>
    <tableColumn id="16" xr3:uid="{B93D5E13-AF09-4A45-A058-3A736FA5992A}" name="totalCount" totalsRowFunction="custom" dataDxfId="8" totalsRowDxfId="7">
      <calculatedColumnFormula>spawners[[#This Row],[countS1]]+spawners[[#This Row],[countS2]]+spawners[[#This Row],[countS3]]</calculatedColumnFormula>
      <totalsRowFormula>SUM(spawners[totalCount])</totalsRow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B6B3D-13BA-4BE2-AF8E-C53FB23E4F0D}">
  <dimension ref="A1:P36"/>
  <sheetViews>
    <sheetView tabSelected="1" workbookViewId="0">
      <selection activeCell="I19" sqref="I19"/>
    </sheetView>
  </sheetViews>
  <sheetFormatPr defaultRowHeight="14.6" x14ac:dyDescent="0.4"/>
  <cols>
    <col min="1" max="1" width="12.69140625" style="1" customWidth="1"/>
    <col min="2" max="2" width="12" style="1" customWidth="1"/>
    <col min="3" max="3" width="9.15234375" style="1" bestFit="1" customWidth="1"/>
    <col min="4" max="4" width="11.3828125" style="1" bestFit="1" customWidth="1"/>
    <col min="5" max="5" width="12" style="1" bestFit="1" customWidth="1"/>
    <col min="6" max="6" width="8.921875" style="1" bestFit="1" customWidth="1"/>
    <col min="7" max="7" width="7.07421875" style="1" bestFit="1" customWidth="1"/>
    <col min="8" max="8" width="10" style="1" bestFit="1" customWidth="1"/>
    <col min="9" max="9" width="94" style="1" bestFit="1" customWidth="1"/>
    <col min="10" max="10" width="9.3046875" style="1" customWidth="1"/>
    <col min="11" max="11" width="12.4609375" style="1" customWidth="1"/>
    <col min="12" max="12" width="11.3046875" style="1" customWidth="1"/>
    <col min="13" max="13" width="14.07421875" style="1" bestFit="1" customWidth="1"/>
    <col min="14" max="14" width="14.07421875" style="1" customWidth="1"/>
    <col min="15" max="15" width="12.4609375" style="1" bestFit="1" customWidth="1"/>
    <col min="16" max="16" width="14.765625" style="1" customWidth="1"/>
    <col min="17" max="16384" width="9.23046875" style="1"/>
  </cols>
  <sheetData>
    <row r="1" spans="1:16" ht="16.3" customHeight="1" x14ac:dyDescent="0.4">
      <c r="A1" s="4" t="s">
        <v>3</v>
      </c>
      <c r="B1" s="4" t="s">
        <v>2</v>
      </c>
      <c r="C1" s="4" t="s">
        <v>1</v>
      </c>
      <c r="D1" s="4" t="s">
        <v>40</v>
      </c>
      <c r="E1" s="4" t="s">
        <v>7</v>
      </c>
      <c r="F1" s="4" t="s">
        <v>4</v>
      </c>
      <c r="G1" s="4" t="s">
        <v>5</v>
      </c>
      <c r="H1" s="4" t="s">
        <v>6</v>
      </c>
      <c r="I1" s="4" t="s">
        <v>8</v>
      </c>
      <c r="J1" s="4" t="s">
        <v>205</v>
      </c>
      <c r="K1" s="4" t="s">
        <v>41</v>
      </c>
      <c r="L1" s="4" t="s">
        <v>42</v>
      </c>
      <c r="M1" s="4" t="s">
        <v>43</v>
      </c>
      <c r="N1" s="4" t="s">
        <v>208</v>
      </c>
      <c r="O1" s="4" t="s">
        <v>206</v>
      </c>
      <c r="P1" s="4" t="s">
        <v>207</v>
      </c>
    </row>
    <row r="2" spans="1:16" ht="16.3" customHeight="1" x14ac:dyDescent="0.4">
      <c r="A2" s="1" t="s">
        <v>0</v>
      </c>
      <c r="B2" s="1" t="s">
        <v>21</v>
      </c>
      <c r="C2" s="1">
        <v>1</v>
      </c>
      <c r="D2" s="1">
        <v>4</v>
      </c>
      <c r="E2" s="1">
        <v>2</v>
      </c>
      <c r="F2" s="2">
        <v>19</v>
      </c>
      <c r="G2" s="1">
        <v>1.6</v>
      </c>
      <c r="H2" s="1">
        <v>2</v>
      </c>
      <c r="I2" s="1" t="s">
        <v>211</v>
      </c>
      <c r="J2" s="3">
        <f>towers[[#This Row],[dmg]]/towers[[#This Row],[as]]</f>
        <v>11.875</v>
      </c>
      <c r="K2" s="3">
        <v>1</v>
      </c>
      <c r="L2" s="3">
        <f>towers[[#This Row],[(dps)]]*towers[[#This Row],[(mod)]]</f>
        <v>11.875</v>
      </c>
      <c r="M2" s="3">
        <f>L2/D2</f>
        <v>2.96875</v>
      </c>
      <c r="N2" s="3"/>
      <c r="O2" s="3"/>
      <c r="P2" s="3"/>
    </row>
    <row r="3" spans="1:16" ht="16.3" customHeight="1" x14ac:dyDescent="0.4">
      <c r="A3" s="1" t="s">
        <v>10</v>
      </c>
      <c r="B3" s="1" t="s">
        <v>21</v>
      </c>
      <c r="C3" s="1">
        <v>2</v>
      </c>
      <c r="D3" s="1">
        <v>6</v>
      </c>
      <c r="E3" s="1">
        <v>4</v>
      </c>
      <c r="F3" s="2">
        <v>23</v>
      </c>
      <c r="G3" s="1">
        <v>1.56</v>
      </c>
      <c r="H3" s="1">
        <v>3</v>
      </c>
      <c r="I3" s="1" t="s">
        <v>211</v>
      </c>
      <c r="J3" s="3">
        <f>towers[[#This Row],[dmg]]/towers[[#This Row],[as]]</f>
        <v>14.743589743589743</v>
      </c>
      <c r="K3" s="3">
        <v>1.4</v>
      </c>
      <c r="L3" s="3"/>
      <c r="M3" s="3"/>
      <c r="N3" s="3">
        <f>towers[[#This Row],[(dps)]]-J2</f>
        <v>2.8685897435897427</v>
      </c>
      <c r="O3" s="3">
        <f>towers[[#This Row],[(bdps)]]/E2</f>
        <v>1.4342948717948714</v>
      </c>
      <c r="P3" s="3">
        <f>towers[[#This Row],[(mod)]]*towers[[#This Row],[(bdpspc)]]</f>
        <v>2.0080128205128198</v>
      </c>
    </row>
    <row r="4" spans="1:16" ht="16.3" customHeight="1" x14ac:dyDescent="0.4">
      <c r="A4" s="1" t="s">
        <v>11</v>
      </c>
      <c r="B4" s="1" t="s">
        <v>21</v>
      </c>
      <c r="C4" s="1">
        <v>3</v>
      </c>
      <c r="D4" s="1">
        <v>10</v>
      </c>
      <c r="E4" s="1">
        <v>0</v>
      </c>
      <c r="F4" s="2">
        <v>32</v>
      </c>
      <c r="G4" s="1">
        <v>1.46</v>
      </c>
      <c r="H4" s="1">
        <v>4</v>
      </c>
      <c r="I4" s="1" t="s">
        <v>211</v>
      </c>
      <c r="J4" s="3">
        <f>towers[[#This Row],[dmg]]/towers[[#This Row],[as]]</f>
        <v>21.917808219178081</v>
      </c>
      <c r="K4" s="3">
        <v>1.4</v>
      </c>
      <c r="L4" s="3"/>
      <c r="M4" s="3"/>
      <c r="N4" s="3">
        <f>towers[[#This Row],[(dps)]]-J3</f>
        <v>7.1742184755883383</v>
      </c>
      <c r="O4" s="3">
        <f>towers[[#This Row],[(bdps)]]/E3</f>
        <v>1.7935546188970846</v>
      </c>
      <c r="P4" s="3">
        <f>towers[[#This Row],[(mod)]]*towers[[#This Row],[(bdpspc)]]</f>
        <v>2.5109764664559182</v>
      </c>
    </row>
    <row r="5" spans="1:16" ht="16.3" customHeight="1" x14ac:dyDescent="0.4">
      <c r="A5" s="1" t="s">
        <v>12</v>
      </c>
      <c r="B5" s="1" t="s">
        <v>36</v>
      </c>
      <c r="C5" s="1">
        <v>1</v>
      </c>
      <c r="D5" s="1">
        <v>6</v>
      </c>
      <c r="E5" s="1">
        <v>4</v>
      </c>
      <c r="F5" s="2">
        <v>15</v>
      </c>
      <c r="G5" s="1">
        <v>1.24</v>
      </c>
      <c r="H5" s="1">
        <v>2.5</v>
      </c>
      <c r="I5" s="1" t="s">
        <v>210</v>
      </c>
      <c r="J5" s="3">
        <f>towers[[#This Row],[dmg]]/towers[[#This Row],[as]]</f>
        <v>12.096774193548388</v>
      </c>
      <c r="K5" s="3">
        <v>1.5</v>
      </c>
      <c r="L5" s="3">
        <f>towers[[#This Row],[(dps)]]*towers[[#This Row],[(mod)]]</f>
        <v>18.145161290322584</v>
      </c>
      <c r="M5" s="3">
        <f>L5/D5</f>
        <v>3.0241935483870974</v>
      </c>
      <c r="N5" s="3"/>
      <c r="O5" s="3"/>
      <c r="P5" s="3"/>
    </row>
    <row r="6" spans="1:16" ht="16.3" customHeight="1" x14ac:dyDescent="0.4">
      <c r="A6" s="1" t="s">
        <v>13</v>
      </c>
      <c r="B6" s="1" t="s">
        <v>36</v>
      </c>
      <c r="C6" s="1">
        <v>2</v>
      </c>
      <c r="D6" s="1">
        <v>10</v>
      </c>
      <c r="E6" s="1">
        <v>4</v>
      </c>
      <c r="F6" s="2">
        <v>23</v>
      </c>
      <c r="G6" s="1">
        <v>1.1399999999999999</v>
      </c>
      <c r="H6" s="1">
        <v>2.5</v>
      </c>
      <c r="I6" s="1" t="s">
        <v>210</v>
      </c>
      <c r="J6" s="3">
        <f>towers[[#This Row],[dmg]]/towers[[#This Row],[as]]</f>
        <v>20.17543859649123</v>
      </c>
      <c r="K6" s="3">
        <v>1</v>
      </c>
      <c r="L6" s="3"/>
      <c r="M6" s="3"/>
      <c r="N6" s="3">
        <f>towers[[#This Row],[(dps)]]-J5</f>
        <v>8.0786644029428416</v>
      </c>
      <c r="O6" s="3">
        <f>towers[[#This Row],[(bdps)]]/E5</f>
        <v>2.0196661007357104</v>
      </c>
      <c r="P6" s="3">
        <f>towers[[#This Row],[(mod)]]*towers[[#This Row],[(bdpspc)]]</f>
        <v>2.0196661007357104</v>
      </c>
    </row>
    <row r="7" spans="1:16" ht="16.3" customHeight="1" x14ac:dyDescent="0.4">
      <c r="A7" s="1" t="s">
        <v>14</v>
      </c>
      <c r="B7" s="1" t="s">
        <v>36</v>
      </c>
      <c r="C7" s="1">
        <v>3</v>
      </c>
      <c r="D7" s="1">
        <v>14</v>
      </c>
      <c r="E7" s="1">
        <v>4</v>
      </c>
      <c r="F7" s="2">
        <v>30</v>
      </c>
      <c r="G7" s="1">
        <v>1.0900000000000001</v>
      </c>
      <c r="H7" s="1">
        <v>3</v>
      </c>
      <c r="I7" s="1" t="s">
        <v>210</v>
      </c>
      <c r="J7" s="3">
        <f>towers[[#This Row],[dmg]]/towers[[#This Row],[as]]</f>
        <v>27.52293577981651</v>
      </c>
      <c r="K7" s="3">
        <v>1.1000000000000001</v>
      </c>
      <c r="L7" s="3"/>
      <c r="M7" s="3"/>
      <c r="N7" s="3">
        <f>towers[[#This Row],[(dps)]]-J6</f>
        <v>7.3474971833252809</v>
      </c>
      <c r="O7" s="3">
        <f>towers[[#This Row],[(bdps)]]/E6</f>
        <v>1.8368742958313202</v>
      </c>
      <c r="P7" s="3">
        <f>towers[[#This Row],[(mod)]]*towers[[#This Row],[(bdpspc)]]</f>
        <v>2.0205617254144523</v>
      </c>
    </row>
    <row r="8" spans="1:16" ht="16.3" customHeight="1" x14ac:dyDescent="0.4">
      <c r="A8" s="1" t="s">
        <v>15</v>
      </c>
      <c r="B8" s="1" t="s">
        <v>36</v>
      </c>
      <c r="C8" s="1">
        <v>4</v>
      </c>
      <c r="D8" s="1">
        <v>18</v>
      </c>
      <c r="E8" s="1">
        <v>4</v>
      </c>
      <c r="F8" s="2">
        <v>36</v>
      </c>
      <c r="G8" s="1">
        <v>1.03</v>
      </c>
      <c r="H8" s="1">
        <v>3</v>
      </c>
      <c r="I8" s="1" t="s">
        <v>210</v>
      </c>
      <c r="J8" s="3">
        <f>towers[[#This Row],[dmg]]/towers[[#This Row],[as]]</f>
        <v>34.95145631067961</v>
      </c>
      <c r="K8" s="3">
        <v>1.1000000000000001</v>
      </c>
      <c r="L8" s="3"/>
      <c r="M8" s="3"/>
      <c r="N8" s="3">
        <f>towers[[#This Row],[(dps)]]-J7</f>
        <v>7.4285205308630999</v>
      </c>
      <c r="O8" s="3">
        <f>towers[[#This Row],[(bdps)]]/E7</f>
        <v>1.857130132715775</v>
      </c>
      <c r="P8" s="3">
        <f>towers[[#This Row],[(mod)]]*towers[[#This Row],[(bdpspc)]]</f>
        <v>2.0428431459873528</v>
      </c>
    </row>
    <row r="9" spans="1:16" ht="16.3" customHeight="1" x14ac:dyDescent="0.4">
      <c r="A9" s="1" t="s">
        <v>16</v>
      </c>
      <c r="B9" s="1" t="s">
        <v>36</v>
      </c>
      <c r="C9" s="1">
        <v>5</v>
      </c>
      <c r="D9" s="1">
        <v>22</v>
      </c>
      <c r="E9" s="1">
        <v>0</v>
      </c>
      <c r="F9" s="2">
        <v>43</v>
      </c>
      <c r="G9" s="1">
        <v>0.99</v>
      </c>
      <c r="H9" s="1">
        <v>4</v>
      </c>
      <c r="I9" s="1" t="s">
        <v>210</v>
      </c>
      <c r="J9" s="3">
        <f>towers[[#This Row],[dmg]]/towers[[#This Row],[as]]</f>
        <v>43.434343434343432</v>
      </c>
      <c r="K9" s="3">
        <v>1.2</v>
      </c>
      <c r="L9" s="3"/>
      <c r="M9" s="3"/>
      <c r="N9" s="3">
        <f>towers[[#This Row],[(dps)]]-J8</f>
        <v>8.4828871236638221</v>
      </c>
      <c r="O9" s="3">
        <f>towers[[#This Row],[(bdps)]]/E8</f>
        <v>2.1207217809159555</v>
      </c>
      <c r="P9" s="3">
        <f>towers[[#This Row],[(mod)]]*towers[[#This Row],[(bdpspc)]]</f>
        <v>2.5448661370991466</v>
      </c>
    </row>
    <row r="10" spans="1:16" ht="16.3" customHeight="1" x14ac:dyDescent="0.4">
      <c r="A10" s="1" t="s">
        <v>17</v>
      </c>
      <c r="B10" s="1" t="s">
        <v>37</v>
      </c>
      <c r="C10" s="1">
        <v>1</v>
      </c>
      <c r="D10" s="1">
        <v>7</v>
      </c>
      <c r="E10" s="1">
        <v>4</v>
      </c>
      <c r="F10" s="2">
        <v>9</v>
      </c>
      <c r="G10" s="1">
        <v>1</v>
      </c>
      <c r="H10" s="1">
        <v>4</v>
      </c>
      <c r="I10" s="1" t="s">
        <v>209</v>
      </c>
      <c r="J10" s="3">
        <f>towers[[#This Row],[dmg]]/towers[[#This Row],[as]]</f>
        <v>9</v>
      </c>
      <c r="K10" s="3">
        <v>2.2999999999999998</v>
      </c>
      <c r="L10" s="3">
        <f>towers[[#This Row],[(dps)]]*towers[[#This Row],[(mod)]]</f>
        <v>20.7</v>
      </c>
      <c r="M10" s="3">
        <f>L10/D10</f>
        <v>2.9571428571428569</v>
      </c>
      <c r="N10" s="3"/>
      <c r="O10" s="3"/>
      <c r="P10" s="3"/>
    </row>
    <row r="11" spans="1:16" ht="16.3" customHeight="1" x14ac:dyDescent="0.4">
      <c r="A11" s="1" t="s">
        <v>18</v>
      </c>
      <c r="B11" s="1" t="s">
        <v>37</v>
      </c>
      <c r="C11" s="1">
        <v>2</v>
      </c>
      <c r="D11" s="1">
        <v>11</v>
      </c>
      <c r="E11" s="1">
        <v>4</v>
      </c>
      <c r="F11" s="2">
        <v>12</v>
      </c>
      <c r="G11" s="1">
        <v>0.88</v>
      </c>
      <c r="H11" s="1">
        <v>4.5</v>
      </c>
      <c r="I11" s="1" t="s">
        <v>209</v>
      </c>
      <c r="J11" s="3">
        <f>towers[[#This Row],[dmg]]/towers[[#This Row],[as]]</f>
        <v>13.636363636363637</v>
      </c>
      <c r="K11" s="3">
        <v>1.7</v>
      </c>
      <c r="L11" s="3"/>
      <c r="M11" s="3"/>
      <c r="N11" s="3">
        <f>towers[[#This Row],[(dps)]]-J10</f>
        <v>4.6363636363636367</v>
      </c>
      <c r="O11" s="3">
        <f>towers[[#This Row],[(bdps)]]/E10</f>
        <v>1.1590909090909092</v>
      </c>
      <c r="P11" s="3">
        <f>towers[[#This Row],[(mod)]]*towers[[#This Row],[(bdpspc)]]</f>
        <v>1.9704545454545455</v>
      </c>
    </row>
    <row r="12" spans="1:16" ht="16.3" customHeight="1" x14ac:dyDescent="0.4">
      <c r="A12" s="1" t="s">
        <v>19</v>
      </c>
      <c r="B12" s="1" t="s">
        <v>37</v>
      </c>
      <c r="C12" s="1">
        <v>3</v>
      </c>
      <c r="D12" s="1">
        <v>15</v>
      </c>
      <c r="E12" s="1">
        <v>4</v>
      </c>
      <c r="F12" s="2">
        <v>15</v>
      </c>
      <c r="G12" s="1">
        <v>0.82</v>
      </c>
      <c r="H12" s="1">
        <v>5</v>
      </c>
      <c r="I12" s="1" t="s">
        <v>209</v>
      </c>
      <c r="J12" s="3">
        <f>towers[[#This Row],[dmg]]/towers[[#This Row],[as]]</f>
        <v>18.292682926829269</v>
      </c>
      <c r="K12" s="3">
        <v>1.7</v>
      </c>
      <c r="L12" s="3"/>
      <c r="M12" s="3"/>
      <c r="N12" s="3">
        <f>towers[[#This Row],[(dps)]]-J11</f>
        <v>4.6563192904656319</v>
      </c>
      <c r="O12" s="3">
        <f>towers[[#This Row],[(bdps)]]/E11</f>
        <v>1.164079822616408</v>
      </c>
      <c r="P12" s="3">
        <f>towers[[#This Row],[(mod)]]*towers[[#This Row],[(bdpspc)]]</f>
        <v>1.9789356984478934</v>
      </c>
    </row>
    <row r="13" spans="1:16" ht="16.3" customHeight="1" x14ac:dyDescent="0.4">
      <c r="A13" s="1" t="s">
        <v>20</v>
      </c>
      <c r="B13" s="1" t="s">
        <v>37</v>
      </c>
      <c r="C13" s="1">
        <v>4</v>
      </c>
      <c r="D13" s="1">
        <v>19</v>
      </c>
      <c r="E13" s="1">
        <v>0</v>
      </c>
      <c r="F13" s="2">
        <v>17</v>
      </c>
      <c r="G13" s="1">
        <v>0.7</v>
      </c>
      <c r="H13" s="1">
        <v>6</v>
      </c>
      <c r="I13" s="1" t="s">
        <v>209</v>
      </c>
      <c r="J13" s="3">
        <f>towers[[#This Row],[dmg]]/towers[[#This Row],[as]]</f>
        <v>24.285714285714288</v>
      </c>
      <c r="K13" s="3">
        <v>1.7</v>
      </c>
      <c r="L13" s="3"/>
      <c r="M13" s="3"/>
      <c r="N13" s="3">
        <f>towers[[#This Row],[(dps)]]-J12</f>
        <v>5.9930313588850197</v>
      </c>
      <c r="O13" s="3">
        <f>towers[[#This Row],[(bdps)]]/E12</f>
        <v>1.4982578397212549</v>
      </c>
      <c r="P13" s="3">
        <f>towers[[#This Row],[(mod)]]*towers[[#This Row],[(bdpspc)]]</f>
        <v>2.5470383275261335</v>
      </c>
    </row>
    <row r="14" spans="1:16" ht="16.3" customHeight="1" x14ac:dyDescent="0.4">
      <c r="A14" s="1" t="s">
        <v>22</v>
      </c>
      <c r="B14" s="1" t="s">
        <v>38</v>
      </c>
      <c r="C14" s="1">
        <v>1</v>
      </c>
      <c r="D14" s="1">
        <v>9</v>
      </c>
      <c r="E14" s="1">
        <v>3</v>
      </c>
      <c r="F14" s="2">
        <v>14</v>
      </c>
      <c r="G14" s="1">
        <v>0.62</v>
      </c>
      <c r="H14" s="1">
        <v>2.5</v>
      </c>
      <c r="I14" s="1" t="s">
        <v>213</v>
      </c>
      <c r="J14" s="3">
        <f>towers[[#This Row],[dmg]]/towers[[#This Row],[as]]</f>
        <v>22.580645161290324</v>
      </c>
      <c r="K14" s="3">
        <v>1.2</v>
      </c>
      <c r="L14" s="3">
        <f>towers[[#This Row],[(dps)]]*towers[[#This Row],[(mod)]]</f>
        <v>27.096774193548388</v>
      </c>
      <c r="M14" s="3">
        <f>L14/D14</f>
        <v>3.010752688172043</v>
      </c>
      <c r="N14" s="3"/>
      <c r="O14" s="3"/>
      <c r="P14" s="3"/>
    </row>
    <row r="15" spans="1:16" ht="16.3" customHeight="1" x14ac:dyDescent="0.4">
      <c r="A15" s="1" t="s">
        <v>23</v>
      </c>
      <c r="B15" s="1" t="s">
        <v>38</v>
      </c>
      <c r="C15" s="1">
        <v>2</v>
      </c>
      <c r="D15" s="1">
        <v>12</v>
      </c>
      <c r="E15" s="1">
        <v>3</v>
      </c>
      <c r="F15" s="2">
        <v>16</v>
      </c>
      <c r="G15" s="1">
        <v>0.56000000000000005</v>
      </c>
      <c r="H15" s="1">
        <v>2.5</v>
      </c>
      <c r="I15" s="1" t="s">
        <v>213</v>
      </c>
      <c r="J15" s="3">
        <f>towers[[#This Row],[dmg]]/towers[[#This Row],[as]]</f>
        <v>28.571428571428569</v>
      </c>
      <c r="K15" s="3">
        <v>1</v>
      </c>
      <c r="L15" s="3"/>
      <c r="M15" s="3"/>
      <c r="N15" s="3">
        <f>towers[[#This Row],[(dps)]]-J14</f>
        <v>5.9907834101382456</v>
      </c>
      <c r="O15" s="3">
        <f>towers[[#This Row],[(bdps)]]/E14</f>
        <v>1.9969278033794151</v>
      </c>
      <c r="P15" s="3">
        <f>towers[[#This Row],[(mod)]]*towers[[#This Row],[(bdpspc)]]</f>
        <v>1.9969278033794151</v>
      </c>
    </row>
    <row r="16" spans="1:16" ht="16.3" customHeight="1" x14ac:dyDescent="0.4">
      <c r="A16" s="1" t="s">
        <v>24</v>
      </c>
      <c r="B16" s="1" t="s">
        <v>38</v>
      </c>
      <c r="C16" s="1">
        <v>3</v>
      </c>
      <c r="D16" s="1">
        <v>15</v>
      </c>
      <c r="E16" s="1">
        <v>3</v>
      </c>
      <c r="F16" s="2">
        <v>18</v>
      </c>
      <c r="G16" s="1">
        <v>0.52</v>
      </c>
      <c r="H16" s="1">
        <v>2.5</v>
      </c>
      <c r="I16" s="1" t="s">
        <v>213</v>
      </c>
      <c r="J16" s="3">
        <f>towers[[#This Row],[dmg]]/towers[[#This Row],[as]]</f>
        <v>34.615384615384613</v>
      </c>
      <c r="K16" s="3">
        <v>1</v>
      </c>
      <c r="L16" s="3"/>
      <c r="M16" s="3"/>
      <c r="N16" s="3">
        <f>towers[[#This Row],[(dps)]]-J15</f>
        <v>6.0439560439560438</v>
      </c>
      <c r="O16" s="3">
        <f>towers[[#This Row],[(bdps)]]/E15</f>
        <v>2.0146520146520146</v>
      </c>
      <c r="P16" s="3">
        <f>towers[[#This Row],[(mod)]]*towers[[#This Row],[(bdpspc)]]</f>
        <v>2.0146520146520146</v>
      </c>
    </row>
    <row r="17" spans="1:16" ht="16.3" customHeight="1" x14ac:dyDescent="0.4">
      <c r="A17" s="1" t="s">
        <v>25</v>
      </c>
      <c r="B17" s="1" t="s">
        <v>38</v>
      </c>
      <c r="C17" s="1">
        <v>4</v>
      </c>
      <c r="D17" s="1">
        <v>18</v>
      </c>
      <c r="E17" s="1">
        <v>3</v>
      </c>
      <c r="F17" s="2">
        <v>19</v>
      </c>
      <c r="G17" s="1">
        <v>0.47</v>
      </c>
      <c r="H17" s="1">
        <v>2.5</v>
      </c>
      <c r="I17" s="1" t="s">
        <v>213</v>
      </c>
      <c r="J17" s="3">
        <f>towers[[#This Row],[dmg]]/towers[[#This Row],[as]]</f>
        <v>40.425531914893618</v>
      </c>
      <c r="K17" s="3">
        <v>1</v>
      </c>
      <c r="L17" s="3"/>
      <c r="M17" s="3"/>
      <c r="N17" s="3">
        <f>towers[[#This Row],[(dps)]]-J16</f>
        <v>5.8101472995090049</v>
      </c>
      <c r="O17" s="3">
        <f>towers[[#This Row],[(bdps)]]/E16</f>
        <v>1.9367157665030017</v>
      </c>
      <c r="P17" s="3">
        <f>towers[[#This Row],[(mod)]]*towers[[#This Row],[(bdpspc)]]</f>
        <v>1.9367157665030017</v>
      </c>
    </row>
    <row r="18" spans="1:16" ht="16.3" customHeight="1" x14ac:dyDescent="0.4">
      <c r="A18" s="1" t="s">
        <v>26</v>
      </c>
      <c r="B18" s="1" t="s">
        <v>38</v>
      </c>
      <c r="C18" s="1">
        <v>5</v>
      </c>
      <c r="D18" s="1">
        <v>21</v>
      </c>
      <c r="E18" s="1">
        <v>3</v>
      </c>
      <c r="F18" s="2">
        <v>20</v>
      </c>
      <c r="G18" s="1">
        <v>0.43</v>
      </c>
      <c r="H18" s="1">
        <v>2.5</v>
      </c>
      <c r="I18" s="1" t="s">
        <v>213</v>
      </c>
      <c r="J18" s="3">
        <f>towers[[#This Row],[dmg]]/towers[[#This Row],[as]]</f>
        <v>46.511627906976742</v>
      </c>
      <c r="K18" s="3">
        <v>1</v>
      </c>
      <c r="L18" s="3"/>
      <c r="M18" s="3"/>
      <c r="N18" s="3">
        <f>towers[[#This Row],[(dps)]]-J17</f>
        <v>6.0860959920831235</v>
      </c>
      <c r="O18" s="3">
        <f>towers[[#This Row],[(bdps)]]/E17</f>
        <v>2.0286986640277078</v>
      </c>
      <c r="P18" s="3">
        <f>towers[[#This Row],[(mod)]]*towers[[#This Row],[(bdpspc)]]</f>
        <v>2.0286986640277078</v>
      </c>
    </row>
    <row r="19" spans="1:16" ht="16.3" customHeight="1" x14ac:dyDescent="0.4">
      <c r="A19" s="1" t="s">
        <v>27</v>
      </c>
      <c r="B19" s="1" t="s">
        <v>38</v>
      </c>
      <c r="C19" s="1">
        <v>6</v>
      </c>
      <c r="D19" s="1">
        <v>24</v>
      </c>
      <c r="E19" s="1">
        <v>0</v>
      </c>
      <c r="F19" s="2">
        <v>22</v>
      </c>
      <c r="G19" s="1">
        <v>0.41</v>
      </c>
      <c r="H19" s="1">
        <v>3</v>
      </c>
      <c r="I19" s="1" t="s">
        <v>213</v>
      </c>
      <c r="J19" s="3">
        <f>towers[[#This Row],[dmg]]/towers[[#This Row],[as]]</f>
        <v>53.658536585365859</v>
      </c>
      <c r="K19" s="3">
        <v>1.1000000000000001</v>
      </c>
      <c r="L19" s="3"/>
      <c r="M19" s="3"/>
      <c r="N19" s="3">
        <f>towers[[#This Row],[(dps)]]-J18</f>
        <v>7.1469086783891171</v>
      </c>
      <c r="O19" s="3">
        <f>towers[[#This Row],[(bdps)]]/E18</f>
        <v>2.3823028927963725</v>
      </c>
      <c r="P19" s="3">
        <f>towers[[#This Row],[(mod)]]*towers[[#This Row],[(bdpspc)]]</f>
        <v>2.6205331820760098</v>
      </c>
    </row>
    <row r="20" spans="1:16" ht="16.3" customHeight="1" x14ac:dyDescent="0.4">
      <c r="A20" s="1" t="s">
        <v>28</v>
      </c>
      <c r="B20" s="1" t="s">
        <v>39</v>
      </c>
      <c r="C20" s="1">
        <v>1</v>
      </c>
      <c r="D20" s="1">
        <v>12</v>
      </c>
      <c r="E20" s="1">
        <v>4</v>
      </c>
      <c r="F20" s="2">
        <v>29</v>
      </c>
      <c r="G20" s="1">
        <v>1.6</v>
      </c>
      <c r="H20" s="1">
        <v>5</v>
      </c>
      <c r="I20" s="1" t="s">
        <v>186</v>
      </c>
      <c r="J20" s="3">
        <f>towers[[#This Row],[dmg]]/towers[[#This Row],[as]]</f>
        <v>18.125</v>
      </c>
      <c r="K20" s="3">
        <v>2</v>
      </c>
      <c r="L20" s="3">
        <f>towers[[#This Row],[(dps)]]*towers[[#This Row],[(mod)]]</f>
        <v>36.25</v>
      </c>
      <c r="M20" s="3">
        <f>L20/D20</f>
        <v>3.0208333333333335</v>
      </c>
      <c r="N20" s="3"/>
      <c r="O20" s="3"/>
      <c r="P20" s="3"/>
    </row>
    <row r="21" spans="1:16" ht="16.3" customHeight="1" x14ac:dyDescent="0.4">
      <c r="A21" s="1" t="s">
        <v>29</v>
      </c>
      <c r="B21" s="1" t="s">
        <v>39</v>
      </c>
      <c r="C21" s="1">
        <v>2</v>
      </c>
      <c r="D21" s="1">
        <v>16</v>
      </c>
      <c r="E21" s="1">
        <v>4</v>
      </c>
      <c r="F21" s="2">
        <v>39</v>
      </c>
      <c r="G21" s="1">
        <v>1.51</v>
      </c>
      <c r="H21" s="1">
        <v>5.5</v>
      </c>
      <c r="I21" s="1" t="s">
        <v>186</v>
      </c>
      <c r="J21" s="3">
        <f>towers[[#This Row],[dmg]]/towers[[#This Row],[as]]</f>
        <v>25.827814569536425</v>
      </c>
      <c r="K21" s="3">
        <v>1</v>
      </c>
      <c r="L21" s="3"/>
      <c r="M21" s="3"/>
      <c r="N21" s="3">
        <f>towers[[#This Row],[(dps)]]-J20</f>
        <v>7.7028145695364252</v>
      </c>
      <c r="O21" s="3">
        <f>towers[[#This Row],[(bdps)]]/E20</f>
        <v>1.9257036423841063</v>
      </c>
      <c r="P21" s="3">
        <f>towers[[#This Row],[(mod)]]*towers[[#This Row],[(bdpspc)]]</f>
        <v>1.9257036423841063</v>
      </c>
    </row>
    <row r="22" spans="1:16" ht="16.3" customHeight="1" x14ac:dyDescent="0.4">
      <c r="A22" s="1" t="s">
        <v>30</v>
      </c>
      <c r="B22" s="1" t="s">
        <v>39</v>
      </c>
      <c r="C22" s="1">
        <v>3</v>
      </c>
      <c r="D22" s="1">
        <v>20</v>
      </c>
      <c r="E22" s="1">
        <v>4</v>
      </c>
      <c r="F22" s="2">
        <v>48</v>
      </c>
      <c r="G22" s="1">
        <v>1.42</v>
      </c>
      <c r="H22" s="1">
        <v>6</v>
      </c>
      <c r="I22" s="1" t="s">
        <v>186</v>
      </c>
      <c r="J22" s="3">
        <f>towers[[#This Row],[dmg]]/towers[[#This Row],[as]]</f>
        <v>33.802816901408455</v>
      </c>
      <c r="K22" s="3">
        <v>1</v>
      </c>
      <c r="L22" s="3"/>
      <c r="M22" s="3"/>
      <c r="N22" s="3">
        <f>towers[[#This Row],[(dps)]]-J21</f>
        <v>7.9750023318720302</v>
      </c>
      <c r="O22" s="3">
        <f>towers[[#This Row],[(bdps)]]/E21</f>
        <v>1.9937505829680076</v>
      </c>
      <c r="P22" s="3">
        <f>towers[[#This Row],[(mod)]]*towers[[#This Row],[(bdpspc)]]</f>
        <v>1.9937505829680076</v>
      </c>
    </row>
    <row r="23" spans="1:16" ht="16.3" customHeight="1" x14ac:dyDescent="0.4">
      <c r="A23" s="1" t="s">
        <v>31</v>
      </c>
      <c r="B23" s="1" t="s">
        <v>39</v>
      </c>
      <c r="C23" s="1">
        <v>4</v>
      </c>
      <c r="D23" s="1">
        <v>24</v>
      </c>
      <c r="E23" s="1">
        <v>4</v>
      </c>
      <c r="F23" s="2">
        <v>57</v>
      </c>
      <c r="G23" s="1">
        <v>1.36</v>
      </c>
      <c r="H23" s="1">
        <v>6.5</v>
      </c>
      <c r="I23" s="1" t="s">
        <v>186</v>
      </c>
      <c r="J23" s="3">
        <f>towers[[#This Row],[dmg]]/towers[[#This Row],[as]]</f>
        <v>41.911764705882348</v>
      </c>
      <c r="K23" s="3">
        <v>1</v>
      </c>
      <c r="L23" s="3"/>
      <c r="M23" s="3"/>
      <c r="N23" s="3">
        <f>towers[[#This Row],[(dps)]]-J22</f>
        <v>8.1089478044738925</v>
      </c>
      <c r="O23" s="3">
        <f>towers[[#This Row],[(bdps)]]/E22</f>
        <v>2.0272369511184731</v>
      </c>
      <c r="P23" s="3">
        <f>towers[[#This Row],[(mod)]]*towers[[#This Row],[(bdpspc)]]</f>
        <v>2.0272369511184731</v>
      </c>
    </row>
    <row r="24" spans="1:16" ht="16.3" customHeight="1" x14ac:dyDescent="0.4">
      <c r="A24" s="1" t="s">
        <v>32</v>
      </c>
      <c r="B24" s="1" t="s">
        <v>39</v>
      </c>
      <c r="C24" s="1">
        <v>5</v>
      </c>
      <c r="D24" s="1">
        <v>28</v>
      </c>
      <c r="E24" s="1">
        <v>4</v>
      </c>
      <c r="F24" s="2">
        <v>65</v>
      </c>
      <c r="G24" s="1">
        <v>1.3</v>
      </c>
      <c r="H24" s="1">
        <v>7</v>
      </c>
      <c r="I24" s="1" t="s">
        <v>186</v>
      </c>
      <c r="J24" s="3">
        <f>towers[[#This Row],[dmg]]/towers[[#This Row],[as]]</f>
        <v>50</v>
      </c>
      <c r="K24" s="3">
        <v>1</v>
      </c>
      <c r="L24" s="3"/>
      <c r="M24" s="3"/>
      <c r="N24" s="3">
        <f>towers[[#This Row],[(dps)]]-J23</f>
        <v>8.0882352941176521</v>
      </c>
      <c r="O24" s="3">
        <f>towers[[#This Row],[(bdps)]]/E23</f>
        <v>2.022058823529413</v>
      </c>
      <c r="P24" s="3">
        <f>towers[[#This Row],[(mod)]]*towers[[#This Row],[(bdpspc)]]</f>
        <v>2.022058823529413</v>
      </c>
    </row>
    <row r="25" spans="1:16" ht="16.3" customHeight="1" x14ac:dyDescent="0.4">
      <c r="A25" s="1" t="s">
        <v>33</v>
      </c>
      <c r="B25" s="1" t="s">
        <v>39</v>
      </c>
      <c r="C25" s="1">
        <v>6</v>
      </c>
      <c r="D25" s="1">
        <v>32</v>
      </c>
      <c r="E25" s="1">
        <v>4</v>
      </c>
      <c r="F25" s="2">
        <v>71</v>
      </c>
      <c r="G25" s="1">
        <v>1.23</v>
      </c>
      <c r="H25" s="1">
        <v>7.5</v>
      </c>
      <c r="I25" s="1" t="s">
        <v>186</v>
      </c>
      <c r="J25" s="3">
        <f>towers[[#This Row],[dmg]]/towers[[#This Row],[as]]</f>
        <v>57.72357723577236</v>
      </c>
      <c r="K25" s="3">
        <v>1</v>
      </c>
      <c r="L25" s="3"/>
      <c r="M25" s="3"/>
      <c r="N25" s="3">
        <f>towers[[#This Row],[(dps)]]-J24</f>
        <v>7.7235772357723604</v>
      </c>
      <c r="O25" s="3">
        <f>towers[[#This Row],[(bdps)]]/E24</f>
        <v>1.9308943089430901</v>
      </c>
      <c r="P25" s="3">
        <f>towers[[#This Row],[(mod)]]*towers[[#This Row],[(bdpspc)]]</f>
        <v>1.9308943089430901</v>
      </c>
    </row>
    <row r="26" spans="1:16" ht="16.3" customHeight="1" x14ac:dyDescent="0.4">
      <c r="A26" s="1" t="s">
        <v>34</v>
      </c>
      <c r="B26" s="1" t="s">
        <v>39</v>
      </c>
      <c r="C26" s="1">
        <v>7</v>
      </c>
      <c r="D26" s="1">
        <v>36</v>
      </c>
      <c r="E26" s="1">
        <v>4</v>
      </c>
      <c r="F26" s="2">
        <v>77</v>
      </c>
      <c r="G26" s="1">
        <v>1.18</v>
      </c>
      <c r="H26" s="1">
        <v>8</v>
      </c>
      <c r="I26" s="1" t="s">
        <v>186</v>
      </c>
      <c r="J26" s="3">
        <f>towers[[#This Row],[dmg]]/towers[[#This Row],[as]]</f>
        <v>65.254237288135599</v>
      </c>
      <c r="K26" s="3">
        <v>1</v>
      </c>
      <c r="L26" s="3"/>
      <c r="M26" s="3"/>
      <c r="N26" s="3">
        <f>towers[[#This Row],[(dps)]]-J25</f>
        <v>7.5306600523632383</v>
      </c>
      <c r="O26" s="3">
        <f>towers[[#This Row],[(bdps)]]/E25</f>
        <v>1.8826650130908096</v>
      </c>
      <c r="P26" s="3">
        <f>towers[[#This Row],[(mod)]]*towers[[#This Row],[(bdpspc)]]</f>
        <v>1.8826650130908096</v>
      </c>
    </row>
    <row r="27" spans="1:16" ht="16.3" customHeight="1" x14ac:dyDescent="0.4">
      <c r="A27" s="1" t="s">
        <v>35</v>
      </c>
      <c r="B27" s="1" t="s">
        <v>39</v>
      </c>
      <c r="C27" s="1">
        <v>8</v>
      </c>
      <c r="D27" s="1">
        <v>40</v>
      </c>
      <c r="E27" s="1">
        <v>0</v>
      </c>
      <c r="F27" s="2">
        <v>84</v>
      </c>
      <c r="G27" s="1">
        <v>1.1200000000000001</v>
      </c>
      <c r="H27" s="1">
        <v>10</v>
      </c>
      <c r="I27" s="1" t="s">
        <v>186</v>
      </c>
      <c r="J27" s="3">
        <f>towers[[#This Row],[dmg]]/towers[[#This Row],[as]]</f>
        <v>74.999999999999986</v>
      </c>
      <c r="K27" s="3">
        <v>1</v>
      </c>
      <c r="L27" s="3"/>
      <c r="M27" s="3"/>
      <c r="N27" s="3">
        <f>towers[[#This Row],[(dps)]]-J26</f>
        <v>9.745762711864387</v>
      </c>
      <c r="O27" s="3">
        <f>towers[[#This Row],[(bdps)]]/E26</f>
        <v>2.4364406779660968</v>
      </c>
      <c r="P27" s="3">
        <f>towers[[#This Row],[(mod)]]*towers[[#This Row],[(bdpspc)]]</f>
        <v>2.4364406779660968</v>
      </c>
    </row>
    <row r="28" spans="1:16" ht="16.3" customHeight="1" x14ac:dyDescent="0.4">
      <c r="A28" s="1" t="s">
        <v>195</v>
      </c>
      <c r="B28" s="1" t="s">
        <v>194</v>
      </c>
      <c r="C28" s="1">
        <v>1</v>
      </c>
      <c r="D28" s="1">
        <v>16</v>
      </c>
      <c r="E28" s="1">
        <v>5</v>
      </c>
      <c r="F28" s="2">
        <v>32</v>
      </c>
      <c r="G28" s="1">
        <v>3</v>
      </c>
      <c r="H28" s="1">
        <v>7</v>
      </c>
      <c r="I28" s="1" t="s">
        <v>212</v>
      </c>
      <c r="J28" s="3">
        <f>towers[[#This Row],[dmg]]/towers[[#This Row],[as]]</f>
        <v>10.666666666666666</v>
      </c>
      <c r="K28" s="3">
        <v>4.5</v>
      </c>
      <c r="L28" s="3">
        <f>towers[[#This Row],[(dps)]]*towers[[#This Row],[(mod)]]</f>
        <v>48</v>
      </c>
      <c r="M28" s="3">
        <f>L28/D28</f>
        <v>3</v>
      </c>
      <c r="N28" s="3"/>
      <c r="O28" s="3"/>
      <c r="P28" s="3"/>
    </row>
    <row r="29" spans="1:16" ht="16.3" customHeight="1" x14ac:dyDescent="0.4">
      <c r="A29" s="1" t="s">
        <v>196</v>
      </c>
      <c r="B29" s="1" t="s">
        <v>194</v>
      </c>
      <c r="C29" s="1">
        <v>2</v>
      </c>
      <c r="D29" s="1">
        <v>21</v>
      </c>
      <c r="E29" s="1">
        <v>5</v>
      </c>
      <c r="F29" s="2">
        <v>38</v>
      </c>
      <c r="G29" s="1">
        <v>2.7</v>
      </c>
      <c r="H29" s="1">
        <v>8</v>
      </c>
      <c r="I29" s="1" t="s">
        <v>212</v>
      </c>
      <c r="J29" s="3">
        <f>towers[[#This Row],[dmg]]/towers[[#This Row],[as]]</f>
        <v>14.074074074074073</v>
      </c>
      <c r="K29" s="3">
        <v>4</v>
      </c>
      <c r="L29" s="3"/>
      <c r="M29" s="3"/>
      <c r="N29" s="3">
        <f>towers[[#This Row],[(dps)]]-J28</f>
        <v>3.4074074074074066</v>
      </c>
      <c r="O29" s="3">
        <f>towers[[#This Row],[(bdps)]]/E28</f>
        <v>0.68148148148148135</v>
      </c>
      <c r="P29" s="3">
        <f>towers[[#This Row],[(mod)]]*towers[[#This Row],[(bdpspc)]]</f>
        <v>2.7259259259259254</v>
      </c>
    </row>
    <row r="30" spans="1:16" ht="16.3" customHeight="1" x14ac:dyDescent="0.4">
      <c r="A30" s="1" t="s">
        <v>197</v>
      </c>
      <c r="B30" s="1" t="s">
        <v>194</v>
      </c>
      <c r="C30" s="1">
        <v>3</v>
      </c>
      <c r="D30" s="1">
        <v>26</v>
      </c>
      <c r="E30" s="1">
        <v>5</v>
      </c>
      <c r="F30" s="2">
        <v>42</v>
      </c>
      <c r="G30" s="1">
        <v>2.4300000000000002</v>
      </c>
      <c r="H30" s="1">
        <v>9</v>
      </c>
      <c r="I30" s="1" t="s">
        <v>212</v>
      </c>
      <c r="J30" s="3">
        <f>towers[[#This Row],[dmg]]/towers[[#This Row],[as]]</f>
        <v>17.283950617283949</v>
      </c>
      <c r="K30" s="3">
        <v>4</v>
      </c>
      <c r="L30" s="3"/>
      <c r="M30" s="3"/>
      <c r="N30" s="3">
        <f>towers[[#This Row],[(dps)]]-J29</f>
        <v>3.2098765432098766</v>
      </c>
      <c r="O30" s="3">
        <f>towers[[#This Row],[(bdps)]]/E29</f>
        <v>0.64197530864197527</v>
      </c>
      <c r="P30" s="3">
        <f>towers[[#This Row],[(mod)]]*towers[[#This Row],[(bdpspc)]]</f>
        <v>2.5679012345679011</v>
      </c>
    </row>
    <row r="31" spans="1:16" ht="16.3" customHeight="1" x14ac:dyDescent="0.4">
      <c r="A31" s="1" t="s">
        <v>198</v>
      </c>
      <c r="B31" s="1" t="s">
        <v>194</v>
      </c>
      <c r="C31" s="1">
        <v>4</v>
      </c>
      <c r="D31" s="1">
        <v>31</v>
      </c>
      <c r="E31" s="1">
        <v>0</v>
      </c>
      <c r="F31" s="2">
        <v>48</v>
      </c>
      <c r="G31" s="1">
        <v>2.19</v>
      </c>
      <c r="H31" s="1">
        <v>10</v>
      </c>
      <c r="I31" s="1" t="s">
        <v>212</v>
      </c>
      <c r="J31" s="3">
        <f>towers[[#This Row],[dmg]]/towers[[#This Row],[as]]</f>
        <v>21.917808219178081</v>
      </c>
      <c r="K31" s="3">
        <v>4</v>
      </c>
      <c r="L31" s="3"/>
      <c r="M31" s="3"/>
      <c r="N31" s="3">
        <f>towers[[#This Row],[(dps)]]-J30</f>
        <v>4.6338576018941318</v>
      </c>
      <c r="O31" s="3">
        <f>towers[[#This Row],[(bdps)]]/E30</f>
        <v>0.92677152037882637</v>
      </c>
      <c r="P31" s="3">
        <f>towers[[#This Row],[(mod)]]*towers[[#This Row],[(bdpspc)]]</f>
        <v>3.7070860815153055</v>
      </c>
    </row>
    <row r="32" spans="1:16" ht="16.3" customHeight="1" x14ac:dyDescent="0.4">
      <c r="A32" s="1" t="s">
        <v>200</v>
      </c>
      <c r="B32" s="1" t="s">
        <v>199</v>
      </c>
      <c r="C32" s="1">
        <v>1</v>
      </c>
      <c r="D32" s="1">
        <v>17</v>
      </c>
      <c r="E32" s="1">
        <v>4</v>
      </c>
      <c r="F32" s="2">
        <v>26</v>
      </c>
      <c r="G32" s="1">
        <v>2.02</v>
      </c>
      <c r="H32" s="1">
        <v>5</v>
      </c>
      <c r="I32" s="1" t="s">
        <v>214</v>
      </c>
      <c r="J32" s="3">
        <f>towers[[#This Row],[dmg]]/towers[[#This Row],[as]]</f>
        <v>12.871287128712872</v>
      </c>
      <c r="K32" s="3">
        <v>4</v>
      </c>
      <c r="L32" s="3">
        <f>towers[[#This Row],[(dps)]]*towers[[#This Row],[(mod)]]</f>
        <v>51.485148514851488</v>
      </c>
      <c r="M32" s="3">
        <f>L32/D32</f>
        <v>3.0285381479324407</v>
      </c>
      <c r="N32" s="3"/>
      <c r="O32" s="3"/>
      <c r="P32" s="3"/>
    </row>
    <row r="33" spans="1:16" ht="16.3" customHeight="1" x14ac:dyDescent="0.4">
      <c r="A33" s="1" t="s">
        <v>201</v>
      </c>
      <c r="B33" s="1" t="s">
        <v>199</v>
      </c>
      <c r="C33" s="1">
        <v>2</v>
      </c>
      <c r="D33" s="1">
        <v>22</v>
      </c>
      <c r="E33" s="1">
        <v>5</v>
      </c>
      <c r="F33" s="2">
        <v>37</v>
      </c>
      <c r="G33" s="1">
        <v>1.8</v>
      </c>
      <c r="H33" s="1">
        <v>5</v>
      </c>
      <c r="I33" s="1" t="s">
        <v>214</v>
      </c>
      <c r="J33" s="3">
        <f>towers[[#This Row],[dmg]]/towers[[#This Row],[as]]</f>
        <v>20.555555555555554</v>
      </c>
      <c r="K33" s="3">
        <v>1</v>
      </c>
      <c r="L33" s="3"/>
      <c r="M33" s="3"/>
      <c r="N33" s="3">
        <f>towers[[#This Row],[(dps)]]-J32</f>
        <v>7.6842684268426815</v>
      </c>
      <c r="O33" s="3">
        <f>towers[[#This Row],[(bdps)]]/E32</f>
        <v>1.9210671067106704</v>
      </c>
      <c r="P33" s="3">
        <f>towers[[#This Row],[(mod)]]*towers[[#This Row],[(bdpspc)]]</f>
        <v>1.9210671067106704</v>
      </c>
    </row>
    <row r="34" spans="1:16" ht="16.3" customHeight="1" x14ac:dyDescent="0.4">
      <c r="A34" s="1" t="s">
        <v>202</v>
      </c>
      <c r="B34" s="1" t="s">
        <v>199</v>
      </c>
      <c r="C34" s="1">
        <v>3</v>
      </c>
      <c r="D34" s="1">
        <v>27</v>
      </c>
      <c r="E34" s="1">
        <v>5</v>
      </c>
      <c r="F34" s="2">
        <v>49</v>
      </c>
      <c r="G34" s="1">
        <v>1.62</v>
      </c>
      <c r="H34" s="1">
        <v>5</v>
      </c>
      <c r="I34" s="1" t="s">
        <v>214</v>
      </c>
      <c r="J34" s="3">
        <f>towers[[#This Row],[dmg]]/towers[[#This Row],[as]]</f>
        <v>30.246913580246911</v>
      </c>
      <c r="K34" s="3">
        <v>1</v>
      </c>
      <c r="L34" s="3"/>
      <c r="M34" s="3"/>
      <c r="N34" s="3">
        <f>towers[[#This Row],[(dps)]]-J33</f>
        <v>9.6913580246913575</v>
      </c>
      <c r="O34" s="3">
        <f>towers[[#This Row],[(bdps)]]/E33</f>
        <v>1.9382716049382716</v>
      </c>
      <c r="P34" s="3">
        <f>towers[[#This Row],[(mod)]]*towers[[#This Row],[(bdpspc)]]</f>
        <v>1.9382716049382716</v>
      </c>
    </row>
    <row r="35" spans="1:16" ht="16.3" customHeight="1" x14ac:dyDescent="0.4">
      <c r="A35" s="1" t="s">
        <v>203</v>
      </c>
      <c r="B35" s="1" t="s">
        <v>199</v>
      </c>
      <c r="C35" s="1">
        <v>4</v>
      </c>
      <c r="D35" s="1">
        <v>32</v>
      </c>
      <c r="E35" s="1">
        <v>5</v>
      </c>
      <c r="F35" s="2">
        <v>59</v>
      </c>
      <c r="G35" s="1">
        <v>1.47</v>
      </c>
      <c r="H35" s="1">
        <v>5</v>
      </c>
      <c r="I35" s="1" t="s">
        <v>214</v>
      </c>
      <c r="J35" s="3">
        <f>towers[[#This Row],[dmg]]/towers[[#This Row],[as]]</f>
        <v>40.136054421768705</v>
      </c>
      <c r="K35" s="3">
        <v>1</v>
      </c>
      <c r="L35" s="3"/>
      <c r="M35" s="3"/>
      <c r="N35" s="3">
        <f>towers[[#This Row],[(dps)]]-J34</f>
        <v>9.8891408415217938</v>
      </c>
      <c r="O35" s="3">
        <f>towers[[#This Row],[(bdps)]]/E34</f>
        <v>1.9778281683043588</v>
      </c>
      <c r="P35" s="3">
        <f>towers[[#This Row],[(mod)]]*towers[[#This Row],[(bdpspc)]]</f>
        <v>1.9778281683043588</v>
      </c>
    </row>
    <row r="36" spans="1:16" ht="16.3" customHeight="1" x14ac:dyDescent="0.4">
      <c r="A36" s="1" t="s">
        <v>204</v>
      </c>
      <c r="B36" s="1" t="s">
        <v>199</v>
      </c>
      <c r="C36" s="1">
        <v>5</v>
      </c>
      <c r="D36" s="1">
        <v>37</v>
      </c>
      <c r="E36" s="1">
        <v>0</v>
      </c>
      <c r="F36" s="2">
        <v>73</v>
      </c>
      <c r="G36" s="1">
        <v>1.39</v>
      </c>
      <c r="H36" s="1">
        <v>5</v>
      </c>
      <c r="I36" s="1" t="s">
        <v>214</v>
      </c>
      <c r="J36" s="3">
        <f>towers[[#This Row],[dmg]]/towers[[#This Row],[as]]</f>
        <v>52.517985611510795</v>
      </c>
      <c r="K36" s="3">
        <v>1</v>
      </c>
      <c r="L36" s="3"/>
      <c r="M36" s="3"/>
      <c r="N36" s="3">
        <f>towers[[#This Row],[(dps)]]-J35</f>
        <v>12.38193118974209</v>
      </c>
      <c r="O36" s="3">
        <f>towers[[#This Row],[(bdps)]]/E35</f>
        <v>2.4763862379484181</v>
      </c>
      <c r="P36" s="3">
        <f>towers[[#This Row],[(mod)]]*towers[[#This Row],[(bdpspc)]]</f>
        <v>2.4763862379484181</v>
      </c>
    </row>
  </sheetData>
  <phoneticPr fontId="1" type="noConversion"/>
  <conditionalFormatting sqref="A2:P36">
    <cfRule type="expression" dxfId="6" priority="1">
      <formula>$B2="Marshal"</formula>
    </cfRule>
    <cfRule type="expression" dxfId="5" priority="2">
      <formula>$B2="Bastion"</formula>
    </cfRule>
    <cfRule type="expression" dxfId="4" priority="3">
      <formula>$B2="Ranger"</formula>
    </cfRule>
    <cfRule type="expression" dxfId="3" priority="4">
      <formula>$B2="Berserker"</formula>
    </cfRule>
    <cfRule type="expression" dxfId="2" priority="5">
      <formula>$B2="Alchemist"</formula>
    </cfRule>
    <cfRule type="expression" dxfId="1" priority="8">
      <formula>$B2="Spearman"</formula>
    </cfRule>
    <cfRule type="expression" dxfId="0" priority="9">
      <formula>$B2="Woodsman"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3F7CF-C513-450A-BB13-50474161173C}">
  <dimension ref="A1:F127"/>
  <sheetViews>
    <sheetView zoomScaleNormal="100" workbookViewId="0">
      <selection activeCell="H5" sqref="H5"/>
    </sheetView>
  </sheetViews>
  <sheetFormatPr defaultRowHeight="14.6" x14ac:dyDescent="0.4"/>
  <cols>
    <col min="1" max="1" width="9.69140625" style="1" bestFit="1" customWidth="1"/>
    <col min="2" max="2" width="11.921875" style="1" bestFit="1" customWidth="1"/>
    <col min="3" max="3" width="11.07421875" style="1" bestFit="1" customWidth="1"/>
    <col min="4" max="4" width="12.4609375" style="1" bestFit="1" customWidth="1"/>
    <col min="5" max="5" width="12.61328125" style="1" bestFit="1" customWidth="1"/>
    <col min="6" max="6" width="11.921875" style="1" bestFit="1" customWidth="1"/>
    <col min="7" max="7" width="11.07421875" style="1" bestFit="1" customWidth="1"/>
    <col min="8" max="8" width="12.4609375" style="1" bestFit="1" customWidth="1"/>
    <col min="9" max="9" width="12.61328125" style="1" bestFit="1" customWidth="1"/>
    <col min="10" max="10" width="11.921875" style="1" bestFit="1" customWidth="1"/>
    <col min="11" max="11" width="11.07421875" style="1" bestFit="1" customWidth="1"/>
    <col min="12" max="12" width="12.4609375" style="1" bestFit="1" customWidth="1"/>
    <col min="13" max="13" width="12.61328125" style="1" bestFit="1" customWidth="1"/>
    <col min="14" max="16384" width="9.23046875" style="1"/>
  </cols>
  <sheetData>
    <row r="1" spans="1:6" x14ac:dyDescent="0.4">
      <c r="A1" s="1" t="s">
        <v>3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9</v>
      </c>
    </row>
    <row r="2" spans="1:6" x14ac:dyDescent="0.4">
      <c r="A2" s="1" t="s">
        <v>49</v>
      </c>
      <c r="B2" s="1">
        <v>150</v>
      </c>
      <c r="C2" s="1">
        <v>67</v>
      </c>
      <c r="D2" s="1">
        <v>1</v>
      </c>
      <c r="E2" s="1">
        <v>1</v>
      </c>
      <c r="F2" s="1" t="s">
        <v>50</v>
      </c>
    </row>
    <row r="3" spans="1:6" x14ac:dyDescent="0.4">
      <c r="A3" s="1" t="s">
        <v>51</v>
      </c>
      <c r="B3" s="1">
        <v>151.5</v>
      </c>
      <c r="C3" s="1">
        <v>93</v>
      </c>
      <c r="D3" s="1">
        <v>1</v>
      </c>
      <c r="E3" s="1">
        <v>1</v>
      </c>
      <c r="F3" s="1" t="s">
        <v>50</v>
      </c>
    </row>
    <row r="4" spans="1:6" x14ac:dyDescent="0.4">
      <c r="A4" s="1" t="s">
        <v>52</v>
      </c>
      <c r="B4" s="1">
        <v>153.02000000000001</v>
      </c>
      <c r="C4" s="1">
        <v>113</v>
      </c>
      <c r="D4" s="1">
        <v>1</v>
      </c>
      <c r="E4" s="1">
        <v>1</v>
      </c>
      <c r="F4" s="1" t="s">
        <v>50</v>
      </c>
    </row>
    <row r="5" spans="1:6" x14ac:dyDescent="0.4">
      <c r="A5" s="1" t="s">
        <v>53</v>
      </c>
      <c r="B5" s="1">
        <v>154.55000000000001</v>
      </c>
      <c r="C5" s="1">
        <v>133</v>
      </c>
      <c r="D5" s="1">
        <v>1</v>
      </c>
      <c r="E5" s="1">
        <v>1</v>
      </c>
      <c r="F5" s="1" t="s">
        <v>50</v>
      </c>
    </row>
    <row r="6" spans="1:6" x14ac:dyDescent="0.4">
      <c r="A6" s="1" t="s">
        <v>54</v>
      </c>
      <c r="B6" s="1">
        <v>156.1</v>
      </c>
      <c r="C6" s="1">
        <v>159</v>
      </c>
      <c r="D6" s="1">
        <v>1</v>
      </c>
      <c r="E6" s="1">
        <v>1</v>
      </c>
      <c r="F6" s="1" t="s">
        <v>50</v>
      </c>
    </row>
    <row r="7" spans="1:6" x14ac:dyDescent="0.4">
      <c r="A7" s="1" t="s">
        <v>55</v>
      </c>
      <c r="B7" s="1">
        <v>157.66</v>
      </c>
      <c r="C7" s="1">
        <v>193</v>
      </c>
      <c r="D7" s="1">
        <v>1</v>
      </c>
      <c r="E7" s="1">
        <v>1</v>
      </c>
      <c r="F7" s="1" t="s">
        <v>50</v>
      </c>
    </row>
    <row r="8" spans="1:6" x14ac:dyDescent="0.4">
      <c r="A8" s="1" t="s">
        <v>56</v>
      </c>
      <c r="B8" s="1">
        <v>159.24</v>
      </c>
      <c r="C8" s="1">
        <v>219</v>
      </c>
      <c r="D8" s="1">
        <v>1</v>
      </c>
      <c r="E8" s="1">
        <v>1</v>
      </c>
      <c r="F8" s="1" t="s">
        <v>50</v>
      </c>
    </row>
    <row r="9" spans="1:6" x14ac:dyDescent="0.4">
      <c r="A9" s="1" t="s">
        <v>57</v>
      </c>
      <c r="B9" s="1">
        <v>160.83000000000001</v>
      </c>
      <c r="C9" s="1">
        <v>246</v>
      </c>
      <c r="D9" s="1">
        <v>1</v>
      </c>
      <c r="E9" s="1">
        <v>1</v>
      </c>
      <c r="F9" s="1" t="s">
        <v>50</v>
      </c>
    </row>
    <row r="10" spans="1:6" x14ac:dyDescent="0.4">
      <c r="A10" s="1" t="s">
        <v>58</v>
      </c>
      <c r="B10" s="1">
        <v>162.44</v>
      </c>
      <c r="C10" s="1">
        <v>273</v>
      </c>
      <c r="D10" s="1">
        <v>1</v>
      </c>
      <c r="E10" s="1">
        <v>1</v>
      </c>
      <c r="F10" s="1" t="s">
        <v>50</v>
      </c>
    </row>
    <row r="11" spans="1:6" x14ac:dyDescent="0.4">
      <c r="A11" s="1" t="s">
        <v>59</v>
      </c>
      <c r="B11" s="1">
        <v>164.06</v>
      </c>
      <c r="C11" s="1">
        <v>300</v>
      </c>
      <c r="D11" s="1">
        <v>1</v>
      </c>
      <c r="E11" s="1">
        <v>1</v>
      </c>
      <c r="F11" s="1" t="s">
        <v>50</v>
      </c>
    </row>
    <row r="12" spans="1:6" x14ac:dyDescent="0.4">
      <c r="A12" s="1" t="s">
        <v>60</v>
      </c>
      <c r="B12" s="1">
        <v>165.7</v>
      </c>
      <c r="C12" s="1">
        <v>325</v>
      </c>
      <c r="D12" s="1">
        <v>1</v>
      </c>
      <c r="E12" s="1">
        <v>1</v>
      </c>
      <c r="F12" s="1" t="s">
        <v>50</v>
      </c>
    </row>
    <row r="13" spans="1:6" x14ac:dyDescent="0.4">
      <c r="A13" s="1" t="s">
        <v>61</v>
      </c>
      <c r="B13" s="1">
        <v>167.36</v>
      </c>
      <c r="C13" s="1">
        <v>352</v>
      </c>
      <c r="D13" s="1">
        <v>1</v>
      </c>
      <c r="E13" s="1">
        <v>1</v>
      </c>
      <c r="F13" s="1" t="s">
        <v>50</v>
      </c>
    </row>
    <row r="14" spans="1:6" x14ac:dyDescent="0.4">
      <c r="A14" s="1" t="s">
        <v>62</v>
      </c>
      <c r="B14" s="1">
        <v>169.03</v>
      </c>
      <c r="C14" s="1">
        <v>380</v>
      </c>
      <c r="D14" s="1">
        <v>1</v>
      </c>
      <c r="E14" s="1">
        <v>1</v>
      </c>
      <c r="F14" s="1" t="s">
        <v>50</v>
      </c>
    </row>
    <row r="15" spans="1:6" x14ac:dyDescent="0.4">
      <c r="A15" s="1" t="s">
        <v>63</v>
      </c>
      <c r="B15" s="1">
        <v>170.72</v>
      </c>
      <c r="C15" s="1">
        <v>406</v>
      </c>
      <c r="D15" s="1">
        <v>1</v>
      </c>
      <c r="E15" s="1">
        <v>1</v>
      </c>
      <c r="F15" s="1" t="s">
        <v>50</v>
      </c>
    </row>
    <row r="16" spans="1:6" x14ac:dyDescent="0.4">
      <c r="A16" s="1" t="s">
        <v>64</v>
      </c>
      <c r="B16" s="1">
        <v>172.43</v>
      </c>
      <c r="C16" s="1">
        <v>432</v>
      </c>
      <c r="D16" s="1">
        <v>1</v>
      </c>
      <c r="E16" s="1">
        <v>1</v>
      </c>
      <c r="F16" s="1" t="s">
        <v>50</v>
      </c>
    </row>
    <row r="17" spans="1:6" x14ac:dyDescent="0.4">
      <c r="A17" s="1" t="s">
        <v>65</v>
      </c>
      <c r="B17" s="1">
        <v>174.15</v>
      </c>
      <c r="C17" s="1">
        <v>458</v>
      </c>
      <c r="D17" s="1">
        <v>1</v>
      </c>
      <c r="E17" s="1">
        <v>1</v>
      </c>
      <c r="F17" s="1" t="s">
        <v>50</v>
      </c>
    </row>
    <row r="18" spans="1:6" x14ac:dyDescent="0.4">
      <c r="A18" s="1" t="s">
        <v>66</v>
      </c>
      <c r="B18" s="1">
        <v>175.89</v>
      </c>
      <c r="C18" s="1">
        <v>486</v>
      </c>
      <c r="D18" s="1">
        <v>1</v>
      </c>
      <c r="E18" s="1">
        <v>1</v>
      </c>
      <c r="F18" s="1" t="s">
        <v>50</v>
      </c>
    </row>
    <row r="19" spans="1:6" x14ac:dyDescent="0.4">
      <c r="A19" s="1" t="s">
        <v>67</v>
      </c>
      <c r="B19" s="1">
        <v>177.65</v>
      </c>
      <c r="C19" s="1">
        <v>513</v>
      </c>
      <c r="D19" s="1">
        <v>1</v>
      </c>
      <c r="E19" s="1">
        <v>1</v>
      </c>
      <c r="F19" s="1" t="s">
        <v>50</v>
      </c>
    </row>
    <row r="20" spans="1:6" x14ac:dyDescent="0.4">
      <c r="A20" s="1" t="s">
        <v>68</v>
      </c>
      <c r="B20" s="1">
        <v>179.43</v>
      </c>
      <c r="C20" s="1">
        <v>538</v>
      </c>
      <c r="D20" s="1">
        <v>1</v>
      </c>
      <c r="E20" s="1">
        <v>1</v>
      </c>
      <c r="F20" s="1" t="s">
        <v>50</v>
      </c>
    </row>
    <row r="21" spans="1:6" x14ac:dyDescent="0.4">
      <c r="A21" s="1" t="s">
        <v>69</v>
      </c>
      <c r="B21" s="1">
        <v>181.22</v>
      </c>
      <c r="C21" s="1">
        <v>565</v>
      </c>
      <c r="D21" s="1">
        <v>1</v>
      </c>
      <c r="E21" s="1">
        <v>1</v>
      </c>
      <c r="F21" s="1" t="s">
        <v>50</v>
      </c>
    </row>
    <row r="22" spans="1:6" x14ac:dyDescent="0.4">
      <c r="A22" s="1" t="s">
        <v>70</v>
      </c>
      <c r="B22" s="1">
        <v>183.03</v>
      </c>
      <c r="C22" s="1">
        <v>592</v>
      </c>
      <c r="D22" s="1">
        <v>1</v>
      </c>
      <c r="E22" s="1">
        <v>1</v>
      </c>
      <c r="F22" s="1" t="s">
        <v>50</v>
      </c>
    </row>
    <row r="23" spans="1:6" x14ac:dyDescent="0.4">
      <c r="A23" s="1" t="s">
        <v>71</v>
      </c>
      <c r="B23" s="1">
        <v>184.86</v>
      </c>
      <c r="C23" s="1">
        <v>618</v>
      </c>
      <c r="D23" s="1">
        <v>1</v>
      </c>
      <c r="E23" s="1">
        <v>1</v>
      </c>
      <c r="F23" s="1" t="s">
        <v>50</v>
      </c>
    </row>
    <row r="24" spans="1:6" x14ac:dyDescent="0.4">
      <c r="A24" s="1" t="s">
        <v>72</v>
      </c>
      <c r="B24" s="1">
        <v>186.71</v>
      </c>
      <c r="C24" s="1">
        <v>645</v>
      </c>
      <c r="D24" s="1">
        <v>1</v>
      </c>
      <c r="E24" s="1">
        <v>1</v>
      </c>
      <c r="F24" s="1" t="s">
        <v>50</v>
      </c>
    </row>
    <row r="25" spans="1:6" x14ac:dyDescent="0.4">
      <c r="A25" s="1" t="s">
        <v>73</v>
      </c>
      <c r="B25" s="1">
        <v>188.58</v>
      </c>
      <c r="C25" s="1">
        <v>671</v>
      </c>
      <c r="D25" s="1">
        <v>1</v>
      </c>
      <c r="E25" s="1">
        <v>1</v>
      </c>
      <c r="F25" s="1" t="s">
        <v>50</v>
      </c>
    </row>
    <row r="26" spans="1:6" x14ac:dyDescent="0.4">
      <c r="A26" s="1" t="s">
        <v>74</v>
      </c>
      <c r="B26" s="1">
        <v>190.47</v>
      </c>
      <c r="C26" s="1">
        <v>699</v>
      </c>
      <c r="D26" s="1">
        <v>1</v>
      </c>
      <c r="E26" s="1">
        <v>1</v>
      </c>
      <c r="F26" s="1" t="s">
        <v>50</v>
      </c>
    </row>
    <row r="27" spans="1:6" x14ac:dyDescent="0.4">
      <c r="A27" s="1" t="s">
        <v>75</v>
      </c>
      <c r="B27" s="1">
        <v>192.37</v>
      </c>
      <c r="C27" s="1">
        <v>724</v>
      </c>
      <c r="D27" s="1">
        <v>1</v>
      </c>
      <c r="E27" s="1">
        <v>1</v>
      </c>
      <c r="F27" s="1" t="s">
        <v>50</v>
      </c>
    </row>
    <row r="28" spans="1:6" x14ac:dyDescent="0.4">
      <c r="A28" s="1" t="s">
        <v>76</v>
      </c>
      <c r="B28" s="1">
        <v>194.29</v>
      </c>
      <c r="C28" s="1">
        <v>751</v>
      </c>
      <c r="D28" s="1">
        <v>1</v>
      </c>
      <c r="E28" s="1">
        <v>1</v>
      </c>
      <c r="F28" s="1" t="s">
        <v>50</v>
      </c>
    </row>
    <row r="29" spans="1:6" x14ac:dyDescent="0.4">
      <c r="A29" s="1" t="s">
        <v>77</v>
      </c>
      <c r="B29" s="1">
        <v>196.23</v>
      </c>
      <c r="C29" s="1">
        <v>778</v>
      </c>
      <c r="D29" s="1">
        <v>1</v>
      </c>
      <c r="E29" s="1">
        <v>1</v>
      </c>
      <c r="F29" s="1" t="s">
        <v>50</v>
      </c>
    </row>
    <row r="30" spans="1:6" x14ac:dyDescent="0.4">
      <c r="A30" s="1" t="s">
        <v>78</v>
      </c>
      <c r="B30" s="1">
        <v>198.19</v>
      </c>
      <c r="C30" s="1">
        <v>805</v>
      </c>
      <c r="D30" s="1">
        <v>1</v>
      </c>
      <c r="E30" s="1">
        <v>1</v>
      </c>
      <c r="F30" s="1" t="s">
        <v>50</v>
      </c>
    </row>
    <row r="31" spans="1:6" x14ac:dyDescent="0.4">
      <c r="A31" s="1" t="s">
        <v>79</v>
      </c>
      <c r="B31" s="1">
        <v>200.17</v>
      </c>
      <c r="C31" s="1">
        <v>831</v>
      </c>
      <c r="D31" s="1">
        <v>1</v>
      </c>
      <c r="E31" s="1">
        <v>1</v>
      </c>
      <c r="F31" s="1" t="s">
        <v>50</v>
      </c>
    </row>
    <row r="32" spans="1:6" x14ac:dyDescent="0.4">
      <c r="A32" s="1" t="s">
        <v>80</v>
      </c>
      <c r="B32" s="1">
        <v>202.17</v>
      </c>
      <c r="C32" s="1">
        <v>857</v>
      </c>
      <c r="D32" s="1">
        <v>1</v>
      </c>
      <c r="E32" s="1">
        <v>1</v>
      </c>
      <c r="F32" s="1" t="s">
        <v>50</v>
      </c>
    </row>
    <row r="33" spans="1:6" x14ac:dyDescent="0.4">
      <c r="A33" s="1" t="s">
        <v>81</v>
      </c>
      <c r="B33" s="1">
        <v>204.19</v>
      </c>
      <c r="C33" s="1">
        <v>884</v>
      </c>
      <c r="D33" s="1">
        <v>1</v>
      </c>
      <c r="E33" s="1">
        <v>1</v>
      </c>
      <c r="F33" s="1" t="s">
        <v>50</v>
      </c>
    </row>
    <row r="34" spans="1:6" x14ac:dyDescent="0.4">
      <c r="A34" s="1" t="s">
        <v>82</v>
      </c>
      <c r="B34" s="1">
        <v>206.23</v>
      </c>
      <c r="C34" s="1">
        <v>911</v>
      </c>
      <c r="D34" s="1">
        <v>1</v>
      </c>
      <c r="E34" s="1">
        <v>1</v>
      </c>
      <c r="F34" s="1" t="s">
        <v>50</v>
      </c>
    </row>
    <row r="35" spans="1:6" x14ac:dyDescent="0.4">
      <c r="A35" s="1" t="s">
        <v>83</v>
      </c>
      <c r="B35" s="1">
        <v>208.29</v>
      </c>
      <c r="C35" s="1">
        <v>937</v>
      </c>
      <c r="D35" s="1">
        <v>1</v>
      </c>
      <c r="E35" s="1">
        <v>1</v>
      </c>
      <c r="F35" s="1" t="s">
        <v>50</v>
      </c>
    </row>
    <row r="36" spans="1:6" x14ac:dyDescent="0.4">
      <c r="A36" s="1" t="s">
        <v>84</v>
      </c>
      <c r="B36" s="1">
        <v>210.37</v>
      </c>
      <c r="C36" s="1">
        <v>964</v>
      </c>
      <c r="D36" s="1">
        <v>1</v>
      </c>
      <c r="E36" s="1">
        <v>1</v>
      </c>
      <c r="F36" s="1" t="s">
        <v>50</v>
      </c>
    </row>
    <row r="37" spans="1:6" x14ac:dyDescent="0.4">
      <c r="A37" s="1" t="s">
        <v>85</v>
      </c>
      <c r="B37" s="1">
        <v>212.47</v>
      </c>
      <c r="C37" s="1">
        <v>990</v>
      </c>
      <c r="D37" s="1">
        <v>1</v>
      </c>
      <c r="E37" s="1">
        <v>1</v>
      </c>
      <c r="F37" s="1" t="s">
        <v>50</v>
      </c>
    </row>
    <row r="38" spans="1:6" x14ac:dyDescent="0.4">
      <c r="A38" s="1" t="s">
        <v>86</v>
      </c>
      <c r="B38" s="1">
        <v>214.59</v>
      </c>
      <c r="C38" s="1">
        <v>1017</v>
      </c>
      <c r="D38" s="1">
        <v>1</v>
      </c>
      <c r="E38" s="1">
        <v>1</v>
      </c>
      <c r="F38" s="1" t="s">
        <v>50</v>
      </c>
    </row>
    <row r="39" spans="1:6" x14ac:dyDescent="0.4">
      <c r="A39" s="1" t="s">
        <v>87</v>
      </c>
      <c r="B39" s="1">
        <v>216.74</v>
      </c>
      <c r="C39" s="1">
        <v>1044</v>
      </c>
      <c r="D39" s="1">
        <v>1</v>
      </c>
      <c r="E39" s="1">
        <v>1</v>
      </c>
      <c r="F39" s="1" t="s">
        <v>50</v>
      </c>
    </row>
    <row r="40" spans="1:6" x14ac:dyDescent="0.4">
      <c r="A40" s="1" t="s">
        <v>88</v>
      </c>
      <c r="B40" s="1">
        <v>218.91</v>
      </c>
      <c r="C40" s="1">
        <v>1070</v>
      </c>
      <c r="D40" s="1">
        <v>1</v>
      </c>
      <c r="E40" s="1">
        <v>1</v>
      </c>
      <c r="F40" s="1" t="s">
        <v>50</v>
      </c>
    </row>
    <row r="41" spans="1:6" x14ac:dyDescent="0.4">
      <c r="A41" s="1" t="s">
        <v>89</v>
      </c>
      <c r="B41" s="1">
        <v>221.1</v>
      </c>
      <c r="C41" s="1">
        <v>1097</v>
      </c>
      <c r="D41" s="1">
        <v>1</v>
      </c>
      <c r="E41" s="1">
        <v>1</v>
      </c>
      <c r="F41" s="1" t="s">
        <v>50</v>
      </c>
    </row>
    <row r="42" spans="1:6" x14ac:dyDescent="0.4">
      <c r="A42" s="1" t="s">
        <v>131</v>
      </c>
      <c r="B42" s="1">
        <v>250</v>
      </c>
      <c r="C42" s="1">
        <v>41</v>
      </c>
      <c r="D42" s="1">
        <v>1</v>
      </c>
      <c r="E42" s="1">
        <v>1</v>
      </c>
      <c r="F42" s="1" t="s">
        <v>132</v>
      </c>
    </row>
    <row r="43" spans="1:6" x14ac:dyDescent="0.4">
      <c r="A43" s="1" t="s">
        <v>133</v>
      </c>
      <c r="B43" s="1">
        <v>252.5</v>
      </c>
      <c r="C43" s="1">
        <v>57</v>
      </c>
      <c r="D43" s="1">
        <v>1</v>
      </c>
      <c r="E43" s="1">
        <v>1</v>
      </c>
      <c r="F43" s="1" t="s">
        <v>132</v>
      </c>
    </row>
    <row r="44" spans="1:6" x14ac:dyDescent="0.4">
      <c r="A44" s="1" t="s">
        <v>134</v>
      </c>
      <c r="B44" s="1">
        <v>255.03</v>
      </c>
      <c r="C44" s="1">
        <v>67</v>
      </c>
      <c r="D44" s="1">
        <v>1</v>
      </c>
      <c r="E44" s="1">
        <v>1</v>
      </c>
      <c r="F44" s="1" t="s">
        <v>132</v>
      </c>
    </row>
    <row r="45" spans="1:6" x14ac:dyDescent="0.4">
      <c r="A45" s="1" t="s">
        <v>135</v>
      </c>
      <c r="B45" s="1">
        <v>257.58</v>
      </c>
      <c r="C45" s="1">
        <v>89</v>
      </c>
      <c r="D45" s="1">
        <v>1</v>
      </c>
      <c r="E45" s="1">
        <v>1</v>
      </c>
      <c r="F45" s="1" t="s">
        <v>132</v>
      </c>
    </row>
    <row r="46" spans="1:6" x14ac:dyDescent="0.4">
      <c r="A46" s="1" t="s">
        <v>136</v>
      </c>
      <c r="B46" s="1">
        <v>260.16000000000003</v>
      </c>
      <c r="C46" s="1">
        <v>109</v>
      </c>
      <c r="D46" s="1">
        <v>1</v>
      </c>
      <c r="E46" s="1">
        <v>1</v>
      </c>
      <c r="F46" s="1" t="s">
        <v>132</v>
      </c>
    </row>
    <row r="47" spans="1:6" x14ac:dyDescent="0.4">
      <c r="A47" s="1" t="s">
        <v>137</v>
      </c>
      <c r="B47" s="1">
        <v>262.76</v>
      </c>
      <c r="C47" s="1">
        <v>126</v>
      </c>
      <c r="D47" s="1">
        <v>1</v>
      </c>
      <c r="E47" s="1">
        <v>1</v>
      </c>
      <c r="F47" s="1" t="s">
        <v>132</v>
      </c>
    </row>
    <row r="48" spans="1:6" x14ac:dyDescent="0.4">
      <c r="A48" s="1" t="s">
        <v>138</v>
      </c>
      <c r="B48" s="1">
        <v>265.39</v>
      </c>
      <c r="C48" s="1">
        <v>143</v>
      </c>
      <c r="D48" s="1">
        <v>1</v>
      </c>
      <c r="E48" s="1">
        <v>1</v>
      </c>
      <c r="F48" s="1" t="s">
        <v>132</v>
      </c>
    </row>
    <row r="49" spans="1:6" x14ac:dyDescent="0.4">
      <c r="A49" s="1" t="s">
        <v>139</v>
      </c>
      <c r="B49" s="1">
        <v>268.04000000000002</v>
      </c>
      <c r="C49" s="1">
        <v>161</v>
      </c>
      <c r="D49" s="1">
        <v>1</v>
      </c>
      <c r="E49" s="1">
        <v>1</v>
      </c>
      <c r="F49" s="1" t="s">
        <v>132</v>
      </c>
    </row>
    <row r="50" spans="1:6" x14ac:dyDescent="0.4">
      <c r="A50" s="1" t="s">
        <v>140</v>
      </c>
      <c r="B50" s="1">
        <v>270.72000000000003</v>
      </c>
      <c r="C50" s="1">
        <v>179</v>
      </c>
      <c r="D50" s="1">
        <v>1</v>
      </c>
      <c r="E50" s="1">
        <v>1</v>
      </c>
      <c r="F50" s="1" t="s">
        <v>132</v>
      </c>
    </row>
    <row r="51" spans="1:6" x14ac:dyDescent="0.4">
      <c r="A51" s="1" t="s">
        <v>141</v>
      </c>
      <c r="B51" s="1">
        <v>273.43</v>
      </c>
      <c r="C51" s="1">
        <v>196</v>
      </c>
      <c r="D51" s="1">
        <v>1</v>
      </c>
      <c r="E51" s="1">
        <v>1</v>
      </c>
      <c r="F51" s="1" t="s">
        <v>132</v>
      </c>
    </row>
    <row r="52" spans="1:6" x14ac:dyDescent="0.4">
      <c r="A52" s="1" t="s">
        <v>142</v>
      </c>
      <c r="B52" s="1">
        <v>276.16000000000003</v>
      </c>
      <c r="C52" s="1">
        <v>213</v>
      </c>
      <c r="D52" s="1">
        <v>1</v>
      </c>
      <c r="E52" s="1">
        <v>1</v>
      </c>
      <c r="F52" s="1" t="s">
        <v>132</v>
      </c>
    </row>
    <row r="53" spans="1:6" x14ac:dyDescent="0.4">
      <c r="A53" s="1" t="s">
        <v>143</v>
      </c>
      <c r="B53" s="1">
        <v>278.92</v>
      </c>
      <c r="C53" s="1">
        <v>230</v>
      </c>
      <c r="D53" s="1">
        <v>1</v>
      </c>
      <c r="E53" s="1">
        <v>1</v>
      </c>
      <c r="F53" s="1" t="s">
        <v>132</v>
      </c>
    </row>
    <row r="54" spans="1:6" x14ac:dyDescent="0.4">
      <c r="A54" s="1" t="s">
        <v>144</v>
      </c>
      <c r="B54" s="1">
        <v>281.70999999999998</v>
      </c>
      <c r="C54" s="1">
        <v>247</v>
      </c>
      <c r="D54" s="1">
        <v>1</v>
      </c>
      <c r="E54" s="1">
        <v>1</v>
      </c>
      <c r="F54" s="1" t="s">
        <v>132</v>
      </c>
    </row>
    <row r="55" spans="1:6" x14ac:dyDescent="0.4">
      <c r="A55" s="1" t="s">
        <v>145</v>
      </c>
      <c r="B55" s="1">
        <v>284.52999999999997</v>
      </c>
      <c r="C55" s="1">
        <v>265</v>
      </c>
      <c r="D55" s="1">
        <v>1</v>
      </c>
      <c r="E55" s="1">
        <v>1</v>
      </c>
      <c r="F55" s="1" t="s">
        <v>132</v>
      </c>
    </row>
    <row r="56" spans="1:6" x14ac:dyDescent="0.4">
      <c r="A56" s="1" t="s">
        <v>146</v>
      </c>
      <c r="B56" s="1">
        <v>287.38</v>
      </c>
      <c r="C56" s="1">
        <v>282</v>
      </c>
      <c r="D56" s="1">
        <v>1</v>
      </c>
      <c r="E56" s="1">
        <v>1</v>
      </c>
      <c r="F56" s="1" t="s">
        <v>132</v>
      </c>
    </row>
    <row r="57" spans="1:6" x14ac:dyDescent="0.4">
      <c r="A57" s="1" t="s">
        <v>147</v>
      </c>
      <c r="B57" s="1">
        <v>290.25</v>
      </c>
      <c r="C57" s="1">
        <v>300</v>
      </c>
      <c r="D57" s="1">
        <v>1</v>
      </c>
      <c r="E57" s="1">
        <v>1</v>
      </c>
      <c r="F57" s="1" t="s">
        <v>132</v>
      </c>
    </row>
    <row r="58" spans="1:6" x14ac:dyDescent="0.4">
      <c r="A58" s="1" t="s">
        <v>148</v>
      </c>
      <c r="B58" s="1">
        <v>293.14999999999998</v>
      </c>
      <c r="C58" s="1">
        <v>317</v>
      </c>
      <c r="D58" s="1">
        <v>1</v>
      </c>
      <c r="E58" s="1">
        <v>1</v>
      </c>
      <c r="F58" s="1" t="s">
        <v>132</v>
      </c>
    </row>
    <row r="59" spans="1:6" x14ac:dyDescent="0.4">
      <c r="A59" s="1" t="s">
        <v>149</v>
      </c>
      <c r="B59" s="1">
        <v>296.08</v>
      </c>
      <c r="C59" s="1">
        <v>334</v>
      </c>
      <c r="D59" s="1">
        <v>1</v>
      </c>
      <c r="E59" s="1">
        <v>1</v>
      </c>
      <c r="F59" s="1" t="s">
        <v>132</v>
      </c>
    </row>
    <row r="60" spans="1:6" x14ac:dyDescent="0.4">
      <c r="A60" s="1" t="s">
        <v>150</v>
      </c>
      <c r="B60" s="1">
        <v>299.04000000000002</v>
      </c>
      <c r="C60" s="1">
        <v>352</v>
      </c>
      <c r="D60" s="1">
        <v>1</v>
      </c>
      <c r="E60" s="1">
        <v>1</v>
      </c>
      <c r="F60" s="1" t="s">
        <v>132</v>
      </c>
    </row>
    <row r="61" spans="1:6" x14ac:dyDescent="0.4">
      <c r="A61" s="1" t="s">
        <v>151</v>
      </c>
      <c r="B61" s="1">
        <v>302.02999999999997</v>
      </c>
      <c r="C61" s="1">
        <v>369</v>
      </c>
      <c r="D61" s="1">
        <v>1</v>
      </c>
      <c r="E61" s="1">
        <v>1</v>
      </c>
      <c r="F61" s="1" t="s">
        <v>132</v>
      </c>
    </row>
    <row r="62" spans="1:6" x14ac:dyDescent="0.4">
      <c r="A62" s="1" t="s">
        <v>152</v>
      </c>
      <c r="B62" s="1">
        <v>305.05</v>
      </c>
      <c r="C62" s="1">
        <v>386</v>
      </c>
      <c r="D62" s="1">
        <v>1</v>
      </c>
      <c r="E62" s="1">
        <v>1</v>
      </c>
      <c r="F62" s="1" t="s">
        <v>132</v>
      </c>
    </row>
    <row r="63" spans="1:6" x14ac:dyDescent="0.4">
      <c r="A63" s="1" t="s">
        <v>153</v>
      </c>
      <c r="B63" s="1">
        <v>308.10000000000002</v>
      </c>
      <c r="C63" s="1">
        <v>402</v>
      </c>
      <c r="D63" s="1">
        <v>1</v>
      </c>
      <c r="E63" s="1">
        <v>1</v>
      </c>
      <c r="F63" s="1" t="s">
        <v>132</v>
      </c>
    </row>
    <row r="64" spans="1:6" x14ac:dyDescent="0.4">
      <c r="A64" s="1" t="s">
        <v>154</v>
      </c>
      <c r="B64" s="1">
        <v>311.18</v>
      </c>
      <c r="C64" s="1">
        <v>419</v>
      </c>
      <c r="D64" s="1">
        <v>1</v>
      </c>
      <c r="E64" s="1">
        <v>1</v>
      </c>
      <c r="F64" s="1" t="s">
        <v>132</v>
      </c>
    </row>
    <row r="65" spans="1:6" x14ac:dyDescent="0.4">
      <c r="A65" s="1" t="s">
        <v>155</v>
      </c>
      <c r="B65" s="1">
        <v>314.29000000000002</v>
      </c>
      <c r="C65" s="1">
        <v>438</v>
      </c>
      <c r="D65" s="1">
        <v>1</v>
      </c>
      <c r="E65" s="1">
        <v>1</v>
      </c>
      <c r="F65" s="1" t="s">
        <v>132</v>
      </c>
    </row>
    <row r="66" spans="1:6" x14ac:dyDescent="0.4">
      <c r="A66" s="1" t="s">
        <v>156</v>
      </c>
      <c r="B66" s="1">
        <v>317.43</v>
      </c>
      <c r="C66" s="1">
        <v>455</v>
      </c>
      <c r="D66" s="1">
        <v>1</v>
      </c>
      <c r="E66" s="1">
        <v>1</v>
      </c>
      <c r="F66" s="1" t="s">
        <v>132</v>
      </c>
    </row>
    <row r="67" spans="1:6" x14ac:dyDescent="0.4">
      <c r="A67" s="1" t="s">
        <v>157</v>
      </c>
      <c r="B67" s="1">
        <v>320.60000000000002</v>
      </c>
      <c r="C67" s="1">
        <v>472</v>
      </c>
      <c r="D67" s="1">
        <v>1</v>
      </c>
      <c r="E67" s="1">
        <v>1</v>
      </c>
      <c r="F67" s="1" t="s">
        <v>132</v>
      </c>
    </row>
    <row r="68" spans="1:6" x14ac:dyDescent="0.4">
      <c r="A68" s="1" t="s">
        <v>158</v>
      </c>
      <c r="B68" s="1">
        <v>323.81</v>
      </c>
      <c r="C68" s="1">
        <v>489</v>
      </c>
      <c r="D68" s="1">
        <v>1</v>
      </c>
      <c r="E68" s="1">
        <v>1</v>
      </c>
      <c r="F68" s="1" t="s">
        <v>132</v>
      </c>
    </row>
    <row r="69" spans="1:6" x14ac:dyDescent="0.4">
      <c r="A69" s="1" t="s">
        <v>159</v>
      </c>
      <c r="B69" s="1">
        <v>327.05</v>
      </c>
      <c r="C69" s="1">
        <v>506</v>
      </c>
      <c r="D69" s="1">
        <v>1</v>
      </c>
      <c r="E69" s="1">
        <v>1</v>
      </c>
      <c r="F69" s="1" t="s">
        <v>132</v>
      </c>
    </row>
    <row r="70" spans="1:6" x14ac:dyDescent="0.4">
      <c r="A70" s="1" t="s">
        <v>160</v>
      </c>
      <c r="B70" s="1">
        <v>330.32</v>
      </c>
      <c r="C70" s="1">
        <v>524</v>
      </c>
      <c r="D70" s="1">
        <v>1</v>
      </c>
      <c r="E70" s="1">
        <v>1</v>
      </c>
      <c r="F70" s="1" t="s">
        <v>132</v>
      </c>
    </row>
    <row r="71" spans="1:6" x14ac:dyDescent="0.4">
      <c r="A71" s="1" t="s">
        <v>161</v>
      </c>
      <c r="B71" s="1">
        <v>333.62</v>
      </c>
      <c r="C71" s="1">
        <v>541</v>
      </c>
      <c r="D71" s="1">
        <v>1</v>
      </c>
      <c r="E71" s="1">
        <v>1</v>
      </c>
      <c r="F71" s="1" t="s">
        <v>132</v>
      </c>
    </row>
    <row r="72" spans="1:6" x14ac:dyDescent="0.4">
      <c r="A72" s="1" t="s">
        <v>162</v>
      </c>
      <c r="B72" s="1">
        <v>336.96</v>
      </c>
      <c r="C72" s="1">
        <v>559</v>
      </c>
      <c r="D72" s="1">
        <v>1</v>
      </c>
      <c r="E72" s="1">
        <v>1</v>
      </c>
      <c r="F72" s="1" t="s">
        <v>132</v>
      </c>
    </row>
    <row r="73" spans="1:6" x14ac:dyDescent="0.4">
      <c r="A73" s="1" t="s">
        <v>163</v>
      </c>
      <c r="B73" s="1">
        <v>340.33</v>
      </c>
      <c r="C73" s="1">
        <v>576</v>
      </c>
      <c r="D73" s="1">
        <v>1</v>
      </c>
      <c r="E73" s="1">
        <v>1</v>
      </c>
      <c r="F73" s="1" t="s">
        <v>132</v>
      </c>
    </row>
    <row r="74" spans="1:6" x14ac:dyDescent="0.4">
      <c r="A74" s="1" t="s">
        <v>164</v>
      </c>
      <c r="B74" s="1">
        <v>343.73</v>
      </c>
      <c r="C74" s="1">
        <v>593</v>
      </c>
      <c r="D74" s="1">
        <v>1</v>
      </c>
      <c r="E74" s="1">
        <v>1</v>
      </c>
      <c r="F74" s="1" t="s">
        <v>132</v>
      </c>
    </row>
    <row r="75" spans="1:6" x14ac:dyDescent="0.4">
      <c r="A75" s="1" t="s">
        <v>165</v>
      </c>
      <c r="B75" s="1">
        <v>347.17</v>
      </c>
      <c r="C75" s="1">
        <v>611</v>
      </c>
      <c r="D75" s="1">
        <v>1</v>
      </c>
      <c r="E75" s="1">
        <v>1</v>
      </c>
      <c r="F75" s="1" t="s">
        <v>132</v>
      </c>
    </row>
    <row r="76" spans="1:6" x14ac:dyDescent="0.4">
      <c r="A76" s="1" t="s">
        <v>166</v>
      </c>
      <c r="B76" s="1">
        <v>350.64</v>
      </c>
      <c r="C76" s="1">
        <v>628</v>
      </c>
      <c r="D76" s="1">
        <v>1</v>
      </c>
      <c r="E76" s="1">
        <v>1</v>
      </c>
      <c r="F76" s="1" t="s">
        <v>132</v>
      </c>
    </row>
    <row r="77" spans="1:6" x14ac:dyDescent="0.4">
      <c r="A77" s="1" t="s">
        <v>167</v>
      </c>
      <c r="B77" s="1">
        <v>354.15</v>
      </c>
      <c r="C77" s="1">
        <v>645</v>
      </c>
      <c r="D77" s="1">
        <v>1</v>
      </c>
      <c r="E77" s="1">
        <v>1</v>
      </c>
      <c r="F77" s="1" t="s">
        <v>132</v>
      </c>
    </row>
    <row r="78" spans="1:6" x14ac:dyDescent="0.4">
      <c r="A78" s="1" t="s">
        <v>168</v>
      </c>
      <c r="B78" s="1">
        <v>357.69</v>
      </c>
      <c r="C78" s="1">
        <v>662</v>
      </c>
      <c r="D78" s="1">
        <v>1</v>
      </c>
      <c r="E78" s="1">
        <v>1</v>
      </c>
      <c r="F78" s="1" t="s">
        <v>132</v>
      </c>
    </row>
    <row r="79" spans="1:6" x14ac:dyDescent="0.4">
      <c r="A79" s="1" t="s">
        <v>169</v>
      </c>
      <c r="B79" s="1">
        <v>361.27</v>
      </c>
      <c r="C79" s="1">
        <v>679</v>
      </c>
      <c r="D79" s="1">
        <v>1</v>
      </c>
      <c r="E79" s="1">
        <v>1</v>
      </c>
      <c r="F79" s="1" t="s">
        <v>132</v>
      </c>
    </row>
    <row r="80" spans="1:6" x14ac:dyDescent="0.4">
      <c r="A80" s="1" t="s">
        <v>170</v>
      </c>
      <c r="B80" s="1">
        <v>364.88</v>
      </c>
      <c r="C80" s="1">
        <v>698</v>
      </c>
      <c r="D80" s="1">
        <v>1</v>
      </c>
      <c r="E80" s="1">
        <v>1</v>
      </c>
      <c r="F80" s="1" t="s">
        <v>132</v>
      </c>
    </row>
    <row r="81" spans="1:6" x14ac:dyDescent="0.4">
      <c r="A81" s="1" t="s">
        <v>171</v>
      </c>
      <c r="B81" s="1">
        <v>368.53</v>
      </c>
      <c r="C81" s="1">
        <v>715</v>
      </c>
      <c r="D81" s="1">
        <v>1</v>
      </c>
      <c r="E81" s="1">
        <v>1</v>
      </c>
      <c r="F81" s="1" t="s">
        <v>132</v>
      </c>
    </row>
    <row r="82" spans="1:6" x14ac:dyDescent="0.4">
      <c r="A82" s="1" t="s">
        <v>90</v>
      </c>
      <c r="B82" s="1">
        <v>100</v>
      </c>
      <c r="C82" s="1">
        <v>167</v>
      </c>
      <c r="D82" s="1">
        <v>1</v>
      </c>
      <c r="E82" s="1">
        <v>1</v>
      </c>
      <c r="F82" s="1" t="s">
        <v>91</v>
      </c>
    </row>
    <row r="83" spans="1:6" x14ac:dyDescent="0.4">
      <c r="A83" s="1" t="s">
        <v>92</v>
      </c>
      <c r="B83" s="1">
        <v>101</v>
      </c>
      <c r="C83" s="1">
        <v>207</v>
      </c>
      <c r="D83" s="1">
        <v>1</v>
      </c>
      <c r="E83" s="1">
        <v>1</v>
      </c>
      <c r="F83" s="1" t="s">
        <v>91</v>
      </c>
    </row>
    <row r="84" spans="1:6" x14ac:dyDescent="0.4">
      <c r="A84" s="1" t="s">
        <v>93</v>
      </c>
      <c r="B84" s="1">
        <v>102.01</v>
      </c>
      <c r="C84" s="1">
        <v>246</v>
      </c>
      <c r="D84" s="1">
        <v>1</v>
      </c>
      <c r="E84" s="1">
        <v>1</v>
      </c>
      <c r="F84" s="1" t="s">
        <v>91</v>
      </c>
    </row>
    <row r="85" spans="1:6" x14ac:dyDescent="0.4">
      <c r="A85" s="1" t="s">
        <v>94</v>
      </c>
      <c r="B85" s="1">
        <v>103.03</v>
      </c>
      <c r="C85" s="1">
        <v>285</v>
      </c>
      <c r="D85" s="1">
        <v>1</v>
      </c>
      <c r="E85" s="1">
        <v>1</v>
      </c>
      <c r="F85" s="1" t="s">
        <v>91</v>
      </c>
    </row>
    <row r="86" spans="1:6" x14ac:dyDescent="0.4">
      <c r="A86" s="1" t="s">
        <v>95</v>
      </c>
      <c r="B86" s="1">
        <v>104.06</v>
      </c>
      <c r="C86" s="1">
        <v>325</v>
      </c>
      <c r="D86" s="1">
        <v>1</v>
      </c>
      <c r="E86" s="1">
        <v>1</v>
      </c>
      <c r="F86" s="1" t="s">
        <v>91</v>
      </c>
    </row>
    <row r="87" spans="1:6" x14ac:dyDescent="0.4">
      <c r="A87" s="1" t="s">
        <v>96</v>
      </c>
      <c r="B87" s="1">
        <v>105.1</v>
      </c>
      <c r="C87" s="1">
        <v>365</v>
      </c>
      <c r="D87" s="1">
        <v>1</v>
      </c>
      <c r="E87" s="1">
        <v>1</v>
      </c>
      <c r="F87" s="1" t="s">
        <v>91</v>
      </c>
    </row>
    <row r="88" spans="1:6" x14ac:dyDescent="0.4">
      <c r="A88" s="1" t="s">
        <v>97</v>
      </c>
      <c r="B88" s="1">
        <v>106.15</v>
      </c>
      <c r="C88" s="1">
        <v>406</v>
      </c>
      <c r="D88" s="1">
        <v>1</v>
      </c>
      <c r="E88" s="1">
        <v>1</v>
      </c>
      <c r="F88" s="1" t="s">
        <v>91</v>
      </c>
    </row>
    <row r="89" spans="1:6" x14ac:dyDescent="0.4">
      <c r="A89" s="1" t="s">
        <v>98</v>
      </c>
      <c r="B89" s="1">
        <v>107.21</v>
      </c>
      <c r="C89" s="1">
        <v>445</v>
      </c>
      <c r="D89" s="1">
        <v>1</v>
      </c>
      <c r="E89" s="1">
        <v>1</v>
      </c>
      <c r="F89" s="1" t="s">
        <v>91</v>
      </c>
    </row>
    <row r="90" spans="1:6" x14ac:dyDescent="0.4">
      <c r="A90" s="1" t="s">
        <v>99</v>
      </c>
      <c r="B90" s="1">
        <v>108.28</v>
      </c>
      <c r="C90" s="1">
        <v>486</v>
      </c>
      <c r="D90" s="1">
        <v>1</v>
      </c>
      <c r="E90" s="1">
        <v>1</v>
      </c>
      <c r="F90" s="1" t="s">
        <v>91</v>
      </c>
    </row>
    <row r="91" spans="1:6" x14ac:dyDescent="0.4">
      <c r="A91" s="1" t="s">
        <v>100</v>
      </c>
      <c r="B91" s="1">
        <v>109.36</v>
      </c>
      <c r="C91" s="1">
        <v>525</v>
      </c>
      <c r="D91" s="1">
        <v>1</v>
      </c>
      <c r="E91" s="1">
        <v>1</v>
      </c>
      <c r="F91" s="1" t="s">
        <v>91</v>
      </c>
    </row>
    <row r="92" spans="1:6" x14ac:dyDescent="0.4">
      <c r="A92" s="1" t="s">
        <v>101</v>
      </c>
      <c r="B92" s="1">
        <v>110.45</v>
      </c>
      <c r="C92" s="1">
        <v>565</v>
      </c>
      <c r="D92" s="1">
        <v>1</v>
      </c>
      <c r="E92" s="1">
        <v>1</v>
      </c>
      <c r="F92" s="1" t="s">
        <v>91</v>
      </c>
    </row>
    <row r="93" spans="1:6" x14ac:dyDescent="0.4">
      <c r="A93" s="1" t="s">
        <v>102</v>
      </c>
      <c r="B93" s="1">
        <v>111.55</v>
      </c>
      <c r="C93" s="1">
        <v>605</v>
      </c>
      <c r="D93" s="1">
        <v>1</v>
      </c>
      <c r="E93" s="1">
        <v>1</v>
      </c>
      <c r="F93" s="1" t="s">
        <v>91</v>
      </c>
    </row>
    <row r="94" spans="1:6" x14ac:dyDescent="0.4">
      <c r="A94" s="1" t="s">
        <v>103</v>
      </c>
      <c r="B94" s="1">
        <v>112.67</v>
      </c>
      <c r="C94" s="1">
        <v>645</v>
      </c>
      <c r="D94" s="1">
        <v>1</v>
      </c>
      <c r="E94" s="1">
        <v>1</v>
      </c>
      <c r="F94" s="1" t="s">
        <v>91</v>
      </c>
    </row>
    <row r="95" spans="1:6" x14ac:dyDescent="0.4">
      <c r="A95" s="1" t="s">
        <v>104</v>
      </c>
      <c r="B95" s="1">
        <v>113.8</v>
      </c>
      <c r="C95" s="1">
        <v>684</v>
      </c>
      <c r="D95" s="1">
        <v>1</v>
      </c>
      <c r="E95" s="1">
        <v>1</v>
      </c>
      <c r="F95" s="1" t="s">
        <v>91</v>
      </c>
    </row>
    <row r="96" spans="1:6" x14ac:dyDescent="0.4">
      <c r="A96" s="1" t="s">
        <v>105</v>
      </c>
      <c r="B96" s="1">
        <v>114.94</v>
      </c>
      <c r="C96" s="1">
        <v>724</v>
      </c>
      <c r="D96" s="1">
        <v>1</v>
      </c>
      <c r="E96" s="1">
        <v>1</v>
      </c>
      <c r="F96" s="1" t="s">
        <v>91</v>
      </c>
    </row>
    <row r="97" spans="1:6" x14ac:dyDescent="0.4">
      <c r="A97" s="1" t="s">
        <v>106</v>
      </c>
      <c r="B97" s="1">
        <v>116.09</v>
      </c>
      <c r="C97" s="1">
        <v>764</v>
      </c>
      <c r="D97" s="1">
        <v>1</v>
      </c>
      <c r="E97" s="1">
        <v>1</v>
      </c>
      <c r="F97" s="1" t="s">
        <v>91</v>
      </c>
    </row>
    <row r="98" spans="1:6" x14ac:dyDescent="0.4">
      <c r="A98" s="1" t="s">
        <v>107</v>
      </c>
      <c r="B98" s="1">
        <v>117.25</v>
      </c>
      <c r="C98" s="1">
        <v>805</v>
      </c>
      <c r="D98" s="1">
        <v>1</v>
      </c>
      <c r="E98" s="1">
        <v>1</v>
      </c>
      <c r="F98" s="1" t="s">
        <v>91</v>
      </c>
    </row>
    <row r="99" spans="1:6" x14ac:dyDescent="0.4">
      <c r="A99" s="1" t="s">
        <v>108</v>
      </c>
      <c r="B99" s="1">
        <v>118.42</v>
      </c>
      <c r="C99" s="1">
        <v>843</v>
      </c>
      <c r="D99" s="1">
        <v>1</v>
      </c>
      <c r="E99" s="1">
        <v>1</v>
      </c>
      <c r="F99" s="1" t="s">
        <v>91</v>
      </c>
    </row>
    <row r="100" spans="1:6" x14ac:dyDescent="0.4">
      <c r="A100" s="1" t="s">
        <v>109</v>
      </c>
      <c r="B100" s="1">
        <v>119.6</v>
      </c>
      <c r="C100" s="1">
        <v>884</v>
      </c>
      <c r="D100" s="1">
        <v>1</v>
      </c>
      <c r="E100" s="1">
        <v>1</v>
      </c>
      <c r="F100" s="1" t="s">
        <v>91</v>
      </c>
    </row>
    <row r="101" spans="1:6" x14ac:dyDescent="0.4">
      <c r="A101" s="1" t="s">
        <v>110</v>
      </c>
      <c r="B101" s="1">
        <v>120.8</v>
      </c>
      <c r="C101" s="1">
        <v>923</v>
      </c>
      <c r="D101" s="1">
        <v>1</v>
      </c>
      <c r="E101" s="1">
        <v>1</v>
      </c>
      <c r="F101" s="1" t="s">
        <v>91</v>
      </c>
    </row>
    <row r="102" spans="1:6" x14ac:dyDescent="0.4">
      <c r="A102" s="1" t="s">
        <v>111</v>
      </c>
      <c r="B102" s="1">
        <v>122.01</v>
      </c>
      <c r="C102" s="1">
        <v>964</v>
      </c>
      <c r="D102" s="1">
        <v>1</v>
      </c>
      <c r="E102" s="1">
        <v>1</v>
      </c>
      <c r="F102" s="1" t="s">
        <v>91</v>
      </c>
    </row>
    <row r="103" spans="1:6" x14ac:dyDescent="0.4">
      <c r="A103" s="1" t="s">
        <v>112</v>
      </c>
      <c r="B103" s="1">
        <v>123.23</v>
      </c>
      <c r="C103" s="1">
        <v>1004</v>
      </c>
      <c r="D103" s="1">
        <v>1</v>
      </c>
      <c r="E103" s="1">
        <v>1</v>
      </c>
      <c r="F103" s="1" t="s">
        <v>91</v>
      </c>
    </row>
    <row r="104" spans="1:6" x14ac:dyDescent="0.4">
      <c r="A104" s="1" t="s">
        <v>113</v>
      </c>
      <c r="B104" s="1">
        <v>124.46</v>
      </c>
      <c r="C104" s="1">
        <v>1044</v>
      </c>
      <c r="D104" s="1">
        <v>1</v>
      </c>
      <c r="E104" s="1">
        <v>1</v>
      </c>
      <c r="F104" s="1" t="s">
        <v>91</v>
      </c>
    </row>
    <row r="105" spans="1:6" x14ac:dyDescent="0.4">
      <c r="A105" s="1" t="s">
        <v>114</v>
      </c>
      <c r="B105" s="1">
        <v>125.7</v>
      </c>
      <c r="C105" s="1">
        <v>1083</v>
      </c>
      <c r="D105" s="1">
        <v>1</v>
      </c>
      <c r="E105" s="1">
        <v>1</v>
      </c>
      <c r="F105" s="1" t="s">
        <v>91</v>
      </c>
    </row>
    <row r="106" spans="1:6" x14ac:dyDescent="0.4">
      <c r="A106" s="1" t="s">
        <v>115</v>
      </c>
      <c r="B106" s="1">
        <v>126.96</v>
      </c>
      <c r="C106" s="1">
        <v>1122</v>
      </c>
      <c r="D106" s="1">
        <v>1</v>
      </c>
      <c r="E106" s="1">
        <v>1</v>
      </c>
      <c r="F106" s="1" t="s">
        <v>91</v>
      </c>
    </row>
    <row r="107" spans="1:6" x14ac:dyDescent="0.4">
      <c r="A107" s="1" t="s">
        <v>116</v>
      </c>
      <c r="B107" s="1">
        <v>128.22999999999999</v>
      </c>
      <c r="C107" s="1">
        <v>1162</v>
      </c>
      <c r="D107" s="1">
        <v>1</v>
      </c>
      <c r="E107" s="1">
        <v>1</v>
      </c>
      <c r="F107" s="1" t="s">
        <v>91</v>
      </c>
    </row>
    <row r="108" spans="1:6" x14ac:dyDescent="0.4">
      <c r="A108" s="1" t="s">
        <v>117</v>
      </c>
      <c r="B108" s="1">
        <v>129.51</v>
      </c>
      <c r="C108" s="1">
        <v>1203</v>
      </c>
      <c r="D108" s="1">
        <v>1</v>
      </c>
      <c r="E108" s="1">
        <v>1</v>
      </c>
      <c r="F108" s="1" t="s">
        <v>91</v>
      </c>
    </row>
    <row r="109" spans="1:6" x14ac:dyDescent="0.4">
      <c r="A109" s="1" t="s">
        <v>118</v>
      </c>
      <c r="B109" s="1">
        <v>130.81</v>
      </c>
      <c r="C109" s="1">
        <v>1242</v>
      </c>
      <c r="D109" s="1">
        <v>1</v>
      </c>
      <c r="E109" s="1">
        <v>1</v>
      </c>
      <c r="F109" s="1" t="s">
        <v>91</v>
      </c>
    </row>
    <row r="110" spans="1:6" x14ac:dyDescent="0.4">
      <c r="A110" s="1" t="s">
        <v>119</v>
      </c>
      <c r="B110" s="1">
        <v>132.12</v>
      </c>
      <c r="C110" s="1">
        <v>1283</v>
      </c>
      <c r="D110" s="1">
        <v>1</v>
      </c>
      <c r="E110" s="1">
        <v>1</v>
      </c>
      <c r="F110" s="1" t="s">
        <v>91</v>
      </c>
    </row>
    <row r="111" spans="1:6" x14ac:dyDescent="0.4">
      <c r="A111" s="1" t="s">
        <v>120</v>
      </c>
      <c r="B111" s="1">
        <v>133.44</v>
      </c>
      <c r="C111" s="1">
        <v>1323</v>
      </c>
      <c r="D111" s="1">
        <v>1</v>
      </c>
      <c r="E111" s="1">
        <v>1</v>
      </c>
      <c r="F111" s="1" t="s">
        <v>91</v>
      </c>
    </row>
    <row r="112" spans="1:6" x14ac:dyDescent="0.4">
      <c r="A112" s="1" t="s">
        <v>121</v>
      </c>
      <c r="B112" s="1">
        <v>134.77000000000001</v>
      </c>
      <c r="C112" s="1">
        <v>1363</v>
      </c>
      <c r="D112" s="1">
        <v>1</v>
      </c>
      <c r="E112" s="1">
        <v>1</v>
      </c>
      <c r="F112" s="1" t="s">
        <v>91</v>
      </c>
    </row>
    <row r="113" spans="1:6" x14ac:dyDescent="0.4">
      <c r="A113" s="1" t="s">
        <v>122</v>
      </c>
      <c r="B113" s="1">
        <v>136.12</v>
      </c>
      <c r="C113" s="1">
        <v>1402</v>
      </c>
      <c r="D113" s="1">
        <v>1</v>
      </c>
      <c r="E113" s="1">
        <v>1</v>
      </c>
      <c r="F113" s="1" t="s">
        <v>91</v>
      </c>
    </row>
    <row r="114" spans="1:6" x14ac:dyDescent="0.4">
      <c r="A114" s="1" t="s">
        <v>123</v>
      </c>
      <c r="B114" s="1">
        <v>137.47999999999999</v>
      </c>
      <c r="C114" s="1">
        <v>1442</v>
      </c>
      <c r="D114" s="1">
        <v>1</v>
      </c>
      <c r="E114" s="1">
        <v>1</v>
      </c>
      <c r="F114" s="1" t="s">
        <v>91</v>
      </c>
    </row>
    <row r="115" spans="1:6" x14ac:dyDescent="0.4">
      <c r="A115" s="1" t="s">
        <v>124</v>
      </c>
      <c r="B115" s="1">
        <v>138.85</v>
      </c>
      <c r="C115" s="1">
        <v>1481</v>
      </c>
      <c r="D115" s="1">
        <v>1</v>
      </c>
      <c r="E115" s="1">
        <v>1</v>
      </c>
      <c r="F115" s="1" t="s">
        <v>91</v>
      </c>
    </row>
    <row r="116" spans="1:6" x14ac:dyDescent="0.4">
      <c r="A116" s="1" t="s">
        <v>125</v>
      </c>
      <c r="B116" s="1">
        <v>140.24</v>
      </c>
      <c r="C116" s="1">
        <v>1522</v>
      </c>
      <c r="D116" s="1">
        <v>1</v>
      </c>
      <c r="E116" s="1">
        <v>1</v>
      </c>
      <c r="F116" s="1" t="s">
        <v>91</v>
      </c>
    </row>
    <row r="117" spans="1:6" x14ac:dyDescent="0.4">
      <c r="A117" s="1" t="s">
        <v>126</v>
      </c>
      <c r="B117" s="1">
        <v>141.63999999999999</v>
      </c>
      <c r="C117" s="1">
        <v>1561</v>
      </c>
      <c r="D117" s="1">
        <v>1</v>
      </c>
      <c r="E117" s="1">
        <v>1</v>
      </c>
      <c r="F117" s="1" t="s">
        <v>91</v>
      </c>
    </row>
    <row r="118" spans="1:6" x14ac:dyDescent="0.4">
      <c r="A118" s="1" t="s">
        <v>127</v>
      </c>
      <c r="B118" s="1">
        <v>143.06</v>
      </c>
      <c r="C118" s="1">
        <v>1602</v>
      </c>
      <c r="D118" s="1">
        <v>1</v>
      </c>
      <c r="E118" s="1">
        <v>1</v>
      </c>
      <c r="F118" s="1" t="s">
        <v>91</v>
      </c>
    </row>
    <row r="119" spans="1:6" x14ac:dyDescent="0.4">
      <c r="A119" s="1" t="s">
        <v>128</v>
      </c>
      <c r="B119" s="1">
        <v>144.49</v>
      </c>
      <c r="C119" s="1">
        <v>1641</v>
      </c>
      <c r="D119" s="1">
        <v>1</v>
      </c>
      <c r="E119" s="1">
        <v>1</v>
      </c>
      <c r="F119" s="1" t="s">
        <v>91</v>
      </c>
    </row>
    <row r="120" spans="1:6" x14ac:dyDescent="0.4">
      <c r="A120" s="1" t="s">
        <v>129</v>
      </c>
      <c r="B120" s="1">
        <v>145.93</v>
      </c>
      <c r="C120" s="1">
        <v>1681</v>
      </c>
      <c r="D120" s="1">
        <v>1</v>
      </c>
      <c r="E120" s="1">
        <v>1</v>
      </c>
      <c r="F120" s="1" t="s">
        <v>91</v>
      </c>
    </row>
    <row r="121" spans="1:6" x14ac:dyDescent="0.4">
      <c r="A121" s="1" t="s">
        <v>130</v>
      </c>
      <c r="B121" s="1">
        <v>147.38999999999999</v>
      </c>
      <c r="C121" s="1">
        <v>1721</v>
      </c>
      <c r="D121" s="1">
        <v>1</v>
      </c>
      <c r="E121" s="1">
        <v>1</v>
      </c>
      <c r="F121" s="1" t="s">
        <v>91</v>
      </c>
    </row>
    <row r="122" spans="1:6" x14ac:dyDescent="0.4">
      <c r="A122" s="1" t="s">
        <v>187</v>
      </c>
      <c r="B122" s="1">
        <v>75</v>
      </c>
      <c r="C122" s="1">
        <v>930</v>
      </c>
      <c r="D122" s="1">
        <v>3</v>
      </c>
      <c r="E122" s="1">
        <v>3</v>
      </c>
      <c r="F122" s="1" t="s">
        <v>193</v>
      </c>
    </row>
    <row r="123" spans="1:6" x14ac:dyDescent="0.4">
      <c r="A123" s="1" t="s">
        <v>188</v>
      </c>
      <c r="B123" s="1">
        <v>85</v>
      </c>
      <c r="C123" s="1">
        <v>2658</v>
      </c>
      <c r="D123" s="1">
        <v>4</v>
      </c>
      <c r="E123" s="1">
        <v>4</v>
      </c>
      <c r="F123" s="1" t="s">
        <v>193</v>
      </c>
    </row>
    <row r="124" spans="1:6" x14ac:dyDescent="0.4">
      <c r="A124" s="1" t="s">
        <v>189</v>
      </c>
      <c r="B124" s="1">
        <v>95</v>
      </c>
      <c r="C124" s="1">
        <v>4917</v>
      </c>
      <c r="D124" s="1">
        <v>5</v>
      </c>
      <c r="E124" s="1">
        <v>5</v>
      </c>
      <c r="F124" s="1" t="s">
        <v>193</v>
      </c>
    </row>
    <row r="125" spans="1:6" x14ac:dyDescent="0.4">
      <c r="A125" s="1" t="s">
        <v>190</v>
      </c>
      <c r="B125" s="1">
        <v>105</v>
      </c>
      <c r="C125" s="1">
        <v>9037</v>
      </c>
      <c r="D125" s="1">
        <v>6</v>
      </c>
      <c r="E125" s="1">
        <v>6</v>
      </c>
      <c r="F125" s="1" t="s">
        <v>193</v>
      </c>
    </row>
    <row r="126" spans="1:6" x14ac:dyDescent="0.4">
      <c r="A126" s="1" t="s">
        <v>191</v>
      </c>
      <c r="B126" s="1">
        <v>115</v>
      </c>
      <c r="C126" s="1">
        <v>14219</v>
      </c>
      <c r="D126" s="1">
        <v>7</v>
      </c>
      <c r="E126" s="1">
        <v>7</v>
      </c>
      <c r="F126" s="1" t="s">
        <v>193</v>
      </c>
    </row>
    <row r="127" spans="1:6" x14ac:dyDescent="0.4">
      <c r="A127" s="1" t="s">
        <v>192</v>
      </c>
      <c r="B127" s="1">
        <v>125</v>
      </c>
      <c r="C127" s="1">
        <v>19934</v>
      </c>
      <c r="D127" s="1">
        <v>8</v>
      </c>
      <c r="E127" s="1">
        <v>8</v>
      </c>
      <c r="F127" s="1" t="s">
        <v>193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BE087-C294-4509-B342-7304723EC374}">
  <dimension ref="A1:K47"/>
  <sheetViews>
    <sheetView workbookViewId="0">
      <selection activeCell="B57" sqref="B57"/>
    </sheetView>
  </sheetViews>
  <sheetFormatPr defaultRowHeight="14.6" x14ac:dyDescent="0.4"/>
  <cols>
    <col min="1" max="1" width="9.69140625" bestFit="1" customWidth="1"/>
    <col min="2" max="4" width="12.84375" bestFit="1" customWidth="1"/>
    <col min="5" max="7" width="13.53515625" bestFit="1" customWidth="1"/>
    <col min="8" max="10" width="12" bestFit="1" customWidth="1"/>
    <col min="11" max="11" width="14.23046875" bestFit="1" customWidth="1"/>
  </cols>
  <sheetData>
    <row r="1" spans="1:11" x14ac:dyDescent="0.4">
      <c r="A1" s="1" t="s">
        <v>44</v>
      </c>
      <c r="B1" s="1" t="s">
        <v>179</v>
      </c>
      <c r="C1" s="1" t="s">
        <v>177</v>
      </c>
      <c r="D1" s="1" t="s">
        <v>181</v>
      </c>
      <c r="E1" s="1" t="s">
        <v>174</v>
      </c>
      <c r="F1" s="1" t="s">
        <v>173</v>
      </c>
      <c r="G1" s="1" t="s">
        <v>175</v>
      </c>
      <c r="H1" s="1" t="s">
        <v>178</v>
      </c>
      <c r="I1" s="1" t="s">
        <v>176</v>
      </c>
      <c r="J1" s="1" t="s">
        <v>180</v>
      </c>
      <c r="K1" s="1" t="s">
        <v>172</v>
      </c>
    </row>
    <row r="2" spans="1:11" x14ac:dyDescent="0.4">
      <c r="A2" s="1">
        <v>1</v>
      </c>
      <c r="B2" s="9">
        <v>2</v>
      </c>
      <c r="C2" s="9">
        <v>2</v>
      </c>
      <c r="D2" s="9">
        <v>2</v>
      </c>
      <c r="E2" s="5" t="s">
        <v>50</v>
      </c>
      <c r="F2" s="5" t="s">
        <v>50</v>
      </c>
      <c r="G2" s="5" t="s">
        <v>50</v>
      </c>
      <c r="H2" s="1">
        <v>2</v>
      </c>
      <c r="I2" s="1">
        <v>1</v>
      </c>
      <c r="J2" s="1">
        <v>1</v>
      </c>
      <c r="K2" s="1">
        <f>spawners[[#This Row],[countS1]]+spawners[[#This Row],[countS2]]+spawners[[#This Row],[countS3]]</f>
        <v>4</v>
      </c>
    </row>
    <row r="3" spans="1:11" x14ac:dyDescent="0.4">
      <c r="A3" s="1">
        <v>2</v>
      </c>
      <c r="B3" s="9">
        <v>1.92</v>
      </c>
      <c r="C3" s="9">
        <v>1.92</v>
      </c>
      <c r="D3" s="9">
        <v>1.92</v>
      </c>
      <c r="E3" s="5" t="s">
        <v>50</v>
      </c>
      <c r="F3" s="5" t="s">
        <v>50</v>
      </c>
      <c r="G3" s="5" t="s">
        <v>50</v>
      </c>
      <c r="H3" s="1">
        <v>2</v>
      </c>
      <c r="I3" s="1">
        <v>2</v>
      </c>
      <c r="J3" s="1">
        <v>1</v>
      </c>
      <c r="K3" s="1">
        <f>spawners[[#This Row],[countS1]]+spawners[[#This Row],[countS2]]+spawners[[#This Row],[countS3]]</f>
        <v>5</v>
      </c>
    </row>
    <row r="4" spans="1:11" x14ac:dyDescent="0.4">
      <c r="A4" s="1">
        <v>3</v>
      </c>
      <c r="B4" s="9">
        <v>1.84</v>
      </c>
      <c r="C4" s="9">
        <v>1.84</v>
      </c>
      <c r="D4" s="9">
        <v>1.84</v>
      </c>
      <c r="E4" s="5" t="s">
        <v>50</v>
      </c>
      <c r="F4" s="5" t="s">
        <v>132</v>
      </c>
      <c r="G4" s="5" t="s">
        <v>50</v>
      </c>
      <c r="H4" s="1">
        <v>2</v>
      </c>
      <c r="I4" s="1">
        <v>2</v>
      </c>
      <c r="J4" s="1">
        <v>2</v>
      </c>
      <c r="K4" s="1">
        <f>spawners[[#This Row],[countS1]]+spawners[[#This Row],[countS2]]+spawners[[#This Row],[countS3]]</f>
        <v>6</v>
      </c>
    </row>
    <row r="5" spans="1:11" x14ac:dyDescent="0.4">
      <c r="A5" s="1">
        <v>4</v>
      </c>
      <c r="B5" s="9">
        <v>1.77</v>
      </c>
      <c r="C5" s="9">
        <v>1.77</v>
      </c>
      <c r="D5" s="9">
        <v>1.77</v>
      </c>
      <c r="E5" s="5" t="s">
        <v>132</v>
      </c>
      <c r="F5" s="5" t="s">
        <v>132</v>
      </c>
      <c r="G5" s="5" t="s">
        <v>50</v>
      </c>
      <c r="H5" s="1">
        <v>2</v>
      </c>
      <c r="I5" s="1">
        <v>3</v>
      </c>
      <c r="J5" s="1">
        <v>2</v>
      </c>
      <c r="K5" s="1">
        <f>spawners[[#This Row],[countS1]]+spawners[[#This Row],[countS2]]+spawners[[#This Row],[countS3]]</f>
        <v>7</v>
      </c>
    </row>
    <row r="6" spans="1:11" x14ac:dyDescent="0.4">
      <c r="A6" s="1">
        <v>5</v>
      </c>
      <c r="B6" s="9">
        <v>1.7</v>
      </c>
      <c r="C6" s="9">
        <v>1.7</v>
      </c>
      <c r="D6" s="9">
        <v>1.7</v>
      </c>
      <c r="E6" s="5" t="s">
        <v>91</v>
      </c>
      <c r="F6" s="5" t="s">
        <v>91</v>
      </c>
      <c r="G6" s="5" t="s">
        <v>50</v>
      </c>
      <c r="H6" s="1">
        <v>1</v>
      </c>
      <c r="I6" s="1">
        <v>2</v>
      </c>
      <c r="J6" s="1">
        <v>4</v>
      </c>
      <c r="K6" s="1">
        <f>spawners[[#This Row],[countS1]]+spawners[[#This Row],[countS2]]+spawners[[#This Row],[countS3]]</f>
        <v>7</v>
      </c>
    </row>
    <row r="7" spans="1:11" x14ac:dyDescent="0.4">
      <c r="A7" s="1">
        <v>6</v>
      </c>
      <c r="B7" s="9">
        <v>1.63</v>
      </c>
      <c r="C7" s="9">
        <v>1.63</v>
      </c>
      <c r="D7" s="9">
        <v>1.63</v>
      </c>
      <c r="E7" s="5" t="s">
        <v>193</v>
      </c>
      <c r="F7" s="5" t="s">
        <v>193</v>
      </c>
      <c r="G7" s="5" t="s">
        <v>193</v>
      </c>
      <c r="H7" s="1">
        <v>1</v>
      </c>
      <c r="I7" s="1">
        <v>1</v>
      </c>
      <c r="J7" s="1">
        <v>1</v>
      </c>
      <c r="K7" s="1">
        <f>spawners[[#This Row],[countS1]]+spawners[[#This Row],[countS2]]+spawners[[#This Row],[countS3]]</f>
        <v>3</v>
      </c>
    </row>
    <row r="8" spans="1:11" x14ac:dyDescent="0.4">
      <c r="A8" s="1">
        <v>7</v>
      </c>
      <c r="B8" s="9">
        <v>1.56</v>
      </c>
      <c r="C8" s="9">
        <v>1.56</v>
      </c>
      <c r="D8" s="9">
        <v>1.56</v>
      </c>
      <c r="E8" s="5" t="s">
        <v>50</v>
      </c>
      <c r="F8" s="5" t="s">
        <v>132</v>
      </c>
      <c r="G8" s="5" t="s">
        <v>132</v>
      </c>
      <c r="H8" s="1">
        <v>3</v>
      </c>
      <c r="I8" s="1">
        <v>4</v>
      </c>
      <c r="J8" s="1">
        <v>2</v>
      </c>
      <c r="K8" s="1">
        <f>spawners[[#This Row],[countS1]]+spawners[[#This Row],[countS2]]+spawners[[#This Row],[countS3]]</f>
        <v>9</v>
      </c>
    </row>
    <row r="9" spans="1:11" x14ac:dyDescent="0.4">
      <c r="A9" s="1">
        <v>8</v>
      </c>
      <c r="B9" s="9">
        <v>1.5</v>
      </c>
      <c r="C9" s="9">
        <v>1.5</v>
      </c>
      <c r="D9" s="9">
        <v>1.5</v>
      </c>
      <c r="E9" s="6" t="s">
        <v>91</v>
      </c>
      <c r="F9" s="7" t="s">
        <v>50</v>
      </c>
      <c r="G9" s="8" t="s">
        <v>132</v>
      </c>
      <c r="H9" s="1">
        <v>2</v>
      </c>
      <c r="I9" s="1">
        <v>2</v>
      </c>
      <c r="J9" s="1">
        <v>5</v>
      </c>
      <c r="K9" s="1">
        <f>spawners[[#This Row],[countS1]]+spawners[[#This Row],[countS2]]+spawners[[#This Row],[countS3]]</f>
        <v>9</v>
      </c>
    </row>
    <row r="10" spans="1:11" x14ac:dyDescent="0.4">
      <c r="A10" s="1">
        <v>9</v>
      </c>
      <c r="B10" s="9">
        <v>1.44</v>
      </c>
      <c r="C10" s="9">
        <v>1.44</v>
      </c>
      <c r="D10" s="9">
        <v>1.44</v>
      </c>
      <c r="E10" s="6" t="s">
        <v>50</v>
      </c>
      <c r="F10" s="7" t="s">
        <v>132</v>
      </c>
      <c r="G10" s="8" t="s">
        <v>132</v>
      </c>
      <c r="H10" s="1">
        <v>2</v>
      </c>
      <c r="I10" s="1">
        <v>4</v>
      </c>
      <c r="J10" s="1">
        <v>4</v>
      </c>
      <c r="K10" s="1">
        <f>spawners[[#This Row],[countS1]]+spawners[[#This Row],[countS2]]+spawners[[#This Row],[countS3]]</f>
        <v>10</v>
      </c>
    </row>
    <row r="11" spans="1:11" x14ac:dyDescent="0.4">
      <c r="A11" s="1">
        <v>10</v>
      </c>
      <c r="B11" s="9">
        <v>1.38</v>
      </c>
      <c r="C11" s="9">
        <v>1.38</v>
      </c>
      <c r="D11" s="9">
        <v>1.38</v>
      </c>
      <c r="E11" s="6" t="s">
        <v>50</v>
      </c>
      <c r="F11" s="7" t="s">
        <v>50</v>
      </c>
      <c r="G11" s="8" t="s">
        <v>50</v>
      </c>
      <c r="H11" s="1">
        <v>2</v>
      </c>
      <c r="I11" s="1">
        <v>5</v>
      </c>
      <c r="J11" s="1">
        <v>3</v>
      </c>
      <c r="K11" s="1">
        <f>spawners[[#This Row],[countS1]]+spawners[[#This Row],[countS2]]+spawners[[#This Row],[countS3]]</f>
        <v>10</v>
      </c>
    </row>
    <row r="12" spans="1:11" x14ac:dyDescent="0.4">
      <c r="A12" s="1">
        <v>11</v>
      </c>
      <c r="B12" s="9">
        <v>1.32</v>
      </c>
      <c r="C12" s="9">
        <v>1.32</v>
      </c>
      <c r="D12" s="9">
        <v>1.32</v>
      </c>
      <c r="E12" s="6" t="s">
        <v>132</v>
      </c>
      <c r="F12" s="7" t="s">
        <v>91</v>
      </c>
      <c r="G12" s="8" t="s">
        <v>50</v>
      </c>
      <c r="H12" s="1">
        <v>5</v>
      </c>
      <c r="I12" s="1">
        <v>4</v>
      </c>
      <c r="J12" s="1">
        <v>2</v>
      </c>
      <c r="K12" s="1">
        <f>spawners[[#This Row],[countS1]]+spawners[[#This Row],[countS2]]+spawners[[#This Row],[countS3]]</f>
        <v>11</v>
      </c>
    </row>
    <row r="13" spans="1:11" x14ac:dyDescent="0.4">
      <c r="A13" s="1">
        <v>12</v>
      </c>
      <c r="B13" s="9">
        <v>1.27</v>
      </c>
      <c r="C13" s="9">
        <v>1.27</v>
      </c>
      <c r="D13" s="9">
        <v>1.27</v>
      </c>
      <c r="E13" s="6" t="s">
        <v>193</v>
      </c>
      <c r="F13" s="7" t="s">
        <v>193</v>
      </c>
      <c r="G13" s="8" t="s">
        <v>193</v>
      </c>
      <c r="H13" s="1">
        <v>1</v>
      </c>
      <c r="I13" s="1">
        <v>1</v>
      </c>
      <c r="J13" s="1">
        <v>1</v>
      </c>
      <c r="K13" s="1">
        <f>spawners[[#This Row],[countS1]]+spawners[[#This Row],[countS2]]+spawners[[#This Row],[countS3]]</f>
        <v>3</v>
      </c>
    </row>
    <row r="14" spans="1:11" x14ac:dyDescent="0.4">
      <c r="A14" s="1">
        <v>13</v>
      </c>
      <c r="B14" s="9">
        <v>1.22</v>
      </c>
      <c r="C14" s="9">
        <v>1.22</v>
      </c>
      <c r="D14" s="9">
        <v>1.22</v>
      </c>
      <c r="E14" s="6" t="s">
        <v>91</v>
      </c>
      <c r="F14" s="7" t="s">
        <v>91</v>
      </c>
      <c r="G14" s="1" t="s">
        <v>132</v>
      </c>
      <c r="H14" s="1">
        <v>4</v>
      </c>
      <c r="I14" s="1">
        <v>4</v>
      </c>
      <c r="J14" s="1">
        <v>4</v>
      </c>
      <c r="K14" s="1">
        <f>spawners[[#This Row],[countS1]]+spawners[[#This Row],[countS2]]+spawners[[#This Row],[countS3]]</f>
        <v>12</v>
      </c>
    </row>
    <row r="15" spans="1:11" x14ac:dyDescent="0.4">
      <c r="A15" s="1">
        <v>14</v>
      </c>
      <c r="B15" s="9">
        <v>1.17</v>
      </c>
      <c r="C15" s="9">
        <v>1.17</v>
      </c>
      <c r="D15" s="9">
        <v>1.17</v>
      </c>
      <c r="E15" s="6" t="s">
        <v>91</v>
      </c>
      <c r="F15" s="7" t="s">
        <v>50</v>
      </c>
      <c r="G15" s="1" t="s">
        <v>132</v>
      </c>
      <c r="H15" s="1">
        <v>4</v>
      </c>
      <c r="I15" s="1">
        <v>4</v>
      </c>
      <c r="J15" s="1">
        <v>6</v>
      </c>
      <c r="K15" s="1">
        <f>spawners[[#This Row],[countS1]]+spawners[[#This Row],[countS2]]+spawners[[#This Row],[countS3]]</f>
        <v>14</v>
      </c>
    </row>
    <row r="16" spans="1:11" x14ac:dyDescent="0.4">
      <c r="A16" s="1">
        <v>15</v>
      </c>
      <c r="B16" s="9">
        <v>1.1200000000000001</v>
      </c>
      <c r="C16" s="9">
        <v>1.1200000000000001</v>
      </c>
      <c r="D16" s="9">
        <v>1.1200000000000001</v>
      </c>
      <c r="E16" s="6" t="s">
        <v>50</v>
      </c>
      <c r="F16" s="1" t="s">
        <v>50</v>
      </c>
      <c r="G16" s="1" t="s">
        <v>50</v>
      </c>
      <c r="H16" s="1">
        <v>5</v>
      </c>
      <c r="I16" s="1">
        <v>5</v>
      </c>
      <c r="J16" s="1">
        <v>5</v>
      </c>
      <c r="K16" s="1">
        <f>spawners[[#This Row],[countS1]]+spawners[[#This Row],[countS2]]+spawners[[#This Row],[countS3]]</f>
        <v>15</v>
      </c>
    </row>
    <row r="17" spans="1:11" x14ac:dyDescent="0.4">
      <c r="A17" s="1">
        <v>16</v>
      </c>
      <c r="B17" s="9">
        <v>1.08</v>
      </c>
      <c r="C17" s="9">
        <v>1.08</v>
      </c>
      <c r="D17" s="9">
        <v>1.08</v>
      </c>
      <c r="E17" s="6" t="s">
        <v>132</v>
      </c>
      <c r="F17" s="1" t="s">
        <v>132</v>
      </c>
      <c r="G17" s="1" t="s">
        <v>50</v>
      </c>
      <c r="H17" s="1">
        <v>8</v>
      </c>
      <c r="I17" s="1">
        <v>4</v>
      </c>
      <c r="J17" s="1">
        <v>3</v>
      </c>
      <c r="K17" s="1">
        <f>spawners[[#This Row],[countS1]]+spawners[[#This Row],[countS2]]+spawners[[#This Row],[countS3]]</f>
        <v>15</v>
      </c>
    </row>
    <row r="18" spans="1:11" x14ac:dyDescent="0.4">
      <c r="A18" s="1">
        <v>17</v>
      </c>
      <c r="B18" s="9">
        <v>1.04</v>
      </c>
      <c r="C18" s="9">
        <v>1.04</v>
      </c>
      <c r="D18" s="9">
        <v>1.04</v>
      </c>
      <c r="E18" s="1" t="s">
        <v>91</v>
      </c>
      <c r="F18" s="1" t="s">
        <v>50</v>
      </c>
      <c r="G18" s="1" t="s">
        <v>91</v>
      </c>
      <c r="H18" s="1">
        <v>5</v>
      </c>
      <c r="I18" s="1">
        <v>4</v>
      </c>
      <c r="J18" s="1">
        <v>6</v>
      </c>
      <c r="K18" s="1">
        <f>spawners[[#This Row],[countS1]]+spawners[[#This Row],[countS2]]+spawners[[#This Row],[countS3]]</f>
        <v>15</v>
      </c>
    </row>
    <row r="19" spans="1:11" x14ac:dyDescent="0.4">
      <c r="A19" s="1">
        <v>18</v>
      </c>
      <c r="B19" s="9">
        <v>1</v>
      </c>
      <c r="C19" s="9">
        <v>1</v>
      </c>
      <c r="D19" s="9">
        <v>1</v>
      </c>
      <c r="E19" s="1" t="s">
        <v>193</v>
      </c>
      <c r="F19" s="1" t="s">
        <v>193</v>
      </c>
      <c r="G19" s="1" t="s">
        <v>193</v>
      </c>
      <c r="H19" s="1">
        <v>1</v>
      </c>
      <c r="I19" s="1">
        <v>1</v>
      </c>
      <c r="J19" s="1">
        <v>1</v>
      </c>
      <c r="K19" s="1">
        <f>spawners[[#This Row],[countS1]]+spawners[[#This Row],[countS2]]+spawners[[#This Row],[countS3]]</f>
        <v>3</v>
      </c>
    </row>
    <row r="20" spans="1:11" x14ac:dyDescent="0.4">
      <c r="A20" s="1">
        <v>19</v>
      </c>
      <c r="B20" s="9">
        <v>0.96</v>
      </c>
      <c r="C20" s="9">
        <v>0.96</v>
      </c>
      <c r="D20" s="9">
        <v>0.96</v>
      </c>
      <c r="E20" s="1" t="s">
        <v>50</v>
      </c>
      <c r="F20" s="1" t="s">
        <v>132</v>
      </c>
      <c r="G20" s="1" t="s">
        <v>132</v>
      </c>
      <c r="H20" s="1">
        <v>4</v>
      </c>
      <c r="I20" s="1">
        <v>8</v>
      </c>
      <c r="J20" s="1">
        <v>6</v>
      </c>
      <c r="K20" s="1">
        <f>spawners[[#This Row],[countS1]]+spawners[[#This Row],[countS2]]+spawners[[#This Row],[countS3]]</f>
        <v>18</v>
      </c>
    </row>
    <row r="21" spans="1:11" x14ac:dyDescent="0.4">
      <c r="A21" s="1">
        <v>20</v>
      </c>
      <c r="B21" s="9">
        <v>0.92</v>
      </c>
      <c r="C21" s="9">
        <v>0.92</v>
      </c>
      <c r="D21" s="9">
        <v>0.92</v>
      </c>
      <c r="E21" s="1" t="s">
        <v>132</v>
      </c>
      <c r="F21" s="1" t="s">
        <v>91</v>
      </c>
      <c r="G21" s="1" t="s">
        <v>50</v>
      </c>
      <c r="H21" s="1">
        <v>8</v>
      </c>
      <c r="I21" s="1">
        <v>5</v>
      </c>
      <c r="J21" s="1">
        <v>5</v>
      </c>
      <c r="K21" s="1">
        <f>spawners[[#This Row],[countS1]]+spawners[[#This Row],[countS2]]+spawners[[#This Row],[countS3]]</f>
        <v>18</v>
      </c>
    </row>
    <row r="22" spans="1:11" x14ac:dyDescent="0.4">
      <c r="A22" s="1">
        <v>21</v>
      </c>
      <c r="B22" s="9">
        <v>0.88</v>
      </c>
      <c r="C22" s="9">
        <v>0.88</v>
      </c>
      <c r="D22" s="9">
        <v>0.88</v>
      </c>
      <c r="E22" s="1" t="s">
        <v>132</v>
      </c>
      <c r="F22" s="1" t="s">
        <v>50</v>
      </c>
      <c r="G22" s="1" t="s">
        <v>50</v>
      </c>
      <c r="H22" s="1">
        <v>7</v>
      </c>
      <c r="I22" s="1">
        <v>5</v>
      </c>
      <c r="J22" s="1">
        <v>7</v>
      </c>
      <c r="K22" s="1">
        <f>spawners[[#This Row],[countS1]]+spawners[[#This Row],[countS2]]+spawners[[#This Row],[countS3]]</f>
        <v>19</v>
      </c>
    </row>
    <row r="23" spans="1:11" x14ac:dyDescent="0.4">
      <c r="A23" s="1">
        <v>22</v>
      </c>
      <c r="B23" s="9">
        <v>0.84</v>
      </c>
      <c r="C23" s="9">
        <v>0.84</v>
      </c>
      <c r="D23" s="9">
        <v>0.84</v>
      </c>
      <c r="E23" s="1" t="s">
        <v>91</v>
      </c>
      <c r="F23" s="1" t="s">
        <v>50</v>
      </c>
      <c r="G23" s="1" t="s">
        <v>91</v>
      </c>
      <c r="H23" s="1">
        <v>6</v>
      </c>
      <c r="I23" s="1">
        <v>8</v>
      </c>
      <c r="J23" s="1">
        <v>6</v>
      </c>
      <c r="K23" s="1">
        <f>spawners[[#This Row],[countS1]]+spawners[[#This Row],[countS2]]+spawners[[#This Row],[countS3]]</f>
        <v>20</v>
      </c>
    </row>
    <row r="24" spans="1:11" x14ac:dyDescent="0.4">
      <c r="A24" s="1">
        <v>23</v>
      </c>
      <c r="B24" s="9">
        <v>0.81</v>
      </c>
      <c r="C24" s="9">
        <v>0.81</v>
      </c>
      <c r="D24" s="9">
        <v>0.81</v>
      </c>
      <c r="E24" s="1" t="s">
        <v>91</v>
      </c>
      <c r="F24" s="1" t="s">
        <v>132</v>
      </c>
      <c r="G24" s="1" t="s">
        <v>132</v>
      </c>
      <c r="H24" s="1">
        <v>7</v>
      </c>
      <c r="I24" s="1">
        <v>8</v>
      </c>
      <c r="J24" s="1">
        <v>8</v>
      </c>
      <c r="K24" s="1">
        <f>spawners[[#This Row],[countS1]]+spawners[[#This Row],[countS2]]+spawners[[#This Row],[countS3]]</f>
        <v>23</v>
      </c>
    </row>
    <row r="25" spans="1:11" x14ac:dyDescent="0.4">
      <c r="A25" s="1">
        <v>24</v>
      </c>
      <c r="B25" s="9">
        <v>0.78</v>
      </c>
      <c r="C25" s="9">
        <v>0.78</v>
      </c>
      <c r="D25" s="9">
        <v>0.78</v>
      </c>
      <c r="E25" s="1" t="s">
        <v>193</v>
      </c>
      <c r="F25" s="1" t="s">
        <v>193</v>
      </c>
      <c r="G25" s="1" t="s">
        <v>193</v>
      </c>
      <c r="H25" s="1">
        <v>1</v>
      </c>
      <c r="I25" s="1">
        <v>1</v>
      </c>
      <c r="J25" s="1">
        <v>1</v>
      </c>
      <c r="K25" s="1">
        <f>spawners[[#This Row],[countS1]]+spawners[[#This Row],[countS2]]+spawners[[#This Row],[countS3]]</f>
        <v>3</v>
      </c>
    </row>
    <row r="26" spans="1:11" x14ac:dyDescent="0.4">
      <c r="A26" s="1">
        <v>25</v>
      </c>
      <c r="B26" s="9">
        <v>0.75</v>
      </c>
      <c r="C26" s="9">
        <v>0.75</v>
      </c>
      <c r="D26" s="9">
        <v>0.75</v>
      </c>
      <c r="E26" s="1" t="s">
        <v>132</v>
      </c>
      <c r="F26" s="1" t="s">
        <v>91</v>
      </c>
      <c r="G26" s="1" t="s">
        <v>50</v>
      </c>
      <c r="H26" s="1">
        <v>8</v>
      </c>
      <c r="I26" s="1">
        <v>9</v>
      </c>
      <c r="J26" s="1">
        <v>9</v>
      </c>
      <c r="K26" s="1">
        <f>spawners[[#This Row],[countS1]]+spawners[[#This Row],[countS2]]+spawners[[#This Row],[countS3]]</f>
        <v>26</v>
      </c>
    </row>
    <row r="27" spans="1:11" x14ac:dyDescent="0.4">
      <c r="A27" s="1">
        <v>26</v>
      </c>
      <c r="B27" s="9">
        <v>0.72</v>
      </c>
      <c r="C27" s="9">
        <v>0.72</v>
      </c>
      <c r="D27" s="9">
        <v>0.72</v>
      </c>
      <c r="E27" s="1" t="s">
        <v>91</v>
      </c>
      <c r="F27" s="1" t="s">
        <v>132</v>
      </c>
      <c r="G27" s="1" t="s">
        <v>50</v>
      </c>
      <c r="H27" s="1">
        <v>8</v>
      </c>
      <c r="I27" s="1">
        <v>11</v>
      </c>
      <c r="J27" s="1">
        <v>10</v>
      </c>
      <c r="K27" s="1">
        <f>spawners[[#This Row],[countS1]]+spawners[[#This Row],[countS2]]+spawners[[#This Row],[countS3]]</f>
        <v>29</v>
      </c>
    </row>
    <row r="28" spans="1:11" x14ac:dyDescent="0.4">
      <c r="A28" s="1">
        <v>27</v>
      </c>
      <c r="B28" s="9">
        <v>0.69</v>
      </c>
      <c r="C28" s="9">
        <v>0.69</v>
      </c>
      <c r="D28" s="9">
        <v>0.69</v>
      </c>
      <c r="E28" s="1" t="s">
        <v>50</v>
      </c>
      <c r="F28" s="1" t="s">
        <v>91</v>
      </c>
      <c r="G28" s="1" t="s">
        <v>91</v>
      </c>
      <c r="H28" s="1">
        <v>9</v>
      </c>
      <c r="I28" s="1">
        <v>8</v>
      </c>
      <c r="J28" s="1">
        <v>8</v>
      </c>
      <c r="K28" s="1">
        <f>spawners[[#This Row],[countS1]]+spawners[[#This Row],[countS2]]+spawners[[#This Row],[countS3]]</f>
        <v>25</v>
      </c>
    </row>
    <row r="29" spans="1:11" x14ac:dyDescent="0.4">
      <c r="A29" s="1">
        <v>28</v>
      </c>
      <c r="B29" s="9">
        <v>0.66</v>
      </c>
      <c r="C29" s="9">
        <v>0.66</v>
      </c>
      <c r="D29" s="9">
        <v>0.66</v>
      </c>
      <c r="E29" s="1" t="s">
        <v>50</v>
      </c>
      <c r="F29" s="1" t="s">
        <v>50</v>
      </c>
      <c r="G29" s="1" t="s">
        <v>132</v>
      </c>
      <c r="H29" s="1">
        <v>9</v>
      </c>
      <c r="I29" s="1">
        <v>8</v>
      </c>
      <c r="J29" s="1">
        <v>9</v>
      </c>
      <c r="K29" s="1">
        <f>spawners[[#This Row],[countS1]]+spawners[[#This Row],[countS2]]+spawners[[#This Row],[countS3]]</f>
        <v>26</v>
      </c>
    </row>
    <row r="30" spans="1:11" x14ac:dyDescent="0.4">
      <c r="A30" s="1">
        <v>29</v>
      </c>
      <c r="B30" s="9">
        <v>0.63</v>
      </c>
      <c r="C30" s="9">
        <v>0.63</v>
      </c>
      <c r="D30" s="9">
        <v>0.63</v>
      </c>
      <c r="E30" s="1" t="s">
        <v>132</v>
      </c>
      <c r="F30" s="1" t="s">
        <v>50</v>
      </c>
      <c r="G30" s="1" t="s">
        <v>132</v>
      </c>
      <c r="H30" s="1">
        <v>11</v>
      </c>
      <c r="I30" s="1">
        <v>8</v>
      </c>
      <c r="J30" s="1">
        <v>8</v>
      </c>
      <c r="K30" s="1">
        <f>spawners[[#This Row],[countS1]]+spawners[[#This Row],[countS2]]+spawners[[#This Row],[countS3]]</f>
        <v>27</v>
      </c>
    </row>
    <row r="31" spans="1:11" x14ac:dyDescent="0.4">
      <c r="A31" s="1">
        <v>30</v>
      </c>
      <c r="B31" s="9">
        <v>0.6</v>
      </c>
      <c r="C31" s="9">
        <v>0.6</v>
      </c>
      <c r="D31" s="9">
        <v>0.6</v>
      </c>
      <c r="E31" s="1" t="s">
        <v>193</v>
      </c>
      <c r="F31" s="1" t="s">
        <v>193</v>
      </c>
      <c r="G31" s="1" t="s">
        <v>193</v>
      </c>
      <c r="H31" s="1">
        <v>1</v>
      </c>
      <c r="I31" s="1">
        <v>1</v>
      </c>
      <c r="J31" s="1">
        <v>1</v>
      </c>
      <c r="K31" s="1">
        <f>spawners[[#This Row],[countS1]]+spawners[[#This Row],[countS2]]+spawners[[#This Row],[countS3]]</f>
        <v>3</v>
      </c>
    </row>
    <row r="32" spans="1:11" x14ac:dyDescent="0.4">
      <c r="A32" s="1">
        <v>31</v>
      </c>
      <c r="B32" s="9">
        <v>0.57999999999999996</v>
      </c>
      <c r="C32" s="9">
        <v>0.57999999999999996</v>
      </c>
      <c r="D32" s="9">
        <v>0.57999999999999996</v>
      </c>
      <c r="E32" s="1" t="s">
        <v>91</v>
      </c>
      <c r="F32" s="1" t="s">
        <v>50</v>
      </c>
      <c r="G32" s="1" t="s">
        <v>50</v>
      </c>
      <c r="H32" s="1">
        <v>9</v>
      </c>
      <c r="I32" s="1">
        <v>10</v>
      </c>
      <c r="J32" s="1">
        <v>9</v>
      </c>
      <c r="K32" s="1">
        <f>spawners[[#This Row],[countS1]]+spawners[[#This Row],[countS2]]+spawners[[#This Row],[countS3]]</f>
        <v>28</v>
      </c>
    </row>
    <row r="33" spans="1:11" x14ac:dyDescent="0.4">
      <c r="A33" s="1">
        <v>32</v>
      </c>
      <c r="B33" s="9">
        <v>0.56000000000000005</v>
      </c>
      <c r="C33" s="9">
        <v>0.56000000000000005</v>
      </c>
      <c r="D33" s="9">
        <v>0.56000000000000005</v>
      </c>
      <c r="E33" s="1" t="s">
        <v>91</v>
      </c>
      <c r="F33" s="1" t="s">
        <v>91</v>
      </c>
      <c r="G33" s="1" t="s">
        <v>91</v>
      </c>
      <c r="H33" s="1">
        <v>10</v>
      </c>
      <c r="I33" s="1">
        <v>10</v>
      </c>
      <c r="J33" s="1">
        <v>10</v>
      </c>
      <c r="K33" s="1">
        <f>spawners[[#This Row],[countS1]]+spawners[[#This Row],[countS2]]+spawners[[#This Row],[countS3]]</f>
        <v>30</v>
      </c>
    </row>
    <row r="34" spans="1:11" x14ac:dyDescent="0.4">
      <c r="A34" s="1">
        <v>33</v>
      </c>
      <c r="B34" s="9">
        <v>0.54</v>
      </c>
      <c r="C34" s="9">
        <v>0.54</v>
      </c>
      <c r="D34" s="9">
        <v>0.54</v>
      </c>
      <c r="E34" s="1" t="s">
        <v>50</v>
      </c>
      <c r="F34" s="1" t="s">
        <v>132</v>
      </c>
      <c r="G34" s="1" t="s">
        <v>132</v>
      </c>
      <c r="H34" s="1">
        <v>10</v>
      </c>
      <c r="I34" s="1">
        <v>13</v>
      </c>
      <c r="J34" s="1">
        <v>12</v>
      </c>
      <c r="K34" s="1">
        <f>spawners[[#This Row],[countS1]]+spawners[[#This Row],[countS2]]+spawners[[#This Row],[countS3]]</f>
        <v>35</v>
      </c>
    </row>
    <row r="35" spans="1:11" x14ac:dyDescent="0.4">
      <c r="A35" s="1">
        <v>34</v>
      </c>
      <c r="B35" s="9">
        <v>0.52</v>
      </c>
      <c r="C35" s="9">
        <v>0.52</v>
      </c>
      <c r="D35" s="9">
        <v>0.52</v>
      </c>
      <c r="E35" s="1" t="s">
        <v>132</v>
      </c>
      <c r="F35" s="1" t="s">
        <v>91</v>
      </c>
      <c r="G35" s="1" t="s">
        <v>132</v>
      </c>
      <c r="H35" s="1">
        <v>14</v>
      </c>
      <c r="I35" s="1">
        <v>10</v>
      </c>
      <c r="J35" s="1">
        <v>8</v>
      </c>
      <c r="K35" s="1">
        <f>spawners[[#This Row],[countS1]]+spawners[[#This Row],[countS2]]+spawners[[#This Row],[countS3]]</f>
        <v>32</v>
      </c>
    </row>
    <row r="36" spans="1:11" x14ac:dyDescent="0.4">
      <c r="A36" s="1">
        <v>35</v>
      </c>
      <c r="B36" s="9">
        <v>0.5</v>
      </c>
      <c r="C36" s="9">
        <v>0.5</v>
      </c>
      <c r="D36" s="9">
        <v>0.5</v>
      </c>
      <c r="E36" s="1" t="s">
        <v>91</v>
      </c>
      <c r="F36" s="1" t="s">
        <v>50</v>
      </c>
      <c r="G36" s="1" t="s">
        <v>50</v>
      </c>
      <c r="H36" s="1">
        <v>10</v>
      </c>
      <c r="I36" s="1">
        <v>13</v>
      </c>
      <c r="J36" s="1">
        <v>14</v>
      </c>
      <c r="K36" s="1">
        <f>spawners[[#This Row],[countS1]]+spawners[[#This Row],[countS2]]+spawners[[#This Row],[countS3]]</f>
        <v>37</v>
      </c>
    </row>
    <row r="37" spans="1:11" x14ac:dyDescent="0.4">
      <c r="A37" s="1">
        <v>36</v>
      </c>
      <c r="B37" s="9">
        <v>0.48</v>
      </c>
      <c r="C37" s="9">
        <v>0.48</v>
      </c>
      <c r="D37" s="9">
        <v>0.48</v>
      </c>
      <c r="E37" s="1" t="s">
        <v>193</v>
      </c>
      <c r="F37" s="1" t="s">
        <v>193</v>
      </c>
      <c r="G37" s="1" t="s">
        <v>193</v>
      </c>
      <c r="H37" s="1">
        <v>1</v>
      </c>
      <c r="I37" s="1">
        <v>1</v>
      </c>
      <c r="J37" s="1">
        <v>1</v>
      </c>
      <c r="K37" s="1">
        <f>spawners[[#This Row],[countS1]]+spawners[[#This Row],[countS2]]+spawners[[#This Row],[countS3]]</f>
        <v>3</v>
      </c>
    </row>
    <row r="38" spans="1:11" x14ac:dyDescent="0.4">
      <c r="A38" s="1">
        <v>37</v>
      </c>
      <c r="B38" s="9">
        <v>0.46</v>
      </c>
      <c r="C38" s="9">
        <v>0.46</v>
      </c>
      <c r="D38" s="9">
        <v>0.46</v>
      </c>
      <c r="E38" s="1" t="s">
        <v>50</v>
      </c>
      <c r="F38" s="1" t="s">
        <v>132</v>
      </c>
      <c r="G38" s="1" t="s">
        <v>91</v>
      </c>
      <c r="H38" s="1">
        <v>14</v>
      </c>
      <c r="I38" s="1">
        <v>18</v>
      </c>
      <c r="J38" s="1">
        <v>10</v>
      </c>
      <c r="K38" s="1">
        <f>spawners[[#This Row],[countS1]]+spawners[[#This Row],[countS2]]+spawners[[#This Row],[countS3]]</f>
        <v>42</v>
      </c>
    </row>
    <row r="39" spans="1:11" x14ac:dyDescent="0.4">
      <c r="A39" s="1">
        <v>38</v>
      </c>
      <c r="B39" s="9">
        <v>0.44</v>
      </c>
      <c r="C39" s="9">
        <v>0.44</v>
      </c>
      <c r="D39" s="9">
        <v>0.44</v>
      </c>
      <c r="E39" s="1" t="s">
        <v>132</v>
      </c>
      <c r="F39" s="1" t="s">
        <v>50</v>
      </c>
      <c r="G39" s="1" t="s">
        <v>132</v>
      </c>
      <c r="H39" s="1">
        <v>17</v>
      </c>
      <c r="I39" s="1">
        <v>10</v>
      </c>
      <c r="J39" s="1">
        <v>17</v>
      </c>
      <c r="K39" s="1">
        <f>spawners[[#This Row],[countS1]]+spawners[[#This Row],[countS2]]+spawners[[#This Row],[countS3]]</f>
        <v>44</v>
      </c>
    </row>
    <row r="40" spans="1:11" x14ac:dyDescent="0.4">
      <c r="A40" s="1">
        <v>39</v>
      </c>
      <c r="B40" s="9">
        <v>0.42</v>
      </c>
      <c r="C40" s="9">
        <v>0.42</v>
      </c>
      <c r="D40" s="9">
        <v>0.42</v>
      </c>
      <c r="E40" s="1" t="s">
        <v>132</v>
      </c>
      <c r="F40" s="1" t="s">
        <v>91</v>
      </c>
      <c r="G40" s="1" t="s">
        <v>132</v>
      </c>
      <c r="H40" s="1">
        <v>18</v>
      </c>
      <c r="I40" s="1">
        <v>15</v>
      </c>
      <c r="J40" s="1">
        <v>20</v>
      </c>
      <c r="K40" s="1">
        <f>spawners[[#This Row],[countS1]]+spawners[[#This Row],[countS2]]+spawners[[#This Row],[countS3]]</f>
        <v>53</v>
      </c>
    </row>
    <row r="41" spans="1:11" x14ac:dyDescent="0.4">
      <c r="A41" s="1">
        <v>40</v>
      </c>
      <c r="B41" s="9">
        <v>0.4</v>
      </c>
      <c r="C41" s="9">
        <v>0.4</v>
      </c>
      <c r="D41" s="9">
        <v>0.4</v>
      </c>
      <c r="E41" s="1" t="s">
        <v>91</v>
      </c>
      <c r="F41" s="1" t="s">
        <v>91</v>
      </c>
      <c r="G41" s="1" t="s">
        <v>91</v>
      </c>
      <c r="H41" s="1">
        <v>17</v>
      </c>
      <c r="I41" s="1">
        <v>17</v>
      </c>
      <c r="J41" s="1">
        <v>17</v>
      </c>
      <c r="K41" s="1">
        <f>spawners[[#This Row],[countS1]]+spawners[[#This Row],[countS2]]+spawners[[#This Row],[countS3]]</f>
        <v>51</v>
      </c>
    </row>
    <row r="42" spans="1:11" x14ac:dyDescent="0.4">
      <c r="A42" s="1"/>
      <c r="B42" s="9"/>
      <c r="C42" s="9"/>
      <c r="D42" s="9"/>
      <c r="E42" s="1"/>
      <c r="F42" s="1"/>
      <c r="G42" s="1"/>
      <c r="H42" s="1">
        <f>SUM(spawners[countS2])</f>
        <v>251</v>
      </c>
      <c r="I42" s="1">
        <f>SUM(spawners[countS1])</f>
        <v>250</v>
      </c>
      <c r="J42" s="1">
        <f>SUM(spawners[countS3])</f>
        <v>249</v>
      </c>
      <c r="K42" s="1">
        <f>SUM(spawners[totalCount])</f>
        <v>750</v>
      </c>
    </row>
    <row r="43" spans="1:11" x14ac:dyDescent="0.4">
      <c r="A43" t="s">
        <v>182</v>
      </c>
    </row>
    <row r="44" spans="1:11" x14ac:dyDescent="0.4">
      <c r="A44" t="s">
        <v>183</v>
      </c>
      <c r="B44">
        <f>COUNTIF(spawners[[enemyS2]:[enemyS3]],"spider")</f>
        <v>41</v>
      </c>
    </row>
    <row r="45" spans="1:11" x14ac:dyDescent="0.4">
      <c r="A45" t="s">
        <v>184</v>
      </c>
      <c r="B45">
        <f>COUNTIF(spawners[[enemyS2]:[enemyS3]],"bandit")</f>
        <v>33</v>
      </c>
    </row>
    <row r="46" spans="1:11" x14ac:dyDescent="0.4">
      <c r="A46" t="s">
        <v>185</v>
      </c>
      <c r="B46">
        <f>COUNTIF(spawners[[enemyS2]:[enemyS3]],"dragon")</f>
        <v>28</v>
      </c>
    </row>
    <row r="47" spans="1:11" x14ac:dyDescent="0.4">
      <c r="A47" t="s">
        <v>193</v>
      </c>
      <c r="B47">
        <f>COUNTIF(spawners[[enemyS2]:[enemyS3]],"wizard")</f>
        <v>18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towers</vt:lpstr>
      <vt:lpstr>enemies</vt:lpstr>
      <vt:lpstr>spawners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Trummal</dc:creator>
  <cp:lastModifiedBy>Erik Trummal</cp:lastModifiedBy>
  <dcterms:created xsi:type="dcterms:W3CDTF">2024-07-14T07:25:00Z</dcterms:created>
  <dcterms:modified xsi:type="dcterms:W3CDTF">2024-07-23T20:28:17Z</dcterms:modified>
</cp:coreProperties>
</file>