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ATT Uber\Artigo Renato\Correções Renato\Dados mort_att_UFs\"/>
    </mc:Choice>
  </mc:AlternateContent>
  <xr:revisionPtr revIDLastSave="0" documentId="13_ncr:1_{F5C7B24E-5538-4A0E-8FE2-44DF87D31041}" xr6:coauthVersionLast="47" xr6:coauthVersionMax="47" xr10:uidLastSave="{00000000-0000-0000-0000-000000000000}"/>
  <bookViews>
    <workbookView xWindow="8136" yWindow="192" windowWidth="14712" windowHeight="12000" firstSheet="1" activeTab="2" xr2:uid="{4A08A2C0-1C10-4A55-AE22-AA703A9AA8B3}"/>
  </bookViews>
  <sheets>
    <sheet name="Planilha1" sheetId="1" r:id="rId1"/>
    <sheet name="Tabela A" sheetId="6" r:id="rId2"/>
    <sheet name="Tabela 1" sheetId="2" r:id="rId3"/>
    <sheet name="Tabela 2" sheetId="3" r:id="rId4"/>
    <sheet name="Tabela 3 final" sheetId="5" r:id="rId5"/>
    <sheet name="Tabela 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6" l="1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72" i="6"/>
  <c r="F34" i="2"/>
  <c r="F33" i="2"/>
  <c r="C34" i="2"/>
  <c r="C3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4" i="2"/>
</calcChain>
</file>

<file path=xl/sharedStrings.xml><?xml version="1.0" encoding="utf-8"?>
<sst xmlns="http://schemas.openxmlformats.org/spreadsheetml/2006/main" count="577" uniqueCount="195">
  <si>
    <t>Região</t>
  </si>
  <si>
    <t>Unidade Federada</t>
  </si>
  <si>
    <t>Taxa de mortalidade por ATT</t>
  </si>
  <si>
    <t>Modelo de melhor ajuste</t>
  </si>
  <si>
    <t>Média</t>
  </si>
  <si>
    <t>Desvio padrão</t>
  </si>
  <si>
    <t xml:space="preserve">Modelo  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</si>
  <si>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</si>
  <si>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</si>
  <si>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</si>
  <si>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</si>
  <si>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</si>
  <si>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</si>
  <si>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</si>
  <si>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</si>
  <si>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</si>
  <si>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</si>
  <si>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</si>
  <si>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</si>
  <si>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</si>
  <si>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</si>
  <si>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</si>
  <si>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</si>
  <si>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</si>
  <si>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</si>
  <si>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</si>
  <si>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</si>
  <si>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</si>
  <si>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</si>
  <si>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</si>
  <si>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</si>
  <si>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</si>
  <si>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</si>
  <si>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</si>
  <si>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</si>
  <si>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</si>
  <si>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 xml:space="preserve">Mato Grosso </t>
  </si>
  <si>
    <t xml:space="preserve">Goiás </t>
  </si>
  <si>
    <t>Distrito Federal</t>
  </si>
  <si>
    <t>Sem função de transferência</t>
  </si>
  <si>
    <t>Degrau</t>
  </si>
  <si>
    <t>Rampa</t>
  </si>
  <si>
    <t>AIC dos modelos testados</t>
  </si>
  <si>
    <t xml:space="preserve">ARIMA(1,1,1)(2,0,0)[12] with drift </t>
  </si>
  <si>
    <t>ARIMA(1,0,1)(2,0,0)[12] with non-zero mean</t>
  </si>
  <si>
    <t xml:space="preserve">ARIMA(0,1,1)(0,0,2)[12] </t>
  </si>
  <si>
    <t>ARIMA(1,1,2)(1,0,0)[12] with drift</t>
  </si>
  <si>
    <t>ARIMA(1,1,1)(0,0,2)[12]</t>
  </si>
  <si>
    <t>ARIMA(0,1,1)(2,0,0)[12] with drift</t>
  </si>
  <si>
    <t>ARIMA(3,1,2)(1,0,0)[12]</t>
  </si>
  <si>
    <t>ARIMA(2,1,1)(2,0,0)[12]</t>
  </si>
  <si>
    <t>ARIMA(2,1,1)(0,0,2)[12]</t>
  </si>
  <si>
    <t>ARIMA(0,1,1)(2,0,0)[12]</t>
  </si>
  <si>
    <t>ARIMA(0,1,2)(0,0,1)[12]</t>
  </si>
  <si>
    <t>ARIMA(1,1,1)(2,0,0)[12]</t>
  </si>
  <si>
    <t>ARIMA(2,1,2)(1,0,0)[12]</t>
  </si>
  <si>
    <t>ARIMA(2,1,5)(2,0,0)[12]</t>
  </si>
  <si>
    <t>ARIMA(0,1,1)(1,0,0)[12]</t>
  </si>
  <si>
    <t>ARIMA(0,1,2)(2,0,0)[12]</t>
  </si>
  <si>
    <t>ARIMA(2,1,2)(2,0,0)[12] with drift</t>
  </si>
  <si>
    <t>ARIMA(0,1,1)(0,0,2)[12]</t>
  </si>
  <si>
    <t>ARIMA(1,1,2)(2,0,0)[12]</t>
  </si>
  <si>
    <t>ARIMA(1,1,2)(2,0,0)[12] with drift</t>
  </si>
  <si>
    <t>ARIMA(0,1,3)(2,0,0)[12] with drift</t>
  </si>
  <si>
    <t>ARIMA(1,1,2)(0,0,2)[12]</t>
  </si>
  <si>
    <t>ARIMA(1,1,1)(2,0,1)[12] with drift</t>
  </si>
  <si>
    <t>P-Valor (teste Ljung-Box)</t>
  </si>
  <si>
    <t>Coeficiente de regressão (IC95%)</t>
  </si>
  <si>
    <t>ARIMA(4,1,3)(0,0,2)[12] with drift</t>
  </si>
  <si>
    <t>-------</t>
  </si>
  <si>
    <t>Dados do modelo de melhor ajuste</t>
  </si>
  <si>
    <t>Não convergente</t>
  </si>
  <si>
    <t>&lt;0.001</t>
  </si>
  <si>
    <t>Tabela 1 - Média, desvio padrão e características do modelo de melhor ajuste da taxa padronizada mensal de mortalidade por ATT segundo Unidade Federada de residência da vítima (Brasil, Janeiro de 2000 a Fevereiro de 2020)</t>
  </si>
  <si>
    <t xml:space="preserve">Taxa de mortalidade por ATT período total*** </t>
  </si>
  <si>
    <t>AIC</t>
  </si>
  <si>
    <t>Coeficiente de regressão</t>
  </si>
  <si>
    <t>---</t>
  </si>
  <si>
    <t>Interpretação Ljung Box test: os dados são independentes, não apresentando autocorrelação</t>
  </si>
  <si>
    <t>&lt;0,001</t>
  </si>
  <si>
    <t>LI (IC95%)</t>
  </si>
  <si>
    <t>LS (IC95%)</t>
  </si>
  <si>
    <t>P-Valor 
(teste Ljung-Box)</t>
  </si>
  <si>
    <t>-0,007</t>
  </si>
  <si>
    <t>Tabela 3 - Testes dos modelos e características do modelo de melhor ajuste da taxa padronizada mensal de mortalidade por ATT segundo Unidade Federada de residência da vítima (Brasil, Janeiro de 2000 a Dezembro de 2020)</t>
  </si>
  <si>
    <t>Coeficiente de regressão (IC95%)*</t>
  </si>
  <si>
    <t>0.069</t>
  </si>
  <si>
    <t>Modelo selecionado</t>
  </si>
  <si>
    <t>Sem função</t>
  </si>
  <si>
    <t xml:space="preserve"> Óbitos por Causas Externas - Brasil</t>
  </si>
  <si>
    <t>Categoria CID10: V99   Acid transp NE, Y32   Impacto veic a motor intenc nao determinada, Y33   Outr fatos ou eventos espec intenc n det, Y34   Fatos ou eventos NE e intenc nao determinada</t>
  </si>
  <si>
    <t>Período:2000-2020</t>
  </si>
  <si>
    <t>Unidade da Federação</t>
  </si>
  <si>
    <t>Total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</si>
  <si>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</si>
  <si>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</si>
  <si>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</si>
  <si>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</si>
  <si>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</si>
  <si>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</si>
  <si>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</si>
  <si>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</si>
  <si>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</si>
  <si>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</si>
  <si>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</si>
  <si>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</si>
  <si>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</si>
  <si>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</si>
  <si>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</si>
  <si>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</si>
  <si>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</si>
  <si>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</si>
  <si>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</si>
  <si>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</si>
  <si>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</si>
  <si>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</si>
  <si>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</si>
  <si>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</si>
  <si>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</si>
  <si>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</si>
  <si>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</si>
  <si>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>Tabela A – Evolução do percentual anual de óbitos cuja causa básica foi codificada com grupos de garbage codes (V99 e Y32 a Y34) no total de óbitos por causas externas, Brasil e Unidades Federadas (2000 a 2020)</t>
  </si>
  <si>
    <t>SFT</t>
  </si>
  <si>
    <t>Sem função de transferência (SFT)</t>
  </si>
  <si>
    <t>0.07</t>
  </si>
  <si>
    <t>AIC* dos modelos testados</t>
  </si>
  <si>
    <t>Coeficiente de regressão**</t>
  </si>
  <si>
    <t>Mês de implantação Uber</t>
  </si>
  <si>
    <t>Capital</t>
  </si>
  <si>
    <t>Óbitos p/Residênc por Capital e Ano do Óbito</t>
  </si>
  <si>
    <t>110020 Porto Velho</t>
  </si>
  <si>
    <t>120040 Rio Branco</t>
  </si>
  <si>
    <t>130260 Manaus</t>
  </si>
  <si>
    <t>140010 Boa Vista</t>
  </si>
  <si>
    <t>150140 Belém</t>
  </si>
  <si>
    <t>160030 Macapá</t>
  </si>
  <si>
    <t>172100 Palmas</t>
  </si>
  <si>
    <t>211130 São Luís</t>
  </si>
  <si>
    <t>221100 Teresina</t>
  </si>
  <si>
    <t>230440 Fortaleza</t>
  </si>
  <si>
    <t>240810 Natal</t>
  </si>
  <si>
    <t>250750 João Pessoa</t>
  </si>
  <si>
    <t>261160 Recife</t>
  </si>
  <si>
    <t>270430 Maceió</t>
  </si>
  <si>
    <t>280030 Aracaju</t>
  </si>
  <si>
    <t>292740 Salvador</t>
  </si>
  <si>
    <t>310620 Belo Horizonte</t>
  </si>
  <si>
    <t>320530 Vitória</t>
  </si>
  <si>
    <t>330455 Rio de Janeiro</t>
  </si>
  <si>
    <t>355030 São Paulo</t>
  </si>
  <si>
    <t>410690 Curitiba</t>
  </si>
  <si>
    <t>420540 Florianópolis</t>
  </si>
  <si>
    <t>431490 Porto Alegre</t>
  </si>
  <si>
    <t>500270 Campo Grande</t>
  </si>
  <si>
    <t>510340 Cuiabá</t>
  </si>
  <si>
    <t>520870 Goiânia</t>
  </si>
  <si>
    <t>530010 Brasília</t>
  </si>
  <si>
    <t>Porto Velho (RO)</t>
  </si>
  <si>
    <t>Rio Branco (AC)</t>
  </si>
  <si>
    <t>Manaus (AM)</t>
  </si>
  <si>
    <t>Roraima (RR)</t>
  </si>
  <si>
    <t>Belém (PA)</t>
  </si>
  <si>
    <t>Macapá (AP)</t>
  </si>
  <si>
    <t>Palmas (TO)</t>
  </si>
  <si>
    <t>São Luís (MA)</t>
  </si>
  <si>
    <t>Teresina (PI)</t>
  </si>
  <si>
    <t>Fortaleza (CE)</t>
  </si>
  <si>
    <t>Natal (RN)</t>
  </si>
  <si>
    <t>João Pessoa (PB)</t>
  </si>
  <si>
    <t>Recife (PE)</t>
  </si>
  <si>
    <t>Maceió (AL)</t>
  </si>
  <si>
    <t>Aracaju (SE)</t>
  </si>
  <si>
    <t>Salvador (BA)</t>
  </si>
  <si>
    <t>Belo Horizonte (MG)</t>
  </si>
  <si>
    <t>Vitória (ES)</t>
  </si>
  <si>
    <t>Rio de Janeiro (RJ)</t>
  </si>
  <si>
    <t>São Paulo (SP)</t>
  </si>
  <si>
    <t>Curitiba (PR)</t>
  </si>
  <si>
    <t>Florianópolis (SC)</t>
  </si>
  <si>
    <t>Porto Alegre (RS)</t>
  </si>
  <si>
    <t>Campo Grande (MS)</t>
  </si>
  <si>
    <t>Cuiabá (MT)</t>
  </si>
  <si>
    <t>Gioânia (GO)</t>
  </si>
  <si>
    <t>Brasília (DF)</t>
  </si>
  <si>
    <t>Todas as capitais</t>
  </si>
  <si>
    <t>Capital (UF)</t>
  </si>
  <si>
    <t>Tabela 2 - Características do modelo de melhor ajuste da taxa padronizada redistribuída mensal de mortalidade por ATT segundo capital, Unidade Federada (UF) e Região de residência da vítima (Brasil, período pré-Uber)</t>
  </si>
  <si>
    <t>Tabela 3 - Testes dos modelos e características do modelo de melhor ajuste para taxa padronizada redistribuída mensal de mortalidade por ATT segundo Unidade Federada e Região de residência da vítima (Brasil, Janeiro de 2000 até 12 meses após implantação do Uber)</t>
  </si>
  <si>
    <t>-</t>
  </si>
  <si>
    <t>Boa Vista (RR)</t>
  </si>
  <si>
    <t>* Foram explicitados os dados apenas dos casos em que um dos modelos com função de transferência (degrau ou rampa) apresentou o melhor ajuste entre os três modelos avaliados. Nos demais casos, considerou-se que existem evidências estatísticas de que não houve impacto da implantação do Uber sobre as taxas de mortalidade por ATT nesses locais.</t>
  </si>
  <si>
    <t>*AIC = critério de informação de Akaike. **Foram explicitados os dados apenas dos casos em que um dos modelos com função de transferência (degrau ou rampa) apresentou o melhor ajuste entre os três modelos avaliados. Nos demais casos, considerou-se que existem evidências estatísticas de que não houve impacto da implantação do Uber sobre as taxas de mortalidade por ATT nesses locais.</t>
  </si>
  <si>
    <t xml:space="preserve">Taxa de mortalidade por ATT pré-Uber* </t>
  </si>
  <si>
    <t xml:space="preserve">Taxa de mortalidade por ATT pós-Uber** </t>
  </si>
  <si>
    <t>Tabela 1 – Média e desvio padrão da taxa padronizada redistribuída mensal de mortalidade por ATT segundo capital, Unidade Federada (UF) e Região de residência da vítima (Brasil, Janeiro de 2000 até 12 meses após implantação do Uber)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</si>
</sst>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indexed="64"/>
      </right>
      <top style="medium">
        <color rgb="FF7F7F7F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2" xfId="0" quotePrefix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7" xfId="0" quotePrefix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6" fillId="4" borderId="0" xfId="0" applyFont="1" applyFill="1"/>
    <xf numFmtId="165" fontId="0" fillId="4" borderId="0" xfId="1" applyNumberFormat="1" applyFont="1" applyFill="1"/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4" fillId="4" borderId="0" xfId="0" applyFont="1" applyFill="1"/>
    <xf numFmtId="0" fontId="4" fillId="0" borderId="0" xfId="0" applyFont="1" applyBorder="1"/>
    <xf numFmtId="2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wrapText="1"/>
    </xf>
    <xf numFmtId="0" fontId="13" fillId="0" borderId="3" xfId="0" applyFont="1" applyBorder="1" applyAlignment="1">
      <alignment vertic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/>
    </xf>
    <xf numFmtId="0" fontId="13" fillId="0" borderId="5" xfId="0" applyFont="1" applyBorder="1" applyAlignment="1">
      <alignment vertical="center"/>
    </xf>
    <xf numFmtId="0" fontId="14" fillId="0" borderId="15" xfId="0" applyFont="1" applyFill="1" applyBorder="1" applyAlignment="1">
      <alignment vertical="center"/>
    </xf>
    <xf numFmtId="2" fontId="14" fillId="0" borderId="4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/>
    </xf>
    <xf numFmtId="2" fontId="14" fillId="0" borderId="4" xfId="0" quotePrefix="1" applyNumberFormat="1" applyFont="1" applyBorder="1" applyAlignment="1">
      <alignment horizontal="center" vertical="center"/>
    </xf>
    <xf numFmtId="0" fontId="14" fillId="0" borderId="14" xfId="0" applyFont="1" applyFill="1" applyBorder="1" applyAlignment="1">
      <alignment vertical="center"/>
    </xf>
    <xf numFmtId="164" fontId="14" fillId="0" borderId="5" xfId="0" applyNumberFormat="1" applyFont="1" applyFill="1" applyBorder="1" applyAlignment="1">
      <alignment horizontal="center"/>
    </xf>
    <xf numFmtId="0" fontId="13" fillId="0" borderId="8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2" fontId="14" fillId="0" borderId="6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/>
    </xf>
    <xf numFmtId="0" fontId="1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/>
    </xf>
    <xf numFmtId="2" fontId="13" fillId="0" borderId="0" xfId="0" applyNumberFormat="1" applyFont="1" applyBorder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2" fontId="14" fillId="0" borderId="2" xfId="0" quotePrefix="1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/>
    </xf>
    <xf numFmtId="164" fontId="13" fillId="0" borderId="2" xfId="0" quotePrefix="1" applyNumberFormat="1" applyFont="1" applyBorder="1" applyAlignment="1">
      <alignment horizontal="center" vertical="center"/>
    </xf>
    <xf numFmtId="164" fontId="13" fillId="0" borderId="3" xfId="0" quotePrefix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4" fillId="0" borderId="0" xfId="0" quotePrefix="1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/>
    </xf>
    <xf numFmtId="164" fontId="14" fillId="0" borderId="0" xfId="0" quotePrefix="1" applyNumberFormat="1" applyFont="1" applyBorder="1" applyAlignment="1">
      <alignment horizontal="center" vertical="center"/>
    </xf>
    <xf numFmtId="164" fontId="14" fillId="0" borderId="5" xfId="0" quotePrefix="1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2" fontId="14" fillId="0" borderId="7" xfId="0" quotePrefix="1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164" fontId="13" fillId="0" borderId="13" xfId="0" applyNumberFormat="1" applyFont="1" applyFill="1" applyBorder="1" applyAlignment="1">
      <alignment horizontal="center"/>
    </xf>
    <xf numFmtId="164" fontId="14" fillId="0" borderId="7" xfId="0" quotePrefix="1" applyNumberFormat="1" applyFont="1" applyBorder="1" applyAlignment="1">
      <alignment horizontal="center" vertical="center"/>
    </xf>
    <xf numFmtId="164" fontId="14" fillId="0" borderId="8" xfId="0" quotePrefix="1" applyNumberFormat="1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/>
    </xf>
    <xf numFmtId="164" fontId="13" fillId="0" borderId="0" xfId="0" quotePrefix="1" applyNumberFormat="1" applyFont="1" applyBorder="1" applyAlignment="1">
      <alignment horizontal="center" vertical="center"/>
    </xf>
    <xf numFmtId="164" fontId="13" fillId="0" borderId="5" xfId="0" quotePrefix="1" applyNumberFormat="1" applyFont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/>
    </xf>
    <xf numFmtId="164" fontId="14" fillId="0" borderId="13" xfId="0" applyNumberFormat="1" applyFont="1" applyBorder="1" applyAlignment="1">
      <alignment horizont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/>
    </xf>
    <xf numFmtId="164" fontId="14" fillId="0" borderId="2" xfId="0" quotePrefix="1" applyNumberFormat="1" applyFont="1" applyBorder="1" applyAlignment="1">
      <alignment horizontal="center" vertical="center"/>
    </xf>
    <xf numFmtId="164" fontId="14" fillId="0" borderId="3" xfId="0" quotePrefix="1" applyNumberFormat="1" applyFont="1" applyBorder="1" applyAlignment="1">
      <alignment horizontal="center" vertical="center"/>
    </xf>
    <xf numFmtId="2" fontId="13" fillId="0" borderId="7" xfId="0" quotePrefix="1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3" fillId="0" borderId="7" xfId="0" quotePrefix="1" applyNumberFormat="1" applyFont="1" applyBorder="1" applyAlignment="1">
      <alignment horizontal="center" vertical="center"/>
    </xf>
    <xf numFmtId="164" fontId="13" fillId="0" borderId="8" xfId="0" quotePrefix="1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64" fontId="13" fillId="0" borderId="7" xfId="0" applyNumberFormat="1" applyFont="1" applyBorder="1" applyAlignment="1">
      <alignment horizontal="center"/>
    </xf>
    <xf numFmtId="0" fontId="14" fillId="0" borderId="0" xfId="0" quotePrefix="1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7" xfId="1" applyNumberFormat="1" applyFont="1" applyBorder="1"/>
    <xf numFmtId="0" fontId="15" fillId="0" borderId="0" xfId="0" applyFont="1"/>
    <xf numFmtId="0" fontId="7" fillId="0" borderId="0" xfId="0" applyFont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2" fontId="13" fillId="0" borderId="17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2" fontId="13" fillId="0" borderId="7" xfId="0" applyNumberFormat="1" applyFont="1" applyBorder="1" applyAlignment="1">
      <alignment horizontal="center" vertical="center" wrapText="1"/>
    </xf>
    <xf numFmtId="2" fontId="13" fillId="0" borderId="8" xfId="0" applyNumberFormat="1" applyFont="1" applyBorder="1" applyAlignment="1">
      <alignment horizontal="center" vertical="center" wrapText="1"/>
    </xf>
    <xf numFmtId="2" fontId="13" fillId="0" borderId="19" xfId="0" applyNumberFormat="1" applyFont="1" applyBorder="1" applyAlignment="1">
      <alignment horizontal="center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3" fillId="0" borderId="14" xfId="0" applyNumberFormat="1" applyFont="1" applyBorder="1" applyAlignment="1">
      <alignment horizontal="center" vertical="center" wrapText="1"/>
    </xf>
    <xf numFmtId="164" fontId="13" fillId="0" borderId="13" xfId="0" applyNumberFormat="1" applyFont="1" applyBorder="1" applyAlignment="1">
      <alignment horizontal="center" vertical="center" wrapText="1"/>
    </xf>
    <xf numFmtId="2" fontId="13" fillId="0" borderId="20" xfId="0" applyNumberFormat="1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165" fontId="15" fillId="0" borderId="16" xfId="1" applyNumberFormat="1" applyFont="1" applyBorder="1"/>
    <xf numFmtId="0" fontId="9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165" fontId="15" fillId="0" borderId="18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165" fontId="15" fillId="0" borderId="13" xfId="1" applyNumberFormat="1" applyFont="1" applyBorder="1"/>
    <xf numFmtId="17" fontId="0" fillId="0" borderId="2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" fontId="0" fillId="0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56DE-1093-4431-B479-531158DAC03F}">
  <dimension ref="A1:J37"/>
  <sheetViews>
    <sheetView topLeftCell="C7" zoomScale="70" zoomScaleNormal="70" workbookViewId="0">
      <selection activeCell="I21" sqref="I21"/>
    </sheetView>
  </sheetViews>
  <sheetFormatPr defaultRowHeight="14.4" x14ac:dyDescent="0.3"/>
  <cols>
    <col min="1" max="1" width="16.5546875" style="45" bestFit="1" customWidth="1"/>
    <col min="2" max="2" width="21.33203125" style="45" bestFit="1" customWidth="1"/>
    <col min="3" max="3" width="8.88671875" style="45"/>
    <col min="4" max="4" width="11.21875" style="45" bestFit="1" customWidth="1"/>
    <col min="5" max="5" width="33" style="45" bestFit="1" customWidth="1"/>
    <col min="6" max="8" width="14.33203125" style="46" customWidth="1"/>
    <col min="9" max="9" width="16.109375" style="45" customWidth="1"/>
    <col min="10" max="10" width="12.33203125" style="47" bestFit="1" customWidth="1"/>
    <col min="11" max="16384" width="8.88671875" style="45"/>
  </cols>
  <sheetData>
    <row r="1" spans="1:10" ht="41.4" customHeight="1" thickBot="1" x14ac:dyDescent="0.35">
      <c r="A1" s="156" t="s">
        <v>0</v>
      </c>
      <c r="B1" s="165" t="s">
        <v>1</v>
      </c>
      <c r="C1" s="167" t="s">
        <v>2</v>
      </c>
      <c r="D1" s="168"/>
      <c r="E1" s="34" t="s">
        <v>3</v>
      </c>
      <c r="F1" s="161" t="s">
        <v>42</v>
      </c>
      <c r="G1" s="162"/>
      <c r="H1" s="163"/>
      <c r="I1" s="154" t="s">
        <v>70</v>
      </c>
      <c r="J1" s="155"/>
    </row>
    <row r="2" spans="1:10" ht="43.2" customHeight="1" thickBot="1" x14ac:dyDescent="0.35">
      <c r="A2" s="164"/>
      <c r="B2" s="166"/>
      <c r="C2" s="10" t="s">
        <v>4</v>
      </c>
      <c r="D2" s="27" t="s">
        <v>5</v>
      </c>
      <c r="E2" s="35" t="s">
        <v>6</v>
      </c>
      <c r="F2" s="40" t="s">
        <v>39</v>
      </c>
      <c r="G2" s="25" t="s">
        <v>40</v>
      </c>
      <c r="H2" s="41" t="s">
        <v>41</v>
      </c>
      <c r="I2" s="24" t="s">
        <v>67</v>
      </c>
      <c r="J2" s="26" t="s">
        <v>66</v>
      </c>
    </row>
    <row r="3" spans="1:10" x14ac:dyDescent="0.3">
      <c r="A3" s="156" t="s">
        <v>7</v>
      </c>
      <c r="B3" s="21" t="s">
        <v>8</v>
      </c>
      <c r="C3" s="28">
        <v>2.64</v>
      </c>
      <c r="D3" s="29">
        <v>0.71</v>
      </c>
      <c r="E3" s="36" t="s">
        <v>43</v>
      </c>
      <c r="F3" s="42">
        <v>416.39</v>
      </c>
      <c r="G3" s="4">
        <v>436.8</v>
      </c>
      <c r="H3" s="5">
        <v>433.57</v>
      </c>
      <c r="I3" s="13" t="s">
        <v>69</v>
      </c>
      <c r="J3" s="14">
        <v>0.1024</v>
      </c>
    </row>
    <row r="4" spans="1:10" x14ac:dyDescent="0.3">
      <c r="A4" s="157"/>
      <c r="B4" s="22" t="s">
        <v>9</v>
      </c>
      <c r="C4" s="30">
        <v>1.56</v>
      </c>
      <c r="D4" s="31">
        <v>0.66</v>
      </c>
      <c r="E4" s="37" t="s">
        <v>44</v>
      </c>
      <c r="F4" s="43">
        <v>467.22</v>
      </c>
      <c r="G4" s="2">
        <v>484.56</v>
      </c>
      <c r="H4" s="6">
        <v>485.99</v>
      </c>
      <c r="I4" s="11" t="s">
        <v>69</v>
      </c>
      <c r="J4" s="15">
        <v>9.8830000000000001E-2</v>
      </c>
    </row>
    <row r="5" spans="1:10" x14ac:dyDescent="0.3">
      <c r="A5" s="157"/>
      <c r="B5" s="22" t="s">
        <v>10</v>
      </c>
      <c r="C5" s="30">
        <v>1.1200000000000001</v>
      </c>
      <c r="D5" s="31">
        <v>0.3</v>
      </c>
      <c r="E5" s="37" t="s">
        <v>45</v>
      </c>
      <c r="F5" s="43">
        <v>69.63</v>
      </c>
      <c r="G5" s="2">
        <v>70.72</v>
      </c>
      <c r="H5" s="6">
        <v>70.67</v>
      </c>
      <c r="I5" s="11" t="s">
        <v>69</v>
      </c>
      <c r="J5" s="15">
        <v>0.2152</v>
      </c>
    </row>
    <row r="6" spans="1:10" x14ac:dyDescent="0.3">
      <c r="A6" s="157"/>
      <c r="B6" s="22" t="s">
        <v>11</v>
      </c>
      <c r="C6" s="30">
        <v>3.08</v>
      </c>
      <c r="D6" s="31">
        <v>1.33</v>
      </c>
      <c r="E6" s="37" t="s">
        <v>46</v>
      </c>
      <c r="F6" s="43">
        <v>808.39</v>
      </c>
      <c r="G6" s="2">
        <v>835.58</v>
      </c>
      <c r="H6" s="6">
        <v>835.66</v>
      </c>
      <c r="I6" s="11" t="s">
        <v>69</v>
      </c>
      <c r="J6" s="15">
        <v>0.78159999999999996</v>
      </c>
    </row>
    <row r="7" spans="1:10" x14ac:dyDescent="0.3">
      <c r="A7" s="157"/>
      <c r="B7" s="22" t="s">
        <v>12</v>
      </c>
      <c r="C7" s="30">
        <v>1.54</v>
      </c>
      <c r="D7" s="31">
        <v>0.36</v>
      </c>
      <c r="E7" s="37" t="s">
        <v>47</v>
      </c>
      <c r="F7" s="43">
        <v>6.57</v>
      </c>
      <c r="G7" s="2">
        <v>10.24</v>
      </c>
      <c r="H7" s="6">
        <v>6.56</v>
      </c>
      <c r="I7" s="1">
        <v>4.9299999999999997E-2</v>
      </c>
      <c r="J7" s="16" t="s">
        <v>72</v>
      </c>
    </row>
    <row r="8" spans="1:10" x14ac:dyDescent="0.3">
      <c r="A8" s="157"/>
      <c r="B8" s="22" t="s">
        <v>13</v>
      </c>
      <c r="C8" s="30">
        <v>1.76</v>
      </c>
      <c r="D8" s="31">
        <v>0.88</v>
      </c>
      <c r="E8" s="37" t="s">
        <v>48</v>
      </c>
      <c r="F8" s="43">
        <v>574.37</v>
      </c>
      <c r="G8" s="2">
        <v>590.52</v>
      </c>
      <c r="H8" s="6">
        <v>590.85</v>
      </c>
      <c r="I8" s="11" t="s">
        <v>69</v>
      </c>
      <c r="J8" s="16">
        <v>3.5869999999999999E-3</v>
      </c>
    </row>
    <row r="9" spans="1:10" ht="15" thickBot="1" x14ac:dyDescent="0.35">
      <c r="A9" s="157"/>
      <c r="B9" s="22" t="s">
        <v>14</v>
      </c>
      <c r="C9" s="30">
        <v>2.85</v>
      </c>
      <c r="D9" s="31">
        <v>0.76</v>
      </c>
      <c r="E9" s="38" t="s">
        <v>49</v>
      </c>
      <c r="F9" s="43">
        <v>482.94</v>
      </c>
      <c r="G9" s="2">
        <v>503.16</v>
      </c>
      <c r="H9" s="6">
        <v>501.99</v>
      </c>
      <c r="I9" s="11" t="s">
        <v>69</v>
      </c>
      <c r="J9" s="16">
        <v>1.471E-4</v>
      </c>
    </row>
    <row r="10" spans="1:10" x14ac:dyDescent="0.3">
      <c r="A10" s="158" t="s">
        <v>15</v>
      </c>
      <c r="B10" s="21" t="s">
        <v>16</v>
      </c>
      <c r="C10" s="28">
        <v>1.74</v>
      </c>
      <c r="D10" s="29">
        <v>0.51</v>
      </c>
      <c r="E10" s="36" t="s">
        <v>47</v>
      </c>
      <c r="F10" s="42">
        <v>82.54</v>
      </c>
      <c r="G10" s="4">
        <v>91.96</v>
      </c>
      <c r="H10" s="5">
        <v>84.92</v>
      </c>
      <c r="I10" s="13" t="s">
        <v>69</v>
      </c>
      <c r="J10" s="18">
        <v>4.2689999999999999E-2</v>
      </c>
    </row>
    <row r="11" spans="1:10" x14ac:dyDescent="0.3">
      <c r="A11" s="159"/>
      <c r="B11" s="22" t="s">
        <v>17</v>
      </c>
      <c r="C11" s="30">
        <v>2.36</v>
      </c>
      <c r="D11" s="31">
        <v>0.73</v>
      </c>
      <c r="E11" s="37" t="s">
        <v>50</v>
      </c>
      <c r="F11" s="43">
        <v>222.03</v>
      </c>
      <c r="G11" s="8" t="s">
        <v>71</v>
      </c>
      <c r="H11" s="6">
        <v>242.61</v>
      </c>
      <c r="I11" s="11" t="s">
        <v>69</v>
      </c>
      <c r="J11" s="15">
        <v>0.62770000000000004</v>
      </c>
    </row>
    <row r="12" spans="1:10" x14ac:dyDescent="0.3">
      <c r="A12" s="159"/>
      <c r="B12" s="22" t="s">
        <v>18</v>
      </c>
      <c r="C12" s="30">
        <v>2.06</v>
      </c>
      <c r="D12" s="31">
        <v>0.41</v>
      </c>
      <c r="E12" s="37" t="s">
        <v>51</v>
      </c>
      <c r="F12" s="43">
        <v>36.450000000000003</v>
      </c>
      <c r="G12" s="2">
        <v>47.14</v>
      </c>
      <c r="H12" s="6">
        <v>50.14</v>
      </c>
      <c r="I12" s="11" t="s">
        <v>69</v>
      </c>
      <c r="J12" s="15">
        <v>0.12089999999999999</v>
      </c>
    </row>
    <row r="13" spans="1:10" x14ac:dyDescent="0.3">
      <c r="A13" s="159"/>
      <c r="B13" s="22" t="s">
        <v>19</v>
      </c>
      <c r="C13" s="30">
        <v>1.52</v>
      </c>
      <c r="D13" s="31">
        <v>0.33</v>
      </c>
      <c r="E13" s="37" t="s">
        <v>52</v>
      </c>
      <c r="F13" s="43">
        <v>120.07</v>
      </c>
      <c r="G13" s="2">
        <v>122.2</v>
      </c>
      <c r="H13" s="6">
        <v>122.73</v>
      </c>
      <c r="I13" s="11" t="s">
        <v>69</v>
      </c>
      <c r="J13" s="15">
        <v>0.32140000000000002</v>
      </c>
    </row>
    <row r="14" spans="1:10" x14ac:dyDescent="0.3">
      <c r="A14" s="159"/>
      <c r="B14" s="22" t="s">
        <v>20</v>
      </c>
      <c r="C14" s="30">
        <v>1.76</v>
      </c>
      <c r="D14" s="31">
        <v>0.43</v>
      </c>
      <c r="E14" s="37" t="s">
        <v>53</v>
      </c>
      <c r="F14" s="43">
        <v>148.81</v>
      </c>
      <c r="G14" s="2">
        <v>160.32</v>
      </c>
      <c r="H14" s="6">
        <v>154.55000000000001</v>
      </c>
      <c r="I14" s="11" t="s">
        <v>69</v>
      </c>
      <c r="J14" s="15">
        <v>0.18490000000000001</v>
      </c>
    </row>
    <row r="15" spans="1:10" x14ac:dyDescent="0.3">
      <c r="A15" s="159"/>
      <c r="B15" s="22" t="s">
        <v>21</v>
      </c>
      <c r="C15" s="30">
        <v>1.75</v>
      </c>
      <c r="D15" s="31">
        <v>0.28999999999999998</v>
      </c>
      <c r="E15" s="37" t="s">
        <v>54</v>
      </c>
      <c r="F15" s="43">
        <v>-55.8</v>
      </c>
      <c r="G15" s="2">
        <v>-48.55</v>
      </c>
      <c r="H15" s="6">
        <v>-39.659999999999997</v>
      </c>
      <c r="I15" s="11" t="s">
        <v>69</v>
      </c>
      <c r="J15" s="15">
        <v>0.59530000000000005</v>
      </c>
    </row>
    <row r="16" spans="1:10" x14ac:dyDescent="0.3">
      <c r="A16" s="159"/>
      <c r="B16" s="22" t="s">
        <v>22</v>
      </c>
      <c r="C16" s="30">
        <v>1.87</v>
      </c>
      <c r="D16" s="31">
        <v>0.45</v>
      </c>
      <c r="E16" s="37" t="s">
        <v>55</v>
      </c>
      <c r="F16" s="43">
        <v>241.66</v>
      </c>
      <c r="G16" s="2">
        <v>248.66</v>
      </c>
      <c r="H16" s="6">
        <v>252.81</v>
      </c>
      <c r="I16" s="11" t="s">
        <v>69</v>
      </c>
      <c r="J16" s="19">
        <v>7.0919999999999997E-2</v>
      </c>
    </row>
    <row r="17" spans="1:10" x14ac:dyDescent="0.3">
      <c r="A17" s="159"/>
      <c r="B17" s="22" t="s">
        <v>23</v>
      </c>
      <c r="C17" s="30">
        <v>2.08</v>
      </c>
      <c r="D17" s="31">
        <v>0.54</v>
      </c>
      <c r="E17" s="38" t="s">
        <v>56</v>
      </c>
      <c r="F17" s="43">
        <v>320.89</v>
      </c>
      <c r="G17" s="2">
        <v>343.71</v>
      </c>
      <c r="H17" s="6">
        <v>329.68</v>
      </c>
      <c r="I17" s="11" t="s">
        <v>69</v>
      </c>
      <c r="J17" s="16">
        <v>2.2540000000000001E-2</v>
      </c>
    </row>
    <row r="18" spans="1:10" ht="15" thickBot="1" x14ac:dyDescent="0.35">
      <c r="A18" s="159"/>
      <c r="B18" s="22" t="s">
        <v>24</v>
      </c>
      <c r="C18" s="30">
        <v>1.36</v>
      </c>
      <c r="D18" s="31">
        <v>0.28999999999999998</v>
      </c>
      <c r="E18" s="37" t="s">
        <v>57</v>
      </c>
      <c r="F18" s="43">
        <v>-138.07</v>
      </c>
      <c r="G18" s="2">
        <v>-148.08000000000001</v>
      </c>
      <c r="H18" s="6">
        <v>-110.67</v>
      </c>
      <c r="I18" s="12">
        <v>-11017</v>
      </c>
      <c r="J18" s="15">
        <v>0.86660000000000004</v>
      </c>
    </row>
    <row r="19" spans="1:10" x14ac:dyDescent="0.3">
      <c r="A19" s="156" t="s">
        <v>25</v>
      </c>
      <c r="B19" s="21" t="s">
        <v>26</v>
      </c>
      <c r="C19" s="28">
        <v>1.67</v>
      </c>
      <c r="D19" s="29">
        <v>0.28000000000000003</v>
      </c>
      <c r="E19" s="36" t="s">
        <v>58</v>
      </c>
      <c r="F19" s="42">
        <v>-187.42</v>
      </c>
      <c r="G19" s="4">
        <v>-162.5</v>
      </c>
      <c r="H19" s="5">
        <v>-193.38</v>
      </c>
      <c r="I19" s="3">
        <v>-0.15959999999999999</v>
      </c>
      <c r="J19" s="14">
        <v>0.19170000000000001</v>
      </c>
    </row>
    <row r="20" spans="1:10" x14ac:dyDescent="0.3">
      <c r="A20" s="157"/>
      <c r="B20" s="22" t="s">
        <v>27</v>
      </c>
      <c r="C20" s="30">
        <v>2.2400000000000002</v>
      </c>
      <c r="D20" s="31">
        <v>0.45</v>
      </c>
      <c r="E20" s="37" t="s">
        <v>59</v>
      </c>
      <c r="F20" s="43">
        <v>177.73</v>
      </c>
      <c r="G20" s="2">
        <v>181.51</v>
      </c>
      <c r="H20" s="6">
        <v>196.53</v>
      </c>
      <c r="I20" s="11" t="s">
        <v>69</v>
      </c>
      <c r="J20" s="15">
        <v>0.31680000000000003</v>
      </c>
    </row>
    <row r="21" spans="1:10" x14ac:dyDescent="0.3">
      <c r="A21" s="157"/>
      <c r="B21" s="22" t="s">
        <v>28</v>
      </c>
      <c r="C21" s="30">
        <v>1.6</v>
      </c>
      <c r="D21" s="31">
        <v>0.3</v>
      </c>
      <c r="E21" s="37" t="s">
        <v>60</v>
      </c>
      <c r="F21" s="43">
        <v>-216.81</v>
      </c>
      <c r="G21" s="2">
        <v>-213.81</v>
      </c>
      <c r="H21" s="6">
        <v>-219.72</v>
      </c>
      <c r="I21" s="1">
        <v>-0.51549999999999996</v>
      </c>
      <c r="J21" s="15">
        <v>0.2437</v>
      </c>
    </row>
    <row r="22" spans="1:10" ht="15" thickBot="1" x14ac:dyDescent="0.35">
      <c r="A22" s="157"/>
      <c r="B22" s="22" t="s">
        <v>29</v>
      </c>
      <c r="C22" s="30">
        <v>1.45</v>
      </c>
      <c r="D22" s="31">
        <v>0.31</v>
      </c>
      <c r="E22" s="38" t="s">
        <v>68</v>
      </c>
      <c r="F22" s="43">
        <v>-302.88</v>
      </c>
      <c r="G22" s="2">
        <v>-312.2</v>
      </c>
      <c r="H22" s="6">
        <v>-313.14999999999998</v>
      </c>
      <c r="I22" s="1">
        <v>-4.9399999999999999E-2</v>
      </c>
      <c r="J22" s="16">
        <v>1.0160000000000001E-2</v>
      </c>
    </row>
    <row r="23" spans="1:10" x14ac:dyDescent="0.3">
      <c r="A23" s="156" t="s">
        <v>30</v>
      </c>
      <c r="B23" s="21" t="s">
        <v>31</v>
      </c>
      <c r="C23" s="28">
        <v>2.3199999999999998</v>
      </c>
      <c r="D23" s="29">
        <v>0.4</v>
      </c>
      <c r="E23" s="36" t="s">
        <v>61</v>
      </c>
      <c r="F23" s="42">
        <v>11.67</v>
      </c>
      <c r="G23" s="4">
        <v>40.299999999999997</v>
      </c>
      <c r="H23" s="5">
        <v>13.99</v>
      </c>
      <c r="I23" s="13" t="s">
        <v>69</v>
      </c>
      <c r="J23" s="18">
        <v>1.585E-2</v>
      </c>
    </row>
    <row r="24" spans="1:10" x14ac:dyDescent="0.3">
      <c r="A24" s="157"/>
      <c r="B24" s="22" t="s">
        <v>32</v>
      </c>
      <c r="C24" s="30">
        <v>2.35</v>
      </c>
      <c r="D24" s="31">
        <v>0.51</v>
      </c>
      <c r="E24" s="37" t="s">
        <v>62</v>
      </c>
      <c r="F24" s="43">
        <v>118.89</v>
      </c>
      <c r="G24" s="2">
        <v>122.67</v>
      </c>
      <c r="H24" s="6">
        <v>126.31</v>
      </c>
      <c r="I24" s="11" t="s">
        <v>69</v>
      </c>
      <c r="J24" s="15">
        <v>0.28289999999999998</v>
      </c>
    </row>
    <row r="25" spans="1:10" ht="15" thickBot="1" x14ac:dyDescent="0.35">
      <c r="A25" s="157"/>
      <c r="B25" s="22" t="s">
        <v>33</v>
      </c>
      <c r="C25" s="30">
        <v>1.54</v>
      </c>
      <c r="D25" s="31">
        <v>0.25</v>
      </c>
      <c r="E25" s="37" t="s">
        <v>62</v>
      </c>
      <c r="F25" s="43">
        <v>-124.56</v>
      </c>
      <c r="G25" s="2">
        <v>-119.18</v>
      </c>
      <c r="H25" s="6">
        <v>-129.59</v>
      </c>
      <c r="I25" s="1">
        <v>-8.8999999999999996E-2</v>
      </c>
      <c r="J25" s="16">
        <v>4.3889999999999998E-2</v>
      </c>
    </row>
    <row r="26" spans="1:10" x14ac:dyDescent="0.3">
      <c r="A26" s="158" t="s">
        <v>34</v>
      </c>
      <c r="B26" s="21" t="s">
        <v>35</v>
      </c>
      <c r="C26" s="28">
        <v>2.4</v>
      </c>
      <c r="D26" s="29">
        <v>0.56000000000000005</v>
      </c>
      <c r="E26" s="36" t="s">
        <v>62</v>
      </c>
      <c r="F26" s="42">
        <v>298.02</v>
      </c>
      <c r="G26" s="4">
        <v>311.04000000000002</v>
      </c>
      <c r="H26" s="5">
        <v>308.32</v>
      </c>
      <c r="I26" s="13" t="s">
        <v>69</v>
      </c>
      <c r="J26" s="14">
        <v>0.14810000000000001</v>
      </c>
    </row>
    <row r="27" spans="1:10" x14ac:dyDescent="0.3">
      <c r="A27" s="159"/>
      <c r="B27" s="22" t="s">
        <v>36</v>
      </c>
      <c r="C27" s="30">
        <v>2.82</v>
      </c>
      <c r="D27" s="31">
        <v>0.55000000000000004</v>
      </c>
      <c r="E27" s="38" t="s">
        <v>63</v>
      </c>
      <c r="F27" s="43">
        <v>317.51</v>
      </c>
      <c r="G27" s="2">
        <v>341.39</v>
      </c>
      <c r="H27" s="6">
        <v>329.5</v>
      </c>
      <c r="I27" s="11" t="s">
        <v>69</v>
      </c>
      <c r="J27" s="15">
        <v>0.11849999999999999</v>
      </c>
    </row>
    <row r="28" spans="1:10" x14ac:dyDescent="0.3">
      <c r="A28" s="159"/>
      <c r="B28" s="22" t="s">
        <v>37</v>
      </c>
      <c r="C28" s="30">
        <v>2.42</v>
      </c>
      <c r="D28" s="31">
        <v>0.42</v>
      </c>
      <c r="E28" s="37" t="s">
        <v>64</v>
      </c>
      <c r="F28" s="43">
        <v>87.1</v>
      </c>
      <c r="G28" s="2">
        <v>88.27</v>
      </c>
      <c r="H28" s="6">
        <v>98.73</v>
      </c>
      <c r="I28" s="11" t="s">
        <v>69</v>
      </c>
      <c r="J28" s="16" t="s">
        <v>72</v>
      </c>
    </row>
    <row r="29" spans="1:10" ht="15" thickBot="1" x14ac:dyDescent="0.35">
      <c r="A29" s="160"/>
      <c r="B29" s="23" t="s">
        <v>38</v>
      </c>
      <c r="C29" s="32">
        <v>1.66</v>
      </c>
      <c r="D29" s="33">
        <v>0.53</v>
      </c>
      <c r="E29" s="39" t="s">
        <v>65</v>
      </c>
      <c r="F29" s="44">
        <v>165.71</v>
      </c>
      <c r="G29" s="9" t="s">
        <v>71</v>
      </c>
      <c r="H29" s="7">
        <v>166.22</v>
      </c>
      <c r="I29" s="17" t="s">
        <v>69</v>
      </c>
      <c r="J29" s="20">
        <v>0.82330000000000003</v>
      </c>
    </row>
    <row r="32" spans="1:10" x14ac:dyDescent="0.3">
      <c r="A32" s="153" t="s">
        <v>73</v>
      </c>
      <c r="B32" s="153"/>
      <c r="C32" s="153"/>
      <c r="D32" s="153"/>
      <c r="E32" s="153"/>
    </row>
    <row r="33" spans="1:5" x14ac:dyDescent="0.3">
      <c r="A33" s="153"/>
      <c r="B33" s="153"/>
      <c r="C33" s="153"/>
      <c r="D33" s="153"/>
      <c r="E33" s="153"/>
    </row>
    <row r="34" spans="1:5" x14ac:dyDescent="0.3">
      <c r="A34" s="153"/>
      <c r="B34" s="153"/>
      <c r="C34" s="153"/>
      <c r="D34" s="153"/>
      <c r="E34" s="153"/>
    </row>
    <row r="35" spans="1:5" x14ac:dyDescent="0.3">
      <c r="A35" s="153"/>
      <c r="B35" s="153"/>
      <c r="C35" s="153"/>
      <c r="D35" s="153"/>
      <c r="E35" s="153"/>
    </row>
    <row r="36" spans="1:5" x14ac:dyDescent="0.3">
      <c r="A36" s="153"/>
      <c r="B36" s="153"/>
      <c r="C36" s="153"/>
      <c r="D36" s="153"/>
      <c r="E36" s="153"/>
    </row>
    <row r="37" spans="1:5" x14ac:dyDescent="0.3">
      <c r="A37" s="153"/>
      <c r="B37" s="153"/>
      <c r="C37" s="153"/>
      <c r="D37" s="153"/>
      <c r="E37" s="153"/>
    </row>
  </sheetData>
  <mergeCells count="11">
    <mergeCell ref="A32:E37"/>
    <mergeCell ref="I1:J1"/>
    <mergeCell ref="A19:A22"/>
    <mergeCell ref="A23:A25"/>
    <mergeCell ref="A26:A29"/>
    <mergeCell ref="F1:H1"/>
    <mergeCell ref="A1:A2"/>
    <mergeCell ref="B1:B2"/>
    <mergeCell ref="C1:D1"/>
    <mergeCell ref="A3:A9"/>
    <mergeCell ref="A10:A18"/>
  </mergeCells>
  <conditionalFormatting sqref="F3:H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H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H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H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H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H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H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6E8F-B429-498F-A0F5-B1BC4B829D92}">
  <dimension ref="A1:AE99"/>
  <sheetViews>
    <sheetView topLeftCell="A69" zoomScale="70" zoomScaleNormal="70" workbookViewId="0">
      <selection activeCell="B75" sqref="B75"/>
    </sheetView>
  </sheetViews>
  <sheetFormatPr defaultRowHeight="14.4" x14ac:dyDescent="0.3"/>
  <cols>
    <col min="1" max="1" width="15.5546875" bestFit="1" customWidth="1"/>
    <col min="2" max="2" width="19.77734375" customWidth="1"/>
  </cols>
  <sheetData>
    <row r="1" spans="2:24" x14ac:dyDescent="0.3">
      <c r="B1" t="s">
        <v>89</v>
      </c>
    </row>
    <row r="2" spans="2:24" x14ac:dyDescent="0.3">
      <c r="B2" t="s">
        <v>129</v>
      </c>
    </row>
    <row r="3" spans="2:24" x14ac:dyDescent="0.3">
      <c r="B3" t="s">
        <v>90</v>
      </c>
    </row>
    <row r="4" spans="2:24" x14ac:dyDescent="0.3">
      <c r="B4" t="s">
        <v>91</v>
      </c>
    </row>
    <row r="5" spans="2:24" x14ac:dyDescent="0.3">
      <c r="B5" t="s">
        <v>128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 t="s">
        <v>93</v>
      </c>
    </row>
    <row r="6" spans="2:24" x14ac:dyDescent="0.3">
      <c r="B6" t="s">
        <v>130</v>
      </c>
      <c r="C6">
        <v>13</v>
      </c>
      <c r="D6">
        <v>8</v>
      </c>
      <c r="E6">
        <v>38</v>
      </c>
      <c r="F6">
        <v>24</v>
      </c>
      <c r="G6">
        <v>17</v>
      </c>
      <c r="H6">
        <v>55</v>
      </c>
      <c r="I6">
        <v>25</v>
      </c>
      <c r="J6">
        <v>13</v>
      </c>
      <c r="K6">
        <v>4</v>
      </c>
      <c r="L6">
        <v>8</v>
      </c>
      <c r="M6">
        <v>8</v>
      </c>
      <c r="N6">
        <v>6</v>
      </c>
      <c r="O6">
        <v>11</v>
      </c>
      <c r="P6">
        <v>1</v>
      </c>
      <c r="Q6">
        <v>2</v>
      </c>
      <c r="R6" t="s">
        <v>188</v>
      </c>
      <c r="S6" t="s">
        <v>188</v>
      </c>
      <c r="T6">
        <v>2</v>
      </c>
      <c r="U6">
        <v>3</v>
      </c>
      <c r="V6">
        <v>33</v>
      </c>
      <c r="W6">
        <v>26</v>
      </c>
      <c r="X6">
        <v>297</v>
      </c>
    </row>
    <row r="7" spans="2:24" x14ac:dyDescent="0.3">
      <c r="B7" t="s">
        <v>131</v>
      </c>
      <c r="C7" t="s">
        <v>188</v>
      </c>
      <c r="D7" t="s">
        <v>188</v>
      </c>
      <c r="E7" t="s">
        <v>188</v>
      </c>
      <c r="F7" t="s">
        <v>188</v>
      </c>
      <c r="G7">
        <v>1</v>
      </c>
      <c r="H7">
        <v>1</v>
      </c>
      <c r="I7" t="s">
        <v>188</v>
      </c>
      <c r="J7" t="s">
        <v>188</v>
      </c>
      <c r="K7" t="s">
        <v>188</v>
      </c>
      <c r="L7">
        <v>1</v>
      </c>
      <c r="M7">
        <v>1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>
        <v>4</v>
      </c>
    </row>
    <row r="8" spans="2:24" x14ac:dyDescent="0.3">
      <c r="B8" t="s">
        <v>132</v>
      </c>
      <c r="C8">
        <v>5</v>
      </c>
      <c r="D8">
        <v>8</v>
      </c>
      <c r="E8">
        <v>6</v>
      </c>
      <c r="F8" t="s">
        <v>188</v>
      </c>
      <c r="G8">
        <v>2</v>
      </c>
      <c r="H8" t="s">
        <v>188</v>
      </c>
      <c r="I8" t="s">
        <v>188</v>
      </c>
      <c r="J8">
        <v>1</v>
      </c>
      <c r="K8">
        <v>1</v>
      </c>
      <c r="L8">
        <v>4</v>
      </c>
      <c r="M8">
        <v>3</v>
      </c>
      <c r="N8">
        <v>3</v>
      </c>
      <c r="O8">
        <v>2</v>
      </c>
      <c r="P8">
        <v>3</v>
      </c>
      <c r="Q8">
        <v>8</v>
      </c>
      <c r="R8">
        <v>7</v>
      </c>
      <c r="S8">
        <v>8</v>
      </c>
      <c r="T8">
        <v>6</v>
      </c>
      <c r="U8">
        <v>2</v>
      </c>
      <c r="V8">
        <v>5</v>
      </c>
      <c r="W8">
        <v>2</v>
      </c>
      <c r="X8">
        <v>76</v>
      </c>
    </row>
    <row r="9" spans="2:24" x14ac:dyDescent="0.3">
      <c r="B9" t="s">
        <v>133</v>
      </c>
      <c r="C9">
        <v>20</v>
      </c>
      <c r="D9">
        <v>7</v>
      </c>
      <c r="E9">
        <v>12</v>
      </c>
      <c r="F9">
        <v>39</v>
      </c>
      <c r="G9">
        <v>50</v>
      </c>
      <c r="H9">
        <v>12</v>
      </c>
      <c r="I9">
        <v>5</v>
      </c>
      <c r="J9" t="s">
        <v>188</v>
      </c>
      <c r="K9">
        <v>10</v>
      </c>
      <c r="L9">
        <v>13</v>
      </c>
      <c r="M9">
        <v>12</v>
      </c>
      <c r="N9">
        <v>9</v>
      </c>
      <c r="O9">
        <v>20</v>
      </c>
      <c r="P9">
        <v>23</v>
      </c>
      <c r="Q9">
        <v>29</v>
      </c>
      <c r="R9">
        <v>14</v>
      </c>
      <c r="S9">
        <v>14</v>
      </c>
      <c r="T9">
        <v>16</v>
      </c>
      <c r="U9">
        <v>33</v>
      </c>
      <c r="V9">
        <v>29</v>
      </c>
      <c r="W9">
        <v>41</v>
      </c>
      <c r="X9">
        <v>408</v>
      </c>
    </row>
    <row r="10" spans="2:24" x14ac:dyDescent="0.3">
      <c r="B10" t="s">
        <v>134</v>
      </c>
      <c r="C10">
        <v>2</v>
      </c>
      <c r="D10">
        <v>13</v>
      </c>
      <c r="E10">
        <v>3</v>
      </c>
      <c r="F10">
        <v>12</v>
      </c>
      <c r="G10">
        <v>2</v>
      </c>
      <c r="H10">
        <v>15</v>
      </c>
      <c r="I10">
        <v>6</v>
      </c>
      <c r="J10">
        <v>8</v>
      </c>
      <c r="K10">
        <v>6</v>
      </c>
      <c r="L10">
        <v>3</v>
      </c>
      <c r="M10">
        <v>3</v>
      </c>
      <c r="N10">
        <v>2</v>
      </c>
      <c r="O10">
        <v>2</v>
      </c>
      <c r="P10">
        <v>1</v>
      </c>
      <c r="Q10">
        <v>3</v>
      </c>
      <c r="R10">
        <v>3</v>
      </c>
      <c r="S10">
        <v>2</v>
      </c>
      <c r="T10">
        <v>6</v>
      </c>
      <c r="U10">
        <v>29</v>
      </c>
      <c r="V10">
        <v>13</v>
      </c>
      <c r="W10">
        <v>16</v>
      </c>
      <c r="X10">
        <v>150</v>
      </c>
    </row>
    <row r="11" spans="2:24" x14ac:dyDescent="0.3">
      <c r="B11" t="s">
        <v>135</v>
      </c>
      <c r="C11" t="s">
        <v>188</v>
      </c>
      <c r="D11" t="s">
        <v>188</v>
      </c>
      <c r="E11">
        <v>1</v>
      </c>
      <c r="F11" t="s">
        <v>188</v>
      </c>
      <c r="G11" t="s">
        <v>188</v>
      </c>
      <c r="H11" t="s">
        <v>188</v>
      </c>
      <c r="I11" t="s">
        <v>188</v>
      </c>
      <c r="J11" t="s">
        <v>188</v>
      </c>
      <c r="K11">
        <v>3</v>
      </c>
      <c r="L11">
        <v>3</v>
      </c>
      <c r="M11">
        <v>11</v>
      </c>
      <c r="N11">
        <v>2</v>
      </c>
      <c r="O11">
        <v>3</v>
      </c>
      <c r="P11">
        <v>21</v>
      </c>
      <c r="Q11">
        <v>17</v>
      </c>
      <c r="R11">
        <v>13</v>
      </c>
      <c r="S11">
        <v>1</v>
      </c>
      <c r="T11" t="s">
        <v>188</v>
      </c>
      <c r="U11">
        <v>3</v>
      </c>
      <c r="V11">
        <v>8</v>
      </c>
      <c r="W11">
        <v>9</v>
      </c>
      <c r="X11">
        <v>95</v>
      </c>
    </row>
    <row r="12" spans="2:24" x14ac:dyDescent="0.3">
      <c r="B12" t="s">
        <v>136</v>
      </c>
      <c r="C12">
        <v>6</v>
      </c>
      <c r="D12">
        <v>1</v>
      </c>
      <c r="E12">
        <v>5</v>
      </c>
      <c r="F12" t="s">
        <v>188</v>
      </c>
      <c r="G12">
        <v>1</v>
      </c>
      <c r="H12">
        <v>11</v>
      </c>
      <c r="I12" t="s">
        <v>188</v>
      </c>
      <c r="J12">
        <v>2</v>
      </c>
      <c r="K12">
        <v>9</v>
      </c>
      <c r="L12">
        <v>5</v>
      </c>
      <c r="M12">
        <v>4</v>
      </c>
      <c r="N12">
        <v>3</v>
      </c>
      <c r="O12">
        <v>1</v>
      </c>
      <c r="P12">
        <v>7</v>
      </c>
      <c r="Q12">
        <v>8</v>
      </c>
      <c r="R12">
        <v>2</v>
      </c>
      <c r="S12">
        <v>4</v>
      </c>
      <c r="T12" t="s">
        <v>188</v>
      </c>
      <c r="U12">
        <v>1</v>
      </c>
      <c r="V12">
        <v>6</v>
      </c>
      <c r="W12">
        <v>8</v>
      </c>
      <c r="X12">
        <v>84</v>
      </c>
    </row>
    <row r="13" spans="2:24" x14ac:dyDescent="0.3">
      <c r="B13" t="s">
        <v>137</v>
      </c>
      <c r="C13">
        <v>40</v>
      </c>
      <c r="D13">
        <v>28</v>
      </c>
      <c r="E13">
        <v>20</v>
      </c>
      <c r="F13">
        <v>23</v>
      </c>
      <c r="G13">
        <v>15</v>
      </c>
      <c r="H13">
        <v>16</v>
      </c>
      <c r="I13">
        <v>13</v>
      </c>
      <c r="J13">
        <v>12</v>
      </c>
      <c r="K13">
        <v>8</v>
      </c>
      <c r="L13">
        <v>12</v>
      </c>
      <c r="M13">
        <v>16</v>
      </c>
      <c r="N13">
        <v>16</v>
      </c>
      <c r="O13">
        <v>17</v>
      </c>
      <c r="P13">
        <v>12</v>
      </c>
      <c r="Q13">
        <v>14</v>
      </c>
      <c r="R13">
        <v>16</v>
      </c>
      <c r="S13">
        <v>19</v>
      </c>
      <c r="T13">
        <v>2</v>
      </c>
      <c r="U13" t="s">
        <v>188</v>
      </c>
      <c r="V13">
        <v>2</v>
      </c>
      <c r="W13">
        <v>1</v>
      </c>
      <c r="X13">
        <v>302</v>
      </c>
    </row>
    <row r="14" spans="2:24" x14ac:dyDescent="0.3">
      <c r="B14" t="s">
        <v>138</v>
      </c>
      <c r="C14">
        <v>19</v>
      </c>
      <c r="D14">
        <v>7</v>
      </c>
      <c r="E14">
        <v>5</v>
      </c>
      <c r="F14">
        <v>1</v>
      </c>
      <c r="G14">
        <v>1</v>
      </c>
      <c r="H14">
        <v>4</v>
      </c>
      <c r="I14">
        <v>11</v>
      </c>
      <c r="J14">
        <v>5</v>
      </c>
      <c r="K14">
        <v>13</v>
      </c>
      <c r="L14">
        <v>11</v>
      </c>
      <c r="M14">
        <v>11</v>
      </c>
      <c r="N14">
        <v>10</v>
      </c>
      <c r="O14">
        <v>10</v>
      </c>
      <c r="P14">
        <v>24</v>
      </c>
      <c r="Q14">
        <v>29</v>
      </c>
      <c r="R14">
        <v>25</v>
      </c>
      <c r="S14">
        <v>20</v>
      </c>
      <c r="T14">
        <v>28</v>
      </c>
      <c r="U14">
        <v>37</v>
      </c>
      <c r="V14">
        <v>38</v>
      </c>
      <c r="W14">
        <v>54</v>
      </c>
      <c r="X14">
        <v>363</v>
      </c>
    </row>
    <row r="15" spans="2:24" x14ac:dyDescent="0.3">
      <c r="B15" t="s">
        <v>139</v>
      </c>
      <c r="C15">
        <v>4</v>
      </c>
      <c r="D15">
        <v>55</v>
      </c>
      <c r="E15">
        <v>41</v>
      </c>
      <c r="F15">
        <v>101</v>
      </c>
      <c r="G15">
        <v>63</v>
      </c>
      <c r="H15">
        <v>36</v>
      </c>
      <c r="I15">
        <v>80</v>
      </c>
      <c r="J15">
        <v>99</v>
      </c>
      <c r="K15">
        <v>99</v>
      </c>
      <c r="L15">
        <v>143</v>
      </c>
      <c r="M15">
        <v>194</v>
      </c>
      <c r="N15">
        <v>264</v>
      </c>
      <c r="O15">
        <v>251</v>
      </c>
      <c r="P15">
        <v>176</v>
      </c>
      <c r="Q15">
        <v>130</v>
      </c>
      <c r="R15">
        <v>280</v>
      </c>
      <c r="S15">
        <v>270</v>
      </c>
      <c r="T15">
        <v>279</v>
      </c>
      <c r="U15">
        <v>293</v>
      </c>
      <c r="V15">
        <v>355</v>
      </c>
      <c r="W15">
        <v>471</v>
      </c>
      <c r="X15">
        <v>3684</v>
      </c>
    </row>
    <row r="16" spans="2:24" x14ac:dyDescent="0.3">
      <c r="B16" t="s">
        <v>140</v>
      </c>
      <c r="C16">
        <v>104</v>
      </c>
      <c r="D16">
        <v>81</v>
      </c>
      <c r="E16">
        <v>74</v>
      </c>
      <c r="F16">
        <v>103</v>
      </c>
      <c r="G16">
        <v>82</v>
      </c>
      <c r="H16">
        <v>66</v>
      </c>
      <c r="I16">
        <v>66</v>
      </c>
      <c r="J16">
        <v>62</v>
      </c>
      <c r="K16">
        <v>59</v>
      </c>
      <c r="L16">
        <v>60</v>
      </c>
      <c r="M16">
        <v>23</v>
      </c>
      <c r="N16">
        <v>43</v>
      </c>
      <c r="O16">
        <v>33</v>
      </c>
      <c r="P16">
        <v>31</v>
      </c>
      <c r="Q16">
        <v>32</v>
      </c>
      <c r="R16">
        <v>38</v>
      </c>
      <c r="S16">
        <v>42</v>
      </c>
      <c r="T16">
        <v>36</v>
      </c>
      <c r="U16">
        <v>41</v>
      </c>
      <c r="V16">
        <v>51</v>
      </c>
      <c r="W16">
        <v>45</v>
      </c>
      <c r="X16">
        <v>1172</v>
      </c>
    </row>
    <row r="17" spans="2:24" x14ac:dyDescent="0.3">
      <c r="B17" t="s">
        <v>141</v>
      </c>
      <c r="C17">
        <v>14</v>
      </c>
      <c r="D17">
        <v>2</v>
      </c>
      <c r="E17">
        <v>2</v>
      </c>
      <c r="F17" t="s">
        <v>188</v>
      </c>
      <c r="G17">
        <v>1</v>
      </c>
      <c r="H17">
        <v>6</v>
      </c>
      <c r="I17" t="s">
        <v>188</v>
      </c>
      <c r="J17">
        <v>4</v>
      </c>
      <c r="K17">
        <v>2</v>
      </c>
      <c r="L17" t="s">
        <v>188</v>
      </c>
      <c r="M17" t="s">
        <v>188</v>
      </c>
      <c r="N17">
        <v>6</v>
      </c>
      <c r="O17" t="s">
        <v>188</v>
      </c>
      <c r="P17" t="s">
        <v>188</v>
      </c>
      <c r="Q17">
        <v>2</v>
      </c>
      <c r="R17">
        <v>4</v>
      </c>
      <c r="S17">
        <v>3</v>
      </c>
      <c r="T17">
        <v>4</v>
      </c>
      <c r="U17">
        <v>6</v>
      </c>
      <c r="V17">
        <v>9</v>
      </c>
      <c r="W17">
        <v>6</v>
      </c>
      <c r="X17">
        <v>71</v>
      </c>
    </row>
    <row r="18" spans="2:24" x14ac:dyDescent="0.3">
      <c r="B18" t="s">
        <v>142</v>
      </c>
      <c r="C18">
        <v>19</v>
      </c>
      <c r="D18">
        <v>13</v>
      </c>
      <c r="E18">
        <v>16</v>
      </c>
      <c r="F18">
        <v>29</v>
      </c>
      <c r="G18">
        <v>66</v>
      </c>
      <c r="H18">
        <v>67</v>
      </c>
      <c r="I18">
        <v>73</v>
      </c>
      <c r="J18">
        <v>110</v>
      </c>
      <c r="K18">
        <v>161</v>
      </c>
      <c r="L18">
        <v>197</v>
      </c>
      <c r="M18">
        <v>210</v>
      </c>
      <c r="N18">
        <v>218</v>
      </c>
      <c r="O18">
        <v>202</v>
      </c>
      <c r="P18">
        <v>256</v>
      </c>
      <c r="Q18">
        <v>181</v>
      </c>
      <c r="R18">
        <v>199</v>
      </c>
      <c r="S18">
        <v>171</v>
      </c>
      <c r="T18">
        <v>145</v>
      </c>
      <c r="U18">
        <v>169</v>
      </c>
      <c r="V18">
        <v>213</v>
      </c>
      <c r="W18">
        <v>211</v>
      </c>
      <c r="X18">
        <v>2926</v>
      </c>
    </row>
    <row r="19" spans="2:24" x14ac:dyDescent="0.3">
      <c r="B19" t="s">
        <v>143</v>
      </c>
      <c r="C19">
        <v>2</v>
      </c>
      <c r="D19" t="s">
        <v>188</v>
      </c>
      <c r="E19" t="s">
        <v>188</v>
      </c>
      <c r="F19" t="s">
        <v>188</v>
      </c>
      <c r="G19" t="s">
        <v>188</v>
      </c>
      <c r="H19">
        <v>1</v>
      </c>
      <c r="I19" t="s">
        <v>188</v>
      </c>
      <c r="J19" t="s">
        <v>188</v>
      </c>
      <c r="K19" t="s">
        <v>188</v>
      </c>
      <c r="L19">
        <v>7</v>
      </c>
      <c r="M19" t="s">
        <v>188</v>
      </c>
      <c r="N19" t="s">
        <v>188</v>
      </c>
      <c r="O19">
        <v>3</v>
      </c>
      <c r="P19">
        <v>2</v>
      </c>
      <c r="Q19">
        <v>1</v>
      </c>
      <c r="R19">
        <v>1</v>
      </c>
      <c r="S19" t="s">
        <v>188</v>
      </c>
      <c r="T19">
        <v>2</v>
      </c>
      <c r="U19">
        <v>1</v>
      </c>
      <c r="V19">
        <v>2</v>
      </c>
      <c r="W19">
        <v>3</v>
      </c>
      <c r="X19">
        <v>25</v>
      </c>
    </row>
    <row r="20" spans="2:24" x14ac:dyDescent="0.3">
      <c r="B20" t="s">
        <v>144</v>
      </c>
      <c r="C20">
        <v>36</v>
      </c>
      <c r="D20">
        <v>31</v>
      </c>
      <c r="E20">
        <v>18</v>
      </c>
      <c r="F20">
        <v>24</v>
      </c>
      <c r="G20">
        <v>18</v>
      </c>
      <c r="H20">
        <v>32</v>
      </c>
      <c r="I20">
        <v>12</v>
      </c>
      <c r="J20">
        <v>15</v>
      </c>
      <c r="K20">
        <v>12</v>
      </c>
      <c r="L20">
        <v>10</v>
      </c>
      <c r="M20">
        <v>7</v>
      </c>
      <c r="N20">
        <v>11</v>
      </c>
      <c r="O20">
        <v>14</v>
      </c>
      <c r="P20">
        <v>11</v>
      </c>
      <c r="Q20">
        <v>16</v>
      </c>
      <c r="R20">
        <v>20</v>
      </c>
      <c r="S20">
        <v>13</v>
      </c>
      <c r="T20">
        <v>9</v>
      </c>
      <c r="U20">
        <v>23</v>
      </c>
      <c r="V20">
        <v>19</v>
      </c>
      <c r="W20">
        <v>20</v>
      </c>
      <c r="X20">
        <v>371</v>
      </c>
    </row>
    <row r="21" spans="2:24" x14ac:dyDescent="0.3">
      <c r="B21" t="s">
        <v>145</v>
      </c>
      <c r="C21">
        <v>183</v>
      </c>
      <c r="D21">
        <v>432</v>
      </c>
      <c r="E21">
        <v>396</v>
      </c>
      <c r="F21">
        <v>376</v>
      </c>
      <c r="G21">
        <v>333</v>
      </c>
      <c r="H21">
        <v>33</v>
      </c>
      <c r="I21">
        <v>21</v>
      </c>
      <c r="J21">
        <v>231</v>
      </c>
      <c r="K21">
        <v>253</v>
      </c>
      <c r="L21">
        <v>362</v>
      </c>
      <c r="M21">
        <v>62</v>
      </c>
      <c r="N21">
        <v>68</v>
      </c>
      <c r="O21">
        <v>70</v>
      </c>
      <c r="P21">
        <v>52</v>
      </c>
      <c r="Q21">
        <v>71</v>
      </c>
      <c r="R21">
        <v>59</v>
      </c>
      <c r="S21">
        <v>32</v>
      </c>
      <c r="T21">
        <v>41</v>
      </c>
      <c r="U21">
        <v>46</v>
      </c>
      <c r="V21">
        <v>140</v>
      </c>
      <c r="W21">
        <v>50</v>
      </c>
      <c r="X21">
        <v>3311</v>
      </c>
    </row>
    <row r="22" spans="2:24" x14ac:dyDescent="0.3">
      <c r="B22" t="s">
        <v>146</v>
      </c>
      <c r="C22">
        <v>144</v>
      </c>
      <c r="D22">
        <v>161</v>
      </c>
      <c r="E22">
        <v>86</v>
      </c>
      <c r="F22">
        <v>112</v>
      </c>
      <c r="G22">
        <v>151</v>
      </c>
      <c r="H22">
        <v>192</v>
      </c>
      <c r="I22">
        <v>173</v>
      </c>
      <c r="J22">
        <v>195</v>
      </c>
      <c r="K22">
        <v>170</v>
      </c>
      <c r="L22">
        <v>263</v>
      </c>
      <c r="M22">
        <v>146</v>
      </c>
      <c r="N22">
        <v>263</v>
      </c>
      <c r="O22">
        <v>66</v>
      </c>
      <c r="P22">
        <v>143</v>
      </c>
      <c r="Q22">
        <v>90</v>
      </c>
      <c r="R22">
        <v>50</v>
      </c>
      <c r="S22">
        <v>125</v>
      </c>
      <c r="T22">
        <v>178</v>
      </c>
      <c r="U22">
        <v>90</v>
      </c>
      <c r="V22">
        <v>153</v>
      </c>
      <c r="W22">
        <v>154</v>
      </c>
      <c r="X22">
        <v>3105</v>
      </c>
    </row>
    <row r="23" spans="2:24" x14ac:dyDescent="0.3">
      <c r="B23" t="s">
        <v>147</v>
      </c>
      <c r="C23">
        <v>2</v>
      </c>
      <c r="D23" t="s">
        <v>188</v>
      </c>
      <c r="E23" t="s">
        <v>188</v>
      </c>
      <c r="F23">
        <v>4</v>
      </c>
      <c r="G23" t="s">
        <v>188</v>
      </c>
      <c r="H23">
        <v>2</v>
      </c>
      <c r="I23">
        <v>2</v>
      </c>
      <c r="J23">
        <v>5</v>
      </c>
      <c r="K23">
        <v>3</v>
      </c>
      <c r="L23" t="s">
        <v>188</v>
      </c>
      <c r="M23" t="s">
        <v>188</v>
      </c>
      <c r="N23">
        <v>5</v>
      </c>
      <c r="O23">
        <v>1</v>
      </c>
      <c r="P23">
        <v>4</v>
      </c>
      <c r="Q23">
        <v>4</v>
      </c>
      <c r="R23">
        <v>11</v>
      </c>
      <c r="S23">
        <v>12</v>
      </c>
      <c r="T23">
        <v>4</v>
      </c>
      <c r="U23">
        <v>3</v>
      </c>
      <c r="V23">
        <v>4</v>
      </c>
      <c r="W23">
        <v>7</v>
      </c>
      <c r="X23">
        <v>73</v>
      </c>
    </row>
    <row r="24" spans="2:24" x14ac:dyDescent="0.3">
      <c r="B24" t="s">
        <v>148</v>
      </c>
      <c r="C24">
        <v>237</v>
      </c>
      <c r="D24">
        <v>407</v>
      </c>
      <c r="E24">
        <v>507</v>
      </c>
      <c r="F24">
        <v>754</v>
      </c>
      <c r="G24">
        <v>516</v>
      </c>
      <c r="H24">
        <v>1030</v>
      </c>
      <c r="I24">
        <v>773</v>
      </c>
      <c r="J24">
        <v>1627</v>
      </c>
      <c r="K24">
        <v>1193</v>
      </c>
      <c r="L24">
        <v>1092</v>
      </c>
      <c r="M24">
        <v>583</v>
      </c>
      <c r="N24">
        <v>814</v>
      </c>
      <c r="O24">
        <v>695</v>
      </c>
      <c r="P24">
        <v>730</v>
      </c>
      <c r="Q24">
        <v>350</v>
      </c>
      <c r="R24">
        <v>414</v>
      </c>
      <c r="S24">
        <v>565</v>
      </c>
      <c r="T24">
        <v>556</v>
      </c>
      <c r="U24">
        <v>620</v>
      </c>
      <c r="V24">
        <v>1774</v>
      </c>
      <c r="W24">
        <v>634</v>
      </c>
      <c r="X24">
        <v>15871</v>
      </c>
    </row>
    <row r="25" spans="2:24" x14ac:dyDescent="0.3">
      <c r="B25" t="s">
        <v>149</v>
      </c>
      <c r="C25">
        <v>509</v>
      </c>
      <c r="D25">
        <v>422</v>
      </c>
      <c r="E25">
        <v>1024</v>
      </c>
      <c r="F25">
        <v>440</v>
      </c>
      <c r="G25">
        <v>585</v>
      </c>
      <c r="H25">
        <v>574</v>
      </c>
      <c r="I25">
        <v>496</v>
      </c>
      <c r="J25">
        <v>344</v>
      </c>
      <c r="K25">
        <v>361</v>
      </c>
      <c r="L25">
        <v>421</v>
      </c>
      <c r="M25">
        <v>391</v>
      </c>
      <c r="N25">
        <v>194</v>
      </c>
      <c r="O25">
        <v>100</v>
      </c>
      <c r="P25">
        <v>99</v>
      </c>
      <c r="Q25">
        <v>152</v>
      </c>
      <c r="R25">
        <v>147</v>
      </c>
      <c r="S25">
        <v>129</v>
      </c>
      <c r="T25">
        <v>228</v>
      </c>
      <c r="U25">
        <v>549</v>
      </c>
      <c r="V25">
        <v>412</v>
      </c>
      <c r="W25">
        <v>229</v>
      </c>
      <c r="X25">
        <v>7806</v>
      </c>
    </row>
    <row r="26" spans="2:24" x14ac:dyDescent="0.3">
      <c r="B26" t="s">
        <v>150</v>
      </c>
      <c r="C26">
        <v>7</v>
      </c>
      <c r="D26">
        <v>4</v>
      </c>
      <c r="E26">
        <v>4</v>
      </c>
      <c r="F26">
        <v>4</v>
      </c>
      <c r="G26">
        <v>1</v>
      </c>
      <c r="H26">
        <v>6</v>
      </c>
      <c r="I26">
        <v>3</v>
      </c>
      <c r="J26">
        <v>5</v>
      </c>
      <c r="K26">
        <v>9</v>
      </c>
      <c r="L26" t="s">
        <v>188</v>
      </c>
      <c r="M26">
        <v>3</v>
      </c>
      <c r="N26">
        <v>3</v>
      </c>
      <c r="O26">
        <v>2</v>
      </c>
      <c r="P26">
        <v>5</v>
      </c>
      <c r="Q26">
        <v>4</v>
      </c>
      <c r="R26">
        <v>3</v>
      </c>
      <c r="S26">
        <v>3</v>
      </c>
      <c r="T26" t="s">
        <v>188</v>
      </c>
      <c r="U26">
        <v>11</v>
      </c>
      <c r="V26">
        <v>17</v>
      </c>
      <c r="W26">
        <v>37</v>
      </c>
      <c r="X26">
        <v>131</v>
      </c>
    </row>
    <row r="27" spans="2:24" x14ac:dyDescent="0.3">
      <c r="B27" t="s">
        <v>151</v>
      </c>
      <c r="C27">
        <v>6</v>
      </c>
      <c r="D27">
        <v>2</v>
      </c>
      <c r="E27">
        <v>10</v>
      </c>
      <c r="F27">
        <v>11</v>
      </c>
      <c r="G27">
        <v>13</v>
      </c>
      <c r="H27">
        <v>10</v>
      </c>
      <c r="I27">
        <v>16</v>
      </c>
      <c r="J27">
        <v>3</v>
      </c>
      <c r="K27">
        <v>14</v>
      </c>
      <c r="L27">
        <v>7</v>
      </c>
      <c r="M27">
        <v>3</v>
      </c>
      <c r="N27">
        <v>1</v>
      </c>
      <c r="O27" t="s">
        <v>188</v>
      </c>
      <c r="P27" t="s">
        <v>188</v>
      </c>
      <c r="Q27">
        <v>1</v>
      </c>
      <c r="R27" t="s">
        <v>188</v>
      </c>
      <c r="S27" t="s">
        <v>188</v>
      </c>
      <c r="T27">
        <v>2</v>
      </c>
      <c r="U27">
        <v>8</v>
      </c>
      <c r="V27">
        <v>11</v>
      </c>
      <c r="W27">
        <v>6</v>
      </c>
      <c r="X27">
        <v>124</v>
      </c>
    </row>
    <row r="28" spans="2:24" x14ac:dyDescent="0.3">
      <c r="B28" t="s">
        <v>152</v>
      </c>
      <c r="C28">
        <v>7</v>
      </c>
      <c r="D28">
        <v>14</v>
      </c>
      <c r="E28">
        <v>24</v>
      </c>
      <c r="F28">
        <v>20</v>
      </c>
      <c r="G28">
        <v>6</v>
      </c>
      <c r="H28">
        <v>18</v>
      </c>
      <c r="I28">
        <v>23</v>
      </c>
      <c r="J28">
        <v>27</v>
      </c>
      <c r="K28">
        <v>28</v>
      </c>
      <c r="L28">
        <v>15</v>
      </c>
      <c r="M28">
        <v>19</v>
      </c>
      <c r="N28">
        <v>18</v>
      </c>
      <c r="O28">
        <v>31</v>
      </c>
      <c r="P28">
        <v>17</v>
      </c>
      <c r="Q28">
        <v>18</v>
      </c>
      <c r="R28">
        <v>18</v>
      </c>
      <c r="S28">
        <v>18</v>
      </c>
      <c r="T28">
        <v>7</v>
      </c>
      <c r="U28">
        <v>17</v>
      </c>
      <c r="V28">
        <v>6</v>
      </c>
      <c r="W28">
        <v>10</v>
      </c>
      <c r="X28">
        <v>361</v>
      </c>
    </row>
    <row r="29" spans="2:24" x14ac:dyDescent="0.3">
      <c r="B29" t="s">
        <v>153</v>
      </c>
      <c r="C29">
        <v>6</v>
      </c>
      <c r="D29">
        <v>10</v>
      </c>
      <c r="E29">
        <v>7</v>
      </c>
      <c r="F29">
        <v>11</v>
      </c>
      <c r="G29">
        <v>8</v>
      </c>
      <c r="H29">
        <v>6</v>
      </c>
      <c r="I29">
        <v>28</v>
      </c>
      <c r="J29">
        <v>18</v>
      </c>
      <c r="K29">
        <v>10</v>
      </c>
      <c r="L29">
        <v>15</v>
      </c>
      <c r="M29">
        <v>8</v>
      </c>
      <c r="N29">
        <v>15</v>
      </c>
      <c r="O29">
        <v>9</v>
      </c>
      <c r="P29">
        <v>22</v>
      </c>
      <c r="Q29">
        <v>31</v>
      </c>
      <c r="R29">
        <v>17</v>
      </c>
      <c r="S29">
        <v>47</v>
      </c>
      <c r="T29">
        <v>20</v>
      </c>
      <c r="U29">
        <v>12</v>
      </c>
      <c r="V29">
        <v>13</v>
      </c>
      <c r="W29">
        <v>11</v>
      </c>
      <c r="X29">
        <v>324</v>
      </c>
    </row>
    <row r="30" spans="2:24" x14ac:dyDescent="0.3">
      <c r="B30" t="s">
        <v>154</v>
      </c>
      <c r="C30">
        <v>2</v>
      </c>
      <c r="D30" t="s">
        <v>188</v>
      </c>
      <c r="E30">
        <v>2</v>
      </c>
      <c r="F30">
        <v>2</v>
      </c>
      <c r="G30">
        <v>18</v>
      </c>
      <c r="H30">
        <v>17</v>
      </c>
      <c r="I30">
        <v>21</v>
      </c>
      <c r="J30">
        <v>18</v>
      </c>
      <c r="K30">
        <v>9</v>
      </c>
      <c r="L30">
        <v>9</v>
      </c>
      <c r="M30">
        <v>10</v>
      </c>
      <c r="N30">
        <v>12</v>
      </c>
      <c r="O30">
        <v>10</v>
      </c>
      <c r="P30">
        <v>17</v>
      </c>
      <c r="Q30">
        <v>14</v>
      </c>
      <c r="R30">
        <v>7</v>
      </c>
      <c r="S30">
        <v>9</v>
      </c>
      <c r="T30">
        <v>7</v>
      </c>
      <c r="U30">
        <v>11</v>
      </c>
      <c r="V30">
        <v>8</v>
      </c>
      <c r="W30">
        <v>22</v>
      </c>
      <c r="X30">
        <v>225</v>
      </c>
    </row>
    <row r="31" spans="2:24" x14ac:dyDescent="0.3">
      <c r="B31" t="s">
        <v>155</v>
      </c>
      <c r="C31">
        <v>16</v>
      </c>
      <c r="D31">
        <v>12</v>
      </c>
      <c r="E31">
        <v>5</v>
      </c>
      <c r="F31">
        <v>15</v>
      </c>
      <c r="G31">
        <v>12</v>
      </c>
      <c r="H31">
        <v>22</v>
      </c>
      <c r="I31">
        <v>23</v>
      </c>
      <c r="J31">
        <v>30</v>
      </c>
      <c r="K31">
        <v>16</v>
      </c>
      <c r="L31">
        <v>17</v>
      </c>
      <c r="M31">
        <v>17</v>
      </c>
      <c r="N31">
        <v>9</v>
      </c>
      <c r="O31">
        <v>11</v>
      </c>
      <c r="P31">
        <v>14</v>
      </c>
      <c r="Q31">
        <v>3</v>
      </c>
      <c r="R31">
        <v>6</v>
      </c>
      <c r="S31">
        <v>7</v>
      </c>
      <c r="T31">
        <v>12</v>
      </c>
      <c r="U31">
        <v>33</v>
      </c>
      <c r="V31">
        <v>29</v>
      </c>
      <c r="W31">
        <v>30</v>
      </c>
      <c r="X31">
        <v>339</v>
      </c>
    </row>
    <row r="32" spans="2:24" x14ac:dyDescent="0.3">
      <c r="B32" t="s">
        <v>156</v>
      </c>
      <c r="C32">
        <v>5</v>
      </c>
      <c r="D32">
        <v>6</v>
      </c>
      <c r="E32">
        <v>3</v>
      </c>
      <c r="F32">
        <v>2</v>
      </c>
      <c r="G32">
        <v>3</v>
      </c>
      <c r="H32">
        <v>6</v>
      </c>
      <c r="I32">
        <v>9</v>
      </c>
      <c r="J32">
        <v>16</v>
      </c>
      <c r="K32">
        <v>8</v>
      </c>
      <c r="L32">
        <v>8</v>
      </c>
      <c r="M32">
        <v>4</v>
      </c>
      <c r="N32">
        <v>8</v>
      </c>
      <c r="O32">
        <v>16</v>
      </c>
      <c r="P32">
        <v>15</v>
      </c>
      <c r="Q32">
        <v>15</v>
      </c>
      <c r="R32">
        <v>20</v>
      </c>
      <c r="S32">
        <v>10</v>
      </c>
      <c r="T32">
        <v>4</v>
      </c>
      <c r="U32">
        <v>23</v>
      </c>
      <c r="V32">
        <v>15</v>
      </c>
      <c r="W32">
        <v>38</v>
      </c>
      <c r="X32">
        <v>234</v>
      </c>
    </row>
    <row r="33" spans="1:24" x14ac:dyDescent="0.3">
      <c r="B33" t="s">
        <v>93</v>
      </c>
      <c r="C33">
        <v>1408</v>
      </c>
      <c r="D33">
        <v>1724</v>
      </c>
      <c r="E33">
        <v>2309</v>
      </c>
      <c r="F33">
        <v>2107</v>
      </c>
      <c r="G33">
        <v>1965</v>
      </c>
      <c r="H33">
        <v>2238</v>
      </c>
      <c r="I33">
        <v>1879</v>
      </c>
      <c r="J33">
        <v>2850</v>
      </c>
      <c r="K33">
        <v>2461</v>
      </c>
      <c r="L33">
        <v>2686</v>
      </c>
      <c r="M33">
        <v>1749</v>
      </c>
      <c r="N33">
        <v>2003</v>
      </c>
      <c r="O33">
        <v>1580</v>
      </c>
      <c r="P33">
        <v>1686</v>
      </c>
      <c r="Q33">
        <v>1225</v>
      </c>
      <c r="R33">
        <v>1374</v>
      </c>
      <c r="S33">
        <v>1524</v>
      </c>
      <c r="T33">
        <v>1594</v>
      </c>
      <c r="U33">
        <v>2064</v>
      </c>
      <c r="V33">
        <v>3365</v>
      </c>
      <c r="W33">
        <v>2141</v>
      </c>
      <c r="X33">
        <v>41932</v>
      </c>
    </row>
    <row r="36" spans="1:24" x14ac:dyDescent="0.3">
      <c r="B36" t="s">
        <v>89</v>
      </c>
    </row>
    <row r="37" spans="1:24" x14ac:dyDescent="0.3">
      <c r="B37" t="s">
        <v>129</v>
      </c>
    </row>
    <row r="38" spans="1:24" x14ac:dyDescent="0.3">
      <c r="B38" t="s">
        <v>91</v>
      </c>
    </row>
    <row r="39" spans="1:24" x14ac:dyDescent="0.3">
      <c r="A39" t="s">
        <v>92</v>
      </c>
      <c r="B39" t="s">
        <v>128</v>
      </c>
      <c r="C39">
        <v>2000</v>
      </c>
      <c r="D39">
        <v>2001</v>
      </c>
      <c r="E39">
        <v>2002</v>
      </c>
      <c r="F39">
        <v>2003</v>
      </c>
      <c r="G39">
        <v>2004</v>
      </c>
      <c r="H39">
        <v>2005</v>
      </c>
      <c r="I39">
        <v>2006</v>
      </c>
      <c r="J39">
        <v>2007</v>
      </c>
      <c r="K39">
        <v>2008</v>
      </c>
      <c r="L39">
        <v>2009</v>
      </c>
      <c r="M39">
        <v>2010</v>
      </c>
      <c r="N39">
        <v>2011</v>
      </c>
      <c r="O39">
        <v>2012</v>
      </c>
      <c r="P39">
        <v>2013</v>
      </c>
      <c r="Q39">
        <v>2014</v>
      </c>
      <c r="R39">
        <v>2015</v>
      </c>
      <c r="S39">
        <v>2016</v>
      </c>
      <c r="T39">
        <v>2017</v>
      </c>
      <c r="U39">
        <v>2018</v>
      </c>
      <c r="V39">
        <v>2019</v>
      </c>
      <c r="W39">
        <v>2020</v>
      </c>
      <c r="X39" t="s">
        <v>93</v>
      </c>
    </row>
    <row r="40" spans="1:24" x14ac:dyDescent="0.3">
      <c r="A40" t="s">
        <v>94</v>
      </c>
      <c r="B40" t="s">
        <v>157</v>
      </c>
      <c r="C40">
        <v>460</v>
      </c>
      <c r="D40">
        <v>501</v>
      </c>
      <c r="E40">
        <v>504</v>
      </c>
      <c r="F40">
        <v>425</v>
      </c>
      <c r="G40">
        <v>495</v>
      </c>
      <c r="H40">
        <v>464</v>
      </c>
      <c r="I40">
        <v>457</v>
      </c>
      <c r="J40">
        <v>376</v>
      </c>
      <c r="K40">
        <v>375</v>
      </c>
      <c r="L40">
        <v>392</v>
      </c>
      <c r="M40">
        <v>502</v>
      </c>
      <c r="N40">
        <v>472</v>
      </c>
      <c r="O40">
        <v>497</v>
      </c>
      <c r="P40">
        <v>443</v>
      </c>
      <c r="Q40">
        <v>420</v>
      </c>
      <c r="R40">
        <v>461</v>
      </c>
      <c r="S40">
        <v>440</v>
      </c>
      <c r="T40">
        <v>414</v>
      </c>
      <c r="U40">
        <v>363</v>
      </c>
      <c r="V40">
        <v>371</v>
      </c>
      <c r="W40">
        <v>393</v>
      </c>
      <c r="X40">
        <v>9225</v>
      </c>
    </row>
    <row r="41" spans="1:24" x14ac:dyDescent="0.3">
      <c r="A41" t="s">
        <v>95</v>
      </c>
      <c r="B41" t="s">
        <v>158</v>
      </c>
      <c r="C41">
        <v>226</v>
      </c>
      <c r="D41">
        <v>230</v>
      </c>
      <c r="E41">
        <v>279</v>
      </c>
      <c r="F41">
        <v>226</v>
      </c>
      <c r="G41">
        <v>192</v>
      </c>
      <c r="H41">
        <v>177</v>
      </c>
      <c r="I41">
        <v>228</v>
      </c>
      <c r="J41">
        <v>235</v>
      </c>
      <c r="K41">
        <v>192</v>
      </c>
      <c r="L41">
        <v>240</v>
      </c>
      <c r="M41">
        <v>255</v>
      </c>
      <c r="N41">
        <v>220</v>
      </c>
      <c r="O41">
        <v>256</v>
      </c>
      <c r="P41">
        <v>265</v>
      </c>
      <c r="Q41">
        <v>291</v>
      </c>
      <c r="R41">
        <v>249</v>
      </c>
      <c r="S41">
        <v>351</v>
      </c>
      <c r="T41">
        <v>460</v>
      </c>
      <c r="U41">
        <v>369</v>
      </c>
      <c r="V41">
        <v>299</v>
      </c>
      <c r="W41">
        <v>287</v>
      </c>
      <c r="X41">
        <v>5527</v>
      </c>
    </row>
    <row r="42" spans="1:24" x14ac:dyDescent="0.3">
      <c r="A42" t="s">
        <v>96</v>
      </c>
      <c r="B42" t="s">
        <v>159</v>
      </c>
      <c r="C42">
        <v>1022</v>
      </c>
      <c r="D42">
        <v>894</v>
      </c>
      <c r="E42">
        <v>933</v>
      </c>
      <c r="F42">
        <v>975</v>
      </c>
      <c r="G42">
        <v>1028</v>
      </c>
      <c r="H42">
        <v>1029</v>
      </c>
      <c r="I42">
        <v>1166</v>
      </c>
      <c r="J42">
        <v>1130</v>
      </c>
      <c r="K42">
        <v>1305</v>
      </c>
      <c r="L42">
        <v>1308</v>
      </c>
      <c r="M42">
        <v>1555</v>
      </c>
      <c r="N42">
        <v>1730</v>
      </c>
      <c r="O42">
        <v>1772</v>
      </c>
      <c r="P42">
        <v>1657</v>
      </c>
      <c r="Q42">
        <v>1723</v>
      </c>
      <c r="R42">
        <v>1954</v>
      </c>
      <c r="S42">
        <v>1781</v>
      </c>
      <c r="T42">
        <v>1876</v>
      </c>
      <c r="U42">
        <v>1738</v>
      </c>
      <c r="V42">
        <v>1804</v>
      </c>
      <c r="W42">
        <v>1519</v>
      </c>
      <c r="X42">
        <v>29899</v>
      </c>
    </row>
    <row r="43" spans="1:24" x14ac:dyDescent="0.3">
      <c r="A43" t="s">
        <v>97</v>
      </c>
      <c r="B43" t="s">
        <v>160</v>
      </c>
      <c r="C43">
        <v>240</v>
      </c>
      <c r="D43">
        <v>218</v>
      </c>
      <c r="E43">
        <v>248</v>
      </c>
      <c r="F43">
        <v>214</v>
      </c>
      <c r="G43">
        <v>228</v>
      </c>
      <c r="H43">
        <v>185</v>
      </c>
      <c r="I43">
        <v>188</v>
      </c>
      <c r="J43">
        <v>236</v>
      </c>
      <c r="K43">
        <v>218</v>
      </c>
      <c r="L43">
        <v>210</v>
      </c>
      <c r="M43">
        <v>244</v>
      </c>
      <c r="N43">
        <v>218</v>
      </c>
      <c r="O43">
        <v>240</v>
      </c>
      <c r="P43">
        <v>301</v>
      </c>
      <c r="Q43">
        <v>255</v>
      </c>
      <c r="R43">
        <v>296</v>
      </c>
      <c r="S43">
        <v>270</v>
      </c>
      <c r="T43">
        <v>333</v>
      </c>
      <c r="U43">
        <v>440</v>
      </c>
      <c r="V43">
        <v>371</v>
      </c>
      <c r="W43">
        <v>376</v>
      </c>
      <c r="X43">
        <v>5529</v>
      </c>
    </row>
    <row r="44" spans="1:24" x14ac:dyDescent="0.3">
      <c r="A44" t="s">
        <v>98</v>
      </c>
      <c r="B44" t="s">
        <v>161</v>
      </c>
      <c r="C44">
        <v>654</v>
      </c>
      <c r="D44">
        <v>688</v>
      </c>
      <c r="E44">
        <v>696</v>
      </c>
      <c r="F44">
        <v>723</v>
      </c>
      <c r="G44">
        <v>617</v>
      </c>
      <c r="H44">
        <v>879</v>
      </c>
      <c r="I44">
        <v>866</v>
      </c>
      <c r="J44">
        <v>855</v>
      </c>
      <c r="K44">
        <v>1110</v>
      </c>
      <c r="L44">
        <v>1032</v>
      </c>
      <c r="M44">
        <v>1272</v>
      </c>
      <c r="N44">
        <v>1114</v>
      </c>
      <c r="O44">
        <v>1262</v>
      </c>
      <c r="P44">
        <v>1248</v>
      </c>
      <c r="Q44">
        <v>1268</v>
      </c>
      <c r="R44">
        <v>1245</v>
      </c>
      <c r="S44">
        <v>1512</v>
      </c>
      <c r="T44">
        <v>1470</v>
      </c>
      <c r="U44">
        <v>1515</v>
      </c>
      <c r="V44">
        <v>1045</v>
      </c>
      <c r="W44">
        <v>862</v>
      </c>
      <c r="X44">
        <v>21933</v>
      </c>
    </row>
    <row r="45" spans="1:24" x14ac:dyDescent="0.3">
      <c r="A45" t="s">
        <v>99</v>
      </c>
      <c r="B45" t="s">
        <v>162</v>
      </c>
      <c r="C45">
        <v>264</v>
      </c>
      <c r="D45">
        <v>275</v>
      </c>
      <c r="E45">
        <v>311</v>
      </c>
      <c r="F45">
        <v>289</v>
      </c>
      <c r="G45">
        <v>276</v>
      </c>
      <c r="H45">
        <v>275</v>
      </c>
      <c r="I45">
        <v>278</v>
      </c>
      <c r="J45">
        <v>267</v>
      </c>
      <c r="K45">
        <v>270</v>
      </c>
      <c r="L45">
        <v>257</v>
      </c>
      <c r="M45">
        <v>332</v>
      </c>
      <c r="N45">
        <v>299</v>
      </c>
      <c r="O45">
        <v>347</v>
      </c>
      <c r="P45">
        <v>343</v>
      </c>
      <c r="Q45">
        <v>347</v>
      </c>
      <c r="R45">
        <v>341</v>
      </c>
      <c r="S45">
        <v>397</v>
      </c>
      <c r="T45">
        <v>407</v>
      </c>
      <c r="U45">
        <v>433</v>
      </c>
      <c r="V45">
        <v>411</v>
      </c>
      <c r="W45">
        <v>449</v>
      </c>
      <c r="X45">
        <v>6868</v>
      </c>
    </row>
    <row r="46" spans="1:24" x14ac:dyDescent="0.3">
      <c r="A46" t="s">
        <v>100</v>
      </c>
      <c r="B46" t="s">
        <v>163</v>
      </c>
      <c r="C46">
        <v>122</v>
      </c>
      <c r="D46">
        <v>108</v>
      </c>
      <c r="E46">
        <v>130</v>
      </c>
      <c r="F46">
        <v>131</v>
      </c>
      <c r="G46">
        <v>117</v>
      </c>
      <c r="H46">
        <v>108</v>
      </c>
      <c r="I46">
        <v>109</v>
      </c>
      <c r="J46">
        <v>144</v>
      </c>
      <c r="K46">
        <v>126</v>
      </c>
      <c r="L46">
        <v>142</v>
      </c>
      <c r="M46">
        <v>166</v>
      </c>
      <c r="N46">
        <v>174</v>
      </c>
      <c r="O46">
        <v>156</v>
      </c>
      <c r="P46">
        <v>194</v>
      </c>
      <c r="Q46">
        <v>209</v>
      </c>
      <c r="R46">
        <v>225</v>
      </c>
      <c r="S46">
        <v>209</v>
      </c>
      <c r="T46">
        <v>229</v>
      </c>
      <c r="U46">
        <v>233</v>
      </c>
      <c r="V46">
        <v>240</v>
      </c>
      <c r="W46">
        <v>231</v>
      </c>
      <c r="X46">
        <v>3503</v>
      </c>
    </row>
    <row r="47" spans="1:24" x14ac:dyDescent="0.3">
      <c r="A47" t="s">
        <v>101</v>
      </c>
      <c r="B47" t="s">
        <v>164</v>
      </c>
      <c r="C47">
        <v>468</v>
      </c>
      <c r="D47">
        <v>535</v>
      </c>
      <c r="E47">
        <v>478</v>
      </c>
      <c r="F47">
        <v>538</v>
      </c>
      <c r="G47">
        <v>554</v>
      </c>
      <c r="H47">
        <v>553</v>
      </c>
      <c r="I47">
        <v>604</v>
      </c>
      <c r="J47">
        <v>635</v>
      </c>
      <c r="K47">
        <v>721</v>
      </c>
      <c r="L47">
        <v>790</v>
      </c>
      <c r="M47">
        <v>804</v>
      </c>
      <c r="N47">
        <v>840</v>
      </c>
      <c r="O47">
        <v>910</v>
      </c>
      <c r="P47">
        <v>1131</v>
      </c>
      <c r="Q47">
        <v>1248</v>
      </c>
      <c r="R47">
        <v>1108</v>
      </c>
      <c r="S47">
        <v>958</v>
      </c>
      <c r="T47">
        <v>839</v>
      </c>
      <c r="U47">
        <v>662</v>
      </c>
      <c r="V47">
        <v>647</v>
      </c>
      <c r="W47">
        <v>623</v>
      </c>
      <c r="X47">
        <v>15646</v>
      </c>
    </row>
    <row r="48" spans="1:24" x14ac:dyDescent="0.3">
      <c r="A48" t="s">
        <v>102</v>
      </c>
      <c r="B48" t="s">
        <v>165</v>
      </c>
      <c r="C48">
        <v>452</v>
      </c>
      <c r="D48">
        <v>454</v>
      </c>
      <c r="E48">
        <v>498</v>
      </c>
      <c r="F48">
        <v>501</v>
      </c>
      <c r="G48">
        <v>466</v>
      </c>
      <c r="H48">
        <v>512</v>
      </c>
      <c r="I48">
        <v>553</v>
      </c>
      <c r="J48">
        <v>513</v>
      </c>
      <c r="K48">
        <v>521</v>
      </c>
      <c r="L48">
        <v>537</v>
      </c>
      <c r="M48">
        <v>611</v>
      </c>
      <c r="N48">
        <v>628</v>
      </c>
      <c r="O48">
        <v>686</v>
      </c>
      <c r="P48">
        <v>727</v>
      </c>
      <c r="Q48">
        <v>823</v>
      </c>
      <c r="R48">
        <v>734</v>
      </c>
      <c r="S48">
        <v>773</v>
      </c>
      <c r="T48">
        <v>705</v>
      </c>
      <c r="U48">
        <v>751</v>
      </c>
      <c r="V48">
        <v>622</v>
      </c>
      <c r="W48">
        <v>696</v>
      </c>
      <c r="X48">
        <v>12763</v>
      </c>
    </row>
    <row r="49" spans="1:24" x14ac:dyDescent="0.3">
      <c r="A49" t="s">
        <v>103</v>
      </c>
      <c r="B49" t="s">
        <v>166</v>
      </c>
      <c r="C49">
        <v>1356</v>
      </c>
      <c r="D49">
        <v>1326</v>
      </c>
      <c r="E49">
        <v>1553</v>
      </c>
      <c r="F49">
        <v>1666</v>
      </c>
      <c r="G49">
        <v>1531</v>
      </c>
      <c r="H49">
        <v>1801</v>
      </c>
      <c r="I49">
        <v>1689</v>
      </c>
      <c r="J49">
        <v>1861</v>
      </c>
      <c r="K49">
        <v>1859</v>
      </c>
      <c r="L49">
        <v>1893</v>
      </c>
      <c r="M49">
        <v>2314</v>
      </c>
      <c r="N49">
        <v>2444</v>
      </c>
      <c r="O49">
        <v>2978</v>
      </c>
      <c r="P49">
        <v>3335</v>
      </c>
      <c r="Q49">
        <v>3351</v>
      </c>
      <c r="R49">
        <v>2951</v>
      </c>
      <c r="S49">
        <v>2373</v>
      </c>
      <c r="T49">
        <v>3288</v>
      </c>
      <c r="U49">
        <v>2743</v>
      </c>
      <c r="V49">
        <v>1768</v>
      </c>
      <c r="W49">
        <v>2387</v>
      </c>
      <c r="X49">
        <v>46467</v>
      </c>
    </row>
    <row r="50" spans="1:24" x14ac:dyDescent="0.3">
      <c r="A50" t="s">
        <v>104</v>
      </c>
      <c r="B50" t="s">
        <v>167</v>
      </c>
      <c r="C50">
        <v>429</v>
      </c>
      <c r="D50">
        <v>417</v>
      </c>
      <c r="E50">
        <v>469</v>
      </c>
      <c r="F50">
        <v>449</v>
      </c>
      <c r="G50">
        <v>491</v>
      </c>
      <c r="H50">
        <v>499</v>
      </c>
      <c r="I50">
        <v>498</v>
      </c>
      <c r="J50">
        <v>545</v>
      </c>
      <c r="K50">
        <v>600</v>
      </c>
      <c r="L50">
        <v>661</v>
      </c>
      <c r="M50">
        <v>618</v>
      </c>
      <c r="N50">
        <v>652</v>
      </c>
      <c r="O50">
        <v>721</v>
      </c>
      <c r="P50">
        <v>743</v>
      </c>
      <c r="Q50">
        <v>823</v>
      </c>
      <c r="R50">
        <v>764</v>
      </c>
      <c r="S50">
        <v>815</v>
      </c>
      <c r="T50">
        <v>885</v>
      </c>
      <c r="U50">
        <v>790</v>
      </c>
      <c r="V50">
        <v>572</v>
      </c>
      <c r="W50">
        <v>569</v>
      </c>
      <c r="X50">
        <v>13010</v>
      </c>
    </row>
    <row r="51" spans="1:24" x14ac:dyDescent="0.3">
      <c r="A51" t="s">
        <v>105</v>
      </c>
      <c r="B51" t="s">
        <v>168</v>
      </c>
      <c r="C51">
        <v>389</v>
      </c>
      <c r="D51">
        <v>425</v>
      </c>
      <c r="E51">
        <v>451</v>
      </c>
      <c r="F51">
        <v>424</v>
      </c>
      <c r="G51">
        <v>391</v>
      </c>
      <c r="H51">
        <v>482</v>
      </c>
      <c r="I51">
        <v>445</v>
      </c>
      <c r="J51">
        <v>517</v>
      </c>
      <c r="K51">
        <v>580</v>
      </c>
      <c r="L51">
        <v>638</v>
      </c>
      <c r="M51">
        <v>711</v>
      </c>
      <c r="N51">
        <v>763</v>
      </c>
      <c r="O51">
        <v>739</v>
      </c>
      <c r="P51">
        <v>721</v>
      </c>
      <c r="Q51">
        <v>690</v>
      </c>
      <c r="R51">
        <v>728</v>
      </c>
      <c r="S51">
        <v>651</v>
      </c>
      <c r="T51">
        <v>607</v>
      </c>
      <c r="U51">
        <v>567</v>
      </c>
      <c r="V51">
        <v>476</v>
      </c>
      <c r="W51">
        <v>564</v>
      </c>
      <c r="X51">
        <v>11959</v>
      </c>
    </row>
    <row r="52" spans="1:24" x14ac:dyDescent="0.3">
      <c r="A52" t="s">
        <v>106</v>
      </c>
      <c r="B52" t="s">
        <v>169</v>
      </c>
      <c r="C52">
        <v>1528</v>
      </c>
      <c r="D52">
        <v>1509</v>
      </c>
      <c r="E52">
        <v>1510</v>
      </c>
      <c r="F52">
        <v>1474</v>
      </c>
      <c r="G52">
        <v>1500</v>
      </c>
      <c r="H52">
        <v>1561</v>
      </c>
      <c r="I52">
        <v>1644</v>
      </c>
      <c r="J52">
        <v>1755</v>
      </c>
      <c r="K52">
        <v>1655</v>
      </c>
      <c r="L52">
        <v>1645</v>
      </c>
      <c r="M52">
        <v>1510</v>
      </c>
      <c r="N52">
        <v>1512</v>
      </c>
      <c r="O52">
        <v>1387</v>
      </c>
      <c r="P52">
        <v>1234</v>
      </c>
      <c r="Q52">
        <v>1258</v>
      </c>
      <c r="R52">
        <v>1317</v>
      </c>
      <c r="S52">
        <v>1465</v>
      </c>
      <c r="T52">
        <v>1602</v>
      </c>
      <c r="U52">
        <v>1412</v>
      </c>
      <c r="V52">
        <v>1314</v>
      </c>
      <c r="W52">
        <v>1515</v>
      </c>
      <c r="X52">
        <v>31307</v>
      </c>
    </row>
    <row r="53" spans="1:24" x14ac:dyDescent="0.3">
      <c r="A53" t="s">
        <v>107</v>
      </c>
      <c r="B53" t="s">
        <v>170</v>
      </c>
      <c r="C53">
        <v>579</v>
      </c>
      <c r="D53">
        <v>713</v>
      </c>
      <c r="E53">
        <v>708</v>
      </c>
      <c r="F53">
        <v>724</v>
      </c>
      <c r="G53">
        <v>801</v>
      </c>
      <c r="H53">
        <v>871</v>
      </c>
      <c r="I53">
        <v>1093</v>
      </c>
      <c r="J53">
        <v>1096</v>
      </c>
      <c r="K53">
        <v>1238</v>
      </c>
      <c r="L53">
        <v>1130</v>
      </c>
      <c r="M53">
        <v>1235</v>
      </c>
      <c r="N53">
        <v>1243</v>
      </c>
      <c r="O53">
        <v>1087</v>
      </c>
      <c r="P53">
        <v>1149</v>
      </c>
      <c r="Q53">
        <v>1091</v>
      </c>
      <c r="R53">
        <v>871</v>
      </c>
      <c r="S53">
        <v>847</v>
      </c>
      <c r="T53">
        <v>958</v>
      </c>
      <c r="U53">
        <v>799</v>
      </c>
      <c r="V53">
        <v>646</v>
      </c>
      <c r="W53">
        <v>739</v>
      </c>
      <c r="X53">
        <v>19618</v>
      </c>
    </row>
    <row r="54" spans="1:24" x14ac:dyDescent="0.3">
      <c r="A54" t="s">
        <v>108</v>
      </c>
      <c r="B54" t="s">
        <v>171</v>
      </c>
      <c r="C54">
        <v>387</v>
      </c>
      <c r="D54">
        <v>405</v>
      </c>
      <c r="E54">
        <v>357</v>
      </c>
      <c r="F54">
        <v>381</v>
      </c>
      <c r="G54">
        <v>373</v>
      </c>
      <c r="H54">
        <v>370</v>
      </c>
      <c r="I54">
        <v>394</v>
      </c>
      <c r="J54">
        <v>334</v>
      </c>
      <c r="K54">
        <v>369</v>
      </c>
      <c r="L54">
        <v>392</v>
      </c>
      <c r="M54">
        <v>442</v>
      </c>
      <c r="N54">
        <v>423</v>
      </c>
      <c r="O54">
        <v>496</v>
      </c>
      <c r="P54">
        <v>561</v>
      </c>
      <c r="Q54">
        <v>542</v>
      </c>
      <c r="R54">
        <v>627</v>
      </c>
      <c r="S54">
        <v>677</v>
      </c>
      <c r="T54">
        <v>589</v>
      </c>
      <c r="U54">
        <v>562</v>
      </c>
      <c r="V54">
        <v>441</v>
      </c>
      <c r="W54">
        <v>484</v>
      </c>
      <c r="X54">
        <v>9606</v>
      </c>
    </row>
    <row r="55" spans="1:24" x14ac:dyDescent="0.3">
      <c r="A55" t="s">
        <v>109</v>
      </c>
      <c r="B55" t="s">
        <v>172</v>
      </c>
      <c r="C55">
        <v>1561</v>
      </c>
      <c r="D55">
        <v>1646</v>
      </c>
      <c r="E55">
        <v>1886</v>
      </c>
      <c r="F55">
        <v>1906</v>
      </c>
      <c r="G55">
        <v>1826</v>
      </c>
      <c r="H55">
        <v>1872</v>
      </c>
      <c r="I55">
        <v>1862</v>
      </c>
      <c r="J55">
        <v>2294</v>
      </c>
      <c r="K55">
        <v>2680</v>
      </c>
      <c r="L55">
        <v>2911</v>
      </c>
      <c r="M55">
        <v>2928</v>
      </c>
      <c r="N55">
        <v>2663</v>
      </c>
      <c r="O55">
        <v>2822</v>
      </c>
      <c r="P55">
        <v>2485</v>
      </c>
      <c r="Q55">
        <v>2442</v>
      </c>
      <c r="R55">
        <v>2494</v>
      </c>
      <c r="S55">
        <v>2512</v>
      </c>
      <c r="T55">
        <v>2687</v>
      </c>
      <c r="U55">
        <v>2428</v>
      </c>
      <c r="V55">
        <v>2259</v>
      </c>
      <c r="W55">
        <v>2515</v>
      </c>
      <c r="X55">
        <v>48679</v>
      </c>
    </row>
    <row r="56" spans="1:24" x14ac:dyDescent="0.3">
      <c r="A56" t="s">
        <v>110</v>
      </c>
      <c r="B56" t="s">
        <v>173</v>
      </c>
      <c r="C56">
        <v>1534</v>
      </c>
      <c r="D56">
        <v>1658</v>
      </c>
      <c r="E56">
        <v>1648</v>
      </c>
      <c r="F56">
        <v>2046</v>
      </c>
      <c r="G56">
        <v>2143</v>
      </c>
      <c r="H56">
        <v>2004</v>
      </c>
      <c r="I56">
        <v>1972</v>
      </c>
      <c r="J56">
        <v>2054</v>
      </c>
      <c r="K56">
        <v>1853</v>
      </c>
      <c r="L56">
        <v>1886</v>
      </c>
      <c r="M56">
        <v>1798</v>
      </c>
      <c r="N56">
        <v>1913</v>
      </c>
      <c r="O56">
        <v>1857</v>
      </c>
      <c r="P56">
        <v>1788</v>
      </c>
      <c r="Q56">
        <v>1796</v>
      </c>
      <c r="R56">
        <v>1493</v>
      </c>
      <c r="S56">
        <v>1583</v>
      </c>
      <c r="T56">
        <v>1572</v>
      </c>
      <c r="U56">
        <v>1399</v>
      </c>
      <c r="V56">
        <v>1427</v>
      </c>
      <c r="W56">
        <v>1403</v>
      </c>
      <c r="X56">
        <v>36827</v>
      </c>
    </row>
    <row r="57" spans="1:24" x14ac:dyDescent="0.3">
      <c r="A57" t="s">
        <v>111</v>
      </c>
      <c r="B57" t="s">
        <v>174</v>
      </c>
      <c r="C57">
        <v>288</v>
      </c>
      <c r="D57">
        <v>309</v>
      </c>
      <c r="E57">
        <v>296</v>
      </c>
      <c r="F57">
        <v>295</v>
      </c>
      <c r="G57">
        <v>317</v>
      </c>
      <c r="H57">
        <v>331</v>
      </c>
      <c r="I57">
        <v>344</v>
      </c>
      <c r="J57">
        <v>329</v>
      </c>
      <c r="K57">
        <v>323</v>
      </c>
      <c r="L57">
        <v>333</v>
      </c>
      <c r="M57">
        <v>320</v>
      </c>
      <c r="N57">
        <v>257</v>
      </c>
      <c r="O57">
        <v>261</v>
      </c>
      <c r="P57">
        <v>306</v>
      </c>
      <c r="Q57">
        <v>326</v>
      </c>
      <c r="R57">
        <v>243</v>
      </c>
      <c r="S57">
        <v>195</v>
      </c>
      <c r="T57">
        <v>276</v>
      </c>
      <c r="U57">
        <v>270</v>
      </c>
      <c r="V57">
        <v>227</v>
      </c>
      <c r="W57">
        <v>245</v>
      </c>
      <c r="X57">
        <v>6091</v>
      </c>
    </row>
    <row r="58" spans="1:24" x14ac:dyDescent="0.3">
      <c r="A58" t="s">
        <v>112</v>
      </c>
      <c r="B58" t="s">
        <v>175</v>
      </c>
      <c r="C58">
        <v>5584</v>
      </c>
      <c r="D58">
        <v>5525</v>
      </c>
      <c r="E58">
        <v>5978</v>
      </c>
      <c r="F58">
        <v>5919</v>
      </c>
      <c r="G58">
        <v>5758</v>
      </c>
      <c r="H58">
        <v>5593</v>
      </c>
      <c r="I58">
        <v>5645</v>
      </c>
      <c r="J58">
        <v>5728</v>
      </c>
      <c r="K58">
        <v>5185</v>
      </c>
      <c r="L58">
        <v>5156</v>
      </c>
      <c r="M58">
        <v>4843</v>
      </c>
      <c r="N58">
        <v>4549</v>
      </c>
      <c r="O58">
        <v>4486</v>
      </c>
      <c r="P58">
        <v>4405</v>
      </c>
      <c r="Q58">
        <v>4534</v>
      </c>
      <c r="R58">
        <v>4642</v>
      </c>
      <c r="S58">
        <v>5023</v>
      </c>
      <c r="T58">
        <v>5084</v>
      </c>
      <c r="U58">
        <v>5152</v>
      </c>
      <c r="V58">
        <v>5047</v>
      </c>
      <c r="W58">
        <v>4576</v>
      </c>
      <c r="X58">
        <v>108412</v>
      </c>
    </row>
    <row r="59" spans="1:24" x14ac:dyDescent="0.3">
      <c r="A59" t="s">
        <v>113</v>
      </c>
      <c r="B59" t="s">
        <v>176</v>
      </c>
      <c r="C59">
        <v>10315</v>
      </c>
      <c r="D59">
        <v>10262</v>
      </c>
      <c r="E59">
        <v>9907</v>
      </c>
      <c r="F59">
        <v>8905</v>
      </c>
      <c r="G59">
        <v>8059</v>
      </c>
      <c r="H59">
        <v>7119</v>
      </c>
      <c r="I59">
        <v>6920</v>
      </c>
      <c r="J59">
        <v>6601</v>
      </c>
      <c r="K59">
        <v>6251</v>
      </c>
      <c r="L59">
        <v>6216</v>
      </c>
      <c r="M59">
        <v>6417</v>
      </c>
      <c r="N59">
        <v>6220</v>
      </c>
      <c r="O59">
        <v>6568</v>
      </c>
      <c r="P59">
        <v>6183</v>
      </c>
      <c r="Q59">
        <v>6466</v>
      </c>
      <c r="R59">
        <v>6074</v>
      </c>
      <c r="S59">
        <v>5195</v>
      </c>
      <c r="T59">
        <v>5081</v>
      </c>
      <c r="U59">
        <v>4873</v>
      </c>
      <c r="V59">
        <v>4819</v>
      </c>
      <c r="W59">
        <v>4827</v>
      </c>
      <c r="X59">
        <v>143278</v>
      </c>
    </row>
    <row r="60" spans="1:24" x14ac:dyDescent="0.3">
      <c r="A60" t="s">
        <v>114</v>
      </c>
      <c r="B60" t="s">
        <v>177</v>
      </c>
      <c r="C60">
        <v>1174</v>
      </c>
      <c r="D60">
        <v>1094</v>
      </c>
      <c r="E60">
        <v>1153</v>
      </c>
      <c r="F60">
        <v>1261</v>
      </c>
      <c r="G60">
        <v>1387</v>
      </c>
      <c r="H60">
        <v>1472</v>
      </c>
      <c r="I60">
        <v>1535</v>
      </c>
      <c r="J60">
        <v>1558</v>
      </c>
      <c r="K60">
        <v>1579</v>
      </c>
      <c r="L60">
        <v>1475</v>
      </c>
      <c r="M60">
        <v>1448</v>
      </c>
      <c r="N60">
        <v>1379</v>
      </c>
      <c r="O60">
        <v>1308</v>
      </c>
      <c r="P60">
        <v>1306</v>
      </c>
      <c r="Q60">
        <v>1353</v>
      </c>
      <c r="R60">
        <v>1267</v>
      </c>
      <c r="S60">
        <v>1325</v>
      </c>
      <c r="T60">
        <v>1187</v>
      </c>
      <c r="U60">
        <v>1217</v>
      </c>
      <c r="V60">
        <v>1143</v>
      </c>
      <c r="W60">
        <v>1190</v>
      </c>
      <c r="X60">
        <v>27811</v>
      </c>
    </row>
    <row r="61" spans="1:24" x14ac:dyDescent="0.3">
      <c r="A61" t="s">
        <v>115</v>
      </c>
      <c r="B61" t="s">
        <v>178</v>
      </c>
      <c r="C61">
        <v>221</v>
      </c>
      <c r="D61">
        <v>215</v>
      </c>
      <c r="E61">
        <v>252</v>
      </c>
      <c r="F61">
        <v>247</v>
      </c>
      <c r="G61">
        <v>270</v>
      </c>
      <c r="H61">
        <v>269</v>
      </c>
      <c r="I61">
        <v>263</v>
      </c>
      <c r="J61">
        <v>240</v>
      </c>
      <c r="K61">
        <v>278</v>
      </c>
      <c r="L61">
        <v>224</v>
      </c>
      <c r="M61">
        <v>283</v>
      </c>
      <c r="N61">
        <v>246</v>
      </c>
      <c r="O61">
        <v>263</v>
      </c>
      <c r="P61">
        <v>222</v>
      </c>
      <c r="Q61">
        <v>256</v>
      </c>
      <c r="R61">
        <v>222</v>
      </c>
      <c r="S61">
        <v>280</v>
      </c>
      <c r="T61">
        <v>364</v>
      </c>
      <c r="U61">
        <v>270</v>
      </c>
      <c r="V61">
        <v>225</v>
      </c>
      <c r="W61">
        <v>257</v>
      </c>
      <c r="X61">
        <v>5367</v>
      </c>
    </row>
    <row r="62" spans="1:24" x14ac:dyDescent="0.3">
      <c r="A62" t="s">
        <v>116</v>
      </c>
      <c r="B62" t="s">
        <v>179</v>
      </c>
      <c r="C62">
        <v>923</v>
      </c>
      <c r="D62">
        <v>829</v>
      </c>
      <c r="E62">
        <v>1035</v>
      </c>
      <c r="F62">
        <v>907</v>
      </c>
      <c r="G62">
        <v>935</v>
      </c>
      <c r="H62">
        <v>977</v>
      </c>
      <c r="I62">
        <v>969</v>
      </c>
      <c r="J62">
        <v>1140</v>
      </c>
      <c r="K62">
        <v>1082</v>
      </c>
      <c r="L62">
        <v>1042</v>
      </c>
      <c r="M62">
        <v>1002</v>
      </c>
      <c r="N62">
        <v>958</v>
      </c>
      <c r="O62">
        <v>988</v>
      </c>
      <c r="P62">
        <v>1095</v>
      </c>
      <c r="Q62">
        <v>1237</v>
      </c>
      <c r="R62">
        <v>1206</v>
      </c>
      <c r="S62">
        <v>1419</v>
      </c>
      <c r="T62">
        <v>1235</v>
      </c>
      <c r="U62">
        <v>1085</v>
      </c>
      <c r="V62">
        <v>904</v>
      </c>
      <c r="W62">
        <v>741</v>
      </c>
      <c r="X62">
        <v>21709</v>
      </c>
    </row>
    <row r="63" spans="1:24" x14ac:dyDescent="0.3">
      <c r="A63" t="s">
        <v>117</v>
      </c>
      <c r="B63" t="s">
        <v>180</v>
      </c>
      <c r="C63">
        <v>531</v>
      </c>
      <c r="D63">
        <v>509</v>
      </c>
      <c r="E63">
        <v>538</v>
      </c>
      <c r="F63">
        <v>553</v>
      </c>
      <c r="G63">
        <v>583</v>
      </c>
      <c r="H63">
        <v>590</v>
      </c>
      <c r="I63">
        <v>579</v>
      </c>
      <c r="J63">
        <v>640</v>
      </c>
      <c r="K63">
        <v>572</v>
      </c>
      <c r="L63">
        <v>587</v>
      </c>
      <c r="M63">
        <v>592</v>
      </c>
      <c r="N63">
        <v>594</v>
      </c>
      <c r="O63">
        <v>555</v>
      </c>
      <c r="P63">
        <v>532</v>
      </c>
      <c r="Q63">
        <v>579</v>
      </c>
      <c r="R63">
        <v>523</v>
      </c>
      <c r="S63">
        <v>589</v>
      </c>
      <c r="T63">
        <v>531</v>
      </c>
      <c r="U63">
        <v>506</v>
      </c>
      <c r="V63">
        <v>511</v>
      </c>
      <c r="W63">
        <v>530</v>
      </c>
      <c r="X63">
        <v>11724</v>
      </c>
    </row>
    <row r="64" spans="1:24" x14ac:dyDescent="0.3">
      <c r="A64" t="s">
        <v>118</v>
      </c>
      <c r="B64" t="s">
        <v>181</v>
      </c>
      <c r="C64">
        <v>532</v>
      </c>
      <c r="D64">
        <v>521</v>
      </c>
      <c r="E64">
        <v>490</v>
      </c>
      <c r="F64">
        <v>490</v>
      </c>
      <c r="G64">
        <v>500</v>
      </c>
      <c r="H64">
        <v>485</v>
      </c>
      <c r="I64">
        <v>497</v>
      </c>
      <c r="J64">
        <v>488</v>
      </c>
      <c r="K64">
        <v>519</v>
      </c>
      <c r="L64">
        <v>520</v>
      </c>
      <c r="M64">
        <v>553</v>
      </c>
      <c r="N64">
        <v>557</v>
      </c>
      <c r="O64">
        <v>521</v>
      </c>
      <c r="P64">
        <v>562</v>
      </c>
      <c r="Q64">
        <v>580</v>
      </c>
      <c r="R64">
        <v>534</v>
      </c>
      <c r="S64">
        <v>517</v>
      </c>
      <c r="T64">
        <v>440</v>
      </c>
      <c r="U64">
        <v>459</v>
      </c>
      <c r="V64">
        <v>369</v>
      </c>
      <c r="W64">
        <v>442</v>
      </c>
      <c r="X64">
        <v>10576</v>
      </c>
    </row>
    <row r="65" spans="1:31" x14ac:dyDescent="0.3">
      <c r="A65" t="s">
        <v>119</v>
      </c>
      <c r="B65" t="s">
        <v>182</v>
      </c>
      <c r="C65">
        <v>801</v>
      </c>
      <c r="D65">
        <v>750</v>
      </c>
      <c r="E65">
        <v>907</v>
      </c>
      <c r="F65">
        <v>959</v>
      </c>
      <c r="G65">
        <v>921</v>
      </c>
      <c r="H65">
        <v>951</v>
      </c>
      <c r="I65">
        <v>891</v>
      </c>
      <c r="J65">
        <v>946</v>
      </c>
      <c r="K65">
        <v>1019</v>
      </c>
      <c r="L65">
        <v>1064</v>
      </c>
      <c r="M65">
        <v>1081</v>
      </c>
      <c r="N65">
        <v>1195</v>
      </c>
      <c r="O65">
        <v>1317</v>
      </c>
      <c r="P65">
        <v>1351</v>
      </c>
      <c r="Q65">
        <v>1376</v>
      </c>
      <c r="R65">
        <v>1355</v>
      </c>
      <c r="S65">
        <v>1291</v>
      </c>
      <c r="T65">
        <v>1241</v>
      </c>
      <c r="U65">
        <v>1258</v>
      </c>
      <c r="V65">
        <v>1135</v>
      </c>
      <c r="W65">
        <v>1128</v>
      </c>
      <c r="X65">
        <v>22937</v>
      </c>
    </row>
    <row r="66" spans="1:31" x14ac:dyDescent="0.3">
      <c r="A66" t="s">
        <v>120</v>
      </c>
      <c r="B66" t="s">
        <v>183</v>
      </c>
      <c r="C66">
        <v>1596</v>
      </c>
      <c r="D66">
        <v>1570</v>
      </c>
      <c r="E66">
        <v>1570</v>
      </c>
      <c r="F66">
        <v>1723</v>
      </c>
      <c r="G66">
        <v>1641</v>
      </c>
      <c r="H66">
        <v>1622</v>
      </c>
      <c r="I66">
        <v>1636</v>
      </c>
      <c r="J66">
        <v>1746</v>
      </c>
      <c r="K66">
        <v>1848</v>
      </c>
      <c r="L66">
        <v>1918</v>
      </c>
      <c r="M66">
        <v>1878</v>
      </c>
      <c r="N66">
        <v>1940</v>
      </c>
      <c r="O66">
        <v>2051</v>
      </c>
      <c r="P66">
        <v>1888</v>
      </c>
      <c r="Q66">
        <v>1900</v>
      </c>
      <c r="R66">
        <v>1712</v>
      </c>
      <c r="S66">
        <v>1773</v>
      </c>
      <c r="T66">
        <v>1549</v>
      </c>
      <c r="U66">
        <v>1558</v>
      </c>
      <c r="V66">
        <v>1476</v>
      </c>
      <c r="W66">
        <v>1511</v>
      </c>
      <c r="X66">
        <v>36106</v>
      </c>
    </row>
    <row r="67" spans="1:31" x14ac:dyDescent="0.3">
      <c r="A67" t="s">
        <v>93</v>
      </c>
      <c r="B67" t="s">
        <v>93</v>
      </c>
      <c r="C67">
        <v>33636</v>
      </c>
      <c r="D67">
        <v>33586</v>
      </c>
      <c r="E67">
        <v>34785</v>
      </c>
      <c r="F67">
        <v>34351</v>
      </c>
      <c r="G67">
        <v>33400</v>
      </c>
      <c r="H67">
        <v>33051</v>
      </c>
      <c r="I67">
        <v>33325</v>
      </c>
      <c r="J67">
        <v>34263</v>
      </c>
      <c r="K67">
        <v>34328</v>
      </c>
      <c r="L67">
        <v>34599</v>
      </c>
      <c r="M67">
        <v>35714</v>
      </c>
      <c r="N67">
        <v>35203</v>
      </c>
      <c r="O67">
        <v>36531</v>
      </c>
      <c r="P67">
        <v>36175</v>
      </c>
      <c r="Q67">
        <v>37184</v>
      </c>
      <c r="R67">
        <v>35636</v>
      </c>
      <c r="S67">
        <v>35221</v>
      </c>
      <c r="T67">
        <v>35909</v>
      </c>
      <c r="U67">
        <v>33852</v>
      </c>
      <c r="V67">
        <v>30569</v>
      </c>
      <c r="W67">
        <v>31059</v>
      </c>
      <c r="X67">
        <v>722377</v>
      </c>
    </row>
    <row r="69" spans="1:31" ht="15" thickBot="1" x14ac:dyDescent="0.35">
      <c r="A69" s="152" t="s">
        <v>121</v>
      </c>
    </row>
    <row r="70" spans="1:31" x14ac:dyDescent="0.3">
      <c r="A70" s="173" t="s">
        <v>0</v>
      </c>
      <c r="B70" s="181" t="s">
        <v>128</v>
      </c>
      <c r="C70" s="169">
        <v>2000</v>
      </c>
      <c r="D70" s="169">
        <v>2001</v>
      </c>
      <c r="E70" s="169">
        <v>2002</v>
      </c>
      <c r="F70" s="169">
        <v>2003</v>
      </c>
      <c r="G70" s="169">
        <v>2004</v>
      </c>
      <c r="H70" s="169">
        <v>2005</v>
      </c>
      <c r="I70" s="169">
        <v>2006</v>
      </c>
      <c r="J70" s="169">
        <v>2007</v>
      </c>
      <c r="K70" s="169">
        <v>2008</v>
      </c>
      <c r="L70" s="169">
        <v>2009</v>
      </c>
      <c r="M70" s="169">
        <v>2010</v>
      </c>
      <c r="N70" s="169">
        <v>2011</v>
      </c>
      <c r="O70" s="169">
        <v>2012</v>
      </c>
      <c r="P70" s="169">
        <v>2013</v>
      </c>
      <c r="Q70" s="169">
        <v>2014</v>
      </c>
      <c r="R70" s="169">
        <v>2015</v>
      </c>
      <c r="S70" s="169">
        <v>2016</v>
      </c>
      <c r="T70" s="169">
        <v>2017</v>
      </c>
      <c r="U70" s="169">
        <v>2018</v>
      </c>
      <c r="V70" s="169">
        <v>2019</v>
      </c>
      <c r="W70" s="169">
        <v>2020</v>
      </c>
      <c r="X70" s="170" t="s">
        <v>93</v>
      </c>
    </row>
    <row r="71" spans="1:31" ht="15" thickBot="1" x14ac:dyDescent="0.35">
      <c r="A71" s="175"/>
      <c r="B71" s="227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4"/>
    </row>
    <row r="72" spans="1:31" x14ac:dyDescent="0.3">
      <c r="A72" s="173" t="s">
        <v>7</v>
      </c>
      <c r="B72" s="52" t="s">
        <v>157</v>
      </c>
      <c r="C72" s="149">
        <f>IFERROR(C6/C40,0)</f>
        <v>2.8260869565217391E-2</v>
      </c>
      <c r="D72" s="149">
        <f t="shared" ref="D72:X84" si="0">IFERROR(D6/D40,0)</f>
        <v>1.5968063872255488E-2</v>
      </c>
      <c r="E72" s="149">
        <f t="shared" si="0"/>
        <v>7.5396825396825393E-2</v>
      </c>
      <c r="F72" s="149">
        <f t="shared" si="0"/>
        <v>5.647058823529412E-2</v>
      </c>
      <c r="G72" s="149">
        <f t="shared" si="0"/>
        <v>3.4343434343434343E-2</v>
      </c>
      <c r="H72" s="149">
        <f t="shared" si="0"/>
        <v>0.11853448275862069</v>
      </c>
      <c r="I72" s="149">
        <f t="shared" si="0"/>
        <v>5.4704595185995623E-2</v>
      </c>
      <c r="J72" s="149">
        <f t="shared" si="0"/>
        <v>3.4574468085106384E-2</v>
      </c>
      <c r="K72" s="149">
        <f t="shared" si="0"/>
        <v>1.0666666666666666E-2</v>
      </c>
      <c r="L72" s="149">
        <f t="shared" si="0"/>
        <v>2.0408163265306121E-2</v>
      </c>
      <c r="M72" s="149">
        <f t="shared" si="0"/>
        <v>1.5936254980079681E-2</v>
      </c>
      <c r="N72" s="149">
        <f t="shared" si="0"/>
        <v>1.2711864406779662E-2</v>
      </c>
      <c r="O72" s="149">
        <f t="shared" si="0"/>
        <v>2.2132796780684104E-2</v>
      </c>
      <c r="P72" s="149">
        <f t="shared" si="0"/>
        <v>2.257336343115124E-3</v>
      </c>
      <c r="Q72" s="149">
        <f t="shared" si="0"/>
        <v>4.7619047619047623E-3</v>
      </c>
      <c r="R72" s="149">
        <f t="shared" si="0"/>
        <v>0</v>
      </c>
      <c r="S72" s="149">
        <f t="shared" si="0"/>
        <v>0</v>
      </c>
      <c r="T72" s="149">
        <f t="shared" si="0"/>
        <v>4.830917874396135E-3</v>
      </c>
      <c r="U72" s="149">
        <f t="shared" si="0"/>
        <v>8.2644628099173556E-3</v>
      </c>
      <c r="V72" s="149">
        <f t="shared" si="0"/>
        <v>8.8948787061994605E-2</v>
      </c>
      <c r="W72" s="149">
        <f t="shared" si="0"/>
        <v>6.6157760814249358E-2</v>
      </c>
      <c r="X72" s="230">
        <f t="shared" si="0"/>
        <v>3.2195121951219513E-2</v>
      </c>
      <c r="Y72" s="148"/>
      <c r="Z72" s="148"/>
      <c r="AA72" s="148"/>
      <c r="AB72" s="148"/>
      <c r="AC72" s="148"/>
      <c r="AD72" s="148"/>
      <c r="AE72" s="148"/>
    </row>
    <row r="73" spans="1:31" x14ac:dyDescent="0.3">
      <c r="A73" s="175"/>
      <c r="B73" s="53" t="s">
        <v>158</v>
      </c>
      <c r="C73" s="150">
        <f t="shared" ref="C73:R99" si="1">IFERROR(C7/C41,0)</f>
        <v>0</v>
      </c>
      <c r="D73" s="150">
        <f t="shared" si="1"/>
        <v>0</v>
      </c>
      <c r="E73" s="150">
        <f t="shared" si="1"/>
        <v>0</v>
      </c>
      <c r="F73" s="150">
        <f t="shared" si="1"/>
        <v>0</v>
      </c>
      <c r="G73" s="150">
        <f t="shared" si="1"/>
        <v>5.208333333333333E-3</v>
      </c>
      <c r="H73" s="150">
        <f t="shared" si="1"/>
        <v>5.6497175141242938E-3</v>
      </c>
      <c r="I73" s="150">
        <f t="shared" si="1"/>
        <v>0</v>
      </c>
      <c r="J73" s="150">
        <f t="shared" si="1"/>
        <v>0</v>
      </c>
      <c r="K73" s="150">
        <f t="shared" si="1"/>
        <v>0</v>
      </c>
      <c r="L73" s="150">
        <f t="shared" si="1"/>
        <v>4.1666666666666666E-3</v>
      </c>
      <c r="M73" s="150">
        <f t="shared" si="1"/>
        <v>3.9215686274509803E-3</v>
      </c>
      <c r="N73" s="150">
        <f t="shared" si="1"/>
        <v>0</v>
      </c>
      <c r="O73" s="150">
        <f t="shared" si="1"/>
        <v>0</v>
      </c>
      <c r="P73" s="150">
        <f t="shared" si="1"/>
        <v>0</v>
      </c>
      <c r="Q73" s="150">
        <f t="shared" si="1"/>
        <v>0</v>
      </c>
      <c r="R73" s="150">
        <f t="shared" si="1"/>
        <v>0</v>
      </c>
      <c r="S73" s="150">
        <f t="shared" si="0"/>
        <v>0</v>
      </c>
      <c r="T73" s="150">
        <f t="shared" si="0"/>
        <v>0</v>
      </c>
      <c r="U73" s="150">
        <f t="shared" si="0"/>
        <v>0</v>
      </c>
      <c r="V73" s="150">
        <f t="shared" si="0"/>
        <v>0</v>
      </c>
      <c r="W73" s="150">
        <f t="shared" si="0"/>
        <v>0</v>
      </c>
      <c r="X73" s="231">
        <f t="shared" si="0"/>
        <v>7.2371992039080876E-4</v>
      </c>
      <c r="Y73" s="148"/>
      <c r="Z73" s="148"/>
      <c r="AA73" s="148"/>
      <c r="AB73" s="148"/>
      <c r="AC73" s="148"/>
      <c r="AD73" s="148"/>
      <c r="AE73" s="148"/>
    </row>
    <row r="74" spans="1:31" x14ac:dyDescent="0.3">
      <c r="A74" s="175"/>
      <c r="B74" s="53" t="s">
        <v>159</v>
      </c>
      <c r="C74" s="150">
        <f t="shared" si="1"/>
        <v>4.8923679060665359E-3</v>
      </c>
      <c r="D74" s="150">
        <f t="shared" si="0"/>
        <v>8.948545861297539E-3</v>
      </c>
      <c r="E74" s="150">
        <f t="shared" si="0"/>
        <v>6.4308681672025723E-3</v>
      </c>
      <c r="F74" s="150">
        <f t="shared" si="0"/>
        <v>0</v>
      </c>
      <c r="G74" s="150">
        <f t="shared" si="0"/>
        <v>1.9455252918287938E-3</v>
      </c>
      <c r="H74" s="150">
        <f t="shared" si="0"/>
        <v>0</v>
      </c>
      <c r="I74" s="150">
        <f t="shared" si="0"/>
        <v>0</v>
      </c>
      <c r="J74" s="150">
        <f t="shared" si="0"/>
        <v>8.8495575221238937E-4</v>
      </c>
      <c r="K74" s="150">
        <f t="shared" si="0"/>
        <v>7.6628352490421458E-4</v>
      </c>
      <c r="L74" s="150">
        <f t="shared" si="0"/>
        <v>3.0581039755351682E-3</v>
      </c>
      <c r="M74" s="150">
        <f t="shared" si="0"/>
        <v>1.9292604501607716E-3</v>
      </c>
      <c r="N74" s="150">
        <f t="shared" si="0"/>
        <v>1.7341040462427746E-3</v>
      </c>
      <c r="O74" s="150">
        <f t="shared" si="0"/>
        <v>1.128668171557562E-3</v>
      </c>
      <c r="P74" s="150">
        <f t="shared" si="0"/>
        <v>1.8105009052504525E-3</v>
      </c>
      <c r="Q74" s="150">
        <f t="shared" si="0"/>
        <v>4.6430644225188625E-3</v>
      </c>
      <c r="R74" s="150">
        <f t="shared" si="0"/>
        <v>3.5823950870010235E-3</v>
      </c>
      <c r="S74" s="150">
        <f t="shared" si="0"/>
        <v>4.4918585064570469E-3</v>
      </c>
      <c r="T74" s="150">
        <f t="shared" si="0"/>
        <v>3.1982942430703624E-3</v>
      </c>
      <c r="U74" s="150">
        <f t="shared" si="0"/>
        <v>1.1507479861910242E-3</v>
      </c>
      <c r="V74" s="150">
        <f t="shared" si="0"/>
        <v>2.7716186252771621E-3</v>
      </c>
      <c r="W74" s="150">
        <f t="shared" si="0"/>
        <v>1.3166556945358788E-3</v>
      </c>
      <c r="X74" s="231">
        <f t="shared" si="0"/>
        <v>2.5418910331449214E-3</v>
      </c>
      <c r="Y74" s="148"/>
      <c r="Z74" s="148"/>
      <c r="AA74" s="148"/>
      <c r="AB74" s="148"/>
      <c r="AC74" s="148"/>
      <c r="AD74" s="148"/>
      <c r="AE74" s="148"/>
    </row>
    <row r="75" spans="1:31" x14ac:dyDescent="0.3">
      <c r="A75" s="175"/>
      <c r="B75" s="53" t="s">
        <v>189</v>
      </c>
      <c r="C75" s="150">
        <f t="shared" si="1"/>
        <v>8.3333333333333329E-2</v>
      </c>
      <c r="D75" s="150">
        <f t="shared" si="0"/>
        <v>3.2110091743119268E-2</v>
      </c>
      <c r="E75" s="150">
        <f t="shared" si="0"/>
        <v>4.8387096774193547E-2</v>
      </c>
      <c r="F75" s="150">
        <f t="shared" si="0"/>
        <v>0.1822429906542056</v>
      </c>
      <c r="G75" s="150">
        <f t="shared" si="0"/>
        <v>0.21929824561403508</v>
      </c>
      <c r="H75" s="150">
        <f t="shared" si="0"/>
        <v>6.4864864864864868E-2</v>
      </c>
      <c r="I75" s="150">
        <f t="shared" si="0"/>
        <v>2.6595744680851064E-2</v>
      </c>
      <c r="J75" s="150">
        <f t="shared" si="0"/>
        <v>0</v>
      </c>
      <c r="K75" s="150">
        <f t="shared" si="0"/>
        <v>4.5871559633027525E-2</v>
      </c>
      <c r="L75" s="150">
        <f t="shared" si="0"/>
        <v>6.1904761904761907E-2</v>
      </c>
      <c r="M75" s="150">
        <f t="shared" si="0"/>
        <v>4.9180327868852458E-2</v>
      </c>
      <c r="N75" s="150">
        <f t="shared" si="0"/>
        <v>4.1284403669724773E-2</v>
      </c>
      <c r="O75" s="150">
        <f t="shared" si="0"/>
        <v>8.3333333333333329E-2</v>
      </c>
      <c r="P75" s="150">
        <f t="shared" si="0"/>
        <v>7.6411960132890366E-2</v>
      </c>
      <c r="Q75" s="150">
        <f t="shared" si="0"/>
        <v>0.11372549019607843</v>
      </c>
      <c r="R75" s="150">
        <f t="shared" si="0"/>
        <v>4.72972972972973E-2</v>
      </c>
      <c r="S75" s="150">
        <f t="shared" si="0"/>
        <v>5.185185185185185E-2</v>
      </c>
      <c r="T75" s="150">
        <f t="shared" si="0"/>
        <v>4.8048048048048048E-2</v>
      </c>
      <c r="U75" s="150">
        <f t="shared" si="0"/>
        <v>7.4999999999999997E-2</v>
      </c>
      <c r="V75" s="150">
        <f t="shared" si="0"/>
        <v>7.8167115902964962E-2</v>
      </c>
      <c r="W75" s="150">
        <f t="shared" si="0"/>
        <v>0.10904255319148937</v>
      </c>
      <c r="X75" s="231">
        <f t="shared" si="0"/>
        <v>7.37927292457949E-2</v>
      </c>
      <c r="Y75" s="148"/>
      <c r="Z75" s="148"/>
      <c r="AA75" s="148"/>
      <c r="AB75" s="148"/>
      <c r="AC75" s="148"/>
      <c r="AD75" s="148"/>
      <c r="AE75" s="148"/>
    </row>
    <row r="76" spans="1:31" x14ac:dyDescent="0.3">
      <c r="A76" s="175"/>
      <c r="B76" s="53" t="s">
        <v>161</v>
      </c>
      <c r="C76" s="150">
        <f t="shared" si="1"/>
        <v>3.0581039755351682E-3</v>
      </c>
      <c r="D76" s="150">
        <f t="shared" si="0"/>
        <v>1.8895348837209301E-2</v>
      </c>
      <c r="E76" s="150">
        <f t="shared" si="0"/>
        <v>4.3103448275862068E-3</v>
      </c>
      <c r="F76" s="150">
        <f t="shared" si="0"/>
        <v>1.6597510373443983E-2</v>
      </c>
      <c r="G76" s="150">
        <f t="shared" si="0"/>
        <v>3.2414910858995136E-3</v>
      </c>
      <c r="H76" s="150">
        <f t="shared" si="0"/>
        <v>1.7064846416382253E-2</v>
      </c>
      <c r="I76" s="150">
        <f t="shared" si="0"/>
        <v>6.9284064665127024E-3</v>
      </c>
      <c r="J76" s="150">
        <f t="shared" si="0"/>
        <v>9.3567251461988306E-3</v>
      </c>
      <c r="K76" s="150">
        <f t="shared" si="0"/>
        <v>5.4054054054054057E-3</v>
      </c>
      <c r="L76" s="150">
        <f t="shared" si="0"/>
        <v>2.9069767441860465E-3</v>
      </c>
      <c r="M76" s="150">
        <f t="shared" si="0"/>
        <v>2.3584905660377358E-3</v>
      </c>
      <c r="N76" s="150">
        <f t="shared" si="0"/>
        <v>1.7953321364452424E-3</v>
      </c>
      <c r="O76" s="150">
        <f t="shared" si="0"/>
        <v>1.5847860538827259E-3</v>
      </c>
      <c r="P76" s="150">
        <f t="shared" si="0"/>
        <v>8.0128205128205125E-4</v>
      </c>
      <c r="Q76" s="150">
        <f t="shared" si="0"/>
        <v>2.3659305993690852E-3</v>
      </c>
      <c r="R76" s="150">
        <f t="shared" si="0"/>
        <v>2.4096385542168677E-3</v>
      </c>
      <c r="S76" s="150">
        <f t="shared" si="0"/>
        <v>1.3227513227513227E-3</v>
      </c>
      <c r="T76" s="150">
        <f t="shared" si="0"/>
        <v>4.0816326530612249E-3</v>
      </c>
      <c r="U76" s="150">
        <f t="shared" si="0"/>
        <v>1.914191419141914E-2</v>
      </c>
      <c r="V76" s="150">
        <f t="shared" si="0"/>
        <v>1.2440191387559809E-2</v>
      </c>
      <c r="W76" s="150">
        <f t="shared" si="0"/>
        <v>1.8561484918793503E-2</v>
      </c>
      <c r="X76" s="231">
        <f t="shared" si="0"/>
        <v>6.8390097113937903E-3</v>
      </c>
      <c r="Y76" s="148"/>
      <c r="Z76" s="148"/>
      <c r="AA76" s="148"/>
      <c r="AB76" s="148"/>
      <c r="AC76" s="148"/>
      <c r="AD76" s="148"/>
      <c r="AE76" s="148"/>
    </row>
    <row r="77" spans="1:31" x14ac:dyDescent="0.3">
      <c r="A77" s="175"/>
      <c r="B77" s="53" t="s">
        <v>162</v>
      </c>
      <c r="C77" s="150">
        <f t="shared" si="1"/>
        <v>0</v>
      </c>
      <c r="D77" s="150">
        <f t="shared" si="0"/>
        <v>0</v>
      </c>
      <c r="E77" s="150">
        <f t="shared" si="0"/>
        <v>3.2154340836012861E-3</v>
      </c>
      <c r="F77" s="150">
        <f t="shared" si="0"/>
        <v>0</v>
      </c>
      <c r="G77" s="150">
        <f t="shared" si="0"/>
        <v>0</v>
      </c>
      <c r="H77" s="150">
        <f t="shared" si="0"/>
        <v>0</v>
      </c>
      <c r="I77" s="150">
        <f t="shared" si="0"/>
        <v>0</v>
      </c>
      <c r="J77" s="150">
        <f t="shared" si="0"/>
        <v>0</v>
      </c>
      <c r="K77" s="150">
        <f t="shared" si="0"/>
        <v>1.1111111111111112E-2</v>
      </c>
      <c r="L77" s="150">
        <f t="shared" si="0"/>
        <v>1.1673151750972763E-2</v>
      </c>
      <c r="M77" s="150">
        <f t="shared" si="0"/>
        <v>3.313253012048193E-2</v>
      </c>
      <c r="N77" s="150">
        <f t="shared" si="0"/>
        <v>6.688963210702341E-3</v>
      </c>
      <c r="O77" s="150">
        <f t="shared" si="0"/>
        <v>8.6455331412103754E-3</v>
      </c>
      <c r="P77" s="150">
        <f t="shared" si="0"/>
        <v>6.1224489795918366E-2</v>
      </c>
      <c r="Q77" s="150">
        <f t="shared" si="0"/>
        <v>4.8991354466858789E-2</v>
      </c>
      <c r="R77" s="150">
        <f t="shared" si="0"/>
        <v>3.8123167155425221E-2</v>
      </c>
      <c r="S77" s="150">
        <f t="shared" si="0"/>
        <v>2.5188916876574307E-3</v>
      </c>
      <c r="T77" s="150">
        <f t="shared" si="0"/>
        <v>0</v>
      </c>
      <c r="U77" s="150">
        <f t="shared" si="0"/>
        <v>6.9284064665127024E-3</v>
      </c>
      <c r="V77" s="150">
        <f t="shared" si="0"/>
        <v>1.9464720194647202E-2</v>
      </c>
      <c r="W77" s="150">
        <f t="shared" si="0"/>
        <v>2.0044543429844099E-2</v>
      </c>
      <c r="X77" s="231">
        <f t="shared" si="0"/>
        <v>1.3832265579499126E-2</v>
      </c>
      <c r="Y77" s="148"/>
      <c r="Z77" s="148"/>
      <c r="AA77" s="148"/>
      <c r="AB77" s="148"/>
      <c r="AC77" s="148"/>
      <c r="AD77" s="148"/>
      <c r="AE77" s="148"/>
    </row>
    <row r="78" spans="1:31" ht="15" thickBot="1" x14ac:dyDescent="0.35">
      <c r="A78" s="174"/>
      <c r="B78" s="54" t="s">
        <v>163</v>
      </c>
      <c r="C78" s="151">
        <f t="shared" si="1"/>
        <v>4.9180327868852458E-2</v>
      </c>
      <c r="D78" s="151">
        <f t="shared" si="0"/>
        <v>9.2592592592592587E-3</v>
      </c>
      <c r="E78" s="151">
        <f t="shared" si="0"/>
        <v>3.8461538461538464E-2</v>
      </c>
      <c r="F78" s="151">
        <f t="shared" si="0"/>
        <v>0</v>
      </c>
      <c r="G78" s="151">
        <f t="shared" si="0"/>
        <v>8.5470085470085479E-3</v>
      </c>
      <c r="H78" s="151">
        <f t="shared" si="0"/>
        <v>0.10185185185185185</v>
      </c>
      <c r="I78" s="151">
        <f t="shared" si="0"/>
        <v>0</v>
      </c>
      <c r="J78" s="151">
        <f t="shared" si="0"/>
        <v>1.3888888888888888E-2</v>
      </c>
      <c r="K78" s="151">
        <f t="shared" si="0"/>
        <v>7.1428571428571425E-2</v>
      </c>
      <c r="L78" s="151">
        <f t="shared" si="0"/>
        <v>3.5211267605633804E-2</v>
      </c>
      <c r="M78" s="151">
        <f t="shared" si="0"/>
        <v>2.4096385542168676E-2</v>
      </c>
      <c r="N78" s="151">
        <f t="shared" si="0"/>
        <v>1.7241379310344827E-2</v>
      </c>
      <c r="O78" s="151">
        <f t="shared" si="0"/>
        <v>6.41025641025641E-3</v>
      </c>
      <c r="P78" s="151">
        <f t="shared" si="0"/>
        <v>3.608247422680412E-2</v>
      </c>
      <c r="Q78" s="151">
        <f t="shared" si="0"/>
        <v>3.8277511961722487E-2</v>
      </c>
      <c r="R78" s="151">
        <f t="shared" si="0"/>
        <v>8.8888888888888889E-3</v>
      </c>
      <c r="S78" s="151">
        <f t="shared" si="0"/>
        <v>1.9138755980861243E-2</v>
      </c>
      <c r="T78" s="151">
        <f t="shared" si="0"/>
        <v>0</v>
      </c>
      <c r="U78" s="151">
        <f t="shared" si="0"/>
        <v>4.2918454935622317E-3</v>
      </c>
      <c r="V78" s="151">
        <f t="shared" si="0"/>
        <v>2.5000000000000001E-2</v>
      </c>
      <c r="W78" s="151">
        <f t="shared" si="0"/>
        <v>3.4632034632034632E-2</v>
      </c>
      <c r="X78" s="232">
        <f t="shared" si="0"/>
        <v>2.3979446188980874E-2</v>
      </c>
      <c r="Y78" s="148"/>
      <c r="Z78" s="148"/>
      <c r="AA78" s="148"/>
      <c r="AB78" s="148"/>
      <c r="AC78" s="148"/>
      <c r="AD78" s="148"/>
      <c r="AE78" s="148"/>
    </row>
    <row r="79" spans="1:31" x14ac:dyDescent="0.3">
      <c r="A79" s="176" t="s">
        <v>15</v>
      </c>
      <c r="B79" s="52" t="s">
        <v>164</v>
      </c>
      <c r="C79" s="149">
        <f t="shared" si="1"/>
        <v>8.5470085470085472E-2</v>
      </c>
      <c r="D79" s="149">
        <f t="shared" si="0"/>
        <v>5.2336448598130844E-2</v>
      </c>
      <c r="E79" s="149">
        <f t="shared" si="0"/>
        <v>4.1841004184100417E-2</v>
      </c>
      <c r="F79" s="149">
        <f t="shared" si="0"/>
        <v>4.2750929368029739E-2</v>
      </c>
      <c r="G79" s="149">
        <f t="shared" si="0"/>
        <v>2.7075812274368231E-2</v>
      </c>
      <c r="H79" s="149">
        <f t="shared" si="0"/>
        <v>2.8933092224231464E-2</v>
      </c>
      <c r="I79" s="149">
        <f t="shared" si="0"/>
        <v>2.1523178807947019E-2</v>
      </c>
      <c r="J79" s="149">
        <f t="shared" si="0"/>
        <v>1.889763779527559E-2</v>
      </c>
      <c r="K79" s="149">
        <f t="shared" si="0"/>
        <v>1.1095700416088766E-2</v>
      </c>
      <c r="L79" s="149">
        <f t="shared" si="0"/>
        <v>1.5189873417721518E-2</v>
      </c>
      <c r="M79" s="149">
        <f t="shared" si="0"/>
        <v>1.9900497512437811E-2</v>
      </c>
      <c r="N79" s="149">
        <f t="shared" si="0"/>
        <v>1.9047619047619049E-2</v>
      </c>
      <c r="O79" s="149">
        <f t="shared" si="0"/>
        <v>1.8681318681318681E-2</v>
      </c>
      <c r="P79" s="149">
        <f t="shared" si="0"/>
        <v>1.0610079575596816E-2</v>
      </c>
      <c r="Q79" s="149">
        <f t="shared" si="0"/>
        <v>1.1217948717948718E-2</v>
      </c>
      <c r="R79" s="149">
        <f t="shared" si="0"/>
        <v>1.444043321299639E-2</v>
      </c>
      <c r="S79" s="149">
        <f t="shared" si="0"/>
        <v>1.9832985386221295E-2</v>
      </c>
      <c r="T79" s="149">
        <f t="shared" si="0"/>
        <v>2.3837902264600714E-3</v>
      </c>
      <c r="U79" s="149">
        <f t="shared" si="0"/>
        <v>0</v>
      </c>
      <c r="V79" s="149">
        <f t="shared" si="0"/>
        <v>3.0911901081916537E-3</v>
      </c>
      <c r="W79" s="149">
        <f t="shared" si="0"/>
        <v>1.6051364365971107E-3</v>
      </c>
      <c r="X79" s="230">
        <f t="shared" si="0"/>
        <v>1.9302058034002301E-2</v>
      </c>
      <c r="Y79" s="148"/>
      <c r="Z79" s="148"/>
      <c r="AA79" s="148"/>
      <c r="AB79" s="148"/>
      <c r="AC79" s="148"/>
      <c r="AD79" s="148"/>
      <c r="AE79" s="148"/>
    </row>
    <row r="80" spans="1:31" x14ac:dyDescent="0.3">
      <c r="A80" s="171"/>
      <c r="B80" s="53" t="s">
        <v>165</v>
      </c>
      <c r="C80" s="150">
        <f t="shared" si="1"/>
        <v>4.2035398230088498E-2</v>
      </c>
      <c r="D80" s="150">
        <f t="shared" si="0"/>
        <v>1.5418502202643172E-2</v>
      </c>
      <c r="E80" s="150">
        <f t="shared" si="0"/>
        <v>1.0040160642570281E-2</v>
      </c>
      <c r="F80" s="150">
        <f t="shared" si="0"/>
        <v>1.996007984031936E-3</v>
      </c>
      <c r="G80" s="150">
        <f t="shared" si="0"/>
        <v>2.1459227467811159E-3</v>
      </c>
      <c r="H80" s="150">
        <f t="shared" si="0"/>
        <v>7.8125E-3</v>
      </c>
      <c r="I80" s="150">
        <f t="shared" si="0"/>
        <v>1.9891500904159132E-2</v>
      </c>
      <c r="J80" s="150">
        <f t="shared" si="0"/>
        <v>9.7465886939571145E-3</v>
      </c>
      <c r="K80" s="150">
        <f t="shared" si="0"/>
        <v>2.4952015355086371E-2</v>
      </c>
      <c r="L80" s="150">
        <f t="shared" si="0"/>
        <v>2.0484171322160148E-2</v>
      </c>
      <c r="M80" s="150">
        <f t="shared" si="0"/>
        <v>1.8003273322422259E-2</v>
      </c>
      <c r="N80" s="150">
        <f t="shared" si="0"/>
        <v>1.5923566878980892E-2</v>
      </c>
      <c r="O80" s="150">
        <f t="shared" si="0"/>
        <v>1.4577259475218658E-2</v>
      </c>
      <c r="P80" s="150">
        <f t="shared" si="0"/>
        <v>3.3012379642365884E-2</v>
      </c>
      <c r="Q80" s="150">
        <f t="shared" si="0"/>
        <v>3.5236938031591739E-2</v>
      </c>
      <c r="R80" s="150">
        <f t="shared" si="0"/>
        <v>3.4059945504087197E-2</v>
      </c>
      <c r="S80" s="150">
        <f t="shared" si="0"/>
        <v>2.5873221216041398E-2</v>
      </c>
      <c r="T80" s="150">
        <f t="shared" si="0"/>
        <v>3.971631205673759E-2</v>
      </c>
      <c r="U80" s="150">
        <f t="shared" si="0"/>
        <v>4.9267643142476697E-2</v>
      </c>
      <c r="V80" s="150">
        <f t="shared" si="0"/>
        <v>6.1093247588424437E-2</v>
      </c>
      <c r="W80" s="150">
        <f t="shared" si="0"/>
        <v>7.7586206896551727E-2</v>
      </c>
      <c r="X80" s="231">
        <f t="shared" si="0"/>
        <v>2.8441588968110946E-2</v>
      </c>
      <c r="Y80" s="148"/>
      <c r="Z80" s="148"/>
      <c r="AA80" s="148"/>
      <c r="AB80" s="148"/>
      <c r="AC80" s="148"/>
      <c r="AD80" s="148"/>
      <c r="AE80" s="148"/>
    </row>
    <row r="81" spans="1:31" x14ac:dyDescent="0.3">
      <c r="A81" s="171"/>
      <c r="B81" s="53" t="s">
        <v>166</v>
      </c>
      <c r="C81" s="150">
        <f t="shared" si="1"/>
        <v>2.9498525073746312E-3</v>
      </c>
      <c r="D81" s="150">
        <f t="shared" si="0"/>
        <v>4.1478129713423829E-2</v>
      </c>
      <c r="E81" s="150">
        <f t="shared" si="0"/>
        <v>2.6400515132002575E-2</v>
      </c>
      <c r="F81" s="150">
        <f t="shared" si="0"/>
        <v>6.0624249699879951E-2</v>
      </c>
      <c r="G81" s="150">
        <f t="shared" si="0"/>
        <v>4.1149575440888306E-2</v>
      </c>
      <c r="H81" s="150">
        <f t="shared" si="0"/>
        <v>1.9988895058300944E-2</v>
      </c>
      <c r="I81" s="150">
        <f t="shared" si="0"/>
        <v>4.7365304914150384E-2</v>
      </c>
      <c r="J81" s="150">
        <f t="shared" si="0"/>
        <v>5.3197205803331545E-2</v>
      </c>
      <c r="K81" s="150">
        <f t="shared" si="0"/>
        <v>5.3254437869822487E-2</v>
      </c>
      <c r="L81" s="150">
        <f t="shared" si="0"/>
        <v>7.5541468568409931E-2</v>
      </c>
      <c r="M81" s="150">
        <f t="shared" si="0"/>
        <v>8.3837510803802945E-2</v>
      </c>
      <c r="N81" s="150">
        <f t="shared" si="0"/>
        <v>0.10801963993453355</v>
      </c>
      <c r="O81" s="150">
        <f t="shared" si="0"/>
        <v>8.4284754869039621E-2</v>
      </c>
      <c r="P81" s="150">
        <f t="shared" si="0"/>
        <v>5.2773613193403297E-2</v>
      </c>
      <c r="Q81" s="150">
        <f t="shared" si="0"/>
        <v>3.8794389734407637E-2</v>
      </c>
      <c r="R81" s="150">
        <f t="shared" si="0"/>
        <v>9.4883090477804133E-2</v>
      </c>
      <c r="S81" s="150">
        <f t="shared" si="0"/>
        <v>0.11378002528445007</v>
      </c>
      <c r="T81" s="150">
        <f t="shared" si="0"/>
        <v>8.485401459854014E-2</v>
      </c>
      <c r="U81" s="150">
        <f t="shared" si="0"/>
        <v>0.1068173532628509</v>
      </c>
      <c r="V81" s="150">
        <f t="shared" si="0"/>
        <v>0.20079185520361992</v>
      </c>
      <c r="W81" s="150">
        <f t="shared" si="0"/>
        <v>0.19731881022203604</v>
      </c>
      <c r="X81" s="231">
        <f t="shared" si="0"/>
        <v>7.9282071147265806E-2</v>
      </c>
      <c r="Y81" s="148"/>
      <c r="Z81" s="148"/>
      <c r="AA81" s="148"/>
      <c r="AB81" s="148"/>
      <c r="AC81" s="148"/>
      <c r="AD81" s="148"/>
      <c r="AE81" s="148"/>
    </row>
    <row r="82" spans="1:31" x14ac:dyDescent="0.3">
      <c r="A82" s="171"/>
      <c r="B82" s="53" t="s">
        <v>167</v>
      </c>
      <c r="C82" s="150">
        <f t="shared" si="1"/>
        <v>0.24242424242424243</v>
      </c>
      <c r="D82" s="150">
        <f t="shared" si="0"/>
        <v>0.19424460431654678</v>
      </c>
      <c r="E82" s="150">
        <f t="shared" si="0"/>
        <v>0.15778251599147122</v>
      </c>
      <c r="F82" s="150">
        <f t="shared" si="0"/>
        <v>0.22939866369710468</v>
      </c>
      <c r="G82" s="150">
        <f t="shared" si="0"/>
        <v>0.16700610997963339</v>
      </c>
      <c r="H82" s="150">
        <f t="shared" si="0"/>
        <v>0.13226452905811623</v>
      </c>
      <c r="I82" s="150">
        <f t="shared" si="0"/>
        <v>0.13253012048192772</v>
      </c>
      <c r="J82" s="150">
        <f t="shared" si="0"/>
        <v>0.11376146788990826</v>
      </c>
      <c r="K82" s="150">
        <f t="shared" si="0"/>
        <v>9.8333333333333328E-2</v>
      </c>
      <c r="L82" s="150">
        <f t="shared" si="0"/>
        <v>9.0771558245083206E-2</v>
      </c>
      <c r="M82" s="150">
        <f t="shared" si="0"/>
        <v>3.7216828478964403E-2</v>
      </c>
      <c r="N82" s="150">
        <f t="shared" si="0"/>
        <v>6.5950920245398767E-2</v>
      </c>
      <c r="O82" s="150">
        <f t="shared" si="0"/>
        <v>4.5769764216366159E-2</v>
      </c>
      <c r="P82" s="150">
        <f t="shared" si="0"/>
        <v>4.1722745625841183E-2</v>
      </c>
      <c r="Q82" s="150">
        <f t="shared" si="0"/>
        <v>3.8882138517618466E-2</v>
      </c>
      <c r="R82" s="150">
        <f t="shared" si="0"/>
        <v>4.9738219895287955E-2</v>
      </c>
      <c r="S82" s="150">
        <f t="shared" si="0"/>
        <v>5.1533742331288344E-2</v>
      </c>
      <c r="T82" s="150">
        <f t="shared" si="0"/>
        <v>4.0677966101694912E-2</v>
      </c>
      <c r="U82" s="150">
        <f t="shared" si="0"/>
        <v>5.1898734177215189E-2</v>
      </c>
      <c r="V82" s="150">
        <f t="shared" si="0"/>
        <v>8.9160839160839167E-2</v>
      </c>
      <c r="W82" s="150">
        <f t="shared" si="0"/>
        <v>7.9086115992970121E-2</v>
      </c>
      <c r="X82" s="231">
        <f t="shared" si="0"/>
        <v>9.0084550345887776E-2</v>
      </c>
      <c r="Y82" s="148"/>
      <c r="Z82" s="148"/>
      <c r="AA82" s="148"/>
      <c r="AB82" s="148"/>
      <c r="AC82" s="148"/>
      <c r="AD82" s="148"/>
      <c r="AE82" s="148"/>
    </row>
    <row r="83" spans="1:31" x14ac:dyDescent="0.3">
      <c r="A83" s="171"/>
      <c r="B83" s="53" t="s">
        <v>168</v>
      </c>
      <c r="C83" s="150">
        <f t="shared" si="1"/>
        <v>3.5989717223650387E-2</v>
      </c>
      <c r="D83" s="150">
        <f t="shared" si="0"/>
        <v>4.7058823529411761E-3</v>
      </c>
      <c r="E83" s="150">
        <f t="shared" si="0"/>
        <v>4.434589800443459E-3</v>
      </c>
      <c r="F83" s="150">
        <f t="shared" si="0"/>
        <v>0</v>
      </c>
      <c r="G83" s="150">
        <f t="shared" si="0"/>
        <v>2.5575447570332483E-3</v>
      </c>
      <c r="H83" s="150">
        <f t="shared" si="0"/>
        <v>1.2448132780082987E-2</v>
      </c>
      <c r="I83" s="150">
        <f t="shared" si="0"/>
        <v>0</v>
      </c>
      <c r="J83" s="150">
        <f t="shared" si="0"/>
        <v>7.7369439071566732E-3</v>
      </c>
      <c r="K83" s="150">
        <f t="shared" si="0"/>
        <v>3.4482758620689655E-3</v>
      </c>
      <c r="L83" s="150">
        <f t="shared" si="0"/>
        <v>0</v>
      </c>
      <c r="M83" s="150">
        <f t="shared" si="0"/>
        <v>0</v>
      </c>
      <c r="N83" s="150">
        <f t="shared" si="0"/>
        <v>7.8636959370904317E-3</v>
      </c>
      <c r="O83" s="150">
        <f t="shared" si="0"/>
        <v>0</v>
      </c>
      <c r="P83" s="150">
        <f t="shared" si="0"/>
        <v>0</v>
      </c>
      <c r="Q83" s="150">
        <f t="shared" si="0"/>
        <v>2.8985507246376812E-3</v>
      </c>
      <c r="R83" s="150">
        <f t="shared" si="0"/>
        <v>5.4945054945054949E-3</v>
      </c>
      <c r="S83" s="150">
        <f t="shared" si="0"/>
        <v>4.608294930875576E-3</v>
      </c>
      <c r="T83" s="150">
        <f t="shared" si="0"/>
        <v>6.5897858319604614E-3</v>
      </c>
      <c r="U83" s="150">
        <f t="shared" si="0"/>
        <v>1.0582010582010581E-2</v>
      </c>
      <c r="V83" s="150">
        <f t="shared" si="0"/>
        <v>1.8907563025210083E-2</v>
      </c>
      <c r="W83" s="150">
        <f t="shared" si="0"/>
        <v>1.0638297872340425E-2</v>
      </c>
      <c r="X83" s="231">
        <f t="shared" si="0"/>
        <v>5.9369512501045241E-3</v>
      </c>
      <c r="Y83" s="148"/>
      <c r="Z83" s="148"/>
      <c r="AA83" s="148"/>
      <c r="AB83" s="148"/>
      <c r="AC83" s="148"/>
      <c r="AD83" s="148"/>
      <c r="AE83" s="148"/>
    </row>
    <row r="84" spans="1:31" x14ac:dyDescent="0.3">
      <c r="A84" s="171"/>
      <c r="B84" s="53" t="s">
        <v>169</v>
      </c>
      <c r="C84" s="150">
        <f t="shared" si="1"/>
        <v>1.2434554973821989E-2</v>
      </c>
      <c r="D84" s="150">
        <f t="shared" si="0"/>
        <v>8.6149768058316773E-3</v>
      </c>
      <c r="E84" s="150">
        <f t="shared" si="0"/>
        <v>1.0596026490066225E-2</v>
      </c>
      <c r="F84" s="150">
        <f t="shared" si="0"/>
        <v>1.9674355495251018E-2</v>
      </c>
      <c r="G84" s="150">
        <f t="shared" si="0"/>
        <v>4.3999999999999997E-2</v>
      </c>
      <c r="H84" s="150">
        <f t="shared" si="0"/>
        <v>4.2921204356181936E-2</v>
      </c>
      <c r="I84" s="150">
        <f t="shared" si="0"/>
        <v>4.4403892944038931E-2</v>
      </c>
      <c r="J84" s="150">
        <f t="shared" si="0"/>
        <v>6.2678062678062682E-2</v>
      </c>
      <c r="K84" s="150">
        <f t="shared" si="0"/>
        <v>9.7280966767371607E-2</v>
      </c>
      <c r="L84" s="150">
        <f t="shared" si="0"/>
        <v>0.11975683890577507</v>
      </c>
      <c r="M84" s="150">
        <f t="shared" si="0"/>
        <v>0.13907284768211919</v>
      </c>
      <c r="N84" s="150">
        <f t="shared" si="0"/>
        <v>0.14417989417989419</v>
      </c>
      <c r="O84" s="150">
        <f t="shared" si="0"/>
        <v>0.14563806777217014</v>
      </c>
      <c r="P84" s="150">
        <f t="shared" si="0"/>
        <v>0.20745542949756887</v>
      </c>
      <c r="Q84" s="150">
        <f t="shared" si="0"/>
        <v>0.143879173290938</v>
      </c>
      <c r="R84" s="150">
        <f t="shared" si="0"/>
        <v>0.15110098709187547</v>
      </c>
      <c r="S84" s="150">
        <f t="shared" si="0"/>
        <v>0.11672354948805461</v>
      </c>
      <c r="T84" s="150">
        <f t="shared" si="0"/>
        <v>9.0511860174781522E-2</v>
      </c>
      <c r="U84" s="150">
        <f t="shared" si="0"/>
        <v>0.11968838526912182</v>
      </c>
      <c r="V84" s="150">
        <f t="shared" ref="D84:X96" si="2">IFERROR(V18/V52,0)</f>
        <v>0.16210045662100456</v>
      </c>
      <c r="W84" s="150">
        <f t="shared" si="2"/>
        <v>0.13927392739273928</v>
      </c>
      <c r="X84" s="231">
        <f t="shared" si="2"/>
        <v>9.3461526176254514E-2</v>
      </c>
      <c r="Y84" s="148"/>
      <c r="Z84" s="148"/>
      <c r="AA84" s="148"/>
      <c r="AB84" s="148"/>
      <c r="AC84" s="148"/>
      <c r="AD84" s="148"/>
      <c r="AE84" s="148"/>
    </row>
    <row r="85" spans="1:31" x14ac:dyDescent="0.3">
      <c r="A85" s="171"/>
      <c r="B85" s="53" t="s">
        <v>170</v>
      </c>
      <c r="C85" s="150">
        <f t="shared" si="1"/>
        <v>3.4542314335060447E-3</v>
      </c>
      <c r="D85" s="150">
        <f t="shared" si="2"/>
        <v>0</v>
      </c>
      <c r="E85" s="150">
        <f t="shared" si="2"/>
        <v>0</v>
      </c>
      <c r="F85" s="150">
        <f t="shared" si="2"/>
        <v>0</v>
      </c>
      <c r="G85" s="150">
        <f t="shared" si="2"/>
        <v>0</v>
      </c>
      <c r="H85" s="150">
        <f t="shared" si="2"/>
        <v>1.148105625717566E-3</v>
      </c>
      <c r="I85" s="150">
        <f t="shared" si="2"/>
        <v>0</v>
      </c>
      <c r="J85" s="150">
        <f t="shared" si="2"/>
        <v>0</v>
      </c>
      <c r="K85" s="150">
        <f t="shared" si="2"/>
        <v>0</v>
      </c>
      <c r="L85" s="150">
        <f t="shared" si="2"/>
        <v>6.1946902654867256E-3</v>
      </c>
      <c r="M85" s="150">
        <f t="shared" si="2"/>
        <v>0</v>
      </c>
      <c r="N85" s="150">
        <f t="shared" si="2"/>
        <v>0</v>
      </c>
      <c r="O85" s="150">
        <f t="shared" si="2"/>
        <v>2.7598896044158236E-3</v>
      </c>
      <c r="P85" s="150">
        <f t="shared" si="2"/>
        <v>1.7406440382941688E-3</v>
      </c>
      <c r="Q85" s="150">
        <f t="shared" si="2"/>
        <v>9.1659028414298811E-4</v>
      </c>
      <c r="R85" s="150">
        <f t="shared" si="2"/>
        <v>1.148105625717566E-3</v>
      </c>
      <c r="S85" s="150">
        <f t="shared" si="2"/>
        <v>0</v>
      </c>
      <c r="T85" s="150">
        <f t="shared" si="2"/>
        <v>2.0876826722338203E-3</v>
      </c>
      <c r="U85" s="150">
        <f t="shared" si="2"/>
        <v>1.2515644555694619E-3</v>
      </c>
      <c r="V85" s="150">
        <f t="shared" si="2"/>
        <v>3.0959752321981426E-3</v>
      </c>
      <c r="W85" s="150">
        <f t="shared" si="2"/>
        <v>4.0595399188092015E-3</v>
      </c>
      <c r="X85" s="231">
        <f t="shared" si="2"/>
        <v>1.2743398919359771E-3</v>
      </c>
      <c r="Y85" s="148"/>
      <c r="Z85" s="148"/>
      <c r="AA85" s="148"/>
      <c r="AB85" s="148"/>
      <c r="AC85" s="148"/>
      <c r="AD85" s="148"/>
      <c r="AE85" s="148"/>
    </row>
    <row r="86" spans="1:31" x14ac:dyDescent="0.3">
      <c r="A86" s="171"/>
      <c r="B86" s="53" t="s">
        <v>171</v>
      </c>
      <c r="C86" s="150">
        <f t="shared" si="1"/>
        <v>9.3023255813953487E-2</v>
      </c>
      <c r="D86" s="150">
        <f t="shared" si="2"/>
        <v>7.6543209876543214E-2</v>
      </c>
      <c r="E86" s="150">
        <f t="shared" si="2"/>
        <v>5.0420168067226892E-2</v>
      </c>
      <c r="F86" s="150">
        <f t="shared" si="2"/>
        <v>6.2992125984251968E-2</v>
      </c>
      <c r="G86" s="150">
        <f t="shared" si="2"/>
        <v>4.8257372654155493E-2</v>
      </c>
      <c r="H86" s="150">
        <f t="shared" si="2"/>
        <v>8.6486486486486491E-2</v>
      </c>
      <c r="I86" s="150">
        <f t="shared" si="2"/>
        <v>3.0456852791878174E-2</v>
      </c>
      <c r="J86" s="150">
        <f t="shared" si="2"/>
        <v>4.4910179640718563E-2</v>
      </c>
      <c r="K86" s="150">
        <f t="shared" si="2"/>
        <v>3.2520325203252036E-2</v>
      </c>
      <c r="L86" s="150">
        <f t="shared" si="2"/>
        <v>2.5510204081632654E-2</v>
      </c>
      <c r="M86" s="150">
        <f t="shared" si="2"/>
        <v>1.5837104072398189E-2</v>
      </c>
      <c r="N86" s="150">
        <f t="shared" si="2"/>
        <v>2.6004728132387706E-2</v>
      </c>
      <c r="O86" s="150">
        <f t="shared" si="2"/>
        <v>2.8225806451612902E-2</v>
      </c>
      <c r="P86" s="150">
        <f t="shared" si="2"/>
        <v>1.9607843137254902E-2</v>
      </c>
      <c r="Q86" s="150">
        <f t="shared" si="2"/>
        <v>2.9520295202952029E-2</v>
      </c>
      <c r="R86" s="150">
        <f t="shared" si="2"/>
        <v>3.1897926634768738E-2</v>
      </c>
      <c r="S86" s="150">
        <f t="shared" si="2"/>
        <v>1.9202363367799114E-2</v>
      </c>
      <c r="T86" s="150">
        <f t="shared" si="2"/>
        <v>1.5280135823429542E-2</v>
      </c>
      <c r="U86" s="150">
        <f t="shared" si="2"/>
        <v>4.0925266903914591E-2</v>
      </c>
      <c r="V86" s="150">
        <f t="shared" si="2"/>
        <v>4.3083900226757371E-2</v>
      </c>
      <c r="W86" s="150">
        <f t="shared" si="2"/>
        <v>4.1322314049586778E-2</v>
      </c>
      <c r="X86" s="231">
        <f t="shared" si="2"/>
        <v>3.8621694774099519E-2</v>
      </c>
      <c r="Y86" s="148"/>
      <c r="Z86" s="148"/>
      <c r="AA86" s="148"/>
      <c r="AB86" s="148"/>
      <c r="AC86" s="148"/>
      <c r="AD86" s="148"/>
      <c r="AE86" s="148"/>
    </row>
    <row r="87" spans="1:31" ht="15" thickBot="1" x14ac:dyDescent="0.35">
      <c r="A87" s="172"/>
      <c r="B87" s="54" t="s">
        <v>172</v>
      </c>
      <c r="C87" s="151">
        <f t="shared" si="1"/>
        <v>0.11723254324151185</v>
      </c>
      <c r="D87" s="151">
        <f t="shared" si="2"/>
        <v>0.26245443499392468</v>
      </c>
      <c r="E87" s="151">
        <f t="shared" si="2"/>
        <v>0.20996818663838812</v>
      </c>
      <c r="F87" s="151">
        <f t="shared" si="2"/>
        <v>0.19727177334732424</v>
      </c>
      <c r="G87" s="151">
        <f t="shared" si="2"/>
        <v>0.18236582694414019</v>
      </c>
      <c r="H87" s="151">
        <f t="shared" si="2"/>
        <v>1.7628205128205128E-2</v>
      </c>
      <c r="I87" s="151">
        <f t="shared" si="2"/>
        <v>1.1278195488721804E-2</v>
      </c>
      <c r="J87" s="151">
        <f t="shared" si="2"/>
        <v>0.1006974716652136</v>
      </c>
      <c r="K87" s="151">
        <f t="shared" si="2"/>
        <v>9.4402985074626869E-2</v>
      </c>
      <c r="L87" s="151">
        <f t="shared" si="2"/>
        <v>0.1243558914462384</v>
      </c>
      <c r="M87" s="151">
        <f t="shared" si="2"/>
        <v>2.1174863387978141E-2</v>
      </c>
      <c r="N87" s="151">
        <f t="shared" si="2"/>
        <v>2.5535110777318813E-2</v>
      </c>
      <c r="O87" s="151">
        <f t="shared" si="2"/>
        <v>2.4805102763997167E-2</v>
      </c>
      <c r="P87" s="151">
        <f t="shared" si="2"/>
        <v>2.0925553319919517E-2</v>
      </c>
      <c r="Q87" s="151">
        <f t="shared" si="2"/>
        <v>2.9074529074529076E-2</v>
      </c>
      <c r="R87" s="151">
        <f t="shared" si="2"/>
        <v>2.3656776263031275E-2</v>
      </c>
      <c r="S87" s="151">
        <f t="shared" si="2"/>
        <v>1.2738853503184714E-2</v>
      </c>
      <c r="T87" s="151">
        <f t="shared" si="2"/>
        <v>1.5258652772608858E-2</v>
      </c>
      <c r="U87" s="151">
        <f t="shared" si="2"/>
        <v>1.8945634266886325E-2</v>
      </c>
      <c r="V87" s="151">
        <f t="shared" si="2"/>
        <v>6.1974324922532097E-2</v>
      </c>
      <c r="W87" s="151">
        <f t="shared" si="2"/>
        <v>1.9880715705765408E-2</v>
      </c>
      <c r="X87" s="232">
        <f t="shared" si="2"/>
        <v>6.8017009388031804E-2</v>
      </c>
      <c r="Y87" s="148"/>
      <c r="Z87" s="148"/>
      <c r="AA87" s="148"/>
      <c r="AB87" s="148"/>
      <c r="AC87" s="148"/>
      <c r="AD87" s="148"/>
      <c r="AE87" s="148"/>
    </row>
    <row r="88" spans="1:31" x14ac:dyDescent="0.3">
      <c r="A88" s="173" t="s">
        <v>25</v>
      </c>
      <c r="B88" s="52" t="s">
        <v>173</v>
      </c>
      <c r="C88" s="149">
        <f t="shared" si="1"/>
        <v>9.3872229465449805E-2</v>
      </c>
      <c r="D88" s="149">
        <f t="shared" si="2"/>
        <v>9.7104945717732205E-2</v>
      </c>
      <c r="E88" s="149">
        <f t="shared" si="2"/>
        <v>5.2184466019417473E-2</v>
      </c>
      <c r="F88" s="149">
        <f t="shared" si="2"/>
        <v>5.4740957966764418E-2</v>
      </c>
      <c r="G88" s="149">
        <f t="shared" si="2"/>
        <v>7.0461969202053193E-2</v>
      </c>
      <c r="H88" s="149">
        <f t="shared" si="2"/>
        <v>9.580838323353294E-2</v>
      </c>
      <c r="I88" s="149">
        <f t="shared" si="2"/>
        <v>8.7728194726166331E-2</v>
      </c>
      <c r="J88" s="149">
        <f t="shared" si="2"/>
        <v>9.49367088607595E-2</v>
      </c>
      <c r="K88" s="149">
        <f t="shared" si="2"/>
        <v>9.1743119266055051E-2</v>
      </c>
      <c r="L88" s="149">
        <f t="shared" si="2"/>
        <v>0.13944856839872746</v>
      </c>
      <c r="M88" s="149">
        <f t="shared" si="2"/>
        <v>8.1201334816462731E-2</v>
      </c>
      <c r="N88" s="149">
        <f t="shared" si="2"/>
        <v>0.1374803972817564</v>
      </c>
      <c r="O88" s="149">
        <f t="shared" si="2"/>
        <v>3.5541195476575124E-2</v>
      </c>
      <c r="P88" s="149">
        <f t="shared" si="2"/>
        <v>7.9977628635346756E-2</v>
      </c>
      <c r="Q88" s="149">
        <f t="shared" si="2"/>
        <v>5.0111358574610243E-2</v>
      </c>
      <c r="R88" s="149">
        <f t="shared" si="2"/>
        <v>3.3489618218352314E-2</v>
      </c>
      <c r="S88" s="149">
        <f t="shared" si="2"/>
        <v>7.896399241945673E-2</v>
      </c>
      <c r="T88" s="149">
        <f t="shared" si="2"/>
        <v>0.11323155216284987</v>
      </c>
      <c r="U88" s="149">
        <f t="shared" si="2"/>
        <v>6.4331665475339528E-2</v>
      </c>
      <c r="V88" s="149">
        <f t="shared" si="2"/>
        <v>0.10721793973370708</v>
      </c>
      <c r="W88" s="149">
        <f t="shared" si="2"/>
        <v>0.1097647897362794</v>
      </c>
      <c r="X88" s="230">
        <f t="shared" si="2"/>
        <v>8.4313139815895943E-2</v>
      </c>
      <c r="Y88" s="148"/>
      <c r="Z88" s="148"/>
      <c r="AA88" s="148"/>
      <c r="AB88" s="148"/>
      <c r="AC88" s="148"/>
      <c r="AD88" s="148"/>
      <c r="AE88" s="148"/>
    </row>
    <row r="89" spans="1:31" x14ac:dyDescent="0.3">
      <c r="A89" s="175"/>
      <c r="B89" s="53" t="s">
        <v>174</v>
      </c>
      <c r="C89" s="150">
        <f t="shared" si="1"/>
        <v>6.9444444444444441E-3</v>
      </c>
      <c r="D89" s="150">
        <f t="shared" si="2"/>
        <v>0</v>
      </c>
      <c r="E89" s="150">
        <f t="shared" si="2"/>
        <v>0</v>
      </c>
      <c r="F89" s="150">
        <f t="shared" si="2"/>
        <v>1.3559322033898305E-2</v>
      </c>
      <c r="G89" s="150">
        <f t="shared" si="2"/>
        <v>0</v>
      </c>
      <c r="H89" s="150">
        <f t="shared" si="2"/>
        <v>6.0422960725075529E-3</v>
      </c>
      <c r="I89" s="150">
        <f t="shared" si="2"/>
        <v>5.8139534883720929E-3</v>
      </c>
      <c r="J89" s="150">
        <f t="shared" si="2"/>
        <v>1.5197568389057751E-2</v>
      </c>
      <c r="K89" s="150">
        <f t="shared" si="2"/>
        <v>9.2879256965944269E-3</v>
      </c>
      <c r="L89" s="150">
        <f t="shared" si="2"/>
        <v>0</v>
      </c>
      <c r="M89" s="150">
        <f t="shared" si="2"/>
        <v>0</v>
      </c>
      <c r="N89" s="150">
        <f t="shared" si="2"/>
        <v>1.9455252918287938E-2</v>
      </c>
      <c r="O89" s="150">
        <f t="shared" si="2"/>
        <v>3.8314176245210726E-3</v>
      </c>
      <c r="P89" s="150">
        <f t="shared" si="2"/>
        <v>1.3071895424836602E-2</v>
      </c>
      <c r="Q89" s="150">
        <f t="shared" si="2"/>
        <v>1.2269938650306749E-2</v>
      </c>
      <c r="R89" s="150">
        <f t="shared" si="2"/>
        <v>4.5267489711934158E-2</v>
      </c>
      <c r="S89" s="150">
        <f t="shared" si="2"/>
        <v>6.1538461538461542E-2</v>
      </c>
      <c r="T89" s="150">
        <f t="shared" si="2"/>
        <v>1.4492753623188406E-2</v>
      </c>
      <c r="U89" s="150">
        <f t="shared" si="2"/>
        <v>1.1111111111111112E-2</v>
      </c>
      <c r="V89" s="150">
        <f t="shared" si="2"/>
        <v>1.7621145374449341E-2</v>
      </c>
      <c r="W89" s="150">
        <f t="shared" si="2"/>
        <v>2.8571428571428571E-2</v>
      </c>
      <c r="X89" s="231">
        <f t="shared" si="2"/>
        <v>1.1984895747824659E-2</v>
      </c>
      <c r="Y89" s="148"/>
      <c r="Z89" s="148"/>
      <c r="AA89" s="148"/>
      <c r="AB89" s="148"/>
      <c r="AC89" s="148"/>
      <c r="AD89" s="148"/>
      <c r="AE89" s="148"/>
    </row>
    <row r="90" spans="1:31" x14ac:dyDescent="0.3">
      <c r="A90" s="175"/>
      <c r="B90" s="53" t="s">
        <v>175</v>
      </c>
      <c r="C90" s="150">
        <f t="shared" si="1"/>
        <v>4.2442693409742119E-2</v>
      </c>
      <c r="D90" s="150">
        <f t="shared" si="2"/>
        <v>7.366515837104072E-2</v>
      </c>
      <c r="E90" s="150">
        <f t="shared" si="2"/>
        <v>8.4810973569755768E-2</v>
      </c>
      <c r="F90" s="150">
        <f t="shared" si="2"/>
        <v>0.12738638283493833</v>
      </c>
      <c r="G90" s="150">
        <f t="shared" si="2"/>
        <v>8.9614449461618617E-2</v>
      </c>
      <c r="H90" s="150">
        <f t="shared" si="2"/>
        <v>0.1841587698909351</v>
      </c>
      <c r="I90" s="150">
        <f t="shared" si="2"/>
        <v>0.13693534100974314</v>
      </c>
      <c r="J90" s="150">
        <f t="shared" si="2"/>
        <v>0.2840432960893855</v>
      </c>
      <c r="K90" s="150">
        <f t="shared" si="2"/>
        <v>0.23008678881388622</v>
      </c>
      <c r="L90" s="150">
        <f t="shared" si="2"/>
        <v>0.21179208688906129</v>
      </c>
      <c r="M90" s="150">
        <f t="shared" si="2"/>
        <v>0.12037992979558125</v>
      </c>
      <c r="N90" s="150">
        <f t="shared" si="2"/>
        <v>0.17894042646735547</v>
      </c>
      <c r="O90" s="150">
        <f t="shared" si="2"/>
        <v>0.15492643780650914</v>
      </c>
      <c r="P90" s="150">
        <f t="shared" si="2"/>
        <v>0.16572077185017026</v>
      </c>
      <c r="Q90" s="150">
        <f t="shared" si="2"/>
        <v>7.7194530216144683E-2</v>
      </c>
      <c r="R90" s="150">
        <f t="shared" si="2"/>
        <v>8.9185695820766908E-2</v>
      </c>
      <c r="S90" s="150">
        <f t="shared" si="2"/>
        <v>0.11248258013139557</v>
      </c>
      <c r="T90" s="150">
        <f t="shared" si="2"/>
        <v>0.10936270653029111</v>
      </c>
      <c r="U90" s="150">
        <f t="shared" si="2"/>
        <v>0.1203416149068323</v>
      </c>
      <c r="V90" s="150">
        <f t="shared" si="2"/>
        <v>0.3514959381810977</v>
      </c>
      <c r="W90" s="150">
        <f t="shared" si="2"/>
        <v>0.13854895104895104</v>
      </c>
      <c r="X90" s="231">
        <f t="shared" si="2"/>
        <v>0.1463952330000369</v>
      </c>
      <c r="Y90" s="148"/>
      <c r="Z90" s="148"/>
      <c r="AA90" s="148"/>
      <c r="AB90" s="148"/>
      <c r="AC90" s="148"/>
      <c r="AD90" s="148"/>
      <c r="AE90" s="148"/>
    </row>
    <row r="91" spans="1:31" ht="15" thickBot="1" x14ac:dyDescent="0.35">
      <c r="A91" s="174"/>
      <c r="B91" s="54" t="s">
        <v>176</v>
      </c>
      <c r="C91" s="151">
        <f t="shared" si="1"/>
        <v>4.9345613184682502E-2</v>
      </c>
      <c r="D91" s="151">
        <f t="shared" si="2"/>
        <v>4.112258818943676E-2</v>
      </c>
      <c r="E91" s="151">
        <f t="shared" si="2"/>
        <v>0.10336125971535277</v>
      </c>
      <c r="F91" s="151">
        <f t="shared" si="2"/>
        <v>4.9410443571027515E-2</v>
      </c>
      <c r="G91" s="151">
        <f t="shared" si="2"/>
        <v>7.2589651321503912E-2</v>
      </c>
      <c r="H91" s="151">
        <f t="shared" si="2"/>
        <v>8.0629301868239925E-2</v>
      </c>
      <c r="I91" s="151">
        <f t="shared" si="2"/>
        <v>7.1676300578034688E-2</v>
      </c>
      <c r="J91" s="151">
        <f t="shared" si="2"/>
        <v>5.2113316164217542E-2</v>
      </c>
      <c r="K91" s="151">
        <f t="shared" si="2"/>
        <v>5.7750759878419454E-2</v>
      </c>
      <c r="L91" s="151">
        <f t="shared" si="2"/>
        <v>6.7728442728442723E-2</v>
      </c>
      <c r="M91" s="151">
        <f t="shared" si="2"/>
        <v>6.093189964157706E-2</v>
      </c>
      <c r="N91" s="151">
        <f t="shared" si="2"/>
        <v>3.1189710610932477E-2</v>
      </c>
      <c r="O91" s="151">
        <f t="shared" si="2"/>
        <v>1.5225334957369063E-2</v>
      </c>
      <c r="P91" s="151">
        <f t="shared" si="2"/>
        <v>1.6011644832605532E-2</v>
      </c>
      <c r="Q91" s="151">
        <f t="shared" si="2"/>
        <v>2.3507578100835137E-2</v>
      </c>
      <c r="R91" s="151">
        <f t="shared" si="2"/>
        <v>2.4201514652617714E-2</v>
      </c>
      <c r="S91" s="151">
        <f t="shared" si="2"/>
        <v>2.4831568816169394E-2</v>
      </c>
      <c r="T91" s="151">
        <f t="shared" si="2"/>
        <v>4.4873056484943906E-2</v>
      </c>
      <c r="U91" s="151">
        <f t="shared" si="2"/>
        <v>0.11266160476092756</v>
      </c>
      <c r="V91" s="151">
        <f t="shared" si="2"/>
        <v>8.5494915957667561E-2</v>
      </c>
      <c r="W91" s="151">
        <f t="shared" si="2"/>
        <v>4.7441475036254399E-2</v>
      </c>
      <c r="X91" s="232">
        <f t="shared" si="2"/>
        <v>5.4481497508340429E-2</v>
      </c>
      <c r="Y91" s="148"/>
      <c r="Z91" s="148"/>
      <c r="AA91" s="148"/>
      <c r="AB91" s="148"/>
      <c r="AC91" s="148"/>
      <c r="AD91" s="148"/>
      <c r="AE91" s="148"/>
    </row>
    <row r="92" spans="1:31" x14ac:dyDescent="0.3">
      <c r="A92" s="173" t="s">
        <v>30</v>
      </c>
      <c r="B92" s="52" t="s">
        <v>177</v>
      </c>
      <c r="C92" s="149">
        <f t="shared" si="1"/>
        <v>5.96252129471891E-3</v>
      </c>
      <c r="D92" s="149">
        <f t="shared" si="2"/>
        <v>3.6563071297989031E-3</v>
      </c>
      <c r="E92" s="149">
        <f t="shared" si="2"/>
        <v>3.469210754553339E-3</v>
      </c>
      <c r="F92" s="149">
        <f t="shared" si="2"/>
        <v>3.1720856463124504E-3</v>
      </c>
      <c r="G92" s="149">
        <f t="shared" si="2"/>
        <v>7.2098053352559477E-4</v>
      </c>
      <c r="H92" s="149">
        <f t="shared" si="2"/>
        <v>4.076086956521739E-3</v>
      </c>
      <c r="I92" s="149">
        <f t="shared" si="2"/>
        <v>1.9543973941368079E-3</v>
      </c>
      <c r="J92" s="149">
        <f t="shared" si="2"/>
        <v>3.2092426187419771E-3</v>
      </c>
      <c r="K92" s="149">
        <f t="shared" si="2"/>
        <v>5.699810006333122E-3</v>
      </c>
      <c r="L92" s="149">
        <f t="shared" si="2"/>
        <v>0</v>
      </c>
      <c r="M92" s="149">
        <f t="shared" si="2"/>
        <v>2.0718232044198894E-3</v>
      </c>
      <c r="N92" s="149">
        <f t="shared" si="2"/>
        <v>2.1754894851341551E-3</v>
      </c>
      <c r="O92" s="149">
        <f t="shared" si="2"/>
        <v>1.5290519877675841E-3</v>
      </c>
      <c r="P92" s="149">
        <f t="shared" si="2"/>
        <v>3.8284839203675345E-3</v>
      </c>
      <c r="Q92" s="149">
        <f t="shared" si="2"/>
        <v>2.9563932002956393E-3</v>
      </c>
      <c r="R92" s="149">
        <f t="shared" si="2"/>
        <v>2.3677979479084454E-3</v>
      </c>
      <c r="S92" s="149">
        <f t="shared" si="2"/>
        <v>2.2641509433962265E-3</v>
      </c>
      <c r="T92" s="149">
        <f t="shared" si="2"/>
        <v>0</v>
      </c>
      <c r="U92" s="149">
        <f t="shared" si="2"/>
        <v>9.0386195562859491E-3</v>
      </c>
      <c r="V92" s="149">
        <f t="shared" si="2"/>
        <v>1.4873140857392825E-2</v>
      </c>
      <c r="W92" s="149">
        <f t="shared" si="2"/>
        <v>3.1092436974789917E-2</v>
      </c>
      <c r="X92" s="230">
        <f t="shared" si="2"/>
        <v>4.7103664017834673E-3</v>
      </c>
      <c r="Y92" s="148"/>
      <c r="Z92" s="148"/>
      <c r="AA92" s="148"/>
      <c r="AB92" s="148"/>
      <c r="AC92" s="148"/>
      <c r="AD92" s="148"/>
      <c r="AE92" s="148"/>
    </row>
    <row r="93" spans="1:31" x14ac:dyDescent="0.3">
      <c r="A93" s="175"/>
      <c r="B93" s="53" t="s">
        <v>178</v>
      </c>
      <c r="C93" s="150">
        <f t="shared" si="1"/>
        <v>2.7149321266968326E-2</v>
      </c>
      <c r="D93" s="150">
        <f t="shared" si="2"/>
        <v>9.3023255813953487E-3</v>
      </c>
      <c r="E93" s="150">
        <f t="shared" si="2"/>
        <v>3.968253968253968E-2</v>
      </c>
      <c r="F93" s="150">
        <f t="shared" si="2"/>
        <v>4.4534412955465584E-2</v>
      </c>
      <c r="G93" s="150">
        <f t="shared" si="2"/>
        <v>4.8148148148148148E-2</v>
      </c>
      <c r="H93" s="150">
        <f t="shared" si="2"/>
        <v>3.717472118959108E-2</v>
      </c>
      <c r="I93" s="150">
        <f t="shared" si="2"/>
        <v>6.0836501901140684E-2</v>
      </c>
      <c r="J93" s="150">
        <f t="shared" si="2"/>
        <v>1.2500000000000001E-2</v>
      </c>
      <c r="K93" s="150">
        <f t="shared" si="2"/>
        <v>5.0359712230215826E-2</v>
      </c>
      <c r="L93" s="150">
        <f t="shared" si="2"/>
        <v>3.125E-2</v>
      </c>
      <c r="M93" s="150">
        <f t="shared" si="2"/>
        <v>1.0600706713780919E-2</v>
      </c>
      <c r="N93" s="150">
        <f t="shared" si="2"/>
        <v>4.0650406504065045E-3</v>
      </c>
      <c r="O93" s="150">
        <f t="shared" si="2"/>
        <v>0</v>
      </c>
      <c r="P93" s="150">
        <f t="shared" si="2"/>
        <v>0</v>
      </c>
      <c r="Q93" s="150">
        <f t="shared" si="2"/>
        <v>3.90625E-3</v>
      </c>
      <c r="R93" s="150">
        <f t="shared" si="2"/>
        <v>0</v>
      </c>
      <c r="S93" s="150">
        <f t="shared" si="2"/>
        <v>0</v>
      </c>
      <c r="T93" s="150">
        <f t="shared" si="2"/>
        <v>5.4945054945054949E-3</v>
      </c>
      <c r="U93" s="150">
        <f t="shared" si="2"/>
        <v>2.9629629629629631E-2</v>
      </c>
      <c r="V93" s="150">
        <f t="shared" si="2"/>
        <v>4.8888888888888891E-2</v>
      </c>
      <c r="W93" s="150">
        <f t="shared" si="2"/>
        <v>2.3346303501945526E-2</v>
      </c>
      <c r="X93" s="231">
        <f t="shared" si="2"/>
        <v>2.310415502142724E-2</v>
      </c>
      <c r="Y93" s="148"/>
      <c r="Z93" s="148"/>
      <c r="AA93" s="148"/>
      <c r="AB93" s="148"/>
      <c r="AC93" s="148"/>
      <c r="AD93" s="148"/>
      <c r="AE93" s="148"/>
    </row>
    <row r="94" spans="1:31" ht="15" thickBot="1" x14ac:dyDescent="0.35">
      <c r="A94" s="174"/>
      <c r="B94" s="54" t="s">
        <v>179</v>
      </c>
      <c r="C94" s="151">
        <f t="shared" si="1"/>
        <v>7.5839653304442039E-3</v>
      </c>
      <c r="D94" s="151">
        <f t="shared" si="2"/>
        <v>1.6887816646562123E-2</v>
      </c>
      <c r="E94" s="151">
        <f t="shared" si="2"/>
        <v>2.318840579710145E-2</v>
      </c>
      <c r="F94" s="151">
        <f t="shared" si="2"/>
        <v>2.2050716648291068E-2</v>
      </c>
      <c r="G94" s="151">
        <f t="shared" si="2"/>
        <v>6.4171122994652408E-3</v>
      </c>
      <c r="H94" s="151">
        <f t="shared" si="2"/>
        <v>1.8423746161719549E-2</v>
      </c>
      <c r="I94" s="151">
        <f t="shared" si="2"/>
        <v>2.3735810113519093E-2</v>
      </c>
      <c r="J94" s="151">
        <f t="shared" si="2"/>
        <v>2.368421052631579E-2</v>
      </c>
      <c r="K94" s="151">
        <f t="shared" si="2"/>
        <v>2.5878003696857672E-2</v>
      </c>
      <c r="L94" s="151">
        <f t="shared" si="2"/>
        <v>1.4395393474088292E-2</v>
      </c>
      <c r="M94" s="151">
        <f t="shared" si="2"/>
        <v>1.8962075848303395E-2</v>
      </c>
      <c r="N94" s="151">
        <f t="shared" si="2"/>
        <v>1.8789144050104383E-2</v>
      </c>
      <c r="O94" s="151">
        <f t="shared" si="2"/>
        <v>3.137651821862348E-2</v>
      </c>
      <c r="P94" s="151">
        <f t="shared" si="2"/>
        <v>1.5525114155251141E-2</v>
      </c>
      <c r="Q94" s="151">
        <f t="shared" si="2"/>
        <v>1.4551333872271624E-2</v>
      </c>
      <c r="R94" s="151">
        <f t="shared" si="2"/>
        <v>1.4925373134328358E-2</v>
      </c>
      <c r="S94" s="151">
        <f t="shared" si="2"/>
        <v>1.2684989429175475E-2</v>
      </c>
      <c r="T94" s="151">
        <f t="shared" si="2"/>
        <v>5.6680161943319842E-3</v>
      </c>
      <c r="U94" s="151">
        <f t="shared" si="2"/>
        <v>1.5668202764976959E-2</v>
      </c>
      <c r="V94" s="151">
        <f t="shared" si="2"/>
        <v>6.6371681415929203E-3</v>
      </c>
      <c r="W94" s="151">
        <f t="shared" si="2"/>
        <v>1.3495276653171391E-2</v>
      </c>
      <c r="X94" s="232">
        <f t="shared" si="2"/>
        <v>1.6629047860334423E-2</v>
      </c>
      <c r="Y94" s="148"/>
      <c r="Z94" s="148"/>
      <c r="AA94" s="148"/>
      <c r="AB94" s="148"/>
      <c r="AC94" s="148"/>
      <c r="AD94" s="148"/>
      <c r="AE94" s="148"/>
    </row>
    <row r="95" spans="1:31" x14ac:dyDescent="0.3">
      <c r="A95" s="176" t="s">
        <v>34</v>
      </c>
      <c r="B95" s="52" t="s">
        <v>180</v>
      </c>
      <c r="C95" s="149">
        <f t="shared" si="1"/>
        <v>1.1299435028248588E-2</v>
      </c>
      <c r="D95" s="149">
        <f t="shared" si="2"/>
        <v>1.9646365422396856E-2</v>
      </c>
      <c r="E95" s="149">
        <f t="shared" si="2"/>
        <v>1.3011152416356878E-2</v>
      </c>
      <c r="F95" s="149">
        <f t="shared" si="2"/>
        <v>1.9891500904159132E-2</v>
      </c>
      <c r="G95" s="149">
        <f t="shared" si="2"/>
        <v>1.3722126929674099E-2</v>
      </c>
      <c r="H95" s="149">
        <f t="shared" si="2"/>
        <v>1.0169491525423728E-2</v>
      </c>
      <c r="I95" s="149">
        <f t="shared" si="2"/>
        <v>4.8359240069084632E-2</v>
      </c>
      <c r="J95" s="149">
        <f t="shared" si="2"/>
        <v>2.8125000000000001E-2</v>
      </c>
      <c r="K95" s="149">
        <f t="shared" si="2"/>
        <v>1.7482517482517484E-2</v>
      </c>
      <c r="L95" s="149">
        <f t="shared" si="2"/>
        <v>2.5553662691652469E-2</v>
      </c>
      <c r="M95" s="149">
        <f t="shared" si="2"/>
        <v>1.3513513513513514E-2</v>
      </c>
      <c r="N95" s="149">
        <f t="shared" si="2"/>
        <v>2.5252525252525252E-2</v>
      </c>
      <c r="O95" s="149">
        <f t="shared" si="2"/>
        <v>1.6216216216216217E-2</v>
      </c>
      <c r="P95" s="149">
        <f t="shared" si="2"/>
        <v>4.1353383458646614E-2</v>
      </c>
      <c r="Q95" s="149">
        <f t="shared" si="2"/>
        <v>5.3540587219343697E-2</v>
      </c>
      <c r="R95" s="149">
        <f t="shared" si="2"/>
        <v>3.2504780114722756E-2</v>
      </c>
      <c r="S95" s="149">
        <f t="shared" si="2"/>
        <v>7.979626485568761E-2</v>
      </c>
      <c r="T95" s="149">
        <f t="shared" si="2"/>
        <v>3.7664783427495289E-2</v>
      </c>
      <c r="U95" s="149">
        <f t="shared" si="2"/>
        <v>2.3715415019762844E-2</v>
      </c>
      <c r="V95" s="149">
        <f t="shared" si="2"/>
        <v>2.5440313111545987E-2</v>
      </c>
      <c r="W95" s="149">
        <f t="shared" si="2"/>
        <v>2.0754716981132074E-2</v>
      </c>
      <c r="X95" s="230">
        <f t="shared" si="2"/>
        <v>2.7635619242579325E-2</v>
      </c>
      <c r="Y95" s="148"/>
      <c r="Z95" s="148"/>
      <c r="AA95" s="148"/>
      <c r="AB95" s="148"/>
      <c r="AC95" s="148"/>
      <c r="AD95" s="148"/>
      <c r="AE95" s="148"/>
    </row>
    <row r="96" spans="1:31" x14ac:dyDescent="0.3">
      <c r="A96" s="171"/>
      <c r="B96" s="53" t="s">
        <v>181</v>
      </c>
      <c r="C96" s="150">
        <f t="shared" si="1"/>
        <v>3.7593984962406013E-3</v>
      </c>
      <c r="D96" s="150">
        <f t="shared" si="2"/>
        <v>0</v>
      </c>
      <c r="E96" s="150">
        <f t="shared" si="2"/>
        <v>4.0816326530612249E-3</v>
      </c>
      <c r="F96" s="150">
        <f t="shared" si="2"/>
        <v>4.0816326530612249E-3</v>
      </c>
      <c r="G96" s="150">
        <f t="shared" si="2"/>
        <v>3.5999999999999997E-2</v>
      </c>
      <c r="H96" s="150">
        <f t="shared" si="2"/>
        <v>3.5051546391752578E-2</v>
      </c>
      <c r="I96" s="150">
        <f t="shared" si="2"/>
        <v>4.2253521126760563E-2</v>
      </c>
      <c r="J96" s="150">
        <f t="shared" si="2"/>
        <v>3.6885245901639344E-2</v>
      </c>
      <c r="K96" s="150">
        <f t="shared" si="2"/>
        <v>1.7341040462427744E-2</v>
      </c>
      <c r="L96" s="150">
        <f t="shared" si="2"/>
        <v>1.7307692307692309E-2</v>
      </c>
      <c r="M96" s="150">
        <f t="shared" si="2"/>
        <v>1.8083182640144666E-2</v>
      </c>
      <c r="N96" s="150">
        <f t="shared" si="2"/>
        <v>2.1543985637342909E-2</v>
      </c>
      <c r="O96" s="150">
        <f t="shared" si="2"/>
        <v>1.9193857965451054E-2</v>
      </c>
      <c r="P96" s="150">
        <f t="shared" si="2"/>
        <v>3.0249110320284697E-2</v>
      </c>
      <c r="Q96" s="150">
        <f t="shared" si="2"/>
        <v>2.4137931034482758E-2</v>
      </c>
      <c r="R96" s="150">
        <f t="shared" si="2"/>
        <v>1.3108614232209739E-2</v>
      </c>
      <c r="S96" s="150">
        <f t="shared" si="2"/>
        <v>1.7408123791102514E-2</v>
      </c>
      <c r="T96" s="150">
        <f t="shared" si="2"/>
        <v>1.5909090909090907E-2</v>
      </c>
      <c r="U96" s="150">
        <f t="shared" si="2"/>
        <v>2.3965141612200435E-2</v>
      </c>
      <c r="V96" s="150">
        <f t="shared" si="2"/>
        <v>2.1680216802168022E-2</v>
      </c>
      <c r="W96" s="150">
        <f t="shared" si="2"/>
        <v>4.9773755656108594E-2</v>
      </c>
      <c r="X96" s="231">
        <f t="shared" si="2"/>
        <v>2.1274583963691376E-2</v>
      </c>
      <c r="Y96" s="148"/>
      <c r="Z96" s="148"/>
      <c r="AA96" s="148"/>
      <c r="AB96" s="148"/>
      <c r="AC96" s="148"/>
      <c r="AD96" s="148"/>
      <c r="AE96" s="148"/>
    </row>
    <row r="97" spans="1:31" x14ac:dyDescent="0.3">
      <c r="A97" s="171"/>
      <c r="B97" s="53" t="s">
        <v>182</v>
      </c>
      <c r="C97" s="150">
        <f t="shared" si="1"/>
        <v>1.9975031210986267E-2</v>
      </c>
      <c r="D97" s="150">
        <f t="shared" ref="D97:X99" si="3">IFERROR(D31/D65,0)</f>
        <v>1.6E-2</v>
      </c>
      <c r="E97" s="150">
        <f t="shared" si="3"/>
        <v>5.512679162072767E-3</v>
      </c>
      <c r="F97" s="150">
        <f t="shared" si="3"/>
        <v>1.5641293013555789E-2</v>
      </c>
      <c r="G97" s="150">
        <f t="shared" si="3"/>
        <v>1.3029315960912053E-2</v>
      </c>
      <c r="H97" s="150">
        <f t="shared" si="3"/>
        <v>2.3133543638275498E-2</v>
      </c>
      <c r="I97" s="150">
        <f t="shared" si="3"/>
        <v>2.5813692480359147E-2</v>
      </c>
      <c r="J97" s="150">
        <f t="shared" si="3"/>
        <v>3.1712473572938688E-2</v>
      </c>
      <c r="K97" s="150">
        <f t="shared" si="3"/>
        <v>1.5701668302257114E-2</v>
      </c>
      <c r="L97" s="150">
        <f t="shared" si="3"/>
        <v>1.5977443609022556E-2</v>
      </c>
      <c r="M97" s="150">
        <f t="shared" si="3"/>
        <v>1.572617946345976E-2</v>
      </c>
      <c r="N97" s="150">
        <f t="shared" si="3"/>
        <v>7.5313807531380752E-3</v>
      </c>
      <c r="O97" s="150">
        <f t="shared" si="3"/>
        <v>8.3523158694001516E-3</v>
      </c>
      <c r="P97" s="150">
        <f t="shared" si="3"/>
        <v>1.0362694300518135E-2</v>
      </c>
      <c r="Q97" s="150">
        <f t="shared" si="3"/>
        <v>2.1802325581395349E-3</v>
      </c>
      <c r="R97" s="150">
        <f t="shared" si="3"/>
        <v>4.4280442804428043E-3</v>
      </c>
      <c r="S97" s="150">
        <f t="shared" si="3"/>
        <v>5.422153369481022E-3</v>
      </c>
      <c r="T97" s="150">
        <f t="shared" si="3"/>
        <v>9.6696212731668015E-3</v>
      </c>
      <c r="U97" s="150">
        <f t="shared" si="3"/>
        <v>2.6232114467408585E-2</v>
      </c>
      <c r="V97" s="150">
        <f t="shared" si="3"/>
        <v>2.5550660792951541E-2</v>
      </c>
      <c r="W97" s="150">
        <f t="shared" si="3"/>
        <v>2.6595744680851064E-2</v>
      </c>
      <c r="X97" s="231">
        <f t="shared" si="3"/>
        <v>1.4779613724549855E-2</v>
      </c>
      <c r="Y97" s="148"/>
      <c r="Z97" s="148"/>
      <c r="AA97" s="148"/>
      <c r="AB97" s="148"/>
      <c r="AC97" s="148"/>
      <c r="AD97" s="148"/>
      <c r="AE97" s="148"/>
    </row>
    <row r="98" spans="1:31" ht="15" thickBot="1" x14ac:dyDescent="0.35">
      <c r="A98" s="172"/>
      <c r="B98" s="54" t="s">
        <v>183</v>
      </c>
      <c r="C98" s="151">
        <f t="shared" si="1"/>
        <v>3.1328320802005011E-3</v>
      </c>
      <c r="D98" s="151">
        <f t="shared" si="3"/>
        <v>3.821656050955414E-3</v>
      </c>
      <c r="E98" s="151">
        <f t="shared" si="3"/>
        <v>1.910828025477707E-3</v>
      </c>
      <c r="F98" s="151">
        <f t="shared" si="3"/>
        <v>1.1607661056297156E-3</v>
      </c>
      <c r="G98" s="151">
        <f t="shared" si="3"/>
        <v>1.8281535648994515E-3</v>
      </c>
      <c r="H98" s="151">
        <f t="shared" si="3"/>
        <v>3.6991368680641184E-3</v>
      </c>
      <c r="I98" s="151">
        <f t="shared" si="3"/>
        <v>5.5012224938875308E-3</v>
      </c>
      <c r="J98" s="151">
        <f t="shared" si="3"/>
        <v>9.1638029782359683E-3</v>
      </c>
      <c r="K98" s="151">
        <f t="shared" si="3"/>
        <v>4.329004329004329E-3</v>
      </c>
      <c r="L98" s="151">
        <f t="shared" si="3"/>
        <v>4.1710114702815434E-3</v>
      </c>
      <c r="M98" s="151">
        <f t="shared" si="3"/>
        <v>2.1299254526091589E-3</v>
      </c>
      <c r="N98" s="151">
        <f t="shared" si="3"/>
        <v>4.1237113402061857E-3</v>
      </c>
      <c r="O98" s="151">
        <f t="shared" si="3"/>
        <v>7.8010726474890294E-3</v>
      </c>
      <c r="P98" s="151">
        <f t="shared" si="3"/>
        <v>7.9449152542372878E-3</v>
      </c>
      <c r="Q98" s="151">
        <f t="shared" si="3"/>
        <v>7.8947368421052634E-3</v>
      </c>
      <c r="R98" s="151">
        <f t="shared" si="3"/>
        <v>1.1682242990654205E-2</v>
      </c>
      <c r="S98" s="151">
        <f t="shared" si="3"/>
        <v>5.6401579244218835E-3</v>
      </c>
      <c r="T98" s="151">
        <f t="shared" si="3"/>
        <v>2.5823111684958036E-3</v>
      </c>
      <c r="U98" s="151">
        <f t="shared" si="3"/>
        <v>1.4762516046213094E-2</v>
      </c>
      <c r="V98" s="151">
        <f t="shared" si="3"/>
        <v>1.016260162601626E-2</v>
      </c>
      <c r="W98" s="151">
        <f t="shared" si="3"/>
        <v>2.5148908007941759E-2</v>
      </c>
      <c r="X98" s="232">
        <f t="shared" si="3"/>
        <v>6.4809172990638675E-3</v>
      </c>
      <c r="Y98" s="148"/>
      <c r="Z98" s="148"/>
      <c r="AA98" s="148"/>
      <c r="AB98" s="148"/>
      <c r="AC98" s="148"/>
      <c r="AD98" s="148"/>
      <c r="AE98" s="148"/>
    </row>
    <row r="99" spans="1:31" ht="16.2" thickBot="1" x14ac:dyDescent="0.35">
      <c r="A99" s="225" t="s">
        <v>184</v>
      </c>
      <c r="B99" s="228"/>
      <c r="C99" s="226">
        <f t="shared" si="1"/>
        <v>4.1859911999048635E-2</v>
      </c>
      <c r="D99" s="226">
        <f t="shared" si="3"/>
        <v>5.1330911689394389E-2</v>
      </c>
      <c r="E99" s="226">
        <f t="shared" si="3"/>
        <v>6.6379186430932879E-2</v>
      </c>
      <c r="F99" s="226">
        <f t="shared" si="3"/>
        <v>6.1337370091118164E-2</v>
      </c>
      <c r="G99" s="226">
        <f t="shared" si="3"/>
        <v>5.8832335329341318E-2</v>
      </c>
      <c r="H99" s="226">
        <f t="shared" si="3"/>
        <v>6.771353362984478E-2</v>
      </c>
      <c r="I99" s="226">
        <f t="shared" si="3"/>
        <v>5.6384096024006E-2</v>
      </c>
      <c r="J99" s="226">
        <f t="shared" si="3"/>
        <v>8.3180106820768762E-2</v>
      </c>
      <c r="K99" s="226">
        <f t="shared" si="3"/>
        <v>7.1690748077371247E-2</v>
      </c>
      <c r="L99" s="226">
        <f t="shared" si="3"/>
        <v>7.7632301511604385E-2</v>
      </c>
      <c r="M99" s="226">
        <f t="shared" si="3"/>
        <v>4.8972391779134233E-2</v>
      </c>
      <c r="N99" s="226">
        <f t="shared" si="3"/>
        <v>5.6898559781836777E-2</v>
      </c>
      <c r="O99" s="226">
        <f t="shared" si="3"/>
        <v>4.3250937559880652E-2</v>
      </c>
      <c r="P99" s="226">
        <f t="shared" si="3"/>
        <v>4.6606772633033866E-2</v>
      </c>
      <c r="Q99" s="226">
        <f t="shared" si="3"/>
        <v>3.2944277108433735E-2</v>
      </c>
      <c r="R99" s="226">
        <f t="shared" si="3"/>
        <v>3.8556515882815133E-2</v>
      </c>
      <c r="S99" s="226">
        <f t="shared" si="3"/>
        <v>4.3269640271428975E-2</v>
      </c>
      <c r="T99" s="226">
        <f t="shared" si="3"/>
        <v>4.4389985797432398E-2</v>
      </c>
      <c r="U99" s="226">
        <f t="shared" si="3"/>
        <v>6.0971286777738394E-2</v>
      </c>
      <c r="V99" s="226">
        <f t="shared" si="3"/>
        <v>0.11007883803853577</v>
      </c>
      <c r="W99" s="226">
        <f t="shared" si="3"/>
        <v>6.8933320454618627E-2</v>
      </c>
      <c r="X99" s="229">
        <f t="shared" si="3"/>
        <v>5.8047252334999591E-2</v>
      </c>
      <c r="Y99" s="148"/>
      <c r="Z99" s="148"/>
      <c r="AA99" s="148"/>
      <c r="AB99" s="148"/>
      <c r="AC99" s="148"/>
      <c r="AD99" s="148"/>
      <c r="AE99" s="148"/>
    </row>
  </sheetData>
  <mergeCells count="30">
    <mergeCell ref="L70:L71"/>
    <mergeCell ref="A95:A98"/>
    <mergeCell ref="A99:B99"/>
    <mergeCell ref="C70:C71"/>
    <mergeCell ref="D70:D71"/>
    <mergeCell ref="E70:E71"/>
    <mergeCell ref="F70:F71"/>
    <mergeCell ref="A70:A71"/>
    <mergeCell ref="B70:B71"/>
    <mergeCell ref="A72:A78"/>
    <mergeCell ref="A79:A87"/>
    <mergeCell ref="A88:A91"/>
    <mergeCell ref="A92:A94"/>
    <mergeCell ref="G70:G71"/>
    <mergeCell ref="H70:H71"/>
    <mergeCell ref="I70:I71"/>
    <mergeCell ref="J70:J71"/>
    <mergeCell ref="K70:K71"/>
    <mergeCell ref="X70:X71"/>
    <mergeCell ref="M70:M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</mergeCells>
  <conditionalFormatting sqref="C72:X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90CF-0B8E-40A1-B5FC-9356597A1BA1}">
  <dimension ref="A1:K34"/>
  <sheetViews>
    <sheetView tabSelected="1" topLeftCell="A3" zoomScale="70" zoomScaleNormal="70" workbookViewId="0">
      <selection activeCell="F4" sqref="F4:G30"/>
    </sheetView>
  </sheetViews>
  <sheetFormatPr defaultRowHeight="15.6" x14ac:dyDescent="0.3"/>
  <cols>
    <col min="1" max="1" width="21.44140625" style="48" bestFit="1" customWidth="1"/>
    <col min="2" max="2" width="20.88671875" style="55" bestFit="1" customWidth="1"/>
    <col min="3" max="9" width="16.21875" style="56" customWidth="1"/>
    <col min="10" max="16384" width="8.88671875" style="45"/>
  </cols>
  <sheetData>
    <row r="1" spans="1:11" ht="36" customHeight="1" thickBot="1" x14ac:dyDescent="0.35">
      <c r="B1" s="179" t="s">
        <v>194</v>
      </c>
      <c r="C1" s="179"/>
      <c r="D1" s="179"/>
      <c r="E1" s="179"/>
      <c r="F1" s="179"/>
      <c r="G1" s="179"/>
      <c r="H1" s="179"/>
      <c r="I1" s="179"/>
    </row>
    <row r="2" spans="1:11" ht="68.400000000000006" customHeight="1" thickBot="1" x14ac:dyDescent="0.35">
      <c r="A2" s="173" t="s">
        <v>0</v>
      </c>
      <c r="B2" s="181" t="s">
        <v>185</v>
      </c>
      <c r="C2" s="177" t="s">
        <v>192</v>
      </c>
      <c r="D2" s="178"/>
      <c r="E2" s="236" t="s">
        <v>127</v>
      </c>
      <c r="F2" s="180" t="s">
        <v>193</v>
      </c>
      <c r="G2" s="178"/>
      <c r="H2" s="177" t="s">
        <v>74</v>
      </c>
      <c r="I2" s="178"/>
    </row>
    <row r="3" spans="1:11" ht="43.2" customHeight="1" thickBot="1" x14ac:dyDescent="0.35">
      <c r="A3" s="174"/>
      <c r="B3" s="182"/>
      <c r="C3" s="50" t="s">
        <v>4</v>
      </c>
      <c r="D3" s="51" t="s">
        <v>5</v>
      </c>
      <c r="E3" s="237"/>
      <c r="F3" s="147" t="s">
        <v>4</v>
      </c>
      <c r="G3" s="51" t="s">
        <v>5</v>
      </c>
      <c r="H3" s="50" t="s">
        <v>4</v>
      </c>
      <c r="I3" s="51" t="s">
        <v>5</v>
      </c>
    </row>
    <row r="4" spans="1:11" ht="14.4" x14ac:dyDescent="0.3">
      <c r="A4" s="173" t="s">
        <v>7</v>
      </c>
      <c r="B4" s="52" t="s">
        <v>157</v>
      </c>
      <c r="C4" s="57">
        <v>2.98</v>
      </c>
      <c r="D4" s="58">
        <v>1.24</v>
      </c>
      <c r="E4" s="233">
        <v>42856</v>
      </c>
      <c r="F4" s="57"/>
      <c r="G4" s="58"/>
      <c r="H4" s="57">
        <v>2.9</v>
      </c>
      <c r="I4" s="58">
        <v>1.25</v>
      </c>
      <c r="K4" s="49">
        <f>(F4-C4)/C4</f>
        <v>-1</v>
      </c>
    </row>
    <row r="5" spans="1:11" ht="14.4" x14ac:dyDescent="0.3">
      <c r="A5" s="175"/>
      <c r="B5" s="53" t="s">
        <v>158</v>
      </c>
      <c r="C5" s="59"/>
      <c r="D5" s="60"/>
      <c r="E5" s="234">
        <v>42887</v>
      </c>
      <c r="F5" s="59"/>
      <c r="G5" s="60"/>
      <c r="H5" s="59"/>
      <c r="I5" s="60"/>
      <c r="K5" s="49" t="e">
        <f>(F5-C5)/C5</f>
        <v>#DIV/0!</v>
      </c>
    </row>
    <row r="6" spans="1:11" ht="14.4" x14ac:dyDescent="0.3">
      <c r="A6" s="175"/>
      <c r="B6" s="53" t="s">
        <v>159</v>
      </c>
      <c r="C6" s="59"/>
      <c r="D6" s="60"/>
      <c r="E6" s="234">
        <v>42826</v>
      </c>
      <c r="F6" s="59"/>
      <c r="G6" s="60"/>
      <c r="H6" s="59"/>
      <c r="I6" s="60"/>
      <c r="K6" s="49" t="e">
        <f>(F6-C6)/C6</f>
        <v>#DIV/0!</v>
      </c>
    </row>
    <row r="7" spans="1:11" ht="14.4" x14ac:dyDescent="0.3">
      <c r="A7" s="175"/>
      <c r="B7" s="53" t="s">
        <v>189</v>
      </c>
      <c r="C7" s="59"/>
      <c r="D7" s="60"/>
      <c r="E7" s="234">
        <v>42887</v>
      </c>
      <c r="F7" s="59"/>
      <c r="G7" s="60"/>
      <c r="H7" s="59"/>
      <c r="I7" s="60"/>
      <c r="K7" s="49" t="e">
        <f>(F7-C7)/C7</f>
        <v>#DIV/0!</v>
      </c>
    </row>
    <row r="8" spans="1:11" ht="14.4" x14ac:dyDescent="0.3">
      <c r="A8" s="175"/>
      <c r="B8" s="53" t="s">
        <v>161</v>
      </c>
      <c r="C8" s="59"/>
      <c r="D8" s="60"/>
      <c r="E8" s="234">
        <v>42767</v>
      </c>
      <c r="F8" s="59"/>
      <c r="G8" s="60"/>
      <c r="H8" s="59"/>
      <c r="I8" s="60"/>
      <c r="K8" s="49" t="e">
        <f>(F8-C8)/C8</f>
        <v>#DIV/0!</v>
      </c>
    </row>
    <row r="9" spans="1:11" ht="14.4" x14ac:dyDescent="0.3">
      <c r="A9" s="175"/>
      <c r="B9" s="53" t="s">
        <v>162</v>
      </c>
      <c r="C9" s="59"/>
      <c r="D9" s="60"/>
      <c r="E9" s="234">
        <v>42887</v>
      </c>
      <c r="F9" s="59"/>
      <c r="G9" s="60"/>
      <c r="H9" s="59"/>
      <c r="I9" s="60"/>
      <c r="K9" s="49" t="e">
        <f>(F9-C9)/C9</f>
        <v>#DIV/0!</v>
      </c>
    </row>
    <row r="10" spans="1:11" ht="15" thickBot="1" x14ac:dyDescent="0.35">
      <c r="A10" s="174"/>
      <c r="B10" s="54" t="s">
        <v>163</v>
      </c>
      <c r="C10" s="61"/>
      <c r="D10" s="62"/>
      <c r="E10" s="235">
        <v>42795</v>
      </c>
      <c r="F10" s="61"/>
      <c r="G10" s="62"/>
      <c r="H10" s="61"/>
      <c r="I10" s="62"/>
      <c r="K10" s="49" t="e">
        <f>(F10-C10)/C10</f>
        <v>#DIV/0!</v>
      </c>
    </row>
    <row r="11" spans="1:11" ht="14.4" x14ac:dyDescent="0.3">
      <c r="A11" s="176" t="s">
        <v>15</v>
      </c>
      <c r="B11" s="52" t="s">
        <v>164</v>
      </c>
      <c r="C11" s="57"/>
      <c r="D11" s="58"/>
      <c r="E11" s="233">
        <v>42826</v>
      </c>
      <c r="F11" s="57"/>
      <c r="G11" s="58"/>
      <c r="H11" s="57"/>
      <c r="I11" s="58"/>
      <c r="K11" s="49" t="e">
        <f>(F11-C11)/C11</f>
        <v>#DIV/0!</v>
      </c>
    </row>
    <row r="12" spans="1:11" ht="14.4" x14ac:dyDescent="0.3">
      <c r="A12" s="171"/>
      <c r="B12" s="53" t="s">
        <v>165</v>
      </c>
      <c r="C12" s="59"/>
      <c r="D12" s="60"/>
      <c r="E12" s="234">
        <v>42675</v>
      </c>
      <c r="F12" s="59"/>
      <c r="G12" s="60"/>
      <c r="H12" s="59"/>
      <c r="I12" s="60"/>
      <c r="K12" s="49" t="e">
        <f>(F12-C12)/C12</f>
        <v>#DIV/0!</v>
      </c>
    </row>
    <row r="13" spans="1:11" ht="14.4" x14ac:dyDescent="0.3">
      <c r="A13" s="171"/>
      <c r="B13" s="53" t="s">
        <v>166</v>
      </c>
      <c r="C13" s="59"/>
      <c r="D13" s="60"/>
      <c r="E13" s="234">
        <v>42461</v>
      </c>
      <c r="F13" s="59"/>
      <c r="G13" s="60"/>
      <c r="H13" s="59"/>
      <c r="I13" s="60"/>
      <c r="K13" s="49" t="e">
        <f>(F13-C13)/C13</f>
        <v>#DIV/0!</v>
      </c>
    </row>
    <row r="14" spans="1:11" ht="14.4" x14ac:dyDescent="0.3">
      <c r="A14" s="171"/>
      <c r="B14" s="53" t="s">
        <v>167</v>
      </c>
      <c r="C14" s="59"/>
      <c r="D14" s="60"/>
      <c r="E14" s="234">
        <v>42583</v>
      </c>
      <c r="F14" s="59"/>
      <c r="G14" s="60"/>
      <c r="H14" s="59"/>
      <c r="I14" s="60"/>
      <c r="K14" s="49" t="e">
        <f>(F14-C14)/C14</f>
        <v>#DIV/0!</v>
      </c>
    </row>
    <row r="15" spans="1:11" ht="14.4" x14ac:dyDescent="0.3">
      <c r="A15" s="171"/>
      <c r="B15" s="53" t="s">
        <v>168</v>
      </c>
      <c r="C15" s="59"/>
      <c r="D15" s="60"/>
      <c r="E15" s="234">
        <v>42614</v>
      </c>
      <c r="F15" s="59"/>
      <c r="G15" s="60"/>
      <c r="H15" s="59"/>
      <c r="I15" s="60"/>
      <c r="K15" s="49" t="e">
        <f>(F15-C15)/C15</f>
        <v>#DIV/0!</v>
      </c>
    </row>
    <row r="16" spans="1:11" ht="14.4" x14ac:dyDescent="0.3">
      <c r="A16" s="171"/>
      <c r="B16" s="53" t="s">
        <v>169</v>
      </c>
      <c r="C16" s="59"/>
      <c r="D16" s="60"/>
      <c r="E16" s="234">
        <v>42430</v>
      </c>
      <c r="F16" s="59"/>
      <c r="G16" s="60"/>
      <c r="H16" s="59"/>
      <c r="I16" s="60"/>
      <c r="K16" s="49" t="e">
        <f>(F16-C16)/C16</f>
        <v>#DIV/0!</v>
      </c>
    </row>
    <row r="17" spans="1:11" ht="14.4" x14ac:dyDescent="0.3">
      <c r="A17" s="171"/>
      <c r="B17" s="53" t="s">
        <v>170</v>
      </c>
      <c r="C17" s="59"/>
      <c r="D17" s="60"/>
      <c r="E17" s="234">
        <v>42644</v>
      </c>
      <c r="F17" s="59"/>
      <c r="G17" s="60"/>
      <c r="H17" s="59"/>
      <c r="I17" s="60"/>
      <c r="K17" s="49" t="e">
        <f>(F17-C17)/C17</f>
        <v>#DIV/0!</v>
      </c>
    </row>
    <row r="18" spans="1:11" ht="14.4" x14ac:dyDescent="0.3">
      <c r="A18" s="171"/>
      <c r="B18" s="53" t="s">
        <v>171</v>
      </c>
      <c r="C18" s="59"/>
      <c r="D18" s="60"/>
      <c r="E18" s="234">
        <v>42705</v>
      </c>
      <c r="F18" s="59"/>
      <c r="G18" s="60"/>
      <c r="H18" s="59"/>
      <c r="I18" s="60"/>
      <c r="K18" s="49" t="e">
        <f>(F18-C18)/C18</f>
        <v>#DIV/0!</v>
      </c>
    </row>
    <row r="19" spans="1:11" ht="15" thickBot="1" x14ac:dyDescent="0.35">
      <c r="A19" s="172"/>
      <c r="B19" s="54" t="s">
        <v>172</v>
      </c>
      <c r="C19" s="61"/>
      <c r="D19" s="62"/>
      <c r="E19" s="235">
        <v>42461</v>
      </c>
      <c r="F19" s="61"/>
      <c r="G19" s="62"/>
      <c r="H19" s="61"/>
      <c r="I19" s="62"/>
      <c r="K19" s="49" t="e">
        <f>(F19-C19)/C19</f>
        <v>#DIV/0!</v>
      </c>
    </row>
    <row r="20" spans="1:11" ht="14.4" x14ac:dyDescent="0.3">
      <c r="A20" s="173" t="s">
        <v>25</v>
      </c>
      <c r="B20" s="52" t="s">
        <v>173</v>
      </c>
      <c r="C20" s="57"/>
      <c r="D20" s="58"/>
      <c r="E20" s="233">
        <v>41883</v>
      </c>
      <c r="F20" s="57"/>
      <c r="G20" s="58"/>
      <c r="H20" s="57"/>
      <c r="I20" s="58"/>
      <c r="K20" s="49" t="e">
        <f>(F20-C20)/C20</f>
        <v>#DIV/0!</v>
      </c>
    </row>
    <row r="21" spans="1:11" ht="14.4" x14ac:dyDescent="0.3">
      <c r="A21" s="175"/>
      <c r="B21" s="53" t="s">
        <v>174</v>
      </c>
      <c r="C21" s="59"/>
      <c r="D21" s="60"/>
      <c r="E21" s="234">
        <v>42614</v>
      </c>
      <c r="F21" s="59"/>
      <c r="G21" s="60"/>
      <c r="H21" s="59"/>
      <c r="I21" s="60"/>
      <c r="K21" s="49" t="e">
        <f>(F21-C21)/C21</f>
        <v>#DIV/0!</v>
      </c>
    </row>
    <row r="22" spans="1:11" ht="14.4" x14ac:dyDescent="0.3">
      <c r="A22" s="175"/>
      <c r="B22" s="53" t="s">
        <v>175</v>
      </c>
      <c r="C22" s="59"/>
      <c r="D22" s="60"/>
      <c r="E22" s="234">
        <v>41760</v>
      </c>
      <c r="F22" s="59"/>
      <c r="G22" s="60"/>
      <c r="H22" s="59"/>
      <c r="I22" s="60"/>
      <c r="K22" s="49" t="e">
        <f>(F22-C22)/C22</f>
        <v>#DIV/0!</v>
      </c>
    </row>
    <row r="23" spans="1:11" ht="15" thickBot="1" x14ac:dyDescent="0.35">
      <c r="A23" s="174"/>
      <c r="B23" s="54" t="s">
        <v>176</v>
      </c>
      <c r="C23" s="61"/>
      <c r="D23" s="62"/>
      <c r="E23" s="235">
        <v>41791</v>
      </c>
      <c r="F23" s="61"/>
      <c r="G23" s="62"/>
      <c r="H23" s="61"/>
      <c r="I23" s="62"/>
      <c r="K23" s="49" t="e">
        <f>(F23-C23)/C23</f>
        <v>#DIV/0!</v>
      </c>
    </row>
    <row r="24" spans="1:11" ht="14.4" x14ac:dyDescent="0.3">
      <c r="A24" s="173" t="s">
        <v>30</v>
      </c>
      <c r="B24" s="52" t="s">
        <v>177</v>
      </c>
      <c r="C24" s="57"/>
      <c r="D24" s="58"/>
      <c r="E24" s="233">
        <v>42430</v>
      </c>
      <c r="F24" s="57"/>
      <c r="G24" s="58"/>
      <c r="H24" s="57"/>
      <c r="I24" s="58"/>
      <c r="K24" s="49" t="e">
        <f>(F24-C24)/C24</f>
        <v>#DIV/0!</v>
      </c>
    </row>
    <row r="25" spans="1:11" ht="14.4" x14ac:dyDescent="0.3">
      <c r="A25" s="175"/>
      <c r="B25" s="53" t="s">
        <v>178</v>
      </c>
      <c r="C25" s="59"/>
      <c r="D25" s="60"/>
      <c r="E25" s="234">
        <v>42614</v>
      </c>
      <c r="F25" s="59"/>
      <c r="G25" s="60"/>
      <c r="H25" s="59"/>
      <c r="I25" s="60"/>
      <c r="K25" s="49" t="e">
        <f>(F25-C25)/C25</f>
        <v>#DIV/0!</v>
      </c>
    </row>
    <row r="26" spans="1:11" ht="15" thickBot="1" x14ac:dyDescent="0.35">
      <c r="A26" s="174"/>
      <c r="B26" s="54" t="s">
        <v>179</v>
      </c>
      <c r="C26" s="61"/>
      <c r="D26" s="62"/>
      <c r="E26" s="235">
        <v>42309</v>
      </c>
      <c r="F26" s="61"/>
      <c r="G26" s="62"/>
      <c r="H26" s="61"/>
      <c r="I26" s="62"/>
      <c r="K26" s="49" t="e">
        <f>(F26-C26)/C26</f>
        <v>#DIV/0!</v>
      </c>
    </row>
    <row r="27" spans="1:11" ht="14.4" x14ac:dyDescent="0.3">
      <c r="A27" s="176" t="s">
        <v>34</v>
      </c>
      <c r="B27" s="52" t="s">
        <v>180</v>
      </c>
      <c r="C27" s="57"/>
      <c r="D27" s="58"/>
      <c r="E27" s="233">
        <v>42614</v>
      </c>
      <c r="F27" s="57"/>
      <c r="G27" s="58"/>
      <c r="H27" s="57"/>
      <c r="I27" s="58"/>
      <c r="K27" s="49" t="e">
        <f>(F27-C27)/C27</f>
        <v>#DIV/0!</v>
      </c>
    </row>
    <row r="28" spans="1:11" ht="14.4" x14ac:dyDescent="0.3">
      <c r="A28" s="171"/>
      <c r="B28" s="53" t="s">
        <v>181</v>
      </c>
      <c r="C28" s="59"/>
      <c r="D28" s="60"/>
      <c r="E28" s="234">
        <v>42675</v>
      </c>
      <c r="F28" s="59"/>
      <c r="G28" s="60"/>
      <c r="H28" s="59"/>
      <c r="I28" s="60"/>
      <c r="K28" s="49" t="e">
        <f>(F28-C28)/C28</f>
        <v>#DIV/0!</v>
      </c>
    </row>
    <row r="29" spans="1:11" ht="14.4" x14ac:dyDescent="0.3">
      <c r="A29" s="171"/>
      <c r="B29" s="53" t="s">
        <v>182</v>
      </c>
      <c r="C29" s="59"/>
      <c r="D29" s="60"/>
      <c r="E29" s="234">
        <v>42370</v>
      </c>
      <c r="F29" s="59"/>
      <c r="G29" s="60"/>
      <c r="H29" s="59"/>
      <c r="I29" s="60"/>
      <c r="K29" s="49" t="e">
        <f>(F29-C29)/C29</f>
        <v>#DIV/0!</v>
      </c>
    </row>
    <row r="30" spans="1:11" ht="15" thickBot="1" x14ac:dyDescent="0.35">
      <c r="A30" s="172"/>
      <c r="B30" s="54" t="s">
        <v>183</v>
      </c>
      <c r="C30" s="61"/>
      <c r="D30" s="62"/>
      <c r="E30" s="235">
        <v>41944</v>
      </c>
      <c r="F30" s="61"/>
      <c r="G30" s="62"/>
      <c r="H30" s="61"/>
      <c r="I30" s="62"/>
      <c r="K30" s="49" t="e">
        <f>(F30-C30)/C30</f>
        <v>#DIV/0!</v>
      </c>
    </row>
    <row r="33" spans="3:6" x14ac:dyDescent="0.3">
      <c r="C33" s="63">
        <f>MAX(C4:C30)</f>
        <v>2.98</v>
      </c>
      <c r="F33" s="63">
        <f>MAX(F4:F30)</f>
        <v>0</v>
      </c>
    </row>
    <row r="34" spans="3:6" x14ac:dyDescent="0.3">
      <c r="C34" s="63">
        <f>MIN(C4:C30)</f>
        <v>2.98</v>
      </c>
      <c r="F34" s="63">
        <f>MIN(F4:F30)</f>
        <v>0</v>
      </c>
    </row>
  </sheetData>
  <mergeCells count="12">
    <mergeCell ref="C2:D2"/>
    <mergeCell ref="B1:I1"/>
    <mergeCell ref="A11:A19"/>
    <mergeCell ref="A20:A23"/>
    <mergeCell ref="A24:A26"/>
    <mergeCell ref="A27:A30"/>
    <mergeCell ref="F2:G2"/>
    <mergeCell ref="H2:I2"/>
    <mergeCell ref="A2:A3"/>
    <mergeCell ref="B2:B3"/>
    <mergeCell ref="A4:A10"/>
    <mergeCell ref="E2:E3"/>
  </mergeCells>
  <conditionalFormatting sqref="C4:C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DC2E-7BF1-4220-A265-D11282D08374}">
  <dimension ref="A1:E36"/>
  <sheetViews>
    <sheetView topLeftCell="A4" zoomScale="70" zoomScaleNormal="70" workbookViewId="0">
      <selection activeCell="A30" sqref="A30:XFD30"/>
    </sheetView>
  </sheetViews>
  <sheetFormatPr defaultRowHeight="13.8" x14ac:dyDescent="0.25"/>
  <cols>
    <col min="1" max="1" width="16.5546875" style="64" bestFit="1" customWidth="1"/>
    <col min="2" max="2" width="21.33203125" style="64" bestFit="1" customWidth="1"/>
    <col min="3" max="3" width="38" style="64" customWidth="1"/>
    <col min="4" max="4" width="14.33203125" style="66" customWidth="1"/>
    <col min="5" max="5" width="13.77734375" style="67" customWidth="1"/>
    <col min="6" max="16384" width="8.88671875" style="64"/>
  </cols>
  <sheetData>
    <row r="1" spans="1:5" ht="45" customHeight="1" thickBot="1" x14ac:dyDescent="0.3">
      <c r="A1" s="183" t="s">
        <v>186</v>
      </c>
      <c r="B1" s="183"/>
      <c r="C1" s="183"/>
      <c r="D1" s="183"/>
      <c r="E1" s="183"/>
    </row>
    <row r="2" spans="1:5" ht="43.2" customHeight="1" thickBot="1" x14ac:dyDescent="0.3">
      <c r="A2" s="68" t="s">
        <v>0</v>
      </c>
      <c r="B2" s="69" t="s">
        <v>185</v>
      </c>
      <c r="C2" s="70" t="s">
        <v>3</v>
      </c>
      <c r="D2" s="71" t="s">
        <v>75</v>
      </c>
      <c r="E2" s="72" t="s">
        <v>66</v>
      </c>
    </row>
    <row r="3" spans="1:5" x14ac:dyDescent="0.25">
      <c r="A3" s="184" t="s">
        <v>7</v>
      </c>
      <c r="B3" s="73" t="s">
        <v>157</v>
      </c>
      <c r="C3" s="65"/>
      <c r="D3" s="74"/>
      <c r="E3" s="75"/>
    </row>
    <row r="4" spans="1:5" x14ac:dyDescent="0.25">
      <c r="A4" s="185"/>
      <c r="B4" s="76" t="s">
        <v>158</v>
      </c>
      <c r="C4" s="77"/>
      <c r="D4" s="78"/>
      <c r="E4" s="79"/>
    </row>
    <row r="5" spans="1:5" x14ac:dyDescent="0.25">
      <c r="A5" s="185"/>
      <c r="B5" s="76" t="s">
        <v>159</v>
      </c>
      <c r="C5" s="77"/>
      <c r="D5" s="78"/>
      <c r="E5" s="79"/>
    </row>
    <row r="6" spans="1:5" x14ac:dyDescent="0.25">
      <c r="A6" s="185"/>
      <c r="B6" s="53" t="s">
        <v>189</v>
      </c>
      <c r="C6" s="65"/>
      <c r="D6" s="78"/>
      <c r="E6" s="79"/>
    </row>
    <row r="7" spans="1:5" x14ac:dyDescent="0.25">
      <c r="A7" s="185"/>
      <c r="B7" s="76" t="s">
        <v>161</v>
      </c>
      <c r="C7" s="77"/>
      <c r="D7" s="80"/>
      <c r="E7" s="79"/>
    </row>
    <row r="8" spans="1:5" x14ac:dyDescent="0.25">
      <c r="A8" s="185"/>
      <c r="B8" s="76" t="s">
        <v>162</v>
      </c>
      <c r="C8" s="77"/>
      <c r="D8" s="78"/>
      <c r="E8" s="79"/>
    </row>
    <row r="9" spans="1:5" ht="14.4" thickBot="1" x14ac:dyDescent="0.3">
      <c r="A9" s="185"/>
      <c r="B9" s="76" t="s">
        <v>163</v>
      </c>
      <c r="C9" s="77"/>
      <c r="D9" s="78"/>
      <c r="E9" s="79"/>
    </row>
    <row r="10" spans="1:5" x14ac:dyDescent="0.25">
      <c r="A10" s="186" t="s">
        <v>15</v>
      </c>
      <c r="B10" s="73" t="s">
        <v>164</v>
      </c>
      <c r="C10" s="81"/>
      <c r="D10" s="74"/>
      <c r="E10" s="75"/>
    </row>
    <row r="11" spans="1:5" x14ac:dyDescent="0.25">
      <c r="A11" s="187"/>
      <c r="B11" s="76" t="s">
        <v>165</v>
      </c>
      <c r="C11" s="77"/>
      <c r="D11" s="78"/>
      <c r="E11" s="79"/>
    </row>
    <row r="12" spans="1:5" x14ac:dyDescent="0.25">
      <c r="A12" s="187"/>
      <c r="B12" s="76" t="s">
        <v>166</v>
      </c>
      <c r="C12" s="77"/>
      <c r="D12" s="78"/>
      <c r="E12" s="79"/>
    </row>
    <row r="13" spans="1:5" x14ac:dyDescent="0.25">
      <c r="A13" s="187"/>
      <c r="B13" s="76" t="s">
        <v>167</v>
      </c>
      <c r="C13" s="77"/>
      <c r="D13" s="78"/>
      <c r="E13" s="79"/>
    </row>
    <row r="14" spans="1:5" x14ac:dyDescent="0.25">
      <c r="A14" s="187"/>
      <c r="B14" s="76" t="s">
        <v>168</v>
      </c>
      <c r="C14" s="77"/>
      <c r="D14" s="78"/>
      <c r="E14" s="79"/>
    </row>
    <row r="15" spans="1:5" x14ac:dyDescent="0.25">
      <c r="A15" s="187"/>
      <c r="B15" s="76" t="s">
        <v>169</v>
      </c>
      <c r="C15" s="77"/>
      <c r="D15" s="78"/>
      <c r="E15" s="79"/>
    </row>
    <row r="16" spans="1:5" x14ac:dyDescent="0.25">
      <c r="A16" s="187"/>
      <c r="B16" s="76" t="s">
        <v>170</v>
      </c>
      <c r="C16" s="77"/>
      <c r="D16" s="78"/>
      <c r="E16" s="82"/>
    </row>
    <row r="17" spans="1:5" x14ac:dyDescent="0.25">
      <c r="A17" s="187"/>
      <c r="B17" s="76" t="s">
        <v>171</v>
      </c>
      <c r="C17" s="77"/>
      <c r="D17" s="78"/>
      <c r="E17" s="79"/>
    </row>
    <row r="18" spans="1:5" ht="14.4" thickBot="1" x14ac:dyDescent="0.3">
      <c r="A18" s="187"/>
      <c r="B18" s="76" t="s">
        <v>172</v>
      </c>
      <c r="C18" s="77"/>
      <c r="D18" s="78"/>
      <c r="E18" s="79"/>
    </row>
    <row r="19" spans="1:5" x14ac:dyDescent="0.25">
      <c r="A19" s="184" t="s">
        <v>25</v>
      </c>
      <c r="B19" s="73" t="s">
        <v>173</v>
      </c>
      <c r="C19" s="81"/>
      <c r="D19" s="74"/>
      <c r="E19" s="75"/>
    </row>
    <row r="20" spans="1:5" x14ac:dyDescent="0.25">
      <c r="A20" s="185"/>
      <c r="B20" s="76" t="s">
        <v>174</v>
      </c>
      <c r="C20" s="77"/>
      <c r="D20" s="78"/>
      <c r="E20" s="79"/>
    </row>
    <row r="21" spans="1:5" x14ac:dyDescent="0.25">
      <c r="A21" s="185"/>
      <c r="B21" s="76" t="s">
        <v>175</v>
      </c>
      <c r="C21" s="77"/>
      <c r="D21" s="78"/>
      <c r="E21" s="79"/>
    </row>
    <row r="22" spans="1:5" ht="14.4" thickBot="1" x14ac:dyDescent="0.3">
      <c r="A22" s="185"/>
      <c r="B22" s="76" t="s">
        <v>176</v>
      </c>
      <c r="C22" s="77"/>
      <c r="D22" s="78"/>
      <c r="E22" s="79"/>
    </row>
    <row r="23" spans="1:5" x14ac:dyDescent="0.25">
      <c r="A23" s="184" t="s">
        <v>30</v>
      </c>
      <c r="B23" s="73" t="s">
        <v>177</v>
      </c>
      <c r="C23" s="81"/>
      <c r="D23" s="74"/>
      <c r="E23" s="75"/>
    </row>
    <row r="24" spans="1:5" x14ac:dyDescent="0.25">
      <c r="A24" s="185"/>
      <c r="B24" s="76" t="s">
        <v>178</v>
      </c>
      <c r="C24" s="77"/>
      <c r="D24" s="78"/>
      <c r="E24" s="79"/>
    </row>
    <row r="25" spans="1:5" ht="14.4" thickBot="1" x14ac:dyDescent="0.3">
      <c r="A25" s="185"/>
      <c r="B25" s="76" t="s">
        <v>179</v>
      </c>
      <c r="C25" s="77"/>
      <c r="D25" s="78"/>
      <c r="E25" s="79"/>
    </row>
    <row r="26" spans="1:5" x14ac:dyDescent="0.25">
      <c r="A26" s="186" t="s">
        <v>34</v>
      </c>
      <c r="B26" s="73" t="s">
        <v>180</v>
      </c>
      <c r="C26" s="81"/>
      <c r="D26" s="74"/>
      <c r="E26" s="75"/>
    </row>
    <row r="27" spans="1:5" x14ac:dyDescent="0.25">
      <c r="A27" s="187"/>
      <c r="B27" s="76" t="s">
        <v>181</v>
      </c>
      <c r="C27" s="77"/>
      <c r="D27" s="78"/>
      <c r="E27" s="79"/>
    </row>
    <row r="28" spans="1:5" x14ac:dyDescent="0.25">
      <c r="A28" s="187"/>
      <c r="B28" s="76" t="s">
        <v>182</v>
      </c>
      <c r="C28" s="77"/>
      <c r="D28" s="78"/>
      <c r="E28" s="79"/>
    </row>
    <row r="29" spans="1:5" ht="14.4" thickBot="1" x14ac:dyDescent="0.3">
      <c r="A29" s="188"/>
      <c r="B29" s="83" t="s">
        <v>183</v>
      </c>
      <c r="C29" s="84"/>
      <c r="D29" s="85"/>
      <c r="E29" s="86"/>
    </row>
    <row r="31" spans="1:5" x14ac:dyDescent="0.25">
      <c r="A31" s="189"/>
      <c r="B31" s="189"/>
      <c r="C31" s="189"/>
    </row>
    <row r="32" spans="1:5" x14ac:dyDescent="0.25">
      <c r="A32" s="189"/>
      <c r="B32" s="189"/>
      <c r="C32" s="189"/>
    </row>
    <row r="33" spans="1:3" x14ac:dyDescent="0.25">
      <c r="A33" s="189"/>
      <c r="B33" s="189"/>
      <c r="C33" s="189"/>
    </row>
    <row r="34" spans="1:3" x14ac:dyDescent="0.25">
      <c r="A34" s="189"/>
      <c r="B34" s="189"/>
      <c r="C34" s="189"/>
    </row>
    <row r="35" spans="1:3" x14ac:dyDescent="0.25">
      <c r="A35" s="189"/>
      <c r="B35" s="189"/>
      <c r="C35" s="189"/>
    </row>
    <row r="36" spans="1:3" x14ac:dyDescent="0.25">
      <c r="A36" s="189"/>
      <c r="B36" s="189"/>
      <c r="C36" s="189"/>
    </row>
  </sheetData>
  <mergeCells count="7">
    <mergeCell ref="A31:C36"/>
    <mergeCell ref="A1:E1"/>
    <mergeCell ref="A3:A9"/>
    <mergeCell ref="A10:A18"/>
    <mergeCell ref="A19:A22"/>
    <mergeCell ref="A23:A25"/>
    <mergeCell ref="A26:A29"/>
  </mergeCells>
  <conditionalFormatting sqref="D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43E8-C50F-46FA-8BCA-966ACCD97905}">
  <dimension ref="A1:O38"/>
  <sheetViews>
    <sheetView zoomScale="70" zoomScaleNormal="70" workbookViewId="0">
      <selection sqref="A1:J1"/>
    </sheetView>
  </sheetViews>
  <sheetFormatPr defaultRowHeight="14.4" x14ac:dyDescent="0.3"/>
  <cols>
    <col min="1" max="1" width="19.21875" style="64" bestFit="1" customWidth="1"/>
    <col min="2" max="2" width="19.5546875" style="64" bestFit="1" customWidth="1"/>
    <col min="3" max="3" width="15.33203125" style="66" customWidth="1"/>
    <col min="4" max="4" width="12.21875" style="64" customWidth="1"/>
    <col min="5" max="5" width="12.21875" style="67" customWidth="1"/>
    <col min="6" max="6" width="12.33203125" style="67" customWidth="1"/>
    <col min="7" max="7" width="12.77734375" style="67" customWidth="1"/>
    <col min="8" max="8" width="12.77734375" style="88" customWidth="1"/>
    <col min="9" max="10" width="9.77734375" style="88" hidden="1" customWidth="1"/>
    <col min="11" max="14" width="8.88671875" style="64"/>
    <col min="15" max="15" width="8.88671875" style="45"/>
    <col min="16" max="16384" width="8.88671875" style="64"/>
  </cols>
  <sheetData>
    <row r="1" spans="1:15" ht="36" customHeight="1" thickBot="1" x14ac:dyDescent="0.3">
      <c r="A1" s="183" t="s">
        <v>187</v>
      </c>
      <c r="B1" s="183"/>
      <c r="C1" s="183"/>
      <c r="D1" s="183"/>
      <c r="E1" s="183"/>
      <c r="F1" s="183"/>
      <c r="G1" s="183"/>
      <c r="H1" s="183"/>
      <c r="I1" s="183"/>
      <c r="J1" s="183"/>
      <c r="O1" s="64"/>
    </row>
    <row r="2" spans="1:15" ht="15" customHeight="1" thickBot="1" x14ac:dyDescent="0.3">
      <c r="A2" s="184" t="s">
        <v>0</v>
      </c>
      <c r="B2" s="190" t="s">
        <v>1</v>
      </c>
      <c r="C2" s="192" t="s">
        <v>125</v>
      </c>
      <c r="D2" s="193"/>
      <c r="E2" s="194"/>
      <c r="F2" s="207" t="s">
        <v>70</v>
      </c>
      <c r="G2" s="208"/>
      <c r="H2" s="208"/>
      <c r="I2" s="208"/>
      <c r="J2" s="209"/>
      <c r="O2" s="64"/>
    </row>
    <row r="3" spans="1:15" ht="15" customHeight="1" x14ac:dyDescent="0.25">
      <c r="A3" s="185"/>
      <c r="B3" s="191"/>
      <c r="C3" s="195" t="s">
        <v>123</v>
      </c>
      <c r="D3" s="197" t="s">
        <v>40</v>
      </c>
      <c r="E3" s="199" t="s">
        <v>41</v>
      </c>
      <c r="F3" s="195" t="s">
        <v>87</v>
      </c>
      <c r="G3" s="201" t="s">
        <v>82</v>
      </c>
      <c r="H3" s="203" t="s">
        <v>126</v>
      </c>
      <c r="I3" s="203"/>
      <c r="J3" s="204"/>
      <c r="O3" s="64"/>
    </row>
    <row r="4" spans="1:15" ht="25.2" customHeight="1" thickBot="1" x14ac:dyDescent="0.3">
      <c r="A4" s="185"/>
      <c r="B4" s="191"/>
      <c r="C4" s="196"/>
      <c r="D4" s="198"/>
      <c r="E4" s="200"/>
      <c r="F4" s="196"/>
      <c r="G4" s="202"/>
      <c r="H4" s="205"/>
      <c r="I4" s="205"/>
      <c r="J4" s="206"/>
      <c r="O4" s="64"/>
    </row>
    <row r="5" spans="1:15" ht="13.8" x14ac:dyDescent="0.25">
      <c r="A5" s="184" t="s">
        <v>7</v>
      </c>
      <c r="B5" s="73" t="s">
        <v>157</v>
      </c>
      <c r="C5" s="74">
        <v>437.6225</v>
      </c>
      <c r="D5" s="91">
        <v>439.19260000000003</v>
      </c>
      <c r="E5" s="146">
        <v>435.41570000000002</v>
      </c>
      <c r="F5" s="74" t="s">
        <v>41</v>
      </c>
      <c r="G5" s="139">
        <v>5.9700000000000003E-2</v>
      </c>
      <c r="H5" s="91">
        <v>0.1011</v>
      </c>
      <c r="I5" s="94">
        <v>6.5055979999999996E-3</v>
      </c>
      <c r="J5" s="95">
        <v>0.19560117199999999</v>
      </c>
      <c r="O5" s="64"/>
    </row>
    <row r="6" spans="1:15" ht="13.8" x14ac:dyDescent="0.25">
      <c r="A6" s="185"/>
      <c r="B6" s="76" t="s">
        <v>158</v>
      </c>
      <c r="C6" s="96">
        <v>484.81459999999998</v>
      </c>
      <c r="D6" s="97">
        <v>485.57</v>
      </c>
      <c r="E6" s="136">
        <v>486.81450000000001</v>
      </c>
      <c r="F6" s="78" t="s">
        <v>122</v>
      </c>
      <c r="G6" s="133">
        <v>7.7509999999999996E-2</v>
      </c>
      <c r="H6" s="97" t="s">
        <v>77</v>
      </c>
      <c r="I6" s="100" t="s">
        <v>77</v>
      </c>
      <c r="J6" s="101" t="s">
        <v>77</v>
      </c>
      <c r="O6" s="64"/>
    </row>
    <row r="7" spans="1:15" ht="13.8" x14ac:dyDescent="0.25">
      <c r="A7" s="185"/>
      <c r="B7" s="76" t="s">
        <v>159</v>
      </c>
      <c r="C7" s="96">
        <v>66.234750000000005</v>
      </c>
      <c r="D7" s="97">
        <v>68.230860000000007</v>
      </c>
      <c r="E7" s="136">
        <v>69.717259999999996</v>
      </c>
      <c r="F7" s="78" t="s">
        <v>122</v>
      </c>
      <c r="G7" s="133">
        <v>0.1225</v>
      </c>
      <c r="H7" s="97" t="s">
        <v>77</v>
      </c>
      <c r="I7" s="100" t="s">
        <v>77</v>
      </c>
      <c r="J7" s="101" t="s">
        <v>77</v>
      </c>
      <c r="O7" s="64"/>
    </row>
    <row r="8" spans="1:15" ht="13.8" x14ac:dyDescent="0.25">
      <c r="A8" s="185"/>
      <c r="B8" s="53" t="s">
        <v>189</v>
      </c>
      <c r="C8" s="96">
        <v>834.20240000000001</v>
      </c>
      <c r="D8" s="97">
        <v>836.202</v>
      </c>
      <c r="E8" s="136">
        <v>836.19029999999998</v>
      </c>
      <c r="F8" s="78" t="s">
        <v>122</v>
      </c>
      <c r="G8" s="133">
        <v>0.49340000000000001</v>
      </c>
      <c r="H8" s="97" t="s">
        <v>77</v>
      </c>
      <c r="I8" s="100" t="s">
        <v>77</v>
      </c>
      <c r="J8" s="101" t="s">
        <v>77</v>
      </c>
      <c r="O8" s="64"/>
    </row>
    <row r="9" spans="1:15" ht="13.8" x14ac:dyDescent="0.25">
      <c r="A9" s="185"/>
      <c r="B9" s="76" t="s">
        <v>161</v>
      </c>
      <c r="C9" s="78">
        <v>-31.468430000000001</v>
      </c>
      <c r="D9" s="97">
        <v>-30.003</v>
      </c>
      <c r="E9" s="132">
        <v>-32.623710000000003</v>
      </c>
      <c r="F9" s="78" t="s">
        <v>41</v>
      </c>
      <c r="G9" s="134" t="s">
        <v>79</v>
      </c>
      <c r="H9" s="98">
        <v>3.9300000000000002E-2</v>
      </c>
      <c r="I9" s="104">
        <v>-3.694704E-3</v>
      </c>
      <c r="J9" s="105">
        <v>8.2306939999999995E-2</v>
      </c>
      <c r="O9" s="64"/>
    </row>
    <row r="10" spans="1:15" ht="13.8" x14ac:dyDescent="0.25">
      <c r="A10" s="185"/>
      <c r="B10" s="76" t="s">
        <v>162</v>
      </c>
      <c r="C10" s="96">
        <v>589.05029999999999</v>
      </c>
      <c r="D10" s="97">
        <v>591.03750000000002</v>
      </c>
      <c r="E10" s="136">
        <v>590.85550000000001</v>
      </c>
      <c r="F10" s="78" t="s">
        <v>122</v>
      </c>
      <c r="G10" s="134">
        <v>3.2889999999999998E-3</v>
      </c>
      <c r="H10" s="97" t="s">
        <v>77</v>
      </c>
      <c r="I10" s="100" t="s">
        <v>77</v>
      </c>
      <c r="J10" s="101" t="s">
        <v>77</v>
      </c>
      <c r="O10" s="64"/>
    </row>
    <row r="11" spans="1:15" thickBot="1" x14ac:dyDescent="0.3">
      <c r="A11" s="210"/>
      <c r="B11" s="83" t="s">
        <v>163</v>
      </c>
      <c r="C11" s="85">
        <v>543.13869999999997</v>
      </c>
      <c r="D11" s="106">
        <v>544.61569999999995</v>
      </c>
      <c r="E11" s="145">
        <v>542.56209999999999</v>
      </c>
      <c r="F11" s="85" t="s">
        <v>41</v>
      </c>
      <c r="G11" s="140" t="s">
        <v>79</v>
      </c>
      <c r="H11" s="106">
        <v>0.1946</v>
      </c>
      <c r="I11" s="109">
        <v>-4.1561840000000003E-2</v>
      </c>
      <c r="J11" s="110">
        <v>0.43082468000000002</v>
      </c>
      <c r="O11" s="64"/>
    </row>
    <row r="12" spans="1:15" ht="13.8" x14ac:dyDescent="0.25">
      <c r="A12" s="186" t="s">
        <v>15</v>
      </c>
      <c r="B12" s="73" t="s">
        <v>164</v>
      </c>
      <c r="C12" s="74">
        <v>93.503789999999995</v>
      </c>
      <c r="D12" s="91">
        <v>94.89573</v>
      </c>
      <c r="E12" s="146">
        <v>85.748530000000002</v>
      </c>
      <c r="F12" s="74" t="s">
        <v>41</v>
      </c>
      <c r="G12" s="141">
        <v>9.495E-3</v>
      </c>
      <c r="H12" s="91">
        <v>9.2799999999999994E-2</v>
      </c>
      <c r="I12" s="94">
        <v>3.5641730000000003E-2</v>
      </c>
      <c r="J12" s="95">
        <v>0.14999129999999999</v>
      </c>
      <c r="O12" s="64"/>
    </row>
    <row r="13" spans="1:15" ht="13.8" x14ac:dyDescent="0.25">
      <c r="A13" s="187"/>
      <c r="B13" s="76" t="s">
        <v>165</v>
      </c>
      <c r="C13" s="78">
        <v>255.11840000000001</v>
      </c>
      <c r="D13" s="97">
        <v>257.10770000000002</v>
      </c>
      <c r="E13" s="132">
        <v>245.68979999999999</v>
      </c>
      <c r="F13" s="78" t="s">
        <v>41</v>
      </c>
      <c r="G13" s="133">
        <v>0.76590000000000003</v>
      </c>
      <c r="H13" s="97">
        <v>0.1104</v>
      </c>
      <c r="I13" s="112">
        <v>4.4929040000000003E-2</v>
      </c>
      <c r="J13" s="113">
        <v>0.17582871</v>
      </c>
      <c r="O13" s="64"/>
    </row>
    <row r="14" spans="1:15" ht="13.8" x14ac:dyDescent="0.25">
      <c r="A14" s="187"/>
      <c r="B14" s="76" t="s">
        <v>166</v>
      </c>
      <c r="C14" s="78">
        <v>47.061430000000001</v>
      </c>
      <c r="D14" s="97">
        <v>48.709290000000003</v>
      </c>
      <c r="E14" s="132">
        <v>42.065579999999997</v>
      </c>
      <c r="F14" s="78" t="s">
        <v>41</v>
      </c>
      <c r="G14" s="133">
        <v>6.83E-2</v>
      </c>
      <c r="H14" s="97">
        <v>8.3400000000000002E-2</v>
      </c>
      <c r="I14" s="112">
        <v>2.22732E-2</v>
      </c>
      <c r="J14" s="113">
        <v>0.14459330000000001</v>
      </c>
      <c r="O14" s="64"/>
    </row>
    <row r="15" spans="1:15" ht="13.8" x14ac:dyDescent="0.25">
      <c r="A15" s="187"/>
      <c r="B15" s="76" t="s">
        <v>167</v>
      </c>
      <c r="C15" s="96">
        <v>123.30289999999999</v>
      </c>
      <c r="D15" s="97">
        <v>125.28619999999999</v>
      </c>
      <c r="E15" s="136">
        <v>123.45910000000001</v>
      </c>
      <c r="F15" s="78" t="s">
        <v>122</v>
      </c>
      <c r="G15" s="133">
        <v>0.22470000000000001</v>
      </c>
      <c r="H15" s="97" t="s">
        <v>77</v>
      </c>
      <c r="I15" s="100" t="s">
        <v>77</v>
      </c>
      <c r="J15" s="101" t="s">
        <v>77</v>
      </c>
      <c r="O15" s="64"/>
    </row>
    <row r="16" spans="1:15" ht="13.8" x14ac:dyDescent="0.25">
      <c r="A16" s="187"/>
      <c r="B16" s="76" t="s">
        <v>168</v>
      </c>
      <c r="C16" s="78">
        <v>156.70740000000001</v>
      </c>
      <c r="D16" s="97">
        <v>158.60419999999999</v>
      </c>
      <c r="E16" s="132">
        <v>155.68639999999999</v>
      </c>
      <c r="F16" s="78" t="s">
        <v>41</v>
      </c>
      <c r="G16" s="133">
        <v>0.1416</v>
      </c>
      <c r="H16" s="97">
        <v>5.21E-2</v>
      </c>
      <c r="I16" s="144">
        <v>-7.0000000000000001E-3</v>
      </c>
      <c r="J16" s="101">
        <v>0.11167995999999999</v>
      </c>
      <c r="O16" s="64"/>
    </row>
    <row r="17" spans="1:15" ht="13.8" x14ac:dyDescent="0.25">
      <c r="A17" s="187"/>
      <c r="B17" s="76" t="s">
        <v>169</v>
      </c>
      <c r="C17" s="78">
        <v>-58.73471</v>
      </c>
      <c r="D17" s="97">
        <v>-56.734999999999999</v>
      </c>
      <c r="E17" s="132">
        <v>-60.234310000000001</v>
      </c>
      <c r="F17" s="78" t="s">
        <v>41</v>
      </c>
      <c r="G17" s="133">
        <v>0.52449999999999997</v>
      </c>
      <c r="H17" s="97">
        <v>3.9399999999999998E-2</v>
      </c>
      <c r="I17" s="100">
        <v>-1.7943499999999999E-3</v>
      </c>
      <c r="J17" s="101">
        <v>8.0570779999999995E-2</v>
      </c>
      <c r="O17" s="64"/>
    </row>
    <row r="18" spans="1:15" ht="13.8" x14ac:dyDescent="0.25">
      <c r="A18" s="187"/>
      <c r="B18" s="76" t="s">
        <v>170</v>
      </c>
      <c r="C18" s="96">
        <v>253.06469999999999</v>
      </c>
      <c r="D18" s="97">
        <v>255.03630000000001</v>
      </c>
      <c r="E18" s="136">
        <v>254.8074</v>
      </c>
      <c r="F18" s="78" t="s">
        <v>122</v>
      </c>
      <c r="G18" s="135">
        <v>7.6189999999999994E-2</v>
      </c>
      <c r="H18" s="97" t="s">
        <v>77</v>
      </c>
      <c r="I18" s="100" t="s">
        <v>77</v>
      </c>
      <c r="J18" s="101" t="s">
        <v>77</v>
      </c>
      <c r="O18" s="64"/>
    </row>
    <row r="19" spans="1:15" ht="13.8" x14ac:dyDescent="0.25">
      <c r="A19" s="187"/>
      <c r="B19" s="76" t="s">
        <v>171</v>
      </c>
      <c r="C19" s="96">
        <v>324.7518</v>
      </c>
      <c r="D19" s="97">
        <v>326.7405</v>
      </c>
      <c r="E19" s="136">
        <v>326.5514</v>
      </c>
      <c r="F19" s="78" t="s">
        <v>122</v>
      </c>
      <c r="G19" s="134">
        <v>1.7399999999999999E-2</v>
      </c>
      <c r="H19" s="97" t="s">
        <v>77</v>
      </c>
      <c r="I19" s="100" t="s">
        <v>77</v>
      </c>
      <c r="J19" s="101" t="s">
        <v>77</v>
      </c>
      <c r="O19" s="64"/>
    </row>
    <row r="20" spans="1:15" thickBot="1" x14ac:dyDescent="0.3">
      <c r="A20" s="188"/>
      <c r="B20" s="83" t="s">
        <v>172</v>
      </c>
      <c r="C20" s="85">
        <v>-141.9676</v>
      </c>
      <c r="D20" s="106">
        <v>-145.05160000000001</v>
      </c>
      <c r="E20" s="145">
        <v>-147.98660000000001</v>
      </c>
      <c r="F20" s="85" t="s">
        <v>41</v>
      </c>
      <c r="G20" s="142">
        <v>0.8679</v>
      </c>
      <c r="H20" s="123">
        <v>5.5800000000000002E-2</v>
      </c>
      <c r="I20" s="116">
        <v>1.6126930000000001E-2</v>
      </c>
      <c r="J20" s="117">
        <v>9.5415739999999999E-2</v>
      </c>
      <c r="O20" s="64"/>
    </row>
    <row r="21" spans="1:15" ht="13.8" x14ac:dyDescent="0.25">
      <c r="A21" s="184" t="s">
        <v>25</v>
      </c>
      <c r="B21" s="73" t="s">
        <v>173</v>
      </c>
      <c r="C21" s="118">
        <v>-190.6978</v>
      </c>
      <c r="D21" s="91">
        <v>-188.8348</v>
      </c>
      <c r="E21" s="137">
        <v>-189.45230000000001</v>
      </c>
      <c r="F21" s="74" t="s">
        <v>122</v>
      </c>
      <c r="G21" s="139">
        <v>0.21790000000000001</v>
      </c>
      <c r="H21" s="91" t="s">
        <v>77</v>
      </c>
      <c r="I21" s="125" t="s">
        <v>77</v>
      </c>
      <c r="J21" s="126" t="s">
        <v>77</v>
      </c>
      <c r="O21" s="64"/>
    </row>
    <row r="22" spans="1:15" ht="13.8" x14ac:dyDescent="0.25">
      <c r="A22" s="185"/>
      <c r="B22" s="76" t="s">
        <v>174</v>
      </c>
      <c r="C22" s="96">
        <v>174.9101</v>
      </c>
      <c r="D22" s="97">
        <v>176.82259999999999</v>
      </c>
      <c r="E22" s="136">
        <v>175.72989999999999</v>
      </c>
      <c r="F22" s="78" t="s">
        <v>122</v>
      </c>
      <c r="G22" s="133">
        <v>5.2089999999999997E-2</v>
      </c>
      <c r="H22" s="97" t="s">
        <v>77</v>
      </c>
      <c r="I22" s="100" t="s">
        <v>77</v>
      </c>
      <c r="J22" s="101" t="s">
        <v>77</v>
      </c>
      <c r="O22" s="64"/>
    </row>
    <row r="23" spans="1:15" ht="13.8" x14ac:dyDescent="0.25">
      <c r="A23" s="185"/>
      <c r="B23" s="76" t="s">
        <v>175</v>
      </c>
      <c r="C23" s="96">
        <v>-224.05340000000001</v>
      </c>
      <c r="D23" s="97">
        <v>-222.92859999999999</v>
      </c>
      <c r="E23" s="136">
        <v>-223.7978</v>
      </c>
      <c r="F23" s="78" t="s">
        <v>122</v>
      </c>
      <c r="G23" s="133">
        <v>7.9080000000000001E-3</v>
      </c>
      <c r="H23" s="97" t="s">
        <v>77</v>
      </c>
      <c r="I23" s="100" t="s">
        <v>77</v>
      </c>
      <c r="J23" s="101" t="s">
        <v>77</v>
      </c>
      <c r="O23" s="64"/>
    </row>
    <row r="24" spans="1:15" thickBot="1" x14ac:dyDescent="0.3">
      <c r="A24" s="210"/>
      <c r="B24" s="83" t="s">
        <v>176</v>
      </c>
      <c r="C24" s="122">
        <v>-341.61410000000001</v>
      </c>
      <c r="D24" s="106">
        <v>-339.76249999999999</v>
      </c>
      <c r="E24" s="138">
        <v>-341.10239999999999</v>
      </c>
      <c r="F24" s="85" t="s">
        <v>122</v>
      </c>
      <c r="G24" s="143">
        <v>3.3480000000000003E-2</v>
      </c>
      <c r="H24" s="106" t="s">
        <v>77</v>
      </c>
      <c r="I24" s="109" t="s">
        <v>77</v>
      </c>
      <c r="J24" s="110" t="s">
        <v>77</v>
      </c>
      <c r="O24" s="64"/>
    </row>
    <row r="25" spans="1:15" ht="13.8" x14ac:dyDescent="0.25">
      <c r="A25" s="184" t="s">
        <v>30</v>
      </c>
      <c r="B25" s="73" t="s">
        <v>177</v>
      </c>
      <c r="C25" s="74">
        <v>8.7860709999999997</v>
      </c>
      <c r="D25" s="91">
        <v>10.51417</v>
      </c>
      <c r="E25" s="146">
        <v>8.5930940000000007</v>
      </c>
      <c r="F25" s="74" t="s">
        <v>41</v>
      </c>
      <c r="G25" s="141">
        <v>1.2999999999999999E-2</v>
      </c>
      <c r="H25" s="91">
        <v>3.3599999999999998E-2</v>
      </c>
      <c r="I25" s="125">
        <v>-9.1798620000000004E-3</v>
      </c>
      <c r="J25" s="126">
        <v>7.6471140000000007E-2</v>
      </c>
      <c r="O25" s="64"/>
    </row>
    <row r="26" spans="1:15" ht="13.8" x14ac:dyDescent="0.25">
      <c r="A26" s="185"/>
      <c r="B26" s="76" t="s">
        <v>178</v>
      </c>
      <c r="C26" s="96">
        <v>116.9324</v>
      </c>
      <c r="D26" s="97">
        <v>118.7462</v>
      </c>
      <c r="E26" s="136">
        <v>118.1523</v>
      </c>
      <c r="F26" s="78" t="s">
        <v>122</v>
      </c>
      <c r="G26" s="133">
        <v>0.23139999999999999</v>
      </c>
      <c r="H26" s="97" t="s">
        <v>77</v>
      </c>
      <c r="I26" s="100" t="s">
        <v>77</v>
      </c>
      <c r="J26" s="101" t="s">
        <v>77</v>
      </c>
      <c r="O26" s="64"/>
    </row>
    <row r="27" spans="1:15" thickBot="1" x14ac:dyDescent="0.3">
      <c r="A27" s="210"/>
      <c r="B27" s="83" t="s">
        <v>179</v>
      </c>
      <c r="C27" s="85">
        <v>-128.79490000000001</v>
      </c>
      <c r="D27" s="127">
        <v>-129.8091</v>
      </c>
      <c r="E27" s="138">
        <v>-127.27370000000001</v>
      </c>
      <c r="F27" s="85" t="s">
        <v>40</v>
      </c>
      <c r="G27" s="143">
        <v>4.6730000000000001E-2</v>
      </c>
      <c r="H27" s="123">
        <v>-0.1449</v>
      </c>
      <c r="I27" s="128">
        <v>-0.32352736999999998</v>
      </c>
      <c r="J27" s="129">
        <v>3.3712837000000002E-2</v>
      </c>
      <c r="O27" s="64"/>
    </row>
    <row r="28" spans="1:15" ht="13.8" x14ac:dyDescent="0.25">
      <c r="A28" s="186" t="s">
        <v>34</v>
      </c>
      <c r="B28" s="73" t="s">
        <v>180</v>
      </c>
      <c r="C28" s="74" t="s">
        <v>71</v>
      </c>
      <c r="D28" s="91">
        <v>310.9434</v>
      </c>
      <c r="E28" s="146">
        <v>307.13490000000002</v>
      </c>
      <c r="F28" s="74" t="s">
        <v>41</v>
      </c>
      <c r="G28" s="139">
        <v>0.1613</v>
      </c>
      <c r="H28" s="91">
        <v>8.5199999999999998E-2</v>
      </c>
      <c r="I28" s="94">
        <v>1.5460939999999999E-2</v>
      </c>
      <c r="J28" s="95">
        <v>0.15494240000000001</v>
      </c>
      <c r="O28" s="64"/>
    </row>
    <row r="29" spans="1:15" ht="13.8" x14ac:dyDescent="0.25">
      <c r="A29" s="187"/>
      <c r="B29" s="76" t="s">
        <v>181</v>
      </c>
      <c r="C29" s="96">
        <v>330.20429999999999</v>
      </c>
      <c r="D29" s="97">
        <v>330.35980000000001</v>
      </c>
      <c r="E29" s="136">
        <v>331.10820000000001</v>
      </c>
      <c r="F29" s="78" t="s">
        <v>122</v>
      </c>
      <c r="G29" s="133">
        <v>0.1008</v>
      </c>
      <c r="H29" s="97" t="s">
        <v>77</v>
      </c>
      <c r="I29" s="100" t="s">
        <v>77</v>
      </c>
      <c r="J29" s="101" t="s">
        <v>77</v>
      </c>
      <c r="O29" s="64"/>
    </row>
    <row r="30" spans="1:15" ht="13.8" x14ac:dyDescent="0.25">
      <c r="A30" s="187"/>
      <c r="B30" s="76" t="s">
        <v>182</v>
      </c>
      <c r="C30" s="78">
        <v>90.05171</v>
      </c>
      <c r="D30" s="97">
        <v>92.018410000000003</v>
      </c>
      <c r="E30" s="132">
        <v>87.831410000000005</v>
      </c>
      <c r="F30" s="78" t="s">
        <v>41</v>
      </c>
      <c r="G30" s="134" t="s">
        <v>79</v>
      </c>
      <c r="H30" s="97" t="s">
        <v>124</v>
      </c>
      <c r="I30" s="112">
        <v>4.4040620000000003E-3</v>
      </c>
      <c r="J30" s="113">
        <v>0.1336589</v>
      </c>
      <c r="O30" s="64"/>
    </row>
    <row r="31" spans="1:15" thickBot="1" x14ac:dyDescent="0.3">
      <c r="A31" s="188"/>
      <c r="B31" s="83" t="s">
        <v>183</v>
      </c>
      <c r="C31" s="122">
        <v>175.07550000000001</v>
      </c>
      <c r="D31" s="106">
        <v>176.69560000000001</v>
      </c>
      <c r="E31" s="138">
        <v>175.78800000000001</v>
      </c>
      <c r="F31" s="85" t="s">
        <v>122</v>
      </c>
      <c r="G31" s="142">
        <v>0.3085</v>
      </c>
      <c r="H31" s="106" t="s">
        <v>77</v>
      </c>
      <c r="I31" s="109" t="s">
        <v>77</v>
      </c>
      <c r="J31" s="110" t="s">
        <v>77</v>
      </c>
      <c r="O31" s="64"/>
    </row>
    <row r="32" spans="1:15" ht="13.8" customHeight="1" x14ac:dyDescent="0.25">
      <c r="A32" s="211" t="s">
        <v>191</v>
      </c>
      <c r="B32" s="211"/>
      <c r="C32" s="211"/>
      <c r="D32" s="211"/>
      <c r="E32" s="211"/>
      <c r="F32" s="211"/>
      <c r="G32" s="211"/>
      <c r="H32" s="211"/>
      <c r="I32" s="211"/>
      <c r="J32" s="211"/>
      <c r="O32" s="64"/>
    </row>
    <row r="33" spans="1:15" ht="13.8" x14ac:dyDescent="0.25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O33" s="64"/>
    </row>
    <row r="34" spans="1:15" ht="4.2" customHeight="1" x14ac:dyDescent="0.25">
      <c r="A34" s="212"/>
      <c r="B34" s="212"/>
      <c r="C34" s="212"/>
      <c r="D34" s="212"/>
      <c r="E34" s="212"/>
      <c r="F34" s="212"/>
      <c r="G34" s="212"/>
      <c r="H34" s="212"/>
      <c r="I34" s="212"/>
      <c r="J34" s="212"/>
      <c r="O34" s="64"/>
    </row>
    <row r="35" spans="1:15" ht="13.8" x14ac:dyDescent="0.25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O35" s="64"/>
    </row>
    <row r="36" spans="1:15" ht="13.8" x14ac:dyDescent="0.25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O36" s="64"/>
    </row>
    <row r="37" spans="1:15" ht="13.8" x14ac:dyDescent="0.25">
      <c r="A37" s="87"/>
      <c r="B37" s="87"/>
      <c r="O37" s="64"/>
    </row>
    <row r="38" spans="1:15" ht="13.8" x14ac:dyDescent="0.25">
      <c r="A38" s="87"/>
      <c r="B38" s="87"/>
      <c r="O38" s="64"/>
    </row>
  </sheetData>
  <mergeCells count="17">
    <mergeCell ref="A32:J36"/>
    <mergeCell ref="A5:A11"/>
    <mergeCell ref="A12:A20"/>
    <mergeCell ref="A21:A24"/>
    <mergeCell ref="A25:A27"/>
    <mergeCell ref="A28:A31"/>
    <mergeCell ref="A1:J1"/>
    <mergeCell ref="A2:A4"/>
    <mergeCell ref="B2:B4"/>
    <mergeCell ref="C2:E2"/>
    <mergeCell ref="C3:C4"/>
    <mergeCell ref="D3:D4"/>
    <mergeCell ref="E3:E4"/>
    <mergeCell ref="G3:G4"/>
    <mergeCell ref="H3:J4"/>
    <mergeCell ref="F2:J2"/>
    <mergeCell ref="F3:F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3181-077F-4008-B69C-290671ED3EEE}">
  <dimension ref="A1:O38"/>
  <sheetViews>
    <sheetView topLeftCell="A7" zoomScale="80" zoomScaleNormal="80" workbookViewId="0">
      <selection activeCell="O17" sqref="O17"/>
    </sheetView>
  </sheetViews>
  <sheetFormatPr defaultRowHeight="14.4" x14ac:dyDescent="0.3"/>
  <cols>
    <col min="1" max="1" width="16.5546875" style="64" bestFit="1" customWidth="1"/>
    <col min="2" max="2" width="21.33203125" style="64" bestFit="1" customWidth="1"/>
    <col min="3" max="3" width="14.33203125" style="66" customWidth="1"/>
    <col min="4" max="4" width="16.109375" style="64" customWidth="1"/>
    <col min="5" max="5" width="12.33203125" style="67" bestFit="1" customWidth="1"/>
    <col min="6" max="6" width="12.33203125" style="67" customWidth="1"/>
    <col min="7" max="7" width="12.77734375" style="67" customWidth="1"/>
    <col min="8" max="10" width="12.77734375" style="88" customWidth="1"/>
    <col min="11" max="14" width="8.88671875" style="64"/>
    <col min="15" max="15" width="8.88671875" style="45"/>
    <col min="16" max="16384" width="8.88671875" style="64"/>
  </cols>
  <sheetData>
    <row r="1" spans="1:15" ht="36" customHeight="1" thickBot="1" x14ac:dyDescent="0.3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O1" s="64"/>
    </row>
    <row r="2" spans="1:15" ht="15" customHeight="1" thickBot="1" x14ac:dyDescent="0.3">
      <c r="A2" s="184" t="s">
        <v>0</v>
      </c>
      <c r="B2" s="190" t="s">
        <v>1</v>
      </c>
      <c r="C2" s="220" t="s">
        <v>42</v>
      </c>
      <c r="D2" s="221"/>
      <c r="E2" s="222"/>
      <c r="F2" s="92"/>
      <c r="G2" s="207" t="s">
        <v>70</v>
      </c>
      <c r="H2" s="208"/>
      <c r="I2" s="208"/>
      <c r="J2" s="209"/>
      <c r="O2" s="64"/>
    </row>
    <row r="3" spans="1:15" ht="15" customHeight="1" x14ac:dyDescent="0.25">
      <c r="A3" s="185"/>
      <c r="B3" s="191"/>
      <c r="C3" s="217" t="s">
        <v>39</v>
      </c>
      <c r="D3" s="218" t="s">
        <v>40</v>
      </c>
      <c r="E3" s="219" t="s">
        <v>41</v>
      </c>
      <c r="F3" s="195" t="s">
        <v>87</v>
      </c>
      <c r="G3" s="215" t="s">
        <v>82</v>
      </c>
      <c r="H3" s="195" t="s">
        <v>85</v>
      </c>
      <c r="I3" s="203"/>
      <c r="J3" s="204"/>
      <c r="O3" s="64"/>
    </row>
    <row r="4" spans="1:15" ht="28.2" thickBot="1" x14ac:dyDescent="0.3">
      <c r="A4" s="185"/>
      <c r="B4" s="191"/>
      <c r="C4" s="196"/>
      <c r="D4" s="198"/>
      <c r="E4" s="200"/>
      <c r="F4" s="196"/>
      <c r="G4" s="216"/>
      <c r="H4" s="89" t="s">
        <v>76</v>
      </c>
      <c r="I4" s="89" t="s">
        <v>80</v>
      </c>
      <c r="J4" s="90" t="s">
        <v>81</v>
      </c>
      <c r="O4" s="64"/>
    </row>
    <row r="5" spans="1:15" ht="13.8" x14ac:dyDescent="0.25">
      <c r="A5" s="184" t="s">
        <v>7</v>
      </c>
      <c r="B5" s="73" t="s">
        <v>157</v>
      </c>
      <c r="C5" s="74">
        <v>437.6225</v>
      </c>
      <c r="D5" s="91">
        <v>439.19260000000003</v>
      </c>
      <c r="E5" s="92">
        <v>435.41570000000002</v>
      </c>
      <c r="F5" s="74" t="s">
        <v>41</v>
      </c>
      <c r="G5" s="93">
        <v>5.9700000000000003E-2</v>
      </c>
      <c r="H5" s="94">
        <v>0.1011</v>
      </c>
      <c r="I5" s="94">
        <v>6.5055979999999996E-3</v>
      </c>
      <c r="J5" s="95">
        <v>0.19560117199999999</v>
      </c>
      <c r="O5" s="64"/>
    </row>
    <row r="6" spans="1:15" ht="13.8" x14ac:dyDescent="0.25">
      <c r="A6" s="185"/>
      <c r="B6" s="76" t="s">
        <v>158</v>
      </c>
      <c r="C6" s="96">
        <v>484.81459999999998</v>
      </c>
      <c r="D6" s="97">
        <v>485.57</v>
      </c>
      <c r="E6" s="98">
        <v>486.81450000000001</v>
      </c>
      <c r="F6" s="78" t="s">
        <v>88</v>
      </c>
      <c r="G6" s="99">
        <v>7.7509999999999996E-2</v>
      </c>
      <c r="H6" s="100">
        <v>0.1004</v>
      </c>
      <c r="I6" s="100">
        <v>-3.187106E-2</v>
      </c>
      <c r="J6" s="101">
        <v>0.2326917</v>
      </c>
      <c r="N6" s="64" t="s">
        <v>78</v>
      </c>
      <c r="O6" s="64"/>
    </row>
    <row r="7" spans="1:15" ht="13.8" x14ac:dyDescent="0.25">
      <c r="A7" s="185"/>
      <c r="B7" s="76" t="s">
        <v>159</v>
      </c>
      <c r="C7" s="96">
        <v>66.234750000000005</v>
      </c>
      <c r="D7" s="97">
        <v>68.230860000000007</v>
      </c>
      <c r="E7" s="98">
        <v>69.717259999999996</v>
      </c>
      <c r="F7" s="78" t="s">
        <v>88</v>
      </c>
      <c r="G7" s="99">
        <v>0.1225</v>
      </c>
      <c r="H7" s="100">
        <v>9.9299999999999999E-2</v>
      </c>
      <c r="I7" s="100">
        <v>-1.7544480000000001E-2</v>
      </c>
      <c r="J7" s="101">
        <v>0.2160456</v>
      </c>
      <c r="O7" s="64"/>
    </row>
    <row r="8" spans="1:15" ht="13.8" x14ac:dyDescent="0.25">
      <c r="A8" s="185"/>
      <c r="B8" s="76" t="s">
        <v>189</v>
      </c>
      <c r="C8" s="96">
        <v>834.20240000000001</v>
      </c>
      <c r="D8" s="97">
        <v>836.202</v>
      </c>
      <c r="E8" s="98">
        <v>836.19029999999998</v>
      </c>
      <c r="F8" s="78" t="s">
        <v>88</v>
      </c>
      <c r="G8" s="99">
        <v>0.49340000000000001</v>
      </c>
      <c r="H8" s="100">
        <v>-6.7000000000000002E-3</v>
      </c>
      <c r="I8" s="100">
        <v>-1.413878E-2</v>
      </c>
      <c r="J8" s="101">
        <v>7.9259169999999996E-4</v>
      </c>
      <c r="O8" s="64"/>
    </row>
    <row r="9" spans="1:15" ht="13.8" x14ac:dyDescent="0.25">
      <c r="A9" s="185"/>
      <c r="B9" s="76" t="s">
        <v>161</v>
      </c>
      <c r="C9" s="78">
        <v>-31.468430000000001</v>
      </c>
      <c r="D9" s="97">
        <v>-30.003</v>
      </c>
      <c r="E9" s="102">
        <v>-32.623710000000003</v>
      </c>
      <c r="F9" s="78" t="s">
        <v>41</v>
      </c>
      <c r="G9" s="103" t="s">
        <v>79</v>
      </c>
      <c r="H9" s="104">
        <v>3.9300000000000002E-2</v>
      </c>
      <c r="I9" s="104">
        <v>-3.694704E-3</v>
      </c>
      <c r="J9" s="105">
        <v>8.2306939999999995E-2</v>
      </c>
      <c r="O9" s="64"/>
    </row>
    <row r="10" spans="1:15" ht="13.8" x14ac:dyDescent="0.25">
      <c r="A10" s="185"/>
      <c r="B10" s="76" t="s">
        <v>162</v>
      </c>
      <c r="C10" s="96">
        <v>589.05029999999999</v>
      </c>
      <c r="D10" s="97">
        <v>591.03750000000002</v>
      </c>
      <c r="E10" s="98">
        <v>590.85550000000001</v>
      </c>
      <c r="F10" s="78" t="s">
        <v>88</v>
      </c>
      <c r="G10" s="103">
        <v>3.2889999999999998E-3</v>
      </c>
      <c r="H10" s="100">
        <v>-5.7000000000000002E-3</v>
      </c>
      <c r="I10" s="100">
        <v>-1.1456464E-2</v>
      </c>
      <c r="J10" s="101">
        <v>5.9302989999999997E-5</v>
      </c>
      <c r="O10" s="64"/>
    </row>
    <row r="11" spans="1:15" thickBot="1" x14ac:dyDescent="0.3">
      <c r="A11" s="210"/>
      <c r="B11" s="83" t="s">
        <v>163</v>
      </c>
      <c r="C11" s="85">
        <v>543.13869999999997</v>
      </c>
      <c r="D11" s="106">
        <v>544.61569999999995</v>
      </c>
      <c r="E11" s="107">
        <v>542.56209999999999</v>
      </c>
      <c r="F11" s="85" t="s">
        <v>41</v>
      </c>
      <c r="G11" s="108" t="s">
        <v>79</v>
      </c>
      <c r="H11" s="109">
        <v>0.1946</v>
      </c>
      <c r="I11" s="109">
        <v>-4.1561840000000003E-2</v>
      </c>
      <c r="J11" s="110">
        <v>0.43082468000000002</v>
      </c>
      <c r="O11" s="64"/>
    </row>
    <row r="12" spans="1:15" ht="13.8" x14ac:dyDescent="0.25">
      <c r="A12" s="186" t="s">
        <v>15</v>
      </c>
      <c r="B12" s="73" t="s">
        <v>164</v>
      </c>
      <c r="C12" s="74">
        <v>93.503789999999995</v>
      </c>
      <c r="D12" s="91">
        <v>94.89573</v>
      </c>
      <c r="E12" s="92">
        <v>85.748530000000002</v>
      </c>
      <c r="F12" s="74" t="s">
        <v>41</v>
      </c>
      <c r="G12" s="111">
        <v>9.495E-3</v>
      </c>
      <c r="H12" s="94">
        <v>9.2799999999999994E-2</v>
      </c>
      <c r="I12" s="94">
        <v>3.5641730000000003E-2</v>
      </c>
      <c r="J12" s="95">
        <v>0.14999129999999999</v>
      </c>
      <c r="O12" s="64"/>
    </row>
    <row r="13" spans="1:15" ht="13.8" x14ac:dyDescent="0.25">
      <c r="A13" s="187"/>
      <c r="B13" s="76" t="s">
        <v>165</v>
      </c>
      <c r="C13" s="78">
        <v>255.11840000000001</v>
      </c>
      <c r="D13" s="97">
        <v>257.10770000000002</v>
      </c>
      <c r="E13" s="102">
        <v>245.68979999999999</v>
      </c>
      <c r="F13" s="78" t="s">
        <v>41</v>
      </c>
      <c r="G13" s="99">
        <v>0.76590000000000003</v>
      </c>
      <c r="H13" s="112">
        <v>0.1104</v>
      </c>
      <c r="I13" s="112">
        <v>4.4929040000000003E-2</v>
      </c>
      <c r="J13" s="113">
        <v>0.17582871</v>
      </c>
      <c r="O13" s="64"/>
    </row>
    <row r="14" spans="1:15" ht="13.8" x14ac:dyDescent="0.25">
      <c r="A14" s="187"/>
      <c r="B14" s="76" t="s">
        <v>166</v>
      </c>
      <c r="C14" s="78">
        <v>47.061430000000001</v>
      </c>
      <c r="D14" s="97">
        <v>48.709290000000003</v>
      </c>
      <c r="E14" s="102">
        <v>42.065579999999997</v>
      </c>
      <c r="F14" s="78" t="s">
        <v>41</v>
      </c>
      <c r="G14" s="99">
        <v>6.83E-2</v>
      </c>
      <c r="H14" s="112">
        <v>8.3400000000000002E-2</v>
      </c>
      <c r="I14" s="112">
        <v>2.22732E-2</v>
      </c>
      <c r="J14" s="113">
        <v>0.14459330000000001</v>
      </c>
      <c r="O14" s="64"/>
    </row>
    <row r="15" spans="1:15" ht="13.8" x14ac:dyDescent="0.25">
      <c r="A15" s="187"/>
      <c r="B15" s="76" t="s">
        <v>167</v>
      </c>
      <c r="C15" s="96">
        <v>123.30289999999999</v>
      </c>
      <c r="D15" s="97">
        <v>125.28619999999999</v>
      </c>
      <c r="E15" s="98">
        <v>123.45910000000001</v>
      </c>
      <c r="F15" s="78" t="s">
        <v>88</v>
      </c>
      <c r="G15" s="99">
        <v>0.22470000000000001</v>
      </c>
      <c r="H15" s="112">
        <v>0.1525</v>
      </c>
      <c r="I15" s="112">
        <v>1.8885889999999999E-2</v>
      </c>
      <c r="J15" s="113">
        <v>0.2861302</v>
      </c>
      <c r="O15" s="64"/>
    </row>
    <row r="16" spans="1:15" ht="13.8" x14ac:dyDescent="0.25">
      <c r="A16" s="187"/>
      <c r="B16" s="76" t="s">
        <v>168</v>
      </c>
      <c r="C16" s="78">
        <v>156.70740000000001</v>
      </c>
      <c r="D16" s="97">
        <v>158.60419999999999</v>
      </c>
      <c r="E16" s="102">
        <v>155.68639999999999</v>
      </c>
      <c r="F16" s="78" t="s">
        <v>41</v>
      </c>
      <c r="G16" s="99">
        <v>0.1416</v>
      </c>
      <c r="H16" s="100">
        <v>5.21E-2</v>
      </c>
      <c r="I16" s="100" t="s">
        <v>83</v>
      </c>
      <c r="J16" s="101">
        <v>0.11167995999999999</v>
      </c>
      <c r="O16" s="64"/>
    </row>
    <row r="17" spans="1:15" ht="13.8" x14ac:dyDescent="0.25">
      <c r="A17" s="187"/>
      <c r="B17" s="76" t="s">
        <v>169</v>
      </c>
      <c r="C17" s="78">
        <v>-58.73471</v>
      </c>
      <c r="D17" s="97">
        <v>-56.734999999999999</v>
      </c>
      <c r="E17" s="102">
        <v>-60.234310000000001</v>
      </c>
      <c r="F17" s="78" t="s">
        <v>41</v>
      </c>
      <c r="G17" s="99">
        <v>0.52449999999999997</v>
      </c>
      <c r="H17" s="100">
        <v>3.9399999999999998E-2</v>
      </c>
      <c r="I17" s="100">
        <v>-1.7943499999999999E-3</v>
      </c>
      <c r="J17" s="101">
        <v>8.0570779999999995E-2</v>
      </c>
      <c r="O17" s="64"/>
    </row>
    <row r="18" spans="1:15" ht="13.8" x14ac:dyDescent="0.25">
      <c r="A18" s="187"/>
      <c r="B18" s="76" t="s">
        <v>170</v>
      </c>
      <c r="C18" s="78">
        <v>253.06469999999999</v>
      </c>
      <c r="D18" s="97">
        <v>255.03630000000001</v>
      </c>
      <c r="E18" s="98">
        <v>254.8074</v>
      </c>
      <c r="F18" s="78" t="s">
        <v>88</v>
      </c>
      <c r="G18" s="114">
        <v>7.6189999999999994E-2</v>
      </c>
      <c r="H18" s="112">
        <v>0.1888</v>
      </c>
      <c r="I18" s="112">
        <v>5.8405070000000003E-2</v>
      </c>
      <c r="J18" s="113">
        <v>0.31911079999999997</v>
      </c>
      <c r="O18" s="64"/>
    </row>
    <row r="19" spans="1:15" ht="13.8" x14ac:dyDescent="0.25">
      <c r="A19" s="187"/>
      <c r="B19" s="76" t="s">
        <v>171</v>
      </c>
      <c r="C19" s="78">
        <v>324.7518</v>
      </c>
      <c r="D19" s="97">
        <v>326.7405</v>
      </c>
      <c r="E19" s="98">
        <v>326.5514</v>
      </c>
      <c r="F19" s="78" t="s">
        <v>88</v>
      </c>
      <c r="G19" s="103">
        <v>1.7399999999999999E-2</v>
      </c>
      <c r="H19" s="100">
        <v>0.18809999999999999</v>
      </c>
      <c r="I19" s="100">
        <v>-1.078022E-2</v>
      </c>
      <c r="J19" s="101">
        <v>0.27230712000000001</v>
      </c>
      <c r="O19" s="64"/>
    </row>
    <row r="20" spans="1:15" thickBot="1" x14ac:dyDescent="0.3">
      <c r="A20" s="188"/>
      <c r="B20" s="83" t="s">
        <v>172</v>
      </c>
      <c r="C20" s="85">
        <v>-141.9676</v>
      </c>
      <c r="D20" s="106">
        <v>-145.05160000000001</v>
      </c>
      <c r="E20" s="107">
        <v>-147.98660000000001</v>
      </c>
      <c r="F20" s="85" t="s">
        <v>41</v>
      </c>
      <c r="G20" s="115">
        <v>0.8679</v>
      </c>
      <c r="H20" s="116">
        <v>5.5800000000000002E-2</v>
      </c>
      <c r="I20" s="116">
        <v>1.6126930000000001E-2</v>
      </c>
      <c r="J20" s="117">
        <v>9.5415739999999999E-2</v>
      </c>
      <c r="O20" s="64"/>
    </row>
    <row r="21" spans="1:15" ht="13.8" x14ac:dyDescent="0.25">
      <c r="A21" s="184" t="s">
        <v>25</v>
      </c>
      <c r="B21" s="73" t="s">
        <v>173</v>
      </c>
      <c r="C21" s="118">
        <v>-190.6978</v>
      </c>
      <c r="D21" s="91">
        <v>-188.8348</v>
      </c>
      <c r="E21" s="119">
        <v>-189.45230000000001</v>
      </c>
      <c r="F21" s="74" t="s">
        <v>88</v>
      </c>
      <c r="G21" s="93">
        <v>0.21790000000000001</v>
      </c>
      <c r="H21" s="120">
        <v>0.28039999999999998</v>
      </c>
      <c r="I21" s="120">
        <v>0.15836339999999999</v>
      </c>
      <c r="J21" s="121">
        <v>0.40250243000000002</v>
      </c>
      <c r="O21" s="64"/>
    </row>
    <row r="22" spans="1:15" ht="13.8" x14ac:dyDescent="0.25">
      <c r="A22" s="185"/>
      <c r="B22" s="76" t="s">
        <v>174</v>
      </c>
      <c r="C22" s="96">
        <v>174.9101</v>
      </c>
      <c r="D22" s="97">
        <v>176.82259999999999</v>
      </c>
      <c r="E22" s="98">
        <v>175.72989999999999</v>
      </c>
      <c r="F22" s="78" t="s">
        <v>88</v>
      </c>
      <c r="G22" s="99">
        <v>5.2089999999999997E-2</v>
      </c>
      <c r="H22" s="100">
        <v>-2.7E-2</v>
      </c>
      <c r="I22" s="100">
        <v>-1.3754550000000001E-2</v>
      </c>
      <c r="J22" s="101">
        <v>8.3173009999999992E-3</v>
      </c>
      <c r="O22" s="64"/>
    </row>
    <row r="23" spans="1:15" ht="13.8" x14ac:dyDescent="0.25">
      <c r="A23" s="185"/>
      <c r="B23" s="76" t="s">
        <v>175</v>
      </c>
      <c r="C23" s="96">
        <v>-224.05340000000001</v>
      </c>
      <c r="D23" s="97">
        <v>-222.92859999999999</v>
      </c>
      <c r="E23" s="98">
        <v>-223.7978</v>
      </c>
      <c r="F23" s="78" t="s">
        <v>88</v>
      </c>
      <c r="G23" s="99">
        <v>7.9080000000000001E-3</v>
      </c>
      <c r="H23" s="104">
        <v>0.72765199999999997</v>
      </c>
      <c r="I23" s="104">
        <v>-6.7149089999999998E-3</v>
      </c>
      <c r="J23" s="105">
        <v>2.4663689999999999E-3</v>
      </c>
      <c r="O23" s="64"/>
    </row>
    <row r="24" spans="1:15" thickBot="1" x14ac:dyDescent="0.3">
      <c r="A24" s="210"/>
      <c r="B24" s="83" t="s">
        <v>176</v>
      </c>
      <c r="C24" s="122">
        <v>-341.61410000000001</v>
      </c>
      <c r="D24" s="106">
        <v>-339.76249999999999</v>
      </c>
      <c r="E24" s="123">
        <v>-341.10239999999999</v>
      </c>
      <c r="F24" s="85" t="s">
        <v>88</v>
      </c>
      <c r="G24" s="124">
        <v>3.3480000000000003E-2</v>
      </c>
      <c r="H24" s="116">
        <v>0.30076000000000003</v>
      </c>
      <c r="I24" s="116">
        <v>5.9283679999999998E-2</v>
      </c>
      <c r="J24" s="117">
        <v>0.32911325000000002</v>
      </c>
      <c r="O24" s="64"/>
    </row>
    <row r="25" spans="1:15" ht="13.8" x14ac:dyDescent="0.25">
      <c r="A25" s="184" t="s">
        <v>30</v>
      </c>
      <c r="B25" s="73" t="s">
        <v>177</v>
      </c>
      <c r="C25" s="74">
        <v>8.7860709999999997</v>
      </c>
      <c r="D25" s="91">
        <v>10.51417</v>
      </c>
      <c r="E25" s="92">
        <v>8.5930940000000007</v>
      </c>
      <c r="F25" s="74" t="s">
        <v>41</v>
      </c>
      <c r="G25" s="111">
        <v>1.2999999999999999E-2</v>
      </c>
      <c r="H25" s="125">
        <v>3.3599999999999998E-2</v>
      </c>
      <c r="I25" s="125">
        <v>-9.1798620000000004E-3</v>
      </c>
      <c r="J25" s="126">
        <v>7.6471140000000007E-2</v>
      </c>
      <c r="O25" s="64"/>
    </row>
    <row r="26" spans="1:15" ht="13.8" x14ac:dyDescent="0.25">
      <c r="A26" s="185"/>
      <c r="B26" s="76" t="s">
        <v>178</v>
      </c>
      <c r="C26" s="96">
        <v>116.9324</v>
      </c>
      <c r="D26" s="97">
        <v>118.7462</v>
      </c>
      <c r="E26" s="98">
        <v>118.1523</v>
      </c>
      <c r="F26" s="78" t="s">
        <v>88</v>
      </c>
      <c r="G26" s="99">
        <v>0.23139999999999999</v>
      </c>
      <c r="H26" s="100">
        <v>-2.8999999999999998E-3</v>
      </c>
      <c r="I26" s="100">
        <v>-9.1477710000000007E-3</v>
      </c>
      <c r="J26" s="101">
        <v>3.446354E-3</v>
      </c>
      <c r="O26" s="64"/>
    </row>
    <row r="27" spans="1:15" thickBot="1" x14ac:dyDescent="0.3">
      <c r="A27" s="210"/>
      <c r="B27" s="83" t="s">
        <v>179</v>
      </c>
      <c r="C27" s="85">
        <v>-128.79490000000001</v>
      </c>
      <c r="D27" s="127">
        <v>-129.8091</v>
      </c>
      <c r="E27" s="123">
        <v>-127.27370000000001</v>
      </c>
      <c r="F27" s="85" t="s">
        <v>40</v>
      </c>
      <c r="G27" s="124">
        <v>4.6730000000000001E-2</v>
      </c>
      <c r="H27" s="128">
        <v>-0.1449</v>
      </c>
      <c r="I27" s="128">
        <v>-0.32352736999999998</v>
      </c>
      <c r="J27" s="129">
        <v>3.3712837000000002E-2</v>
      </c>
      <c r="O27" s="64"/>
    </row>
    <row r="28" spans="1:15" ht="13.8" x14ac:dyDescent="0.25">
      <c r="A28" s="186" t="s">
        <v>34</v>
      </c>
      <c r="B28" s="73" t="s">
        <v>180</v>
      </c>
      <c r="C28" s="74" t="s">
        <v>71</v>
      </c>
      <c r="D28" s="91">
        <v>310.9434</v>
      </c>
      <c r="E28" s="92">
        <v>307.13490000000002</v>
      </c>
      <c r="F28" s="74" t="s">
        <v>41</v>
      </c>
      <c r="G28" s="93">
        <v>0.1613</v>
      </c>
      <c r="H28" s="94">
        <v>8.5199999999999998E-2</v>
      </c>
      <c r="I28" s="94">
        <v>1.5460939999999999E-2</v>
      </c>
      <c r="J28" s="95">
        <v>0.15494240000000001</v>
      </c>
      <c r="O28" s="64"/>
    </row>
    <row r="29" spans="1:15" ht="13.8" x14ac:dyDescent="0.25">
      <c r="A29" s="187"/>
      <c r="B29" s="76" t="s">
        <v>181</v>
      </c>
      <c r="C29" s="96">
        <v>330.20429999999999</v>
      </c>
      <c r="D29" s="97">
        <v>330.35980000000001</v>
      </c>
      <c r="E29" s="98">
        <v>331.10820000000001</v>
      </c>
      <c r="F29" s="78" t="s">
        <v>88</v>
      </c>
      <c r="G29" s="99">
        <v>0.1008</v>
      </c>
      <c r="H29" s="100">
        <v>8.0000000000000004E-4</v>
      </c>
      <c r="I29" s="100">
        <v>-5.6833860000000003E-3</v>
      </c>
      <c r="J29" s="101">
        <v>7.350685E-3</v>
      </c>
      <c r="O29" s="64"/>
    </row>
    <row r="30" spans="1:15" ht="13.8" x14ac:dyDescent="0.25">
      <c r="A30" s="187"/>
      <c r="B30" s="76" t="s">
        <v>182</v>
      </c>
      <c r="C30" s="78">
        <v>90.05171</v>
      </c>
      <c r="D30" s="97">
        <v>92.018410000000003</v>
      </c>
      <c r="E30" s="102">
        <v>87.831410000000005</v>
      </c>
      <c r="F30" s="78" t="s">
        <v>41</v>
      </c>
      <c r="G30" s="103" t="s">
        <v>79</v>
      </c>
      <c r="H30" s="112" t="s">
        <v>86</v>
      </c>
      <c r="I30" s="112">
        <v>4.4040620000000003E-3</v>
      </c>
      <c r="J30" s="113">
        <v>0.1336589</v>
      </c>
      <c r="O30" s="64"/>
    </row>
    <row r="31" spans="1:15" thickBot="1" x14ac:dyDescent="0.3">
      <c r="A31" s="188"/>
      <c r="B31" s="83" t="s">
        <v>183</v>
      </c>
      <c r="C31" s="85">
        <v>175.07550000000001</v>
      </c>
      <c r="D31" s="106">
        <v>176.69560000000001</v>
      </c>
      <c r="E31" s="123">
        <v>175.78800000000001</v>
      </c>
      <c r="F31" s="85" t="s">
        <v>88</v>
      </c>
      <c r="G31" s="115">
        <v>0.3085</v>
      </c>
      <c r="H31" s="130">
        <v>-5.5999999999999999E-3</v>
      </c>
      <c r="I31" s="130">
        <v>-8.8903650000000008E-3</v>
      </c>
      <c r="J31" s="131">
        <v>-2.3600919999999998E-3</v>
      </c>
      <c r="O31" s="64"/>
    </row>
    <row r="32" spans="1:15" ht="13.8" x14ac:dyDescent="0.25">
      <c r="A32" s="213" t="s">
        <v>190</v>
      </c>
      <c r="B32" s="213"/>
      <c r="C32" s="213"/>
      <c r="D32" s="213"/>
      <c r="E32" s="213"/>
      <c r="F32" s="213"/>
      <c r="G32" s="213"/>
      <c r="H32" s="213"/>
      <c r="I32" s="213"/>
      <c r="J32" s="213"/>
      <c r="O32" s="64"/>
    </row>
    <row r="33" spans="1:15" ht="13.8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O33" s="64"/>
    </row>
    <row r="34" spans="1:15" ht="13.8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O34" s="64"/>
    </row>
    <row r="35" spans="1:15" ht="13.8" x14ac:dyDescent="0.25">
      <c r="A35" s="87"/>
      <c r="B35" s="87"/>
      <c r="O35" s="64"/>
    </row>
    <row r="36" spans="1:15" ht="13.8" x14ac:dyDescent="0.25">
      <c r="A36" s="87"/>
      <c r="B36" s="87"/>
      <c r="O36" s="64"/>
    </row>
    <row r="37" spans="1:15" ht="13.8" x14ac:dyDescent="0.25">
      <c r="A37" s="87"/>
      <c r="B37" s="87"/>
      <c r="O37" s="64"/>
    </row>
    <row r="38" spans="1:15" ht="13.8" x14ac:dyDescent="0.25">
      <c r="A38" s="87"/>
      <c r="B38" s="87"/>
      <c r="O38" s="64"/>
    </row>
  </sheetData>
  <mergeCells count="17">
    <mergeCell ref="B2:B4"/>
    <mergeCell ref="A5:A11"/>
    <mergeCell ref="A12:A20"/>
    <mergeCell ref="A21:A24"/>
    <mergeCell ref="A1:J1"/>
    <mergeCell ref="A32:J34"/>
    <mergeCell ref="F3:F4"/>
    <mergeCell ref="G2:J2"/>
    <mergeCell ref="H3:J3"/>
    <mergeCell ref="G3:G4"/>
    <mergeCell ref="C3:C4"/>
    <mergeCell ref="D3:D4"/>
    <mergeCell ref="E3:E4"/>
    <mergeCell ref="A25:A27"/>
    <mergeCell ref="A28:A31"/>
    <mergeCell ref="C2:E2"/>
    <mergeCell ref="A2:A4"/>
  </mergeCells>
  <conditionalFormatting sqref="C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E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E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E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E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E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Tabela A</vt:lpstr>
      <vt:lpstr>Tabela 1</vt:lpstr>
      <vt:lpstr>Tabela 2</vt:lpstr>
      <vt:lpstr>Tabela 3 final</vt:lpstr>
      <vt:lpstr>Tabela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Érika Aquino</cp:lastModifiedBy>
  <dcterms:created xsi:type="dcterms:W3CDTF">2021-10-04T13:25:23Z</dcterms:created>
  <dcterms:modified xsi:type="dcterms:W3CDTF">2022-05-29T13:41:50Z</dcterms:modified>
</cp:coreProperties>
</file>