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valor-vencimento" sheetId="2" r:id="rId5"/>
    <sheet state="visible" name="Página3" sheetId="3" r:id="rId6"/>
    <sheet state="visible" name="Respostas " sheetId="4" r:id="rId7"/>
  </sheets>
  <definedNames>
    <definedName hidden="1" localSheetId="0" name="_xlnm._FilterDatabase">Main!$A$1:$P$50</definedName>
  </definedNames>
  <calcPr/>
</workbook>
</file>

<file path=xl/sharedStrings.xml><?xml version="1.0" encoding="utf-8"?>
<sst xmlns="http://schemas.openxmlformats.org/spreadsheetml/2006/main" count="182" uniqueCount="45">
  <si>
    <t>Coluna 1</t>
  </si>
  <si>
    <t>codigo mp</t>
  </si>
  <si>
    <t>nº lote</t>
  </si>
  <si>
    <t>validade</t>
  </si>
  <si>
    <t xml:space="preserve">valor </t>
  </si>
  <si>
    <t>status de vencimento</t>
  </si>
  <si>
    <t>data de recebimento</t>
  </si>
  <si>
    <t>Data de Início da Inspeção</t>
  </si>
  <si>
    <t>Data de Conclusão da Inspeção</t>
  </si>
  <si>
    <t>Data de Entrada na Quarentena</t>
  </si>
  <si>
    <t>Data de Saida na Quarentena</t>
  </si>
  <si>
    <t>Tempo na Quarentena</t>
  </si>
  <si>
    <t>Tempo Estimado (número de dias)</t>
  </si>
  <si>
    <t>Tempo Estimado (anos, meses)</t>
  </si>
  <si>
    <t>Eficiência da Quarentena</t>
  </si>
  <si>
    <t xml:space="preserve">Status pós quarentena </t>
  </si>
  <si>
    <t>Lote 1</t>
  </si>
  <si>
    <t>eficiente</t>
  </si>
  <si>
    <t>Apto</t>
  </si>
  <si>
    <t>Coluna 2</t>
  </si>
  <si>
    <t>Coluna 3</t>
  </si>
  <si>
    <t>Coluna 4</t>
  </si>
  <si>
    <t>Coluna 5</t>
  </si>
  <si>
    <t>Coluna 6</t>
  </si>
  <si>
    <t>não eficiente</t>
  </si>
  <si>
    <t>Inapto</t>
  </si>
  <si>
    <t>inconclusivo</t>
  </si>
  <si>
    <t>Lote 2</t>
  </si>
  <si>
    <t>Lote 3</t>
  </si>
  <si>
    <t>Lote 4</t>
  </si>
  <si>
    <t>Lote 5</t>
  </si>
  <si>
    <t>Lote 6</t>
  </si>
  <si>
    <t>Lote 7</t>
  </si>
  <si>
    <t>Carimbo de data/hora</t>
  </si>
  <si>
    <t>Endereço de e-mail</t>
  </si>
  <si>
    <t>Codigo mp</t>
  </si>
  <si>
    <t>valor</t>
  </si>
  <si>
    <t>data recebimento</t>
  </si>
  <si>
    <t>data de entrada na quarentena</t>
  </si>
  <si>
    <t>O insumo foi para quarentena?</t>
  </si>
  <si>
    <t>Informe seu nome</t>
  </si>
  <si>
    <t>Informe sua matricula</t>
  </si>
  <si>
    <t>O que você deseja fazer</t>
  </si>
  <si>
    <t xml:space="preserve">Codigo mp </t>
  </si>
  <si>
    <t>Data de saida da quarentena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</si>
</sst>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0000"/>
    <numFmt numFmtId="165" formatCode="m/d/yyyy"/>
    <numFmt numFmtId="166" formatCode="[$R$ -416]#,##0.00"/>
    <numFmt numFmtId="167" formatCode="dd/mm/yyyy"/>
    <numFmt numFmtId="168" formatCode="dd/mm/yy"/>
    <numFmt numFmtId="169" formatCode="d/m/yy"/>
    <numFmt numFmtId="170" formatCode="d/m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434343"/>
      <name val="Roboto"/>
    </font>
    <font>
      <b/>
      <color theme="5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rgb="FFF8F9FA"/>
        <bgColor rgb="FFF8F9FA"/>
      </patternFill>
    </fill>
  </fills>
  <borders count="32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A4335"/>
      </left>
      <right style="thin">
        <color rgb="FFEA4335"/>
      </right>
      <top style="thin">
        <color rgb="FFEA4335"/>
      </top>
      <bottom style="thin">
        <color rgb="FFEA433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BBC04"/>
      </left>
      <right style="thin">
        <color rgb="FFFBBC04"/>
      </right>
      <top style="thin">
        <color rgb="FFFBBC04"/>
      </top>
      <bottom style="thin">
        <color rgb="FFFBBC04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442F65"/>
      </top>
      <bottom style="thin">
        <color rgb="FFF8F9FA"/>
      </bottom>
    </border>
    <border>
      <left style="thin">
        <color rgb="FFFFFFFF"/>
      </left>
      <right style="thin">
        <color rgb="FFEA4335"/>
      </right>
      <top style="thin">
        <color rgb="FF442F65"/>
      </top>
      <bottom style="thin">
        <color rgb="FFF8F9FA"/>
      </bottom>
    </border>
    <border>
      <left style="thin">
        <color rgb="FFFFFFFF"/>
      </left>
      <right style="thin">
        <color rgb="FFEA4335"/>
      </right>
      <top style="thin">
        <color rgb="FF442F65"/>
      </top>
      <bottom style="thin">
        <color rgb="FFEA4335"/>
      </bottom>
    </border>
    <border>
      <left style="thin">
        <color rgb="FFF8F9FA"/>
      </left>
      <right style="thin">
        <color rgb="FFEA4335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EA4335"/>
      </right>
      <top style="thin">
        <color rgb="FFF8F9FA"/>
      </top>
      <bottom style="thin">
        <color rgb="FFEA433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8F9FA"/>
      </bottom>
    </border>
    <border>
      <left style="thin">
        <color rgb="FFFFFFFF"/>
      </left>
      <right style="thin">
        <color rgb="FFEA4335"/>
      </right>
      <top style="thin">
        <color rgb="FFFFFFFF"/>
      </top>
      <bottom style="thin">
        <color rgb="FFF8F9FA"/>
      </bottom>
    </border>
    <border>
      <left style="thin">
        <color rgb="FFFFFFFF"/>
      </left>
      <right style="thin">
        <color rgb="FFEA4335"/>
      </right>
      <top style="thin">
        <color rgb="FFFFFFFF"/>
      </top>
      <bottom style="thin">
        <color rgb="FFEA4335"/>
      </bottom>
    </border>
    <border>
      <left style="thin">
        <color rgb="FFFFFFFF"/>
      </left>
      <right style="thin">
        <color rgb="FFEA433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5" fillId="0" fontId="1" numFmtId="166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5" fillId="0" fontId="1" numFmtId="167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9" fillId="0" fontId="1" numFmtId="168" xfId="0" applyAlignment="1" applyBorder="1" applyFont="1" applyNumberFormat="1">
      <alignment shrinkToFit="0" vertical="center" wrapText="0"/>
    </xf>
    <xf borderId="9" fillId="0" fontId="1" numFmtId="166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9" fillId="0" fontId="1" numFmtId="168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167" xfId="0" applyAlignment="1" applyBorder="1" applyFont="1" applyNumberFormat="1">
      <alignment readingOrder="0" shrinkToFit="0" vertical="center" wrapText="0"/>
    </xf>
    <xf borderId="9" fillId="0" fontId="1" numFmtId="168" xfId="0" applyAlignment="1" applyBorder="1" applyFont="1" applyNumberForma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2" fontId="3" numFmtId="164" xfId="0" applyAlignment="1" applyBorder="1" applyFill="1" applyFont="1" applyNumberFormat="1">
      <alignment horizontal="right" shrinkToFit="0" vertical="center" wrapText="0"/>
    </xf>
    <xf borderId="12" fillId="2" fontId="3" numFmtId="164" xfId="0" applyAlignment="1" applyBorder="1" applyFont="1" applyNumberFormat="1">
      <alignment shrinkToFit="0" vertical="center" wrapText="0"/>
    </xf>
    <xf borderId="12" fillId="2" fontId="3" numFmtId="165" xfId="0" applyAlignment="1" applyBorder="1" applyFont="1" applyNumberFormat="1">
      <alignment horizontal="right" shrinkToFit="0" vertical="center" wrapText="0"/>
    </xf>
    <xf borderId="13" fillId="2" fontId="3" numFmtId="166" xfId="0" applyAlignment="1" applyBorder="1" applyFont="1" applyNumberFormat="1">
      <alignment horizontal="right" shrinkToFit="0" vertical="center" wrapText="0"/>
    </xf>
    <xf borderId="14" fillId="3" fontId="4" numFmtId="0" xfId="0" applyAlignment="1" applyBorder="1" applyFill="1" applyFont="1">
      <alignment horizontal="center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168" xfId="0" applyAlignment="1" applyBorder="1" applyFont="1" applyNumberFormat="1">
      <alignment shrinkToFit="0" vertical="center" wrapText="0"/>
    </xf>
    <xf borderId="5" fillId="0" fontId="1" numFmtId="168" xfId="0" applyAlignment="1" applyBorder="1" applyFont="1" applyNumberFormat="1">
      <alignment readingOrder="0" shrinkToFit="0" vertical="center" wrapText="0"/>
    </xf>
    <xf borderId="5" fillId="0" fontId="1" numFmtId="168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4" fontId="3" numFmtId="164" xfId="0" applyAlignment="1" applyBorder="1" applyFill="1" applyFont="1" applyNumberFormat="1">
      <alignment horizontal="right" shrinkToFit="0" vertical="center" wrapText="0"/>
    </xf>
    <xf borderId="9" fillId="4" fontId="3" numFmtId="164" xfId="0" applyAlignment="1" applyBorder="1" applyFont="1" applyNumberFormat="1">
      <alignment shrinkToFit="0" vertical="center" wrapText="0"/>
    </xf>
    <xf borderId="9" fillId="4" fontId="3" numFmtId="168" xfId="0" applyAlignment="1" applyBorder="1" applyFont="1" applyNumberFormat="1">
      <alignment horizontal="right" shrinkToFit="0" vertical="center" wrapText="0"/>
    </xf>
    <xf borderId="15" fillId="4" fontId="3" numFmtId="166" xfId="0" applyAlignment="1" applyBorder="1" applyFont="1" applyNumberFormat="1">
      <alignment horizontal="right" shrinkToFit="0" vertical="center" wrapText="0"/>
    </xf>
    <xf borderId="16" fillId="3" fontId="4" numFmtId="0" xfId="0" applyAlignment="1" applyBorder="1" applyFont="1">
      <alignment horizontal="center" shrinkToFit="0" vertical="center" wrapText="0"/>
    </xf>
    <xf borderId="9" fillId="0" fontId="1" numFmtId="169" xfId="0" applyAlignment="1" applyBorder="1" applyFont="1" applyNumberFormat="1">
      <alignment readingOrder="0" shrinkToFit="0" vertical="center" wrapText="0"/>
    </xf>
    <xf borderId="17" fillId="2" fontId="3" numFmtId="164" xfId="0" applyAlignment="1" applyBorder="1" applyFont="1" applyNumberFormat="1">
      <alignment horizontal="right" shrinkToFit="0" vertical="center" wrapText="0"/>
    </xf>
    <xf borderId="17" fillId="2" fontId="3" numFmtId="164" xfId="0" applyAlignment="1" applyBorder="1" applyFont="1" applyNumberFormat="1">
      <alignment shrinkToFit="0" vertical="center" wrapText="0"/>
    </xf>
    <xf borderId="17" fillId="2" fontId="3" numFmtId="168" xfId="0" applyAlignment="1" applyBorder="1" applyFont="1" applyNumberFormat="1">
      <alignment horizontal="right" shrinkToFit="0" vertical="center" wrapText="0"/>
    </xf>
    <xf borderId="18" fillId="2" fontId="3" numFmtId="166" xfId="0" applyAlignment="1" applyBorder="1" applyFont="1" applyNumberFormat="1">
      <alignment horizontal="right" shrinkToFit="0" vertical="center" wrapText="0"/>
    </xf>
    <xf borderId="19" fillId="3" fontId="4" numFmtId="0" xfId="0" applyAlignment="1" applyBorder="1" applyFont="1">
      <alignment horizontal="center" shrinkToFit="0" vertical="center" wrapText="0"/>
    </xf>
    <xf borderId="5" fillId="0" fontId="1" numFmtId="170" xfId="0" applyAlignment="1" applyBorder="1" applyFont="1" applyNumberFormat="1">
      <alignment readingOrder="0" shrinkToFit="0" vertical="center" wrapText="0"/>
    </xf>
    <xf borderId="9" fillId="0" fontId="1" numFmtId="169" xfId="0" applyAlignment="1" applyBorder="1" applyFont="1" applyNumberFormat="1">
      <alignment readingOrder="0" shrinkToFit="0" vertical="center" wrapText="0"/>
    </xf>
    <xf borderId="5" fillId="0" fontId="1" numFmtId="169" xfId="0" applyAlignment="1" applyBorder="1" applyFont="1" applyNumberFormat="1">
      <alignment readingOrder="0" shrinkToFit="0" vertical="center" wrapText="0"/>
    </xf>
    <xf borderId="9" fillId="4" fontId="3" numFmtId="0" xfId="0" applyAlignment="1" applyBorder="1" applyFont="1">
      <alignment horizontal="right" shrinkToFit="0" vertical="center" wrapText="0"/>
    </xf>
    <xf borderId="5" fillId="2" fontId="3" numFmtId="0" xfId="0" applyAlignment="1" applyBorder="1" applyFont="1">
      <alignment horizontal="right" shrinkToFit="0" vertical="center" wrapText="0"/>
    </xf>
    <xf borderId="5" fillId="2" fontId="3" numFmtId="164" xfId="0" applyAlignment="1" applyBorder="1" applyFont="1" applyNumberFormat="1">
      <alignment shrinkToFit="0" vertical="center" wrapText="0"/>
    </xf>
    <xf borderId="5" fillId="2" fontId="3" numFmtId="168" xfId="0" applyAlignment="1" applyBorder="1" applyFont="1" applyNumberFormat="1">
      <alignment horizontal="right" shrinkToFit="0" vertical="center" wrapText="0"/>
    </xf>
    <xf borderId="20" fillId="2" fontId="3" numFmtId="166" xfId="0" applyAlignment="1" applyBorder="1" applyFont="1" applyNumberFormat="1">
      <alignment horizontal="right" shrinkToFit="0" vertical="center" wrapText="0"/>
    </xf>
    <xf borderId="21" fillId="0" fontId="1" numFmtId="0" xfId="0" applyAlignment="1" applyBorder="1" applyFont="1">
      <alignment shrinkToFit="0" vertical="center" wrapText="0"/>
    </xf>
    <xf borderId="22" fillId="2" fontId="3" numFmtId="0" xfId="0" applyAlignment="1" applyBorder="1" applyFont="1">
      <alignment horizontal="right" shrinkToFit="0" vertical="center" wrapText="0"/>
    </xf>
    <xf borderId="22" fillId="2" fontId="3" numFmtId="164" xfId="0" applyAlignment="1" applyBorder="1" applyFont="1" applyNumberFormat="1">
      <alignment shrinkToFit="0" vertical="center" wrapText="0"/>
    </xf>
    <xf borderId="22" fillId="2" fontId="3" numFmtId="168" xfId="0" applyAlignment="1" applyBorder="1" applyFont="1" applyNumberFormat="1">
      <alignment horizontal="right" shrinkToFit="0" vertical="center" wrapText="0"/>
    </xf>
    <xf borderId="22" fillId="2" fontId="3" numFmtId="166" xfId="0" applyAlignment="1" applyBorder="1" applyFont="1" applyNumberFormat="1">
      <alignment horizontal="right" readingOrder="0" shrinkToFit="0" vertical="center" wrapText="0"/>
    </xf>
    <xf borderId="23" fillId="3" fontId="4" numFmtId="0" xfId="0" applyAlignment="1" applyBorder="1" applyFont="1">
      <alignment horizontal="center" shrinkToFit="0" vertical="center" wrapText="0"/>
    </xf>
    <xf borderId="5" fillId="0" fontId="1" numFmtId="169" xfId="0" applyAlignment="1" applyBorder="1" applyFont="1" applyNumberForma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9" fillId="0" fontId="1" numFmtId="170" xfId="0" applyAlignment="1" applyBorder="1" applyFont="1" applyNumberForma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24" fillId="0" fontId="1" numFmtId="0" xfId="0" applyAlignment="1" applyBorder="1" applyFont="1">
      <alignment shrinkToFit="0" vertical="center" wrapText="0"/>
    </xf>
    <xf borderId="25" fillId="0" fontId="1" numFmtId="0" xfId="0" applyAlignment="1" applyBorder="1" applyFont="1">
      <alignment shrinkToFit="0" vertical="center" wrapText="0"/>
    </xf>
    <xf borderId="26" fillId="0" fontId="1" numFmtId="0" xfId="0" applyAlignment="1" applyBorder="1" applyFont="1">
      <alignment shrinkToFit="0" vertical="center" wrapText="0"/>
    </xf>
    <xf borderId="26" fillId="0" fontId="1" numFmtId="164" xfId="0" applyAlignment="1" applyBorder="1" applyFont="1" applyNumberFormat="1">
      <alignment readingOrder="0" shrinkToFit="0" vertical="center" wrapText="0"/>
    </xf>
    <xf borderId="26" fillId="0" fontId="1" numFmtId="168" xfId="0" applyAlignment="1" applyBorder="1" applyFont="1" applyNumberFormat="1">
      <alignment shrinkToFit="0" vertical="center" wrapText="0"/>
    </xf>
    <xf borderId="26" fillId="0" fontId="1" numFmtId="166" xfId="0" applyAlignment="1" applyBorder="1" applyFont="1" applyNumberFormat="1">
      <alignment shrinkToFit="0" vertical="center" wrapText="0"/>
    </xf>
    <xf borderId="27" fillId="0" fontId="1" numFmtId="0" xfId="0" applyAlignment="1" applyBorder="1" applyFont="1">
      <alignment shrinkToFit="0" vertical="center" wrapText="0"/>
    </xf>
    <xf borderId="26" fillId="0" fontId="1" numFmtId="167" xfId="0" applyAlignment="1" applyBorder="1" applyFont="1" applyNumberFormat="1">
      <alignment readingOrder="0" shrinkToFit="0" vertical="center" wrapText="0"/>
    </xf>
    <xf borderId="28" fillId="0" fontId="1" numFmtId="164" xfId="0" applyAlignment="1" applyBorder="1" applyFont="1" applyNumberFormat="1">
      <alignment readingOrder="0" shrinkToFit="0" vertical="center" wrapText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29" fillId="0" fontId="1" numFmtId="0" xfId="0" applyAlignment="1" applyBorder="1" applyFont="1">
      <alignment horizontal="left" shrinkToFit="0" vertical="center" wrapText="0"/>
    </xf>
    <xf borderId="30" fillId="0" fontId="1" numFmtId="0" xfId="0" applyAlignment="1" applyBorder="1" applyFont="1">
      <alignment horizontal="left" shrinkToFit="0" vertical="center" wrapText="0"/>
    </xf>
    <xf borderId="31" fillId="0" fontId="1" numFmtId="0" xfId="0" applyAlignment="1" applyBorder="1" applyFont="1">
      <alignment horizontal="left" shrinkToFit="0" vertical="center" wrapText="0"/>
    </xf>
    <xf borderId="29" fillId="0" fontId="1" numFmtId="0" xfId="0" applyAlignment="1" applyBorder="1" applyFont="1">
      <alignment horizontal="left" readingOrder="0" shrinkToFit="0" vertical="center" wrapText="0"/>
    </xf>
    <xf borderId="30" fillId="0" fontId="1" numFmtId="0" xfId="0" applyAlignment="1" applyBorder="1" applyFont="1">
      <alignment horizontal="left" readingOrder="0" shrinkToFit="0" vertical="center" wrapText="0"/>
    </xf>
    <xf borderId="31" fillId="0" fontId="1" numFmtId="0" xfId="0" applyAlignment="1" applyBorder="1" applyFont="1">
      <alignment horizontal="left" readingOrder="0" shrinkToFit="0" vertical="center" wrapText="0"/>
    </xf>
  </cellXfs>
  <cellStyles count="1">
    <cellStyle xfId="0" name="Normal" builtinId="0"/>
  </cellStyles>
  <dxfs count="8">
    <dxf>
      <font>
        <color theme="0"/>
      </font>
      <fill>
        <patternFill patternType="solid">
          <fgColor theme="5"/>
          <bgColor theme="5"/>
        </patternFill>
      </fill>
      <border/>
    </dxf>
    <dxf>
      <font>
        <color theme="1"/>
      </font>
      <fill>
        <patternFill patternType="solid">
          <fgColor theme="6"/>
          <bgColor theme="6"/>
        </patternFill>
      </fill>
      <border/>
    </dxf>
    <dxf>
      <font>
        <color theme="1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4">
    <tableStyle count="3" pivot="0" name="Main-style">
      <tableStyleElement dxfId="4" type="headerRow"/>
      <tableStyleElement dxfId="5" type="firstRowStripe"/>
      <tableStyleElement dxfId="6" type="secondRowStripe"/>
    </tableStyle>
    <tableStyle count="3" pivot="0" name="Main-style 2">
      <tableStyleElement dxfId="4" type="headerRow"/>
      <tableStyleElement dxfId="5" type="firstRowStripe"/>
      <tableStyleElement dxfId="6" type="secondRowStripe"/>
    </tableStyle>
    <tableStyle count="3" pivot="0" name="Respostas -style">
      <tableStyleElement dxfId="7" type="headerRow"/>
      <tableStyleElement dxfId="5" type="firstRowStripe"/>
      <tableStyleElement dxfId="6" type="secondRowStripe"/>
    </tableStyle>
    <tableStyle count="3" pivot="0" name="Respostas -style 2">
      <tableStyleElement dxfId="7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50" displayName="statusLotes" name="statusLotes" id="1">
  <autoFilter ref="$A$1:$P$50"/>
  <tableColumns count="16">
    <tableColumn name="Coluna 1" id="1"/>
    <tableColumn name="codigo mp" id="2"/>
    <tableColumn name="nº lote" id="3"/>
    <tableColumn name="validade" id="4"/>
    <tableColumn name="valor " id="5"/>
    <tableColumn name="status de vencimento" id="6"/>
    <tableColumn name="data de recebimento" id="7"/>
    <tableColumn name="Data de Início da Inspeção" id="8"/>
    <tableColumn name="Data de Conclusão da Inspeção" id="9"/>
    <tableColumn name="Data de Entrada na Quarentena" id="10"/>
    <tableColumn name="Data de Saida na Quarentena" id="11"/>
    <tableColumn name="Tempo na Quarentena" id="12"/>
    <tableColumn name="Tempo Estimado (número de dias)" id="13"/>
    <tableColumn name="Tempo Estimado (anos, meses)" id="14"/>
    <tableColumn name="Eficiência da Quarentena" id="15"/>
    <tableColumn name="Status pós quarentena " id="16"/>
  </tableColumns>
  <tableStyleInfo name="Main-style" showColumnStripes="0" showFirstColumn="1" showLastColumn="1" showRowStripes="1"/>
</table>
</file>

<file path=xl/tables/table2.xml><?xml version="1.0" encoding="utf-8"?>
<table xmlns="http://schemas.openxmlformats.org/spreadsheetml/2006/main" ref="Q2:V14" displayName="valorVencimento" name="valorVencimento" id="2">
  <tableColumns count="6">
    <tableColumn name="Coluna 1" id="1"/>
    <tableColumn name="Coluna 2" id="2"/>
    <tableColumn name="Coluna 3" id="3"/>
    <tableColumn name="Coluna 4" id="4"/>
    <tableColumn name="Coluna 5" id="5"/>
    <tableColumn name="Coluna 6" id="6"/>
  </tableColumns>
  <tableStyleInfo name="Main-style 2" showColumnStripes="0" showFirstColumn="1" showLastColumn="1" showRowStripes="1"/>
</table>
</file>

<file path=xl/tables/table3.xml><?xml version="1.0" encoding="utf-8"?>
<table xmlns="http://schemas.openxmlformats.org/spreadsheetml/2006/main" headerRowCount="0" ref="A1:H1" displayName="acompanhamento_cadastro" name="acompanhamento_cadastro" id="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Respostas 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I1:M1" displayName="Dados" name="Dados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Respostas 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5"/>
    <col customWidth="1" min="2" max="2" width="13.38"/>
    <col customWidth="1" min="5" max="6" width="21.38"/>
    <col customWidth="1" min="7" max="7" width="20.75"/>
    <col customWidth="1" hidden="1" min="8" max="8" width="25.0"/>
    <col customWidth="1" hidden="1" min="9" max="9" width="29.5"/>
    <col customWidth="1" min="10" max="12" width="21.88"/>
    <col customWidth="1" min="13" max="14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U1" s="4"/>
      <c r="V1" s="5"/>
    </row>
    <row r="2">
      <c r="A2" s="6">
        <v>1.0</v>
      </c>
      <c r="B2" s="7">
        <v>2261.0</v>
      </c>
      <c r="C2" s="7" t="s">
        <v>16</v>
      </c>
      <c r="D2" s="8">
        <v>45454.0</v>
      </c>
      <c r="E2" s="9">
        <v>904123.89</v>
      </c>
      <c r="F2" s="10" t="str">
        <f t="shared" ref="F2:F50" si="1">IF(D2 = "", "Sem dado", IF(D2 &gt; TODAY(), IF(D2 &lt;= TODAY() + 5, "Em breve", "A vencer"), "Vencido"))
</f>
        <v>Vencido</v>
      </c>
      <c r="G2" s="11">
        <v>45444.0</v>
      </c>
      <c r="H2" s="11">
        <v>45454.0</v>
      </c>
      <c r="I2" s="11">
        <v>45455.0</v>
      </c>
      <c r="J2" s="11">
        <v>45449.0</v>
      </c>
      <c r="K2" s="11">
        <v>45479.0</v>
      </c>
      <c r="L2" s="12" t="str">
        <f t="shared" ref="L2:L50" si="2">DAYS(K2,J2) &amp; " dias"
</f>
        <v>30 dias</v>
      </c>
      <c r="M2" s="13" t="str">
        <f t="shared" ref="M2:M50" si="3">DAYS(D2,G2) &amp; " dias"
</f>
        <v>10 dias</v>
      </c>
      <c r="N2" s="12" t="str">
        <f t="shared" ref="N2:N50" si="4">CONCATENATE(QUOTIENT(VALUE(LEFT(M2, FIND(" ", M2) - 1)), 365), " anos, ", QUOTIENT(MOD(VALUE(LEFT(M2, FIND(" ", M2) - 1)), 365), 30), " meses")
</f>
        <v>0 anos, 0 meses</v>
      </c>
      <c r="O2" s="14" t="s">
        <v>17</v>
      </c>
      <c r="P2" s="15" t="s">
        <v>18</v>
      </c>
      <c r="Q2" s="1" t="s">
        <v>0</v>
      </c>
      <c r="R2" s="2" t="s">
        <v>19</v>
      </c>
      <c r="S2" s="2" t="s">
        <v>20</v>
      </c>
      <c r="T2" s="2" t="s">
        <v>21</v>
      </c>
      <c r="U2" s="2" t="s">
        <v>22</v>
      </c>
      <c r="V2" s="3" t="s">
        <v>23</v>
      </c>
    </row>
    <row r="3">
      <c r="A3" s="16">
        <f t="shared" ref="A3:A50" si="5">A2+1</f>
        <v>2</v>
      </c>
      <c r="B3" s="17">
        <v>2298.0</v>
      </c>
      <c r="C3" s="17" t="s">
        <v>16</v>
      </c>
      <c r="D3" s="18">
        <v>45899.0</v>
      </c>
      <c r="E3" s="19">
        <v>67890.12</v>
      </c>
      <c r="F3" s="20" t="str">
        <f t="shared" si="1"/>
        <v>A vencer</v>
      </c>
      <c r="G3" s="21">
        <v>45787.0</v>
      </c>
      <c r="H3" s="22"/>
      <c r="I3" s="22"/>
      <c r="J3" s="23">
        <v>45792.0</v>
      </c>
      <c r="K3" s="24">
        <v>45800.0</v>
      </c>
      <c r="L3" s="22" t="str">
        <f t="shared" si="2"/>
        <v>8 dias</v>
      </c>
      <c r="M3" s="22" t="str">
        <f t="shared" si="3"/>
        <v>112 dias</v>
      </c>
      <c r="N3" s="22" t="str">
        <f t="shared" si="4"/>
        <v>0 anos, 3 meses</v>
      </c>
      <c r="O3" s="25" t="s">
        <v>24</v>
      </c>
      <c r="P3" s="26" t="s">
        <v>25</v>
      </c>
      <c r="Q3" s="6"/>
      <c r="R3" s="27"/>
      <c r="S3" s="28"/>
      <c r="T3" s="29"/>
      <c r="U3" s="30"/>
      <c r="V3" s="31"/>
    </row>
    <row r="4">
      <c r="A4" s="32">
        <f t="shared" si="5"/>
        <v>3</v>
      </c>
      <c r="B4" s="7">
        <v>2301.0</v>
      </c>
      <c r="C4" s="7" t="s">
        <v>16</v>
      </c>
      <c r="D4" s="33">
        <v>45453.0</v>
      </c>
      <c r="E4" s="9">
        <v>876543.21</v>
      </c>
      <c r="F4" s="10" t="str">
        <f t="shared" si="1"/>
        <v>Vencido</v>
      </c>
      <c r="G4" s="34">
        <v>45337.0</v>
      </c>
      <c r="H4" s="12"/>
      <c r="I4" s="12"/>
      <c r="J4" s="11">
        <v>45342.0</v>
      </c>
      <c r="K4" s="35">
        <v>45388.0</v>
      </c>
      <c r="L4" s="12" t="str">
        <f t="shared" si="2"/>
        <v>46 dias</v>
      </c>
      <c r="M4" s="12" t="str">
        <f t="shared" si="3"/>
        <v>116 dias</v>
      </c>
      <c r="N4" s="12" t="str">
        <f t="shared" si="4"/>
        <v>0 anos, 3 meses</v>
      </c>
      <c r="O4" s="14" t="s">
        <v>26</v>
      </c>
      <c r="P4" s="15" t="s">
        <v>18</v>
      </c>
      <c r="Q4" s="36"/>
      <c r="R4" s="37"/>
      <c r="S4" s="38"/>
      <c r="T4" s="39"/>
      <c r="U4" s="40"/>
      <c r="V4" s="41"/>
    </row>
    <row r="5">
      <c r="A5" s="36">
        <f t="shared" si="5"/>
        <v>4</v>
      </c>
      <c r="B5" s="17">
        <v>2307.0</v>
      </c>
      <c r="C5" s="17" t="s">
        <v>16</v>
      </c>
      <c r="D5" s="18">
        <v>45746.0</v>
      </c>
      <c r="E5" s="19">
        <v>143210.98</v>
      </c>
      <c r="F5" s="20" t="str">
        <f t="shared" si="1"/>
        <v>A vencer</v>
      </c>
      <c r="G5" s="42">
        <v>45610.0</v>
      </c>
      <c r="H5" s="22"/>
      <c r="I5" s="22"/>
      <c r="J5" s="23">
        <v>45615.0</v>
      </c>
      <c r="K5" s="24">
        <v>45650.0</v>
      </c>
      <c r="L5" s="22" t="str">
        <f t="shared" si="2"/>
        <v>35 dias</v>
      </c>
      <c r="M5" s="22" t="str">
        <f t="shared" si="3"/>
        <v>136 dias</v>
      </c>
      <c r="N5" s="22" t="str">
        <f t="shared" si="4"/>
        <v>0 anos, 4 meses</v>
      </c>
      <c r="O5" s="25" t="s">
        <v>17</v>
      </c>
      <c r="P5" s="26" t="s">
        <v>18</v>
      </c>
      <c r="Q5" s="32"/>
      <c r="R5" s="43"/>
      <c r="S5" s="44"/>
      <c r="T5" s="45"/>
      <c r="U5" s="46"/>
      <c r="V5" s="47"/>
    </row>
    <row r="6">
      <c r="A6" s="32">
        <f t="shared" si="5"/>
        <v>5</v>
      </c>
      <c r="B6" s="7">
        <v>2314.0</v>
      </c>
      <c r="C6" s="7" t="s">
        <v>16</v>
      </c>
      <c r="D6" s="33">
        <v>45807.0</v>
      </c>
      <c r="E6" s="9">
        <v>345678.91</v>
      </c>
      <c r="F6" s="20" t="str">
        <f t="shared" si="1"/>
        <v>A vencer</v>
      </c>
      <c r="G6" s="34">
        <v>45708.0</v>
      </c>
      <c r="H6" s="12"/>
      <c r="I6" s="12"/>
      <c r="J6" s="48">
        <v>45713.0</v>
      </c>
      <c r="K6" s="35">
        <v>45728.0</v>
      </c>
      <c r="L6" s="12" t="str">
        <f t="shared" si="2"/>
        <v>15 dias</v>
      </c>
      <c r="M6" s="12" t="str">
        <f t="shared" si="3"/>
        <v>99 dias</v>
      </c>
      <c r="N6" s="12" t="str">
        <f t="shared" si="4"/>
        <v>0 anos, 3 meses</v>
      </c>
      <c r="O6" s="14" t="s">
        <v>24</v>
      </c>
      <c r="P6" s="15" t="s">
        <v>25</v>
      </c>
      <c r="Q6" s="36"/>
      <c r="R6" s="37"/>
      <c r="S6" s="38"/>
      <c r="T6" s="39"/>
      <c r="U6" s="40"/>
      <c r="V6" s="41"/>
    </row>
    <row r="7">
      <c r="A7" s="36">
        <f t="shared" si="5"/>
        <v>6</v>
      </c>
      <c r="B7" s="17">
        <v>2325.0</v>
      </c>
      <c r="C7" s="17" t="s">
        <v>16</v>
      </c>
      <c r="D7" s="18">
        <v>45656.0</v>
      </c>
      <c r="E7" s="19">
        <v>901234.56</v>
      </c>
      <c r="F7" s="10" t="str">
        <f t="shared" si="1"/>
        <v>Vencido</v>
      </c>
      <c r="G7" s="21">
        <v>45560.0</v>
      </c>
      <c r="H7" s="22"/>
      <c r="I7" s="22"/>
      <c r="J7" s="23">
        <v>45565.0</v>
      </c>
      <c r="K7" s="49">
        <v>45582.0</v>
      </c>
      <c r="L7" s="22" t="str">
        <f t="shared" si="2"/>
        <v>17 dias</v>
      </c>
      <c r="M7" s="22" t="str">
        <f t="shared" si="3"/>
        <v>96 dias</v>
      </c>
      <c r="N7" s="22" t="str">
        <f t="shared" si="4"/>
        <v>0 anos, 3 meses</v>
      </c>
      <c r="O7" s="25" t="s">
        <v>26</v>
      </c>
      <c r="P7" s="26" t="s">
        <v>18</v>
      </c>
      <c r="Q7" s="32"/>
      <c r="R7" s="43"/>
      <c r="S7" s="44"/>
      <c r="T7" s="45"/>
      <c r="U7" s="46"/>
      <c r="V7" s="47"/>
    </row>
    <row r="8">
      <c r="A8" s="32">
        <f t="shared" si="5"/>
        <v>7</v>
      </c>
      <c r="B8" s="7">
        <v>2391.0</v>
      </c>
      <c r="C8" s="14" t="s">
        <v>27</v>
      </c>
      <c r="D8" s="33">
        <v>45453.0</v>
      </c>
      <c r="E8" s="9">
        <v>745612.34</v>
      </c>
      <c r="F8" s="10" t="str">
        <f t="shared" si="1"/>
        <v>Vencido</v>
      </c>
      <c r="G8" s="34">
        <v>45344.0</v>
      </c>
      <c r="H8" s="12"/>
      <c r="I8" s="12"/>
      <c r="J8" s="11">
        <v>45349.0</v>
      </c>
      <c r="K8" s="35">
        <v>45370.0</v>
      </c>
      <c r="L8" s="12" t="str">
        <f t="shared" si="2"/>
        <v>21 dias</v>
      </c>
      <c r="M8" s="12" t="str">
        <f t="shared" si="3"/>
        <v>109 dias</v>
      </c>
      <c r="N8" s="12" t="str">
        <f t="shared" si="4"/>
        <v>0 anos, 3 meses</v>
      </c>
      <c r="O8" s="14" t="s">
        <v>17</v>
      </c>
      <c r="P8" s="15" t="s">
        <v>25</v>
      </c>
      <c r="Q8" s="36"/>
      <c r="R8" s="37"/>
      <c r="S8" s="38"/>
      <c r="T8" s="39"/>
      <c r="U8" s="40"/>
      <c r="V8" s="41"/>
    </row>
    <row r="9">
      <c r="A9" s="36">
        <f t="shared" si="5"/>
        <v>8</v>
      </c>
      <c r="B9" s="17">
        <v>2392.0</v>
      </c>
      <c r="C9" s="25" t="s">
        <v>27</v>
      </c>
      <c r="D9" s="18">
        <v>45431.0</v>
      </c>
      <c r="E9" s="19">
        <v>498123.45</v>
      </c>
      <c r="F9" s="10" t="str">
        <f t="shared" si="1"/>
        <v>Vencido</v>
      </c>
      <c r="G9" s="21">
        <v>45323.0</v>
      </c>
      <c r="H9" s="22"/>
      <c r="I9" s="22"/>
      <c r="J9" s="23">
        <v>45328.0</v>
      </c>
      <c r="K9" s="24">
        <v>45343.0</v>
      </c>
      <c r="L9" s="22" t="str">
        <f t="shared" si="2"/>
        <v>15 dias</v>
      </c>
      <c r="M9" s="22" t="str">
        <f t="shared" si="3"/>
        <v>108 dias</v>
      </c>
      <c r="N9" s="22" t="str">
        <f t="shared" si="4"/>
        <v>0 anos, 3 meses</v>
      </c>
      <c r="O9" s="25" t="s">
        <v>24</v>
      </c>
      <c r="P9" s="26" t="s">
        <v>18</v>
      </c>
      <c r="Q9" s="32"/>
      <c r="R9" s="43"/>
      <c r="S9" s="44"/>
      <c r="T9" s="45"/>
      <c r="U9" s="46"/>
      <c r="V9" s="47"/>
    </row>
    <row r="10">
      <c r="A10" s="32">
        <f t="shared" si="5"/>
        <v>9</v>
      </c>
      <c r="B10" s="7">
        <v>2013.0</v>
      </c>
      <c r="C10" s="14" t="s">
        <v>27</v>
      </c>
      <c r="D10" s="33">
        <v>45431.0</v>
      </c>
      <c r="E10" s="9">
        <v>367890.12</v>
      </c>
      <c r="F10" s="10" t="str">
        <f t="shared" si="1"/>
        <v>Vencido</v>
      </c>
      <c r="G10" s="34">
        <v>45316.0</v>
      </c>
      <c r="H10" s="12"/>
      <c r="I10" s="12"/>
      <c r="J10" s="11">
        <v>45321.0</v>
      </c>
      <c r="K10" s="35">
        <v>45341.0</v>
      </c>
      <c r="L10" s="12" t="str">
        <f t="shared" si="2"/>
        <v>20 dias</v>
      </c>
      <c r="M10" s="12" t="str">
        <f t="shared" si="3"/>
        <v>115 dias</v>
      </c>
      <c r="N10" s="12" t="str">
        <f t="shared" si="4"/>
        <v>0 anos, 3 meses</v>
      </c>
      <c r="O10" s="14" t="s">
        <v>17</v>
      </c>
      <c r="P10" s="15" t="s">
        <v>25</v>
      </c>
      <c r="Q10" s="36"/>
      <c r="R10" s="37"/>
      <c r="S10" s="38"/>
      <c r="T10" s="39"/>
      <c r="U10" s="40"/>
      <c r="V10" s="41"/>
    </row>
    <row r="11">
      <c r="A11" s="36">
        <f t="shared" si="5"/>
        <v>10</v>
      </c>
      <c r="B11" s="17">
        <v>2016.0</v>
      </c>
      <c r="C11" s="25" t="s">
        <v>27</v>
      </c>
      <c r="D11" s="18">
        <v>45600.0</v>
      </c>
      <c r="E11" s="19">
        <v>612345.67</v>
      </c>
      <c r="F11" s="10" t="str">
        <f t="shared" si="1"/>
        <v>Vencido</v>
      </c>
      <c r="G11" s="21">
        <v>45488.0</v>
      </c>
      <c r="H11" s="22"/>
      <c r="I11" s="22"/>
      <c r="J11" s="23">
        <v>45493.0</v>
      </c>
      <c r="K11" s="24">
        <v>45508.0</v>
      </c>
      <c r="L11" s="22" t="str">
        <f t="shared" si="2"/>
        <v>15 dias</v>
      </c>
      <c r="M11" s="22" t="str">
        <f t="shared" si="3"/>
        <v>112 dias</v>
      </c>
      <c r="N11" s="22" t="str">
        <f t="shared" si="4"/>
        <v>0 anos, 3 meses</v>
      </c>
      <c r="O11" s="25" t="s">
        <v>26</v>
      </c>
      <c r="P11" s="26" t="s">
        <v>18</v>
      </c>
      <c r="Q11" s="32"/>
      <c r="R11" s="43"/>
      <c r="S11" s="44"/>
      <c r="T11" s="45"/>
      <c r="U11" s="46"/>
      <c r="V11" s="47"/>
    </row>
    <row r="12">
      <c r="A12" s="32">
        <f t="shared" si="5"/>
        <v>11</v>
      </c>
      <c r="B12" s="7">
        <v>2020.0</v>
      </c>
      <c r="C12" s="14" t="s">
        <v>27</v>
      </c>
      <c r="D12" s="33">
        <v>45668.0</v>
      </c>
      <c r="E12" s="9">
        <v>789012.34</v>
      </c>
      <c r="F12" s="10" t="str">
        <f t="shared" si="1"/>
        <v>Vencido</v>
      </c>
      <c r="G12" s="34">
        <v>45555.0</v>
      </c>
      <c r="H12" s="12"/>
      <c r="I12" s="12"/>
      <c r="J12" s="11">
        <v>45560.0</v>
      </c>
      <c r="K12" s="50">
        <v>45579.0</v>
      </c>
      <c r="L12" s="12" t="str">
        <f t="shared" si="2"/>
        <v>19 dias</v>
      </c>
      <c r="M12" s="12" t="str">
        <f t="shared" si="3"/>
        <v>113 dias</v>
      </c>
      <c r="N12" s="12" t="str">
        <f t="shared" si="4"/>
        <v>0 anos, 3 meses</v>
      </c>
      <c r="O12" s="14" t="s">
        <v>24</v>
      </c>
      <c r="P12" s="15" t="s">
        <v>18</v>
      </c>
      <c r="Q12" s="36"/>
      <c r="R12" s="51"/>
      <c r="S12" s="38"/>
      <c r="T12" s="39"/>
      <c r="U12" s="40"/>
      <c r="V12" s="41"/>
    </row>
    <row r="13">
      <c r="A13" s="36">
        <f t="shared" si="5"/>
        <v>12</v>
      </c>
      <c r="B13" s="17">
        <v>2022.0</v>
      </c>
      <c r="C13" s="25" t="s">
        <v>27</v>
      </c>
      <c r="D13" s="18">
        <v>45481.0</v>
      </c>
      <c r="E13" s="19">
        <v>123456.78</v>
      </c>
      <c r="F13" s="10" t="str">
        <f t="shared" si="1"/>
        <v>Vencido</v>
      </c>
      <c r="G13" s="21">
        <v>45381.0</v>
      </c>
      <c r="H13" s="22"/>
      <c r="I13" s="22"/>
      <c r="J13" s="23">
        <v>45386.0</v>
      </c>
      <c r="K13" s="24">
        <v>45401.0</v>
      </c>
      <c r="L13" s="22" t="str">
        <f t="shared" si="2"/>
        <v>15 dias</v>
      </c>
      <c r="M13" s="22" t="str">
        <f t="shared" si="3"/>
        <v>100 dias</v>
      </c>
      <c r="N13" s="22" t="str">
        <f t="shared" si="4"/>
        <v>0 anos, 3 meses</v>
      </c>
      <c r="O13" s="25" t="s">
        <v>17</v>
      </c>
      <c r="P13" s="26" t="s">
        <v>25</v>
      </c>
      <c r="Q13" s="32"/>
      <c r="R13" s="52"/>
      <c r="S13" s="53"/>
      <c r="T13" s="54"/>
      <c r="U13" s="55"/>
      <c r="V13" s="47"/>
    </row>
    <row r="14">
      <c r="A14" s="32">
        <f t="shared" si="5"/>
        <v>13</v>
      </c>
      <c r="B14" s="7">
        <v>2058.0</v>
      </c>
      <c r="C14" s="14" t="s">
        <v>27</v>
      </c>
      <c r="D14" s="33">
        <v>45867.0</v>
      </c>
      <c r="E14" s="9">
        <v>987654.32</v>
      </c>
      <c r="F14" s="20" t="str">
        <f t="shared" si="1"/>
        <v>A vencer</v>
      </c>
      <c r="G14" s="34">
        <v>45766.0</v>
      </c>
      <c r="H14" s="12"/>
      <c r="I14" s="12"/>
      <c r="J14" s="11">
        <v>45771.0</v>
      </c>
      <c r="K14" s="35">
        <v>45789.0</v>
      </c>
      <c r="L14" s="12" t="str">
        <f t="shared" si="2"/>
        <v>18 dias</v>
      </c>
      <c r="M14" s="12" t="str">
        <f t="shared" si="3"/>
        <v>101 dias</v>
      </c>
      <c r="N14" s="12" t="str">
        <f t="shared" si="4"/>
        <v>0 anos, 3 meses</v>
      </c>
      <c r="O14" s="14" t="s">
        <v>26</v>
      </c>
      <c r="P14" s="15" t="s">
        <v>18</v>
      </c>
      <c r="Q14" s="56"/>
      <c r="R14" s="57"/>
      <c r="S14" s="58"/>
      <c r="T14" s="59"/>
      <c r="U14" s="60"/>
      <c r="V14" s="61"/>
    </row>
    <row r="15">
      <c r="A15" s="36">
        <f t="shared" si="5"/>
        <v>14</v>
      </c>
      <c r="B15" s="17">
        <v>2068.0</v>
      </c>
      <c r="C15" s="25" t="s">
        <v>27</v>
      </c>
      <c r="D15" s="24">
        <v>46042.0</v>
      </c>
      <c r="E15" s="19">
        <v>231456.78</v>
      </c>
      <c r="F15" s="20" t="str">
        <f t="shared" si="1"/>
        <v>A vencer</v>
      </c>
      <c r="G15" s="42">
        <v>45940.0</v>
      </c>
      <c r="H15" s="22"/>
      <c r="I15" s="22"/>
      <c r="J15" s="23">
        <v>45945.0</v>
      </c>
      <c r="K15" s="49">
        <v>45969.0</v>
      </c>
      <c r="L15" s="22" t="str">
        <f t="shared" si="2"/>
        <v>24 dias</v>
      </c>
      <c r="M15" s="22" t="str">
        <f t="shared" si="3"/>
        <v>102 dias</v>
      </c>
      <c r="N15" s="22" t="str">
        <f t="shared" si="4"/>
        <v>0 anos, 3 meses</v>
      </c>
      <c r="O15" s="25" t="s">
        <v>17</v>
      </c>
      <c r="P15" s="26" t="s">
        <v>25</v>
      </c>
    </row>
    <row r="16">
      <c r="A16" s="32">
        <f t="shared" si="5"/>
        <v>15</v>
      </c>
      <c r="B16" s="7">
        <v>2074.0</v>
      </c>
      <c r="C16" s="14" t="s">
        <v>28</v>
      </c>
      <c r="D16" s="35">
        <v>45458.0</v>
      </c>
      <c r="E16" s="9">
        <v>876543.21</v>
      </c>
      <c r="F16" s="10" t="str">
        <f t="shared" si="1"/>
        <v>Vencido</v>
      </c>
      <c r="G16" s="34">
        <v>45352.0</v>
      </c>
      <c r="H16" s="12"/>
      <c r="I16" s="12"/>
      <c r="J16" s="48">
        <v>45357.0</v>
      </c>
      <c r="K16" s="35">
        <v>45373.0</v>
      </c>
      <c r="L16" s="12" t="str">
        <f t="shared" si="2"/>
        <v>16 dias</v>
      </c>
      <c r="M16" s="12" t="str">
        <f t="shared" si="3"/>
        <v>106 dias</v>
      </c>
      <c r="N16" s="12" t="str">
        <f t="shared" si="4"/>
        <v>0 anos, 3 meses</v>
      </c>
      <c r="O16" s="14" t="s">
        <v>24</v>
      </c>
      <c r="P16" s="15" t="s">
        <v>18</v>
      </c>
    </row>
    <row r="17">
      <c r="A17" s="36">
        <f t="shared" si="5"/>
        <v>16</v>
      </c>
      <c r="B17" s="17">
        <v>2108.0</v>
      </c>
      <c r="C17" s="25" t="s">
        <v>28</v>
      </c>
      <c r="D17" s="18">
        <v>46224.0</v>
      </c>
      <c r="E17" s="19">
        <v>345678.91</v>
      </c>
      <c r="F17" s="20" t="str">
        <f t="shared" si="1"/>
        <v>A vencer</v>
      </c>
      <c r="G17" s="21">
        <v>46131.0</v>
      </c>
      <c r="H17" s="22"/>
      <c r="I17" s="22"/>
      <c r="J17" s="23">
        <v>46136.0</v>
      </c>
      <c r="K17" s="24">
        <v>46158.0</v>
      </c>
      <c r="L17" s="22" t="str">
        <f t="shared" si="2"/>
        <v>22 dias</v>
      </c>
      <c r="M17" s="22" t="str">
        <f t="shared" si="3"/>
        <v>93 dias</v>
      </c>
      <c r="N17" s="22" t="str">
        <f t="shared" si="4"/>
        <v>0 anos, 3 meses</v>
      </c>
      <c r="O17" s="25" t="s">
        <v>17</v>
      </c>
      <c r="P17" s="26" t="s">
        <v>18</v>
      </c>
    </row>
    <row r="18">
      <c r="A18" s="32">
        <f t="shared" si="5"/>
        <v>17</v>
      </c>
      <c r="B18" s="7">
        <v>2119.0</v>
      </c>
      <c r="C18" s="14" t="s">
        <v>28</v>
      </c>
      <c r="D18" s="33">
        <v>45859.0</v>
      </c>
      <c r="E18" s="9">
        <v>654321.09</v>
      </c>
      <c r="F18" s="20" t="str">
        <f t="shared" si="1"/>
        <v>A vencer</v>
      </c>
      <c r="G18" s="34">
        <v>45719.0</v>
      </c>
      <c r="H18" s="12"/>
      <c r="I18" s="12"/>
      <c r="J18" s="11">
        <v>45724.0</v>
      </c>
      <c r="K18" s="35">
        <v>45744.0</v>
      </c>
      <c r="L18" s="12" t="str">
        <f t="shared" si="2"/>
        <v>20 dias</v>
      </c>
      <c r="M18" s="12" t="str">
        <f t="shared" si="3"/>
        <v>140 dias</v>
      </c>
      <c r="N18" s="12" t="str">
        <f t="shared" si="4"/>
        <v>0 anos, 4 meses</v>
      </c>
      <c r="O18" s="14" t="s">
        <v>26</v>
      </c>
      <c r="P18" s="15" t="s">
        <v>25</v>
      </c>
    </row>
    <row r="19">
      <c r="A19" s="36">
        <f t="shared" si="5"/>
        <v>18</v>
      </c>
      <c r="B19" s="17">
        <v>2188.0</v>
      </c>
      <c r="C19" s="25" t="s">
        <v>28</v>
      </c>
      <c r="D19" s="18">
        <v>46436.0</v>
      </c>
      <c r="E19" s="19">
        <v>432198.76</v>
      </c>
      <c r="F19" s="20" t="str">
        <f t="shared" si="1"/>
        <v>A vencer</v>
      </c>
      <c r="G19" s="42">
        <v>46337.0</v>
      </c>
      <c r="H19" s="22"/>
      <c r="I19" s="22"/>
      <c r="J19" s="23">
        <v>46342.0</v>
      </c>
      <c r="K19" s="24">
        <v>46357.0</v>
      </c>
      <c r="L19" s="22" t="str">
        <f t="shared" si="2"/>
        <v>15 dias</v>
      </c>
      <c r="M19" s="22" t="str">
        <f t="shared" si="3"/>
        <v>99 dias</v>
      </c>
      <c r="N19" s="22" t="str">
        <f t="shared" si="4"/>
        <v>0 anos, 3 meses</v>
      </c>
      <c r="O19" s="25" t="s">
        <v>24</v>
      </c>
      <c r="P19" s="26" t="s">
        <v>18</v>
      </c>
    </row>
    <row r="20">
      <c r="A20" s="32">
        <f t="shared" si="5"/>
        <v>19</v>
      </c>
      <c r="B20" s="7">
        <v>2232.0</v>
      </c>
      <c r="C20" s="14" t="s">
        <v>28</v>
      </c>
      <c r="D20" s="33">
        <v>45861.0</v>
      </c>
      <c r="E20" s="9">
        <v>789654.32</v>
      </c>
      <c r="F20" s="20" t="str">
        <f t="shared" si="1"/>
        <v>A vencer</v>
      </c>
      <c r="G20" s="34">
        <v>45744.0</v>
      </c>
      <c r="H20" s="12"/>
      <c r="I20" s="12"/>
      <c r="J20" s="48">
        <v>45749.0</v>
      </c>
      <c r="K20" s="35">
        <v>45769.0</v>
      </c>
      <c r="L20" s="12" t="str">
        <f t="shared" si="2"/>
        <v>20 dias</v>
      </c>
      <c r="M20" s="12" t="str">
        <f t="shared" si="3"/>
        <v>117 dias</v>
      </c>
      <c r="N20" s="12" t="str">
        <f t="shared" si="4"/>
        <v>0 anos, 3 meses</v>
      </c>
      <c r="O20" s="14" t="s">
        <v>17</v>
      </c>
      <c r="P20" s="15" t="s">
        <v>25</v>
      </c>
    </row>
    <row r="21">
      <c r="A21" s="36">
        <f t="shared" si="5"/>
        <v>20</v>
      </c>
      <c r="B21" s="17">
        <v>2242.0</v>
      </c>
      <c r="C21" s="25" t="s">
        <v>29</v>
      </c>
      <c r="D21" s="18">
        <v>45668.0</v>
      </c>
      <c r="E21" s="19">
        <v>156789.01</v>
      </c>
      <c r="F21" s="10" t="str">
        <f t="shared" si="1"/>
        <v>Vencido</v>
      </c>
      <c r="G21" s="21">
        <v>45555.0</v>
      </c>
      <c r="H21" s="22"/>
      <c r="I21" s="22"/>
      <c r="J21" s="23">
        <v>45560.0</v>
      </c>
      <c r="K21" s="49">
        <v>45575.0</v>
      </c>
      <c r="L21" s="22" t="str">
        <f t="shared" si="2"/>
        <v>15 dias</v>
      </c>
      <c r="M21" s="22" t="str">
        <f t="shared" si="3"/>
        <v>113 dias</v>
      </c>
      <c r="N21" s="22" t="str">
        <f t="shared" si="4"/>
        <v>0 anos, 3 meses</v>
      </c>
      <c r="O21" s="25" t="s">
        <v>26</v>
      </c>
      <c r="P21" s="26" t="s">
        <v>18</v>
      </c>
    </row>
    <row r="22">
      <c r="A22" s="32">
        <f t="shared" si="5"/>
        <v>21</v>
      </c>
      <c r="B22" s="7">
        <v>2266.0</v>
      </c>
      <c r="C22" s="14" t="s">
        <v>29</v>
      </c>
      <c r="D22" s="35">
        <v>45456.0</v>
      </c>
      <c r="E22" s="9">
        <v>678901.23</v>
      </c>
      <c r="F22" s="10" t="str">
        <f t="shared" si="1"/>
        <v>Vencido</v>
      </c>
      <c r="G22" s="34">
        <v>45792.0</v>
      </c>
      <c r="H22" s="12"/>
      <c r="I22" s="12"/>
      <c r="J22" s="11">
        <v>45797.0</v>
      </c>
      <c r="K22" s="35">
        <v>45812.0</v>
      </c>
      <c r="L22" s="12" t="str">
        <f t="shared" si="2"/>
        <v>15 dias</v>
      </c>
      <c r="M22" s="12" t="str">
        <f t="shared" si="3"/>
        <v>-336 dias</v>
      </c>
      <c r="N22" s="12" t="str">
        <f t="shared" si="4"/>
        <v>0 anos, 0 meses</v>
      </c>
      <c r="O22" s="14" t="s">
        <v>24</v>
      </c>
      <c r="P22" s="15" t="s">
        <v>18</v>
      </c>
    </row>
    <row r="23">
      <c r="A23" s="36">
        <f t="shared" si="5"/>
        <v>22</v>
      </c>
      <c r="B23" s="17">
        <v>2297.0</v>
      </c>
      <c r="C23" s="25" t="s">
        <v>29</v>
      </c>
      <c r="D23" s="18">
        <v>45838.0</v>
      </c>
      <c r="E23" s="19">
        <v>890123.45</v>
      </c>
      <c r="F23" s="20" t="str">
        <f t="shared" si="1"/>
        <v>A vencer</v>
      </c>
      <c r="G23" s="21">
        <v>45738.0</v>
      </c>
      <c r="H23" s="22"/>
      <c r="I23" s="22"/>
      <c r="J23" s="23">
        <v>45743.0</v>
      </c>
      <c r="K23" s="24">
        <v>45763.0</v>
      </c>
      <c r="L23" s="22" t="str">
        <f t="shared" si="2"/>
        <v>20 dias</v>
      </c>
      <c r="M23" s="22" t="str">
        <f t="shared" si="3"/>
        <v>100 dias</v>
      </c>
      <c r="N23" s="22" t="str">
        <f t="shared" si="4"/>
        <v>0 anos, 3 meses</v>
      </c>
      <c r="O23" s="25" t="s">
        <v>17</v>
      </c>
      <c r="P23" s="26" t="s">
        <v>25</v>
      </c>
    </row>
    <row r="24">
      <c r="A24" s="32">
        <f t="shared" si="5"/>
        <v>23</v>
      </c>
      <c r="B24" s="7">
        <v>2302.0</v>
      </c>
      <c r="C24" s="14" t="s">
        <v>29</v>
      </c>
      <c r="D24" s="33">
        <v>45800.0</v>
      </c>
      <c r="E24" s="9">
        <v>345678.91</v>
      </c>
      <c r="F24" s="20" t="str">
        <f t="shared" si="1"/>
        <v>A vencer</v>
      </c>
      <c r="G24" s="34">
        <v>45667.0</v>
      </c>
      <c r="H24" s="12"/>
      <c r="I24" s="12"/>
      <c r="J24" s="11">
        <v>45672.0</v>
      </c>
      <c r="K24" s="35">
        <v>45687.0</v>
      </c>
      <c r="L24" s="12" t="str">
        <f t="shared" si="2"/>
        <v>15 dias</v>
      </c>
      <c r="M24" s="12" t="str">
        <f t="shared" si="3"/>
        <v>133 dias</v>
      </c>
      <c r="N24" s="12" t="str">
        <f t="shared" si="4"/>
        <v>0 anos, 4 meses</v>
      </c>
      <c r="O24" s="14" t="s">
        <v>26</v>
      </c>
      <c r="P24" s="15" t="s">
        <v>18</v>
      </c>
    </row>
    <row r="25">
      <c r="A25" s="36">
        <f t="shared" si="5"/>
        <v>24</v>
      </c>
      <c r="B25" s="17">
        <v>2303.0</v>
      </c>
      <c r="C25" s="25" t="s">
        <v>29</v>
      </c>
      <c r="D25" s="18">
        <v>45441.0</v>
      </c>
      <c r="E25" s="19">
        <v>678123.45</v>
      </c>
      <c r="F25" s="10" t="str">
        <f t="shared" si="1"/>
        <v>Vencido</v>
      </c>
      <c r="G25" s="21">
        <v>45333.0</v>
      </c>
      <c r="H25" s="22"/>
      <c r="I25" s="22"/>
      <c r="J25" s="23">
        <v>45338.0</v>
      </c>
      <c r="K25" s="24">
        <v>45361.0</v>
      </c>
      <c r="L25" s="22" t="str">
        <f t="shared" si="2"/>
        <v>23 dias</v>
      </c>
      <c r="M25" s="22" t="str">
        <f t="shared" si="3"/>
        <v>108 dias</v>
      </c>
      <c r="N25" s="22" t="str">
        <f t="shared" si="4"/>
        <v>0 anos, 3 meses</v>
      </c>
      <c r="O25" s="25" t="s">
        <v>24</v>
      </c>
      <c r="P25" s="26" t="s">
        <v>25</v>
      </c>
    </row>
    <row r="26">
      <c r="A26" s="32">
        <f t="shared" si="5"/>
        <v>25</v>
      </c>
      <c r="B26" s="7">
        <v>2304.0</v>
      </c>
      <c r="C26" s="14" t="s">
        <v>29</v>
      </c>
      <c r="D26" s="33">
        <v>45996.0</v>
      </c>
      <c r="E26" s="9">
        <v>789012.34</v>
      </c>
      <c r="F26" s="20" t="str">
        <f t="shared" si="1"/>
        <v>A vencer</v>
      </c>
      <c r="G26" s="34">
        <v>45881.0</v>
      </c>
      <c r="H26" s="12"/>
      <c r="I26" s="12"/>
      <c r="J26" s="11">
        <v>45886.0</v>
      </c>
      <c r="K26" s="35">
        <v>45901.0</v>
      </c>
      <c r="L26" s="12" t="str">
        <f t="shared" si="2"/>
        <v>15 dias</v>
      </c>
      <c r="M26" s="12" t="str">
        <f t="shared" si="3"/>
        <v>115 dias</v>
      </c>
      <c r="N26" s="12" t="str">
        <f t="shared" si="4"/>
        <v>0 anos, 3 meses</v>
      </c>
      <c r="O26" s="14" t="s">
        <v>17</v>
      </c>
      <c r="P26" s="15" t="s">
        <v>18</v>
      </c>
    </row>
    <row r="27">
      <c r="A27" s="36">
        <f t="shared" si="5"/>
        <v>26</v>
      </c>
      <c r="B27" s="17">
        <v>2305.0</v>
      </c>
      <c r="C27" s="25" t="s">
        <v>29</v>
      </c>
      <c r="D27" s="18">
        <v>45637.0</v>
      </c>
      <c r="E27" s="19">
        <v>234567.89</v>
      </c>
      <c r="F27" s="10" t="str">
        <f t="shared" si="1"/>
        <v>Vencido</v>
      </c>
      <c r="G27" s="21">
        <v>45523.0</v>
      </c>
      <c r="H27" s="22"/>
      <c r="I27" s="22"/>
      <c r="J27" s="23">
        <v>45528.0</v>
      </c>
      <c r="K27" s="24">
        <v>45548.0</v>
      </c>
      <c r="L27" s="22" t="str">
        <f t="shared" si="2"/>
        <v>20 dias</v>
      </c>
      <c r="M27" s="22" t="str">
        <f t="shared" si="3"/>
        <v>114 dias</v>
      </c>
      <c r="N27" s="22" t="str">
        <f t="shared" si="4"/>
        <v>0 anos, 3 meses</v>
      </c>
      <c r="O27" s="25" t="s">
        <v>26</v>
      </c>
      <c r="P27" s="26" t="s">
        <v>18</v>
      </c>
    </row>
    <row r="28">
      <c r="A28" s="32">
        <f t="shared" si="5"/>
        <v>27</v>
      </c>
      <c r="B28" s="7">
        <v>2306.0</v>
      </c>
      <c r="C28" s="14" t="s">
        <v>29</v>
      </c>
      <c r="D28" s="33">
        <v>45473.0</v>
      </c>
      <c r="E28" s="9">
        <v>901234.56</v>
      </c>
      <c r="F28" s="10" t="str">
        <f t="shared" si="1"/>
        <v>Vencido</v>
      </c>
      <c r="G28" s="34">
        <v>45337.0</v>
      </c>
      <c r="H28" s="12"/>
      <c r="I28" s="12"/>
      <c r="J28" s="11">
        <v>45342.0</v>
      </c>
      <c r="K28" s="35">
        <v>45364.0</v>
      </c>
      <c r="L28" s="12" t="str">
        <f t="shared" si="2"/>
        <v>22 dias</v>
      </c>
      <c r="M28" s="12" t="str">
        <f t="shared" si="3"/>
        <v>136 dias</v>
      </c>
      <c r="N28" s="12" t="str">
        <f t="shared" si="4"/>
        <v>0 anos, 4 meses</v>
      </c>
      <c r="O28" s="14" t="s">
        <v>24</v>
      </c>
      <c r="P28" s="15" t="s">
        <v>25</v>
      </c>
    </row>
    <row r="29">
      <c r="A29" s="36">
        <f t="shared" si="5"/>
        <v>28</v>
      </c>
      <c r="B29" s="17">
        <v>2309.0</v>
      </c>
      <c r="C29" s="25" t="s">
        <v>29</v>
      </c>
      <c r="D29" s="18">
        <v>45403.0</v>
      </c>
      <c r="E29" s="19">
        <v>512345.67</v>
      </c>
      <c r="F29" s="10" t="str">
        <f t="shared" si="1"/>
        <v>Vencido</v>
      </c>
      <c r="G29" s="21">
        <v>45301.0</v>
      </c>
      <c r="H29" s="22"/>
      <c r="I29" s="22"/>
      <c r="J29" s="23">
        <v>45306.0</v>
      </c>
      <c r="K29" s="24">
        <v>45321.0</v>
      </c>
      <c r="L29" s="22" t="str">
        <f t="shared" si="2"/>
        <v>15 dias</v>
      </c>
      <c r="M29" s="22" t="str">
        <f t="shared" si="3"/>
        <v>102 dias</v>
      </c>
      <c r="N29" s="22" t="str">
        <f t="shared" si="4"/>
        <v>0 anos, 3 meses</v>
      </c>
      <c r="O29" s="25" t="s">
        <v>17</v>
      </c>
      <c r="P29" s="26" t="s">
        <v>18</v>
      </c>
    </row>
    <row r="30">
      <c r="A30" s="32">
        <f t="shared" si="5"/>
        <v>29</v>
      </c>
      <c r="B30" s="7">
        <v>2311.0</v>
      </c>
      <c r="C30" s="14" t="s">
        <v>29</v>
      </c>
      <c r="D30" s="33">
        <v>45462.0</v>
      </c>
      <c r="E30" s="9">
        <v>678123.45</v>
      </c>
      <c r="F30" s="10" t="str">
        <f t="shared" si="1"/>
        <v>Vencido</v>
      </c>
      <c r="G30" s="34">
        <v>45353.0</v>
      </c>
      <c r="H30" s="12"/>
      <c r="I30" s="12"/>
      <c r="J30" s="11">
        <v>45358.0</v>
      </c>
      <c r="K30" s="35">
        <v>45373.0</v>
      </c>
      <c r="L30" s="12" t="str">
        <f t="shared" si="2"/>
        <v>15 dias</v>
      </c>
      <c r="M30" s="12" t="str">
        <f t="shared" si="3"/>
        <v>109 dias</v>
      </c>
      <c r="N30" s="12" t="str">
        <f t="shared" si="4"/>
        <v>0 anos, 3 meses</v>
      </c>
      <c r="O30" s="14" t="s">
        <v>26</v>
      </c>
      <c r="P30" s="15" t="s">
        <v>25</v>
      </c>
    </row>
    <row r="31">
      <c r="A31" s="36">
        <f t="shared" si="5"/>
        <v>30</v>
      </c>
      <c r="B31" s="17">
        <v>2326.0</v>
      </c>
      <c r="C31" s="25" t="s">
        <v>30</v>
      </c>
      <c r="D31" s="18">
        <v>45668.0</v>
      </c>
      <c r="E31" s="19">
        <v>890123.45</v>
      </c>
      <c r="F31" s="10" t="str">
        <f t="shared" si="1"/>
        <v>Vencido</v>
      </c>
      <c r="G31" s="21">
        <v>45565.0</v>
      </c>
      <c r="H31" s="22"/>
      <c r="I31" s="22"/>
      <c r="J31" s="23">
        <v>45570.0</v>
      </c>
      <c r="K31" s="24">
        <v>45585.0</v>
      </c>
      <c r="L31" s="22" t="str">
        <f t="shared" si="2"/>
        <v>15 dias</v>
      </c>
      <c r="M31" s="22" t="str">
        <f t="shared" si="3"/>
        <v>103 dias</v>
      </c>
      <c r="N31" s="22" t="str">
        <f t="shared" si="4"/>
        <v>0 anos, 3 meses</v>
      </c>
      <c r="O31" s="25" t="s">
        <v>17</v>
      </c>
      <c r="P31" s="26" t="s">
        <v>18</v>
      </c>
    </row>
    <row r="32">
      <c r="A32" s="32">
        <f t="shared" si="5"/>
        <v>31</v>
      </c>
      <c r="B32" s="7">
        <v>2333.0</v>
      </c>
      <c r="C32" s="14" t="s">
        <v>30</v>
      </c>
      <c r="D32" s="33">
        <v>45406.0</v>
      </c>
      <c r="E32" s="9">
        <v>745678.91</v>
      </c>
      <c r="F32" s="10" t="str">
        <f t="shared" si="1"/>
        <v>Vencido</v>
      </c>
      <c r="G32" s="34">
        <v>45301.0</v>
      </c>
      <c r="H32" s="12"/>
      <c r="I32" s="12"/>
      <c r="J32" s="11">
        <v>45306.0</v>
      </c>
      <c r="K32" s="35">
        <v>45330.0</v>
      </c>
      <c r="L32" s="12" t="str">
        <f t="shared" si="2"/>
        <v>24 dias</v>
      </c>
      <c r="M32" s="12" t="str">
        <f t="shared" si="3"/>
        <v>105 dias</v>
      </c>
      <c r="N32" s="12" t="str">
        <f t="shared" si="4"/>
        <v>0 anos, 3 meses</v>
      </c>
      <c r="O32" s="14" t="s">
        <v>24</v>
      </c>
      <c r="P32" s="15" t="s">
        <v>18</v>
      </c>
    </row>
    <row r="33">
      <c r="A33" s="36">
        <f t="shared" si="5"/>
        <v>32</v>
      </c>
      <c r="B33" s="17">
        <v>2377.0</v>
      </c>
      <c r="C33" s="25" t="s">
        <v>30</v>
      </c>
      <c r="D33" s="18">
        <v>45626.0</v>
      </c>
      <c r="E33" s="19">
        <v>156789.01</v>
      </c>
      <c r="F33" s="10" t="str">
        <f t="shared" si="1"/>
        <v>Vencido</v>
      </c>
      <c r="G33" s="21">
        <v>45485.0</v>
      </c>
      <c r="H33" s="22"/>
      <c r="I33" s="22"/>
      <c r="J33" s="23">
        <v>45490.0</v>
      </c>
      <c r="K33" s="24">
        <v>45541.0</v>
      </c>
      <c r="L33" s="22" t="str">
        <f t="shared" si="2"/>
        <v>51 dias</v>
      </c>
      <c r="M33" s="22" t="str">
        <f t="shared" si="3"/>
        <v>141 dias</v>
      </c>
      <c r="N33" s="22" t="str">
        <f t="shared" si="4"/>
        <v>0 anos, 4 meses</v>
      </c>
      <c r="O33" s="25" t="s">
        <v>17</v>
      </c>
      <c r="P33" s="26" t="s">
        <v>25</v>
      </c>
    </row>
    <row r="34">
      <c r="A34" s="32">
        <f t="shared" si="5"/>
        <v>33</v>
      </c>
      <c r="B34" s="7">
        <v>2399.0</v>
      </c>
      <c r="C34" s="14" t="s">
        <v>30</v>
      </c>
      <c r="D34" s="33">
        <v>45868.0</v>
      </c>
      <c r="E34" s="9">
        <v>234567.89</v>
      </c>
      <c r="F34" s="20" t="str">
        <f t="shared" si="1"/>
        <v>A vencer</v>
      </c>
      <c r="G34" s="34">
        <v>45734.0</v>
      </c>
      <c r="H34" s="12"/>
      <c r="I34" s="12"/>
      <c r="J34" s="11">
        <v>45739.0</v>
      </c>
      <c r="K34" s="35">
        <v>45772.0</v>
      </c>
      <c r="L34" s="12" t="str">
        <f t="shared" si="2"/>
        <v>33 dias</v>
      </c>
      <c r="M34" s="12" t="str">
        <f t="shared" si="3"/>
        <v>134 dias</v>
      </c>
      <c r="N34" s="12" t="str">
        <f t="shared" si="4"/>
        <v>0 anos, 4 meses</v>
      </c>
      <c r="O34" s="14" t="s">
        <v>26</v>
      </c>
      <c r="P34" s="15" t="s">
        <v>18</v>
      </c>
    </row>
    <row r="35">
      <c r="A35" s="36">
        <f t="shared" si="5"/>
        <v>34</v>
      </c>
      <c r="B35" s="17">
        <v>2400.0</v>
      </c>
      <c r="C35" s="25" t="s">
        <v>30</v>
      </c>
      <c r="D35" s="18">
        <v>45801.0</v>
      </c>
      <c r="E35" s="19">
        <v>345678.91</v>
      </c>
      <c r="F35" s="20" t="str">
        <f t="shared" si="1"/>
        <v>A vencer</v>
      </c>
      <c r="G35" s="21">
        <v>45677.0</v>
      </c>
      <c r="H35" s="22"/>
      <c r="I35" s="22"/>
      <c r="J35" s="49">
        <v>45682.0</v>
      </c>
      <c r="K35" s="24">
        <v>45697.0</v>
      </c>
      <c r="L35" s="22" t="str">
        <f t="shared" si="2"/>
        <v>15 dias</v>
      </c>
      <c r="M35" s="22" t="str">
        <f t="shared" si="3"/>
        <v>124 dias</v>
      </c>
      <c r="N35" s="22" t="str">
        <f t="shared" si="4"/>
        <v>0 anos, 4 meses</v>
      </c>
      <c r="O35" s="25" t="s">
        <v>24</v>
      </c>
      <c r="P35" s="26" t="s">
        <v>25</v>
      </c>
    </row>
    <row r="36">
      <c r="A36" s="32">
        <f t="shared" si="5"/>
        <v>35</v>
      </c>
      <c r="B36" s="12">
        <v>11317.0</v>
      </c>
      <c r="C36" s="14" t="s">
        <v>30</v>
      </c>
      <c r="D36" s="33">
        <v>45436.0</v>
      </c>
      <c r="E36" s="9">
        <v>567890.12</v>
      </c>
      <c r="F36" s="10" t="str">
        <f t="shared" si="1"/>
        <v>Vencido</v>
      </c>
      <c r="G36" s="34">
        <v>45306.0</v>
      </c>
      <c r="H36" s="12"/>
      <c r="I36" s="12"/>
      <c r="J36" s="35">
        <v>45311.0</v>
      </c>
      <c r="K36" s="35">
        <v>45351.0</v>
      </c>
      <c r="L36" s="12" t="str">
        <f t="shared" si="2"/>
        <v>40 dias</v>
      </c>
      <c r="M36" s="12" t="str">
        <f t="shared" si="3"/>
        <v>130 dias</v>
      </c>
      <c r="N36" s="12" t="str">
        <f t="shared" si="4"/>
        <v>0 anos, 4 meses</v>
      </c>
      <c r="O36" s="14" t="s">
        <v>17</v>
      </c>
      <c r="P36" s="15" t="s">
        <v>18</v>
      </c>
    </row>
    <row r="37">
      <c r="A37" s="36">
        <f t="shared" si="5"/>
        <v>36</v>
      </c>
      <c r="B37" s="22">
        <v>11396.0</v>
      </c>
      <c r="C37" s="25" t="s">
        <v>31</v>
      </c>
      <c r="D37" s="18">
        <v>45459.0</v>
      </c>
      <c r="E37" s="19">
        <v>678901.23</v>
      </c>
      <c r="F37" s="10" t="str">
        <f t="shared" si="1"/>
        <v>Vencido</v>
      </c>
      <c r="G37" s="21">
        <v>45356.0</v>
      </c>
      <c r="H37" s="22"/>
      <c r="I37" s="22"/>
      <c r="J37" s="23">
        <v>45361.0</v>
      </c>
      <c r="K37" s="24">
        <v>45376.0</v>
      </c>
      <c r="L37" s="22" t="str">
        <f t="shared" si="2"/>
        <v>15 dias</v>
      </c>
      <c r="M37" s="22" t="str">
        <f t="shared" si="3"/>
        <v>103 dias</v>
      </c>
      <c r="N37" s="22" t="str">
        <f t="shared" si="4"/>
        <v>0 anos, 3 meses</v>
      </c>
      <c r="O37" s="25" t="s">
        <v>26</v>
      </c>
      <c r="P37" s="26" t="s">
        <v>18</v>
      </c>
    </row>
    <row r="38">
      <c r="A38" s="32">
        <f t="shared" si="5"/>
        <v>37</v>
      </c>
      <c r="B38" s="12">
        <v>11580.0</v>
      </c>
      <c r="C38" s="14" t="s">
        <v>31</v>
      </c>
      <c r="D38" s="33">
        <v>46507.0</v>
      </c>
      <c r="E38" s="9">
        <v>234567.89</v>
      </c>
      <c r="F38" s="20" t="str">
        <f t="shared" si="1"/>
        <v>A vencer</v>
      </c>
      <c r="G38" s="62">
        <v>46366.0</v>
      </c>
      <c r="H38" s="12"/>
      <c r="I38" s="12"/>
      <c r="J38" s="11">
        <v>46371.0</v>
      </c>
      <c r="K38" s="35">
        <v>46374.0</v>
      </c>
      <c r="L38" s="12" t="str">
        <f t="shared" si="2"/>
        <v>3 dias</v>
      </c>
      <c r="M38" s="12" t="str">
        <f t="shared" si="3"/>
        <v>141 dias</v>
      </c>
      <c r="N38" s="12" t="str">
        <f t="shared" si="4"/>
        <v>0 anos, 4 meses</v>
      </c>
      <c r="O38" s="14" t="s">
        <v>17</v>
      </c>
      <c r="P38" s="15" t="s">
        <v>25</v>
      </c>
    </row>
    <row r="39">
      <c r="A39" s="36">
        <f t="shared" si="5"/>
        <v>38</v>
      </c>
      <c r="B39" s="22">
        <v>11744.0</v>
      </c>
      <c r="C39" s="25" t="s">
        <v>31</v>
      </c>
      <c r="D39" s="18">
        <v>45980.0</v>
      </c>
      <c r="E39" s="19">
        <v>987654.32</v>
      </c>
      <c r="F39" s="20" t="str">
        <f t="shared" si="1"/>
        <v>A vencer</v>
      </c>
      <c r="G39" s="21">
        <v>45840.0</v>
      </c>
      <c r="H39" s="22"/>
      <c r="I39" s="22"/>
      <c r="J39" s="24">
        <v>45845.0</v>
      </c>
      <c r="K39" s="49">
        <v>45860.0</v>
      </c>
      <c r="L39" s="22" t="str">
        <f t="shared" si="2"/>
        <v>15 dias</v>
      </c>
      <c r="M39" s="22" t="str">
        <f t="shared" si="3"/>
        <v>140 dias</v>
      </c>
      <c r="N39" s="22" t="str">
        <f t="shared" si="4"/>
        <v>0 anos, 4 meses</v>
      </c>
      <c r="O39" s="25" t="s">
        <v>24</v>
      </c>
      <c r="P39" s="26" t="s">
        <v>18</v>
      </c>
    </row>
    <row r="40">
      <c r="A40" s="32">
        <f t="shared" si="5"/>
        <v>39</v>
      </c>
      <c r="B40" s="12">
        <v>11747.0</v>
      </c>
      <c r="C40" s="14" t="s">
        <v>31</v>
      </c>
      <c r="D40" s="33">
        <v>45422.0</v>
      </c>
      <c r="E40" s="9">
        <v>512345.67</v>
      </c>
      <c r="F40" s="10" t="str">
        <f t="shared" si="1"/>
        <v>Vencido</v>
      </c>
      <c r="G40" s="34">
        <v>45296.0</v>
      </c>
      <c r="H40" s="12"/>
      <c r="I40" s="12"/>
      <c r="J40" s="11">
        <v>45301.0</v>
      </c>
      <c r="K40" s="11">
        <v>45316.0</v>
      </c>
      <c r="L40" s="12" t="str">
        <f t="shared" si="2"/>
        <v>15 dias</v>
      </c>
      <c r="M40" s="12" t="str">
        <f t="shared" si="3"/>
        <v>126 dias</v>
      </c>
      <c r="N40" s="12" t="str">
        <f t="shared" si="4"/>
        <v>0 anos, 4 meses</v>
      </c>
      <c r="O40" s="14" t="s">
        <v>26</v>
      </c>
      <c r="P40" s="63" t="s">
        <v>25</v>
      </c>
    </row>
    <row r="41">
      <c r="A41" s="36">
        <f t="shared" si="5"/>
        <v>40</v>
      </c>
      <c r="B41" s="22">
        <v>11795.0</v>
      </c>
      <c r="C41" s="25" t="s">
        <v>32</v>
      </c>
      <c r="D41" s="18">
        <v>45532.0</v>
      </c>
      <c r="E41" s="19">
        <v>678123.45</v>
      </c>
      <c r="F41" s="10" t="str">
        <f t="shared" si="1"/>
        <v>Vencido</v>
      </c>
      <c r="G41" s="21">
        <v>45392.0</v>
      </c>
      <c r="H41" s="22"/>
      <c r="I41" s="22"/>
      <c r="J41" s="64">
        <v>45397.0</v>
      </c>
      <c r="K41" s="23">
        <v>45412.0</v>
      </c>
      <c r="L41" s="22" t="str">
        <f t="shared" si="2"/>
        <v>15 dias</v>
      </c>
      <c r="M41" s="22" t="str">
        <f t="shared" si="3"/>
        <v>140 dias</v>
      </c>
      <c r="N41" s="22" t="str">
        <f t="shared" si="4"/>
        <v>0 anos, 4 meses</v>
      </c>
      <c r="O41" s="25" t="s">
        <v>17</v>
      </c>
      <c r="P41" s="65" t="s">
        <v>18</v>
      </c>
    </row>
    <row r="42">
      <c r="A42" s="32">
        <f t="shared" si="5"/>
        <v>41</v>
      </c>
      <c r="B42" s="12">
        <v>11796.0</v>
      </c>
      <c r="C42" s="14" t="s">
        <v>32</v>
      </c>
      <c r="D42" s="35">
        <v>45458.0</v>
      </c>
      <c r="E42" s="9">
        <v>789012.34</v>
      </c>
      <c r="F42" s="10" t="str">
        <f t="shared" si="1"/>
        <v>Vencido</v>
      </c>
      <c r="G42" s="34">
        <v>45332.0</v>
      </c>
      <c r="H42" s="12"/>
      <c r="I42" s="12"/>
      <c r="J42" s="11">
        <v>45337.0</v>
      </c>
      <c r="K42" s="11">
        <v>45367.0</v>
      </c>
      <c r="L42" s="12" t="str">
        <f t="shared" si="2"/>
        <v>30 dias</v>
      </c>
      <c r="M42" s="12" t="str">
        <f t="shared" si="3"/>
        <v>126 dias</v>
      </c>
      <c r="N42" s="12" t="str">
        <f t="shared" si="4"/>
        <v>0 anos, 4 meses</v>
      </c>
      <c r="O42" s="14" t="s">
        <v>24</v>
      </c>
      <c r="P42" s="63" t="s">
        <v>18</v>
      </c>
    </row>
    <row r="43">
      <c r="A43" s="36">
        <f t="shared" si="5"/>
        <v>42</v>
      </c>
      <c r="B43" s="22">
        <v>11797.0</v>
      </c>
      <c r="C43" s="25" t="s">
        <v>32</v>
      </c>
      <c r="D43" s="18">
        <v>45346.0</v>
      </c>
      <c r="E43" s="19">
        <v>345678.91</v>
      </c>
      <c r="F43" s="10" t="str">
        <f t="shared" si="1"/>
        <v>Vencido</v>
      </c>
      <c r="G43" s="42">
        <v>45240.0</v>
      </c>
      <c r="H43" s="22"/>
      <c r="I43" s="22"/>
      <c r="J43" s="23">
        <v>45245.0</v>
      </c>
      <c r="K43" s="64">
        <v>45260.0</v>
      </c>
      <c r="L43" s="22" t="str">
        <f t="shared" si="2"/>
        <v>15 dias</v>
      </c>
      <c r="M43" s="22" t="str">
        <f t="shared" si="3"/>
        <v>106 dias</v>
      </c>
      <c r="N43" s="22" t="str">
        <f t="shared" si="4"/>
        <v>0 anos, 3 meses</v>
      </c>
      <c r="O43" s="25" t="s">
        <v>17</v>
      </c>
      <c r="P43" s="65" t="s">
        <v>25</v>
      </c>
    </row>
    <row r="44">
      <c r="A44" s="32">
        <f t="shared" si="5"/>
        <v>43</v>
      </c>
      <c r="B44" s="7">
        <v>2315.0</v>
      </c>
      <c r="C44" s="14" t="s">
        <v>32</v>
      </c>
      <c r="D44" s="33">
        <v>45595.0</v>
      </c>
      <c r="E44" s="9">
        <v>901234.56</v>
      </c>
      <c r="F44" s="10" t="str">
        <f t="shared" si="1"/>
        <v>Vencido</v>
      </c>
      <c r="G44" s="34">
        <v>45455.0</v>
      </c>
      <c r="H44" s="12"/>
      <c r="I44" s="12"/>
      <c r="J44" s="11">
        <v>45460.0</v>
      </c>
      <c r="K44" s="11">
        <v>45485.0</v>
      </c>
      <c r="L44" s="12" t="str">
        <f t="shared" si="2"/>
        <v>25 dias</v>
      </c>
      <c r="M44" s="12" t="str">
        <f t="shared" si="3"/>
        <v>140 dias</v>
      </c>
      <c r="N44" s="12" t="str">
        <f t="shared" si="4"/>
        <v>0 anos, 4 meses</v>
      </c>
      <c r="O44" s="14" t="s">
        <v>26</v>
      </c>
      <c r="P44" s="63" t="s">
        <v>18</v>
      </c>
    </row>
    <row r="45">
      <c r="A45" s="36">
        <f t="shared" si="5"/>
        <v>44</v>
      </c>
      <c r="B45" s="17">
        <v>2330.0</v>
      </c>
      <c r="C45" s="25" t="s">
        <v>30</v>
      </c>
      <c r="D45" s="24">
        <v>45454.0</v>
      </c>
      <c r="E45" s="19">
        <v>100.0</v>
      </c>
      <c r="F45" s="10" t="str">
        <f t="shared" si="1"/>
        <v>Vencido</v>
      </c>
      <c r="H45" s="22"/>
      <c r="I45" s="22"/>
      <c r="L45" s="22" t="str">
        <f t="shared" si="2"/>
        <v>0 dias</v>
      </c>
      <c r="M45" s="22" t="str">
        <f t="shared" si="3"/>
        <v>45454 dias</v>
      </c>
      <c r="N45" s="22" t="str">
        <f t="shared" si="4"/>
        <v>124 anos, 6 meses</v>
      </c>
      <c r="O45" s="25" t="s">
        <v>24</v>
      </c>
      <c r="P45" s="65" t="s">
        <v>25</v>
      </c>
    </row>
    <row r="46">
      <c r="A46" s="32">
        <f t="shared" si="5"/>
        <v>45</v>
      </c>
      <c r="B46" s="7">
        <v>2332.0</v>
      </c>
      <c r="C46" s="14" t="s">
        <v>30</v>
      </c>
      <c r="D46" s="33"/>
      <c r="E46" s="9"/>
      <c r="F46" s="66" t="str">
        <f t="shared" si="1"/>
        <v>Sem dado</v>
      </c>
      <c r="H46" s="12"/>
      <c r="I46" s="12"/>
      <c r="L46" s="12" t="str">
        <f t="shared" si="2"/>
        <v>0 dias</v>
      </c>
      <c r="M46" s="12" t="str">
        <f t="shared" si="3"/>
        <v>0 dias</v>
      </c>
      <c r="N46" s="12" t="str">
        <f t="shared" si="4"/>
        <v>0 anos, 0 meses</v>
      </c>
      <c r="O46" s="14" t="s">
        <v>17</v>
      </c>
      <c r="P46" s="63" t="s">
        <v>18</v>
      </c>
    </row>
    <row r="47">
      <c r="A47" s="36">
        <f t="shared" si="5"/>
        <v>46</v>
      </c>
      <c r="B47" s="17">
        <v>2378.0</v>
      </c>
      <c r="C47" s="25" t="s">
        <v>30</v>
      </c>
      <c r="D47" s="18"/>
      <c r="E47" s="19"/>
      <c r="F47" s="66" t="str">
        <f t="shared" si="1"/>
        <v>Sem dado</v>
      </c>
      <c r="H47" s="22"/>
      <c r="I47" s="22"/>
      <c r="L47" s="22" t="str">
        <f t="shared" si="2"/>
        <v>0 dias</v>
      </c>
      <c r="M47" s="22" t="str">
        <f t="shared" si="3"/>
        <v>0 dias</v>
      </c>
      <c r="N47" s="22" t="str">
        <f t="shared" si="4"/>
        <v>0 anos, 0 meses</v>
      </c>
      <c r="O47" s="25" t="s">
        <v>26</v>
      </c>
      <c r="P47" s="65" t="s">
        <v>18</v>
      </c>
    </row>
    <row r="48">
      <c r="A48" s="32">
        <f t="shared" si="5"/>
        <v>47</v>
      </c>
      <c r="B48" s="12">
        <v>11687.0</v>
      </c>
      <c r="C48" s="14" t="s">
        <v>30</v>
      </c>
      <c r="D48" s="33"/>
      <c r="E48" s="9"/>
      <c r="F48" s="66" t="str">
        <f t="shared" si="1"/>
        <v>Sem dado</v>
      </c>
      <c r="H48" s="12"/>
      <c r="I48" s="12"/>
      <c r="K48" s="50"/>
      <c r="L48" s="12" t="str">
        <f t="shared" si="2"/>
        <v>0 dias</v>
      </c>
      <c r="M48" s="12" t="str">
        <f t="shared" si="3"/>
        <v>0 dias</v>
      </c>
      <c r="N48" s="12" t="str">
        <f t="shared" si="4"/>
        <v>0 anos, 0 meses</v>
      </c>
      <c r="O48" s="14" t="s">
        <v>24</v>
      </c>
      <c r="P48" s="63" t="s">
        <v>25</v>
      </c>
    </row>
    <row r="49">
      <c r="A49" s="36">
        <f t="shared" si="5"/>
        <v>48</v>
      </c>
      <c r="B49" s="22">
        <v>11748.0</v>
      </c>
      <c r="C49" s="25" t="s">
        <v>31</v>
      </c>
      <c r="D49" s="18"/>
      <c r="E49" s="19"/>
      <c r="F49" s="66" t="str">
        <f t="shared" si="1"/>
        <v>Sem dado</v>
      </c>
      <c r="H49" s="22"/>
      <c r="I49" s="22"/>
      <c r="J49" s="23"/>
      <c r="K49" s="24"/>
      <c r="L49" s="22" t="str">
        <f t="shared" si="2"/>
        <v>0 dias</v>
      </c>
      <c r="M49" s="22" t="str">
        <f t="shared" si="3"/>
        <v>0 dias</v>
      </c>
      <c r="N49" s="22" t="str">
        <f t="shared" si="4"/>
        <v>0 anos, 0 meses</v>
      </c>
      <c r="O49" s="25" t="s">
        <v>17</v>
      </c>
      <c r="P49" s="65" t="s">
        <v>18</v>
      </c>
    </row>
    <row r="50">
      <c r="A50" s="67">
        <f t="shared" si="5"/>
        <v>49</v>
      </c>
      <c r="B50" s="68">
        <v>11760.0</v>
      </c>
      <c r="C50" s="69" t="s">
        <v>32</v>
      </c>
      <c r="D50" s="70"/>
      <c r="E50" s="71"/>
      <c r="F50" s="72" t="str">
        <f t="shared" si="1"/>
        <v>Sem dado</v>
      </c>
      <c r="H50" s="68"/>
      <c r="I50" s="68"/>
      <c r="J50" s="73"/>
      <c r="K50" s="68"/>
      <c r="L50" s="68" t="str">
        <f t="shared" si="2"/>
        <v>0 dias</v>
      </c>
      <c r="M50" s="68" t="str">
        <f t="shared" si="3"/>
        <v>0 dias</v>
      </c>
      <c r="N50" s="68" t="str">
        <f t="shared" si="4"/>
        <v>0 anos, 0 meses</v>
      </c>
      <c r="O50" s="69" t="s">
        <v>26</v>
      </c>
      <c r="P50" s="74" t="s">
        <v>25</v>
      </c>
    </row>
  </sheetData>
  <conditionalFormatting sqref="F2:F50">
    <cfRule type="cellIs" dxfId="0" priority="1" operator="equal">
      <formula>"Vencido"</formula>
    </cfRule>
  </conditionalFormatting>
  <conditionalFormatting sqref="F2:F50">
    <cfRule type="cellIs" dxfId="1" priority="2" operator="equal">
      <formula>"A vencer"</formula>
    </cfRule>
  </conditionalFormatting>
  <conditionalFormatting sqref="F2:F50">
    <cfRule type="cellIs" dxfId="2" priority="3" operator="equal">
      <formula>"Sem dado"</formula>
    </cfRule>
  </conditionalFormatting>
  <dataValidations>
    <dataValidation type="custom" allowBlank="1" showDropDown="1" sqref="U3:U14 E2:E50">
      <formula1>AND(ISNUMBER(E2),(NOT(OR(NOT(ISERROR(DATEVALUE(E2))), AND(ISNUMBER(E2), LEFT(CELL("format", E2))="D")))))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38"/>
    <col customWidth="1" min="6" max="6" width="21.38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75">
        <v>904123.89</v>
      </c>
      <c r="E1" s="76"/>
    </row>
    <row r="2">
      <c r="C2" s="77">
        <v>4.0</v>
      </c>
      <c r="D2" s="75">
        <v>67890.12</v>
      </c>
    </row>
    <row r="3">
      <c r="C3" s="77">
        <v>5.0</v>
      </c>
      <c r="D3" s="75">
        <v>876543.21</v>
      </c>
    </row>
    <row r="4">
      <c r="C4" s="77">
        <v>6.0</v>
      </c>
      <c r="D4" s="75">
        <v>143210.98</v>
      </c>
    </row>
    <row r="5">
      <c r="C5" s="77">
        <v>7.0</v>
      </c>
      <c r="D5" s="75">
        <v>345678.91</v>
      </c>
    </row>
    <row r="6">
      <c r="C6" s="77">
        <v>8.0</v>
      </c>
      <c r="D6" s="75">
        <v>901234.56</v>
      </c>
    </row>
    <row r="7">
      <c r="C7" s="77">
        <v>9.0</v>
      </c>
      <c r="D7" s="75">
        <v>745612.34</v>
      </c>
    </row>
    <row r="8">
      <c r="C8" s="77">
        <v>10.0</v>
      </c>
      <c r="D8" s="75">
        <v>498123.45</v>
      </c>
    </row>
    <row r="9">
      <c r="C9" s="77">
        <v>11.0</v>
      </c>
      <c r="D9" s="75">
        <v>367890.12</v>
      </c>
    </row>
    <row r="10">
      <c r="C10" s="77">
        <v>12.0</v>
      </c>
      <c r="D10" s="75">
        <v>612345.67</v>
      </c>
    </row>
    <row r="11">
      <c r="C11" s="77">
        <v>13.0</v>
      </c>
      <c r="D11" s="75">
        <v>789012.34</v>
      </c>
    </row>
    <row r="12">
      <c r="C12" s="77">
        <v>14.0</v>
      </c>
      <c r="D12" s="75">
        <v>123456.78</v>
      </c>
    </row>
    <row r="13">
      <c r="C13" s="77">
        <v>15.0</v>
      </c>
      <c r="D13" s="75">
        <v>987654.32</v>
      </c>
    </row>
    <row r="14">
      <c r="C14" s="77">
        <v>16.0</v>
      </c>
      <c r="D14" s="75">
        <v>231456.78</v>
      </c>
    </row>
    <row r="15">
      <c r="C15" s="77">
        <v>17.0</v>
      </c>
      <c r="D15" s="75">
        <v>876543.21</v>
      </c>
    </row>
    <row r="16">
      <c r="C16" s="77">
        <v>18.0</v>
      </c>
      <c r="D16" s="75">
        <v>345678.91</v>
      </c>
    </row>
    <row r="17">
      <c r="C17" s="77">
        <v>19.0</v>
      </c>
      <c r="D17" s="75">
        <v>654321.09</v>
      </c>
    </row>
    <row r="18">
      <c r="C18" s="77">
        <v>20.0</v>
      </c>
      <c r="D18" s="75">
        <v>432198.76</v>
      </c>
    </row>
    <row r="19">
      <c r="C19" s="77">
        <v>21.0</v>
      </c>
      <c r="D19" s="75">
        <v>789654.32</v>
      </c>
    </row>
    <row r="20">
      <c r="C20" s="77">
        <v>22.0</v>
      </c>
      <c r="D20" s="75">
        <v>156789.01</v>
      </c>
    </row>
    <row r="21">
      <c r="C21" s="77">
        <v>23.0</v>
      </c>
      <c r="D21" s="75">
        <v>678901.23</v>
      </c>
    </row>
    <row r="22">
      <c r="C22" s="77">
        <v>24.0</v>
      </c>
      <c r="D22" s="75">
        <v>890123.45</v>
      </c>
    </row>
    <row r="23">
      <c r="C23" s="77">
        <v>25.0</v>
      </c>
      <c r="D23" s="75">
        <v>345678.91</v>
      </c>
    </row>
    <row r="24">
      <c r="C24" s="77">
        <v>26.0</v>
      </c>
      <c r="D24" s="75">
        <v>678123.45</v>
      </c>
    </row>
    <row r="25">
      <c r="C25" s="77">
        <v>27.0</v>
      </c>
      <c r="D25" s="75">
        <v>789012.34</v>
      </c>
    </row>
    <row r="26">
      <c r="C26" s="77">
        <v>28.0</v>
      </c>
      <c r="D26" s="75">
        <v>234567.89</v>
      </c>
    </row>
    <row r="27">
      <c r="C27" s="77">
        <v>29.0</v>
      </c>
      <c r="D27" s="75">
        <v>901234.56</v>
      </c>
    </row>
    <row r="28">
      <c r="C28" s="77">
        <v>30.0</v>
      </c>
      <c r="D28" s="75">
        <v>512345.67</v>
      </c>
    </row>
    <row r="29">
      <c r="C29" s="77">
        <v>31.0</v>
      </c>
      <c r="D29" s="75">
        <v>678123.45</v>
      </c>
    </row>
    <row r="30">
      <c r="C30" s="77">
        <v>32.0</v>
      </c>
      <c r="D30" s="75">
        <v>890123.45</v>
      </c>
    </row>
    <row r="31">
      <c r="C31" s="77">
        <v>33.0</v>
      </c>
      <c r="D31" s="75">
        <v>745678.91</v>
      </c>
    </row>
    <row r="32">
      <c r="C32" s="77">
        <v>34.0</v>
      </c>
      <c r="D32" s="75">
        <v>156789.01</v>
      </c>
    </row>
    <row r="33">
      <c r="C33" s="77">
        <v>35.0</v>
      </c>
      <c r="D33" s="75">
        <v>234567.89</v>
      </c>
    </row>
    <row r="34">
      <c r="C34" s="77">
        <v>36.0</v>
      </c>
      <c r="D34" s="75">
        <v>345678.91</v>
      </c>
    </row>
    <row r="35">
      <c r="C35" s="77">
        <v>37.0</v>
      </c>
      <c r="D35" s="75">
        <v>567890.12</v>
      </c>
    </row>
    <row r="36">
      <c r="C36" s="77">
        <v>38.0</v>
      </c>
      <c r="D36" s="75">
        <v>678901.23</v>
      </c>
    </row>
    <row r="37">
      <c r="C37" s="77">
        <v>39.0</v>
      </c>
      <c r="D37" s="75">
        <v>234567.89</v>
      </c>
    </row>
    <row r="38">
      <c r="C38" s="77">
        <v>40.0</v>
      </c>
      <c r="D38" s="75">
        <v>987654.32</v>
      </c>
    </row>
    <row r="39">
      <c r="C39" s="77">
        <v>41.0</v>
      </c>
      <c r="D39" s="75">
        <v>512345.67</v>
      </c>
    </row>
    <row r="40">
      <c r="C40" s="77">
        <v>42.0</v>
      </c>
      <c r="D40" s="75">
        <v>678123.45</v>
      </c>
    </row>
    <row r="41">
      <c r="C41" s="77">
        <v>43.0</v>
      </c>
      <c r="D41" s="75">
        <v>789012.34</v>
      </c>
    </row>
    <row r="42">
      <c r="C42" s="77">
        <v>44.0</v>
      </c>
      <c r="D42" s="75">
        <v>345678.91</v>
      </c>
    </row>
    <row r="43">
      <c r="C43" s="77">
        <v>45.0</v>
      </c>
      <c r="D43" s="75">
        <v>901234.56</v>
      </c>
    </row>
    <row r="44">
      <c r="C44" s="77">
        <v>46.0</v>
      </c>
      <c r="D44" s="75">
        <v>543210.98</v>
      </c>
    </row>
    <row r="45">
      <c r="C45" s="77">
        <v>47.0</v>
      </c>
      <c r="D45" s="75">
        <v>678901.23</v>
      </c>
    </row>
    <row r="46">
      <c r="C46" s="77">
        <v>48.0</v>
      </c>
      <c r="D46" s="75">
        <v>890123.45</v>
      </c>
    </row>
    <row r="47">
      <c r="C47" s="77">
        <v>49.0</v>
      </c>
      <c r="D47" s="75">
        <v>345678.91</v>
      </c>
    </row>
    <row r="48">
      <c r="C48" s="77">
        <v>50.0</v>
      </c>
      <c r="D48" s="75">
        <v>789012.34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75"/>
    <col customWidth="1" min="2" max="2" width="19.63"/>
    <col customWidth="1" min="3" max="6" width="18.88"/>
    <col customWidth="1" min="7" max="7" width="29.5"/>
    <col customWidth="1" min="8" max="8" width="28.0"/>
    <col customWidth="1" min="9" max="9" width="19.0"/>
    <col customWidth="1" min="10" max="10" width="21.75"/>
    <col customWidth="1" min="11" max="11" width="23.13"/>
    <col customWidth="1" min="12" max="12" width="18.88"/>
    <col customWidth="1" min="13" max="13" width="26.63"/>
    <col customWidth="1" min="14" max="19" width="18.88"/>
  </cols>
  <sheetData>
    <row r="1">
      <c r="A1" s="78" t="s">
        <v>33</v>
      </c>
      <c r="B1" s="79" t="s">
        <v>34</v>
      </c>
      <c r="C1" s="79" t="s">
        <v>35</v>
      </c>
      <c r="D1" s="79" t="s">
        <v>2</v>
      </c>
      <c r="E1" s="79" t="s">
        <v>36</v>
      </c>
      <c r="F1" s="79" t="s">
        <v>37</v>
      </c>
      <c r="G1" s="79" t="s">
        <v>38</v>
      </c>
      <c r="H1" s="80" t="s">
        <v>39</v>
      </c>
      <c r="I1" s="81" t="s">
        <v>40</v>
      </c>
      <c r="J1" s="82" t="s">
        <v>41</v>
      </c>
      <c r="K1" s="82" t="s">
        <v>42</v>
      </c>
      <c r="L1" s="82" t="s">
        <v>43</v>
      </c>
      <c r="M1" s="83" t="s">
        <v>44</v>
      </c>
    </row>
  </sheetData>
  <drawing r:id="rId1"/>
  <tableParts count="2">
    <tablePart r:id="rId4"/>
    <tablePart r:id="rId5"/>
  </tableParts>
</worksheet>
</file>