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ErikaPlanteSignal/Desktop/"/>
    </mc:Choice>
  </mc:AlternateContent>
  <bookViews>
    <workbookView xWindow="3180" yWindow="460" windowWidth="23640" windowHeight="16380" tabRatio="500"/>
  </bookViews>
  <sheets>
    <sheet name="Client Activities - Jibble Repo" sheetId="1" r:id="rId1"/>
    <sheet name="Internal Activities - Jibble Re" sheetId="2" r:id="rId2"/>
    <sheet name="Clients - Invoiced Amounts" sheetId="3" r:id="rId3"/>
    <sheet name="Employee Salaries" sheetId="4" r:id="rId4"/>
    <sheet name="Rate Card" sheetId="5" r:id="rId5"/>
  </sheets>
  <definedNames>
    <definedName name="_xlnm._FilterDatabase" localSheetId="0" hidden="1">'Client Activities - Jibble Repo'!$A$6:$AJ$66</definedName>
    <definedName name="_xlnm._FilterDatabase" localSheetId="1" hidden="1">'Internal Activities - Jibble Re'!$A$6:$AJ$108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F10" i="3"/>
  <c r="E11" i="3"/>
  <c r="D11" i="3"/>
  <c r="C11" i="3"/>
  <c r="B11" i="3"/>
  <c r="E10" i="3"/>
  <c r="D10" i="3"/>
  <c r="C10" i="3"/>
  <c r="B10" i="3"/>
  <c r="F5" i="3"/>
  <c r="AL14" i="1"/>
  <c r="AL20" i="1"/>
  <c r="AL28" i="1"/>
  <c r="AL39" i="1"/>
  <c r="AJ38" i="1"/>
  <c r="AL38" i="1"/>
  <c r="AJ37" i="1"/>
  <c r="AL37" i="1"/>
  <c r="AJ36" i="1"/>
  <c r="AL36" i="1"/>
  <c r="AJ35" i="1"/>
  <c r="AL35" i="1"/>
  <c r="AJ34" i="1"/>
  <c r="AL34" i="1"/>
  <c r="AJ33" i="1"/>
  <c r="AL33" i="1"/>
  <c r="AJ32" i="1"/>
  <c r="AL32" i="1"/>
  <c r="AJ31" i="1"/>
  <c r="AL31" i="1"/>
  <c r="AJ30" i="1"/>
  <c r="AL30" i="1"/>
  <c r="AJ29" i="1"/>
  <c r="AL29" i="1"/>
  <c r="AJ27" i="1"/>
  <c r="AL27" i="1"/>
  <c r="AJ26" i="1"/>
  <c r="AL26" i="1"/>
  <c r="AJ25" i="1"/>
  <c r="AL25" i="1"/>
  <c r="AJ24" i="1"/>
  <c r="AL24" i="1"/>
  <c r="AJ23" i="1"/>
  <c r="AL23" i="1"/>
  <c r="AJ22" i="1"/>
  <c r="AL22" i="1"/>
  <c r="AJ21" i="1"/>
  <c r="AL21" i="1"/>
  <c r="AJ19" i="1"/>
  <c r="AL19" i="1"/>
  <c r="AJ18" i="1"/>
  <c r="AL18" i="1"/>
  <c r="AJ17" i="1"/>
  <c r="AL17" i="1"/>
  <c r="AJ16" i="1"/>
  <c r="AL16" i="1"/>
  <c r="AJ15" i="1"/>
  <c r="AL15" i="1"/>
  <c r="AJ13" i="1"/>
  <c r="AL13" i="1"/>
  <c r="AJ12" i="1"/>
  <c r="AL12" i="1"/>
  <c r="AJ11" i="1"/>
  <c r="AL11" i="1"/>
  <c r="AJ10" i="1"/>
  <c r="AL10" i="1"/>
  <c r="AJ9" i="1"/>
  <c r="AL9" i="1"/>
  <c r="AJ8" i="1"/>
  <c r="AL8" i="1"/>
  <c r="AJ7" i="1"/>
  <c r="AL7" i="1"/>
  <c r="AI7" i="1"/>
  <c r="AK7" i="1"/>
  <c r="AI8" i="1"/>
  <c r="AK8" i="1"/>
  <c r="AI9" i="1"/>
  <c r="AK9" i="1"/>
  <c r="AI10" i="1"/>
  <c r="AK10" i="1"/>
  <c r="AI11" i="1"/>
  <c r="AK11" i="1"/>
  <c r="AI12" i="1"/>
  <c r="AK12" i="1"/>
  <c r="AI13" i="1"/>
  <c r="AK13" i="1"/>
  <c r="AK14" i="1"/>
  <c r="F3" i="3"/>
  <c r="AI15" i="1"/>
  <c r="AK15" i="1"/>
  <c r="AI16" i="1"/>
  <c r="AK16" i="1"/>
  <c r="AI17" i="1"/>
  <c r="AK17" i="1"/>
  <c r="AI18" i="1"/>
  <c r="AK18" i="1"/>
  <c r="AI19" i="1"/>
  <c r="AK19" i="1"/>
  <c r="AK20" i="1"/>
  <c r="C6" i="3"/>
  <c r="D6" i="3"/>
  <c r="C3" i="3"/>
  <c r="D3" i="3"/>
  <c r="C4" i="3"/>
  <c r="C5" i="3"/>
  <c r="AI38" i="1"/>
  <c r="AJ66" i="1"/>
  <c r="AI66" i="1"/>
  <c r="AJ65" i="1"/>
  <c r="AI65" i="1"/>
  <c r="AI37" i="1"/>
  <c r="AJ64" i="1"/>
  <c r="AI64" i="1"/>
  <c r="AJ63" i="1"/>
  <c r="AI63" i="1"/>
  <c r="AI36" i="1"/>
  <c r="AJ62" i="1"/>
  <c r="AI62" i="1"/>
  <c r="AI35" i="1"/>
  <c r="AJ61" i="1"/>
  <c r="AI61" i="1"/>
  <c r="AI27" i="1"/>
  <c r="AJ60" i="1"/>
  <c r="AI60" i="1"/>
  <c r="AI34" i="1"/>
  <c r="AJ59" i="1"/>
  <c r="AI59" i="1"/>
  <c r="AJ58" i="1"/>
  <c r="AI58" i="1"/>
  <c r="AI26" i="1"/>
  <c r="AJ57" i="1"/>
  <c r="AI57" i="1"/>
  <c r="AJ56" i="1"/>
  <c r="AI56" i="1"/>
  <c r="AJ55" i="1"/>
  <c r="AI55" i="1"/>
  <c r="AI25" i="1"/>
  <c r="AJ54" i="1"/>
  <c r="AI54" i="1"/>
  <c r="AJ53" i="1"/>
  <c r="AI53" i="1"/>
  <c r="AI24" i="1"/>
  <c r="AJ52" i="1"/>
  <c r="AI52" i="1"/>
  <c r="AI33" i="1"/>
  <c r="AJ51" i="1"/>
  <c r="AI51" i="1"/>
  <c r="AJ50" i="1"/>
  <c r="AI50" i="1"/>
  <c r="AI23" i="1"/>
  <c r="AJ49" i="1"/>
  <c r="AI49" i="1"/>
  <c r="AI32" i="1"/>
  <c r="AJ48" i="1"/>
  <c r="AI48" i="1"/>
  <c r="AJ47" i="1"/>
  <c r="AI47" i="1"/>
  <c r="AI31" i="1"/>
  <c r="AI22" i="1"/>
  <c r="AJ46" i="1"/>
  <c r="AI46" i="1"/>
  <c r="AI30" i="1"/>
  <c r="AJ45" i="1"/>
  <c r="AI45" i="1"/>
  <c r="AJ44" i="1"/>
  <c r="AI44" i="1"/>
  <c r="AJ43" i="1"/>
  <c r="AI43" i="1"/>
  <c r="AI21" i="1"/>
  <c r="AJ42" i="1"/>
  <c r="AI42" i="1"/>
  <c r="AI29" i="1"/>
  <c r="AJ41" i="1"/>
  <c r="AI41" i="1"/>
  <c r="AJ40" i="1"/>
  <c r="AI40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AI79" i="2"/>
  <c r="AJ79" i="2"/>
  <c r="AI80" i="2"/>
  <c r="AJ80" i="2"/>
  <c r="AJ81" i="2"/>
  <c r="AI77" i="2"/>
  <c r="AJ77" i="2"/>
  <c r="AJ78" i="2"/>
  <c r="AI72" i="2"/>
  <c r="AJ72" i="2"/>
  <c r="AI73" i="2"/>
  <c r="AJ73" i="2"/>
  <c r="AI74" i="2"/>
  <c r="AJ74" i="2"/>
  <c r="AI75" i="2"/>
  <c r="AJ75" i="2"/>
  <c r="AJ76" i="2"/>
  <c r="AI65" i="2"/>
  <c r="AJ65" i="2"/>
  <c r="AI66" i="2"/>
  <c r="AJ66" i="2"/>
  <c r="AI67" i="2"/>
  <c r="AJ67" i="2"/>
  <c r="AI68" i="2"/>
  <c r="AJ68" i="2"/>
  <c r="AI69" i="2"/>
  <c r="AJ69" i="2"/>
  <c r="AI70" i="2"/>
  <c r="AJ70" i="2"/>
  <c r="AJ71" i="2"/>
  <c r="AI59" i="2"/>
  <c r="AJ59" i="2"/>
  <c r="AI60" i="2"/>
  <c r="AJ60" i="2"/>
  <c r="AI61" i="2"/>
  <c r="AJ61" i="2"/>
  <c r="AI62" i="2"/>
  <c r="AJ62" i="2"/>
  <c r="AI63" i="2"/>
  <c r="AJ63" i="2"/>
  <c r="AJ64" i="2"/>
  <c r="AI40" i="2"/>
  <c r="AJ40" i="2"/>
  <c r="AI41" i="2"/>
  <c r="AJ41" i="2"/>
  <c r="AI42" i="2"/>
  <c r="AJ42" i="2"/>
  <c r="AI43" i="2"/>
  <c r="AJ43" i="2"/>
  <c r="AI44" i="2"/>
  <c r="AJ44" i="2"/>
  <c r="AI45" i="2"/>
  <c r="AJ45" i="2"/>
  <c r="AI46" i="2"/>
  <c r="AJ46" i="2"/>
  <c r="AI47" i="2"/>
  <c r="AJ47" i="2"/>
  <c r="AI48" i="2"/>
  <c r="AJ48" i="2"/>
  <c r="AI49" i="2"/>
  <c r="AJ49" i="2"/>
  <c r="AI50" i="2"/>
  <c r="AJ50" i="2"/>
  <c r="AI51" i="2"/>
  <c r="AJ51" i="2"/>
  <c r="AI52" i="2"/>
  <c r="AJ52" i="2"/>
  <c r="AI53" i="2"/>
  <c r="AJ53" i="2"/>
  <c r="AI54" i="2"/>
  <c r="AJ54" i="2"/>
  <c r="AI55" i="2"/>
  <c r="AJ55" i="2"/>
  <c r="AI56" i="2"/>
  <c r="AJ56" i="2"/>
  <c r="AI57" i="2"/>
  <c r="AJ57" i="2"/>
  <c r="AJ58" i="2"/>
  <c r="AI37" i="2"/>
  <c r="AJ37" i="2"/>
  <c r="AI38" i="2"/>
  <c r="AJ38" i="2"/>
  <c r="AJ39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J36" i="2"/>
  <c r="AI26" i="2"/>
  <c r="AJ26" i="2"/>
  <c r="AI27" i="2"/>
  <c r="AJ27" i="2"/>
  <c r="AJ28" i="2"/>
  <c r="AI23" i="2"/>
  <c r="AJ23" i="2"/>
  <c r="AI24" i="2"/>
  <c r="AJ24" i="2"/>
  <c r="AJ25" i="2"/>
  <c r="AI19" i="2"/>
  <c r="AJ19" i="2"/>
  <c r="AI20" i="2"/>
  <c r="AJ20" i="2"/>
  <c r="AI21" i="2"/>
  <c r="AJ21" i="2"/>
  <c r="AJ22" i="2"/>
  <c r="AI16" i="2"/>
  <c r="AJ16" i="2"/>
  <c r="AI17" i="2"/>
  <c r="AJ17" i="2"/>
  <c r="AJ18" i="2"/>
  <c r="AI7" i="2"/>
  <c r="AJ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J15" i="2"/>
  <c r="AI106" i="2"/>
  <c r="AJ106" i="2"/>
  <c r="AI105" i="2"/>
  <c r="AJ105" i="2"/>
  <c r="AI104" i="2"/>
  <c r="AJ104" i="2"/>
  <c r="AI103" i="2"/>
  <c r="AJ103" i="2"/>
  <c r="AI102" i="2"/>
  <c r="AJ102" i="2"/>
  <c r="AI101" i="2"/>
  <c r="AJ101" i="2"/>
  <c r="AI100" i="2"/>
  <c r="AJ100" i="2"/>
  <c r="AI99" i="2"/>
  <c r="AJ99" i="2"/>
  <c r="AI98" i="2"/>
  <c r="AJ98" i="2"/>
  <c r="AI97" i="2"/>
  <c r="AJ97" i="2"/>
  <c r="AI96" i="2"/>
  <c r="AJ96" i="2"/>
  <c r="AI95" i="2"/>
  <c r="AJ95" i="2"/>
  <c r="AI94" i="2"/>
  <c r="AJ94" i="2"/>
  <c r="AI93" i="2"/>
  <c r="AJ93" i="2"/>
  <c r="AI92" i="2"/>
  <c r="AJ92" i="2"/>
  <c r="AI91" i="2"/>
  <c r="AJ91" i="2"/>
  <c r="AI90" i="2"/>
  <c r="AJ90" i="2"/>
  <c r="AI89" i="2"/>
  <c r="AJ89" i="2"/>
  <c r="AI88" i="2"/>
  <c r="AJ88" i="2"/>
  <c r="AI87" i="2"/>
  <c r="AJ87" i="2"/>
  <c r="AI86" i="2"/>
  <c r="AJ86" i="2"/>
  <c r="AI85" i="2"/>
  <c r="AJ85" i="2"/>
  <c r="AI84" i="2"/>
  <c r="AJ84" i="2"/>
  <c r="AI83" i="2"/>
  <c r="AJ83" i="2"/>
  <c r="AI82" i="2"/>
  <c r="AJ82" i="2"/>
  <c r="BT93" i="2"/>
  <c r="BU93" i="2"/>
  <c r="BT92" i="2"/>
  <c r="BU92" i="2"/>
  <c r="BT91" i="2"/>
  <c r="BU91" i="2"/>
  <c r="BT90" i="2"/>
  <c r="BU90" i="2"/>
  <c r="BT89" i="2"/>
  <c r="BU89" i="2"/>
  <c r="BT88" i="2"/>
  <c r="BU88" i="2"/>
  <c r="BT87" i="2"/>
  <c r="BU87" i="2"/>
  <c r="BT86" i="2"/>
  <c r="BU86" i="2"/>
  <c r="BT85" i="2"/>
  <c r="BU85" i="2"/>
  <c r="BT84" i="2"/>
  <c r="BU84" i="2"/>
  <c r="BT83" i="2"/>
  <c r="BU83" i="2"/>
  <c r="BT82" i="2"/>
  <c r="BU82" i="2"/>
  <c r="BT81" i="2"/>
  <c r="BU81" i="2"/>
  <c r="BT80" i="2"/>
  <c r="BU80" i="2"/>
  <c r="BT79" i="2"/>
  <c r="BU79" i="2"/>
  <c r="BT78" i="2"/>
  <c r="BU78" i="2"/>
  <c r="BT77" i="2"/>
  <c r="BU77" i="2"/>
  <c r="BT76" i="2"/>
  <c r="BU76" i="2"/>
  <c r="BT75" i="2"/>
  <c r="BU75" i="2"/>
  <c r="BT74" i="2"/>
  <c r="BU74" i="2"/>
  <c r="BT73" i="2"/>
  <c r="BU73" i="2"/>
  <c r="BT72" i="2"/>
  <c r="BU72" i="2"/>
  <c r="BT71" i="2"/>
  <c r="BU71" i="2"/>
  <c r="BT70" i="2"/>
  <c r="BU70" i="2"/>
  <c r="BT69" i="2"/>
  <c r="BU69" i="2"/>
  <c r="BT68" i="2"/>
  <c r="BU68" i="2"/>
  <c r="BT67" i="2"/>
  <c r="BU67" i="2"/>
  <c r="BT66" i="2"/>
  <c r="BU66" i="2"/>
  <c r="BT65" i="2"/>
  <c r="BU65" i="2"/>
  <c r="BT64" i="2"/>
  <c r="BU64" i="2"/>
  <c r="BT63" i="2"/>
  <c r="BU63" i="2"/>
  <c r="BT62" i="2"/>
  <c r="BU62" i="2"/>
  <c r="BT61" i="2"/>
  <c r="BU61" i="2"/>
  <c r="BT60" i="2"/>
  <c r="BU60" i="2"/>
  <c r="BT59" i="2"/>
  <c r="BU59" i="2"/>
  <c r="BT58" i="2"/>
  <c r="BU58" i="2"/>
  <c r="BT57" i="2"/>
  <c r="BU57" i="2"/>
  <c r="BT56" i="2"/>
  <c r="BU56" i="2"/>
  <c r="BT55" i="2"/>
  <c r="BU55" i="2"/>
  <c r="BT54" i="2"/>
  <c r="BU54" i="2"/>
  <c r="BT53" i="2"/>
  <c r="BU53" i="2"/>
  <c r="BT52" i="2"/>
  <c r="BU52" i="2"/>
  <c r="BT51" i="2"/>
  <c r="BU51" i="2"/>
  <c r="BT50" i="2"/>
  <c r="BU50" i="2"/>
  <c r="BT49" i="2"/>
  <c r="BU49" i="2"/>
  <c r="BT48" i="2"/>
  <c r="BU48" i="2"/>
  <c r="BT47" i="2"/>
  <c r="BU47" i="2"/>
  <c r="BT46" i="2"/>
  <c r="BU46" i="2"/>
  <c r="BT45" i="2"/>
  <c r="BU45" i="2"/>
  <c r="BT44" i="2"/>
  <c r="BU44" i="2"/>
  <c r="BT43" i="2"/>
  <c r="BU43" i="2"/>
  <c r="BT42" i="2"/>
  <c r="BU42" i="2"/>
  <c r="BT41" i="2"/>
  <c r="BU41" i="2"/>
  <c r="BT40" i="2"/>
  <c r="BU40" i="2"/>
  <c r="BT39" i="2"/>
  <c r="BU39" i="2"/>
  <c r="BT38" i="2"/>
  <c r="BU38" i="2"/>
  <c r="BT37" i="2"/>
  <c r="BU37" i="2"/>
  <c r="BT36" i="2"/>
  <c r="BU36" i="2"/>
  <c r="BT35" i="2"/>
  <c r="BU35" i="2"/>
  <c r="BT34" i="2"/>
  <c r="BU34" i="2"/>
  <c r="BT33" i="2"/>
  <c r="BU33" i="2"/>
  <c r="BT32" i="2"/>
  <c r="BU32" i="2"/>
  <c r="BT31" i="2"/>
  <c r="BU31" i="2"/>
  <c r="BT30" i="2"/>
  <c r="BU30" i="2"/>
  <c r="BT29" i="2"/>
  <c r="BU29" i="2"/>
  <c r="BT28" i="2"/>
  <c r="BU28" i="2"/>
  <c r="BT27" i="2"/>
  <c r="BU27" i="2"/>
  <c r="BT26" i="2"/>
  <c r="BU26" i="2"/>
  <c r="BT25" i="2"/>
  <c r="BU25" i="2"/>
  <c r="BT24" i="2"/>
  <c r="BU24" i="2"/>
  <c r="BT23" i="2"/>
  <c r="BU23" i="2"/>
  <c r="BT22" i="2"/>
  <c r="BU22" i="2"/>
  <c r="BT21" i="2"/>
  <c r="BU21" i="2"/>
  <c r="BT20" i="2"/>
  <c r="BU20" i="2"/>
  <c r="BT19" i="2"/>
  <c r="BU19" i="2"/>
  <c r="BT18" i="2"/>
  <c r="BU18" i="2"/>
  <c r="BT17" i="2"/>
  <c r="BU17" i="2"/>
  <c r="BT16" i="2"/>
  <c r="BU16" i="2"/>
  <c r="BT15" i="2"/>
  <c r="BU15" i="2"/>
  <c r="BT14" i="2"/>
  <c r="BU14" i="2"/>
  <c r="BT13" i="2"/>
  <c r="BU13" i="2"/>
  <c r="BT12" i="2"/>
  <c r="BU12" i="2"/>
  <c r="BT11" i="2"/>
  <c r="BU11" i="2"/>
  <c r="BT10" i="2"/>
  <c r="BU10" i="2"/>
  <c r="BT9" i="2"/>
  <c r="BU9" i="2"/>
  <c r="BT8" i="2"/>
  <c r="BU8" i="2"/>
  <c r="BT7" i="2"/>
  <c r="BU7" i="2"/>
  <c r="G4" i="3"/>
  <c r="E2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D54" i="4"/>
  <c r="D52" i="4"/>
  <c r="D50" i="4"/>
  <c r="D48" i="4"/>
  <c r="D46" i="4"/>
  <c r="D44" i="4"/>
  <c r="D42" i="4"/>
  <c r="D40" i="4"/>
  <c r="D38" i="4"/>
  <c r="D36" i="4"/>
  <c r="D34" i="4"/>
  <c r="D32" i="4"/>
  <c r="D30" i="4"/>
  <c r="D28" i="4"/>
  <c r="D26" i="4"/>
  <c r="D24" i="4"/>
  <c r="D22" i="4"/>
  <c r="D20" i="4"/>
  <c r="D18" i="4"/>
  <c r="D16" i="4"/>
  <c r="D14" i="4"/>
  <c r="D12" i="4"/>
  <c r="D10" i="4"/>
  <c r="D8" i="4"/>
  <c r="D6" i="4"/>
  <c r="D4" i="4"/>
  <c r="D2" i="4"/>
</calcChain>
</file>

<file path=xl/sharedStrings.xml><?xml version="1.0" encoding="utf-8"?>
<sst xmlns="http://schemas.openxmlformats.org/spreadsheetml/2006/main" count="545" uniqueCount="106">
  <si>
    <t>Team Name:</t>
  </si>
  <si>
    <t>Project Name</t>
  </si>
  <si>
    <t>FreshWorks Studio</t>
  </si>
  <si>
    <t>Export Duration:</t>
  </si>
  <si>
    <t>Monthly</t>
  </si>
  <si>
    <t>From:</t>
  </si>
  <si>
    <t>Contract Type</t>
  </si>
  <si>
    <t>Invoice Currency</t>
  </si>
  <si>
    <t>Notes</t>
  </si>
  <si>
    <t>A Place for Mom</t>
  </si>
  <si>
    <t>To:</t>
  </si>
  <si>
    <t>Time and Materials</t>
  </si>
  <si>
    <t>USD</t>
  </si>
  <si>
    <t>Name</t>
  </si>
  <si>
    <t>Activity Name</t>
  </si>
  <si>
    <t>Activity Code</t>
  </si>
  <si>
    <t>Invoice for April only</t>
  </si>
  <si>
    <t>Sailing</t>
  </si>
  <si>
    <t>Fixed Price</t>
  </si>
  <si>
    <t>CAD</t>
  </si>
  <si>
    <t>Invoice was for March and April combined</t>
  </si>
  <si>
    <t>Hootsuite (GMB)</t>
  </si>
  <si>
    <t>Totals</t>
  </si>
  <si>
    <t>Adam Dubicki</t>
  </si>
  <si>
    <t>Mines</t>
  </si>
  <si>
    <t>Total</t>
  </si>
  <si>
    <t>A Place For Mom</t>
  </si>
  <si>
    <t>Alexa Rowe</t>
  </si>
  <si>
    <t>Billin Yu</t>
  </si>
  <si>
    <t>Brendan Walker</t>
  </si>
  <si>
    <t>Learning &amp; Development</t>
  </si>
  <si>
    <t>Gyanesh Mishra</t>
  </si>
  <si>
    <t>Project Management</t>
  </si>
  <si>
    <t>BC Mines</t>
  </si>
  <si>
    <t>Ian Myrfield</t>
  </si>
  <si>
    <t>Marketing General</t>
  </si>
  <si>
    <t>Icaro Oliveira</t>
  </si>
  <si>
    <t>JP DuBouchard</t>
  </si>
  <si>
    <t>HR &amp; Recruitment</t>
  </si>
  <si>
    <t>Administrative Meetings</t>
  </si>
  <si>
    <t>Jared Jewitt</t>
  </si>
  <si>
    <t>Android General</t>
  </si>
  <si>
    <t>Jason Verbitsky</t>
  </si>
  <si>
    <t>Jon Sharman</t>
  </si>
  <si>
    <t>Role</t>
  </si>
  <si>
    <t>Salary /annum (CAD)</t>
  </si>
  <si>
    <t>Intermediate Developer</t>
  </si>
  <si>
    <t>Operations</t>
  </si>
  <si>
    <t>Judy Lee</t>
  </si>
  <si>
    <t>Karen Bao</t>
  </si>
  <si>
    <t>iOS General</t>
  </si>
  <si>
    <t>Kendall Olsen-Maier</t>
  </si>
  <si>
    <t>*Please note all salaries are completely fabricated for the sole purpose of this selection test</t>
  </si>
  <si>
    <t>Project Manager</t>
  </si>
  <si>
    <t>Designer</t>
  </si>
  <si>
    <t>Kit Armstrong</t>
  </si>
  <si>
    <t>QA</t>
  </si>
  <si>
    <t>Junior Developer</t>
  </si>
  <si>
    <t>Meredith Mumby</t>
  </si>
  <si>
    <t>Nathan Calvank</t>
  </si>
  <si>
    <t>Nilay Sondagar</t>
  </si>
  <si>
    <t>BA General</t>
  </si>
  <si>
    <t>Rachit Khare</t>
  </si>
  <si>
    <t>Rai Arya</t>
  </si>
  <si>
    <t>Sienna Blumstengel</t>
  </si>
  <si>
    <t>Business Analyst</t>
  </si>
  <si>
    <t>Skyler Smith</t>
  </si>
  <si>
    <t>Steve Calder</t>
  </si>
  <si>
    <t>Tatianna Landry</t>
  </si>
  <si>
    <t>Vivek Chanddru</t>
  </si>
  <si>
    <t>Frontend General</t>
  </si>
  <si>
    <t>Vivian Zhang</t>
  </si>
  <si>
    <t>Zachary Broitman</t>
  </si>
  <si>
    <t>Backend General</t>
  </si>
  <si>
    <t>Total Hours Clocked</t>
  </si>
  <si>
    <t>Sales</t>
  </si>
  <si>
    <t>Rate (CAD)</t>
  </si>
  <si>
    <t>$80/h</t>
  </si>
  <si>
    <t>*Please note all rates are completely fabricated for the sole purpose of this selection test</t>
  </si>
  <si>
    <t>$100/h</t>
  </si>
  <si>
    <t>$120/h</t>
  </si>
  <si>
    <t>$110/h</t>
  </si>
  <si>
    <t>$90/h</t>
  </si>
  <si>
    <t>RFP general</t>
  </si>
  <si>
    <t>Total Cost</t>
  </si>
  <si>
    <t>Salary/month (CAD)</t>
  </si>
  <si>
    <t>Salary/hour</t>
  </si>
  <si>
    <t>April Invoice Amount Pre Tax</t>
  </si>
  <si>
    <t>April Invoice Amount After Tax (GST 5%)</t>
  </si>
  <si>
    <t>Invoice Pre Tax CAD</t>
  </si>
  <si>
    <t>April Only Revenue Pre Tax</t>
  </si>
  <si>
    <t>Note: Value in green used for Gross Profit Calculations</t>
  </si>
  <si>
    <t>Note: Values in green used for internal activities expence and client activities cost (in Gross Profit calculations)</t>
  </si>
  <si>
    <t>Note: Values in green are Internal Activity totals for April</t>
  </si>
  <si>
    <t>Client Rate</t>
  </si>
  <si>
    <t>Hourly Cost</t>
  </si>
  <si>
    <t>Note: in this second table (copy) it displays the activities as given by employee. In the first Table, I have used the filter tool to arrange by activity, then summed the totals by activity.</t>
  </si>
  <si>
    <t>Note: in this second table (copy) it displays the activities as given by employee. In the first Table, I have used the filter tool to arrange by project.</t>
  </si>
  <si>
    <t>Amount Invoiced (Pre Tax)</t>
  </si>
  <si>
    <t>Salary Expense</t>
  </si>
  <si>
    <t>Note: I multiplies the client rate and hourly cost each by the hours spent by each employee on a project to get amount to be invoiced for T&amp; M projects and salary expense used in Grodd Profit Calculation.</t>
  </si>
  <si>
    <t>Revenue</t>
  </si>
  <si>
    <t>Gross Profit for Project $ CAD</t>
  </si>
  <si>
    <t>Gross Profit % of Project</t>
  </si>
  <si>
    <t>Gross Profit % of Total Revenue</t>
  </si>
  <si>
    <t>Hootsuite GMB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</si>
</sst>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dd\-mmm\-yyyy"/>
    <numFmt numFmtId="165" formatCode="d\-mmm\-yyyy"/>
    <numFmt numFmtId="166" formatCode="d\-mmm"/>
    <numFmt numFmtId="167" formatCode="&quot;$&quot;#,##0.00"/>
  </numFmts>
  <fonts count="12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0"/>
      <name val="Arial"/>
    </font>
    <font>
      <b/>
      <sz val="10"/>
      <name val="Arial"/>
    </font>
    <font>
      <u/>
      <sz val="12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2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40404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right"/>
    </xf>
    <xf numFmtId="0" fontId="3" fillId="3" borderId="0" xfId="0" applyFont="1" applyFill="1"/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/>
    <xf numFmtId="165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166" fontId="1" fillId="0" borderId="1" xfId="0" applyNumberFormat="1" applyFont="1" applyBorder="1" applyAlignment="1"/>
    <xf numFmtId="167" fontId="3" fillId="0" borderId="0" xfId="0" applyNumberFormat="1" applyFont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/>
    <xf numFmtId="3" fontId="3" fillId="0" borderId="1" xfId="0" applyNumberFormat="1" applyFont="1" applyBorder="1" applyAlignment="1"/>
    <xf numFmtId="0" fontId="8" fillId="0" borderId="1" xfId="0" applyFont="1" applyBorder="1"/>
    <xf numFmtId="0" fontId="3" fillId="0" borderId="1" xfId="0" applyFont="1" applyBorder="1"/>
    <xf numFmtId="0" fontId="8" fillId="0" borderId="0" xfId="0" applyFont="1"/>
    <xf numFmtId="0" fontId="3" fillId="0" borderId="1" xfId="0" applyFont="1" applyBorder="1" applyAlignment="1"/>
    <xf numFmtId="44" fontId="0" fillId="0" borderId="0" xfId="1" applyFont="1" applyAlignment="1"/>
    <xf numFmtId="44" fontId="0" fillId="0" borderId="0" xfId="0" applyNumberFormat="1" applyFont="1" applyAlignment="1"/>
    <xf numFmtId="44" fontId="4" fillId="2" borderId="0" xfId="1" applyFont="1" applyFill="1" applyAlignment="1">
      <alignment horizontal="center"/>
    </xf>
    <xf numFmtId="44" fontId="3" fillId="3" borderId="0" xfId="1" applyFont="1" applyFill="1"/>
    <xf numFmtId="44" fontId="3" fillId="0" borderId="0" xfId="1" applyFont="1" applyAlignment="1"/>
    <xf numFmtId="44" fontId="1" fillId="0" borderId="2" xfId="1" applyFont="1" applyFill="1" applyBorder="1" applyAlignment="1"/>
    <xf numFmtId="44" fontId="1" fillId="0" borderId="0" xfId="1" applyFont="1" applyFill="1" applyBorder="1" applyAlignment="1"/>
    <xf numFmtId="0" fontId="10" fillId="0" borderId="0" xfId="0" applyFont="1" applyAlignment="1"/>
    <xf numFmtId="44" fontId="10" fillId="0" borderId="0" xfId="1" applyFont="1" applyAlignment="1"/>
    <xf numFmtId="44" fontId="11" fillId="0" borderId="0" xfId="1" applyFont="1" applyAlignment="1"/>
    <xf numFmtId="44" fontId="11" fillId="4" borderId="0" xfId="1" applyFont="1" applyFill="1" applyAlignment="1"/>
    <xf numFmtId="44" fontId="3" fillId="5" borderId="0" xfId="0" applyNumberFormat="1" applyFont="1" applyFill="1" applyAlignment="1">
      <alignment horizontal="center"/>
    </xf>
    <xf numFmtId="44" fontId="11" fillId="5" borderId="0" xfId="1" applyFont="1" applyFill="1" applyAlignment="1"/>
    <xf numFmtId="44" fontId="3" fillId="0" borderId="0" xfId="0" applyNumberFormat="1" applyFont="1" applyFill="1" applyAlignment="1">
      <alignment horizontal="center"/>
    </xf>
    <xf numFmtId="44" fontId="0" fillId="5" borderId="0" xfId="1" applyFont="1" applyFill="1" applyAlignment="1"/>
    <xf numFmtId="0" fontId="10" fillId="0" borderId="0" xfId="0" applyFont="1" applyAlignment="1">
      <alignment horizontal="left" vertical="top" wrapText="1"/>
    </xf>
    <xf numFmtId="0" fontId="1" fillId="0" borderId="1" xfId="0" applyFont="1" applyFill="1" applyBorder="1" applyAlignment="1"/>
    <xf numFmtId="44" fontId="0" fillId="0" borderId="0" xfId="1" applyFont="1" applyFill="1" applyAlignment="1"/>
    <xf numFmtId="0" fontId="3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44" fontId="10" fillId="0" borderId="0" xfId="0" applyNumberFormat="1" applyFont="1" applyAlignment="1"/>
    <xf numFmtId="44" fontId="10" fillId="5" borderId="0" xfId="0" applyNumberFormat="1" applyFont="1" applyFill="1" applyAlignment="1"/>
    <xf numFmtId="44" fontId="10" fillId="0" borderId="3" xfId="1" applyFont="1" applyBorder="1" applyAlignment="1">
      <alignment horizontal="left" vertical="top" wrapText="1"/>
    </xf>
    <xf numFmtId="44" fontId="10" fillId="0" borderId="0" xfId="1" applyFont="1" applyAlignment="1">
      <alignment horizontal="left" vertical="top" wrapText="1"/>
    </xf>
    <xf numFmtId="44" fontId="10" fillId="0" borderId="0" xfId="1" applyFont="1" applyBorder="1" applyAlignment="1">
      <alignment horizontal="left" vertical="top" wrapText="1"/>
    </xf>
    <xf numFmtId="44" fontId="10" fillId="0" borderId="0" xfId="1" applyFont="1" applyBorder="1" applyAlignment="1">
      <alignment vertical="top" wrapText="1"/>
    </xf>
    <xf numFmtId="44" fontId="11" fillId="0" borderId="0" xfId="1" applyFont="1" applyFill="1" applyAlignment="1"/>
    <xf numFmtId="9" fontId="0" fillId="0" borderId="0" xfId="2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X68"/>
  <sheetViews>
    <sheetView tabSelected="1" workbookViewId="0">
      <selection activeCell="AN17" sqref="AN17"/>
    </sheetView>
  </sheetViews>
  <sheetFormatPr baseColWidth="10" defaultColWidth="14.5" defaultRowHeight="15.75" customHeight="1" x14ac:dyDescent="0.15"/>
  <cols>
    <col min="1" max="1" width="17.83203125" customWidth="1"/>
    <col min="2" max="2" width="23.33203125" customWidth="1"/>
    <col min="4" max="33" width="0" hidden="1" customWidth="1"/>
    <col min="36" max="36" width="14.5" style="23"/>
    <col min="37" max="37" width="22" style="23" customWidth="1"/>
    <col min="38" max="39" width="14.5" style="23"/>
    <col min="44" max="73" width="0" hidden="1" customWidth="1"/>
  </cols>
  <sheetData>
    <row r="1" spans="1:76" ht="16" x14ac:dyDescent="0.2">
      <c r="A1" s="1" t="s">
        <v>0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76" ht="16" customHeight="1" x14ac:dyDescent="0.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47" t="s">
        <v>97</v>
      </c>
      <c r="AJ2" s="49"/>
      <c r="AK2" s="49"/>
      <c r="AL2" s="49" t="s">
        <v>100</v>
      </c>
      <c r="AM2" s="49"/>
      <c r="AN2" s="49"/>
      <c r="AO2" s="49"/>
      <c r="AP2" s="50"/>
      <c r="AQ2" s="50"/>
    </row>
    <row r="3" spans="1:76" ht="16" customHeight="1" x14ac:dyDescent="0.2">
      <c r="A3" s="5" t="s">
        <v>5</v>
      </c>
      <c r="B3" s="7">
        <v>43556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7"/>
      <c r="AJ3" s="49"/>
      <c r="AK3" s="49"/>
      <c r="AL3" s="49"/>
      <c r="AM3" s="49"/>
      <c r="AN3" s="49"/>
      <c r="AO3" s="49"/>
      <c r="AP3" s="50"/>
      <c r="AQ3" s="50"/>
    </row>
    <row r="4" spans="1:76" ht="16" x14ac:dyDescent="0.2">
      <c r="A4" s="5" t="s">
        <v>10</v>
      </c>
      <c r="B4" s="9">
        <v>43585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7"/>
      <c r="AJ4" s="49"/>
      <c r="AK4" s="49"/>
      <c r="AL4" s="49"/>
      <c r="AM4" s="49"/>
      <c r="AN4" s="49"/>
      <c r="AO4" s="49"/>
      <c r="AP4" s="50"/>
      <c r="AQ4" s="50"/>
    </row>
    <row r="5" spans="1:7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76" ht="16" x14ac:dyDescent="0.2">
      <c r="A6" s="1" t="s">
        <v>13</v>
      </c>
      <c r="B6" s="1" t="s">
        <v>14</v>
      </c>
      <c r="C6" s="1" t="s">
        <v>15</v>
      </c>
      <c r="D6" s="11">
        <v>43556</v>
      </c>
      <c r="E6" s="11">
        <v>43557</v>
      </c>
      <c r="F6" s="11">
        <v>43558</v>
      </c>
      <c r="G6" s="11">
        <v>43559</v>
      </c>
      <c r="H6" s="11">
        <v>43560</v>
      </c>
      <c r="I6" s="11">
        <v>43561</v>
      </c>
      <c r="J6" s="11">
        <v>43562</v>
      </c>
      <c r="K6" s="11">
        <v>43563</v>
      </c>
      <c r="L6" s="11">
        <v>43564</v>
      </c>
      <c r="M6" s="11">
        <v>43565</v>
      </c>
      <c r="N6" s="11">
        <v>43566</v>
      </c>
      <c r="O6" s="11">
        <v>43567</v>
      </c>
      <c r="P6" s="11">
        <v>43568</v>
      </c>
      <c r="Q6" s="11">
        <v>43569</v>
      </c>
      <c r="R6" s="11">
        <v>43570</v>
      </c>
      <c r="S6" s="11">
        <v>43571</v>
      </c>
      <c r="T6" s="11">
        <v>43572</v>
      </c>
      <c r="U6" s="11">
        <v>43573</v>
      </c>
      <c r="V6" s="11">
        <v>43574</v>
      </c>
      <c r="W6" s="11">
        <v>43575</v>
      </c>
      <c r="X6" s="11">
        <v>43576</v>
      </c>
      <c r="Y6" s="11">
        <v>43577</v>
      </c>
      <c r="Z6" s="11">
        <v>43578</v>
      </c>
      <c r="AA6" s="11">
        <v>43579</v>
      </c>
      <c r="AB6" s="11">
        <v>43580</v>
      </c>
      <c r="AC6" s="11">
        <v>43581</v>
      </c>
      <c r="AD6" s="11">
        <v>43582</v>
      </c>
      <c r="AE6" s="11">
        <v>43583</v>
      </c>
      <c r="AF6" s="11">
        <v>43584</v>
      </c>
      <c r="AG6" s="11">
        <v>43585</v>
      </c>
      <c r="AH6" s="1" t="s">
        <v>22</v>
      </c>
      <c r="AI6" s="30" t="s">
        <v>94</v>
      </c>
      <c r="AJ6" s="30" t="s">
        <v>95</v>
      </c>
      <c r="AK6" s="30" t="s">
        <v>98</v>
      </c>
      <c r="AL6" s="30" t="s">
        <v>99</v>
      </c>
      <c r="AO6" s="1" t="s">
        <v>13</v>
      </c>
      <c r="AP6" s="1" t="s">
        <v>14</v>
      </c>
      <c r="AQ6" s="1" t="s">
        <v>15</v>
      </c>
      <c r="AR6" s="11">
        <v>43556</v>
      </c>
      <c r="AS6" s="11">
        <v>43557</v>
      </c>
      <c r="AT6" s="11">
        <v>43558</v>
      </c>
      <c r="AU6" s="11">
        <v>43559</v>
      </c>
      <c r="AV6" s="11">
        <v>43560</v>
      </c>
      <c r="AW6" s="11">
        <v>43561</v>
      </c>
      <c r="AX6" s="11">
        <v>43562</v>
      </c>
      <c r="AY6" s="11">
        <v>43563</v>
      </c>
      <c r="AZ6" s="11">
        <v>43564</v>
      </c>
      <c r="BA6" s="11">
        <v>43565</v>
      </c>
      <c r="BB6" s="11">
        <v>43566</v>
      </c>
      <c r="BC6" s="11">
        <v>43567</v>
      </c>
      <c r="BD6" s="11">
        <v>43568</v>
      </c>
      <c r="BE6" s="11">
        <v>43569</v>
      </c>
      <c r="BF6" s="11">
        <v>43570</v>
      </c>
      <c r="BG6" s="11">
        <v>43571</v>
      </c>
      <c r="BH6" s="11">
        <v>43572</v>
      </c>
      <c r="BI6" s="11">
        <v>43573</v>
      </c>
      <c r="BJ6" s="11">
        <v>43574</v>
      </c>
      <c r="BK6" s="11">
        <v>43575</v>
      </c>
      <c r="BL6" s="11">
        <v>43576</v>
      </c>
      <c r="BM6" s="11">
        <v>43577</v>
      </c>
      <c r="BN6" s="11">
        <v>43578</v>
      </c>
      <c r="BO6" s="11">
        <v>43579</v>
      </c>
      <c r="BP6" s="11">
        <v>43580</v>
      </c>
      <c r="BQ6" s="11">
        <v>43581</v>
      </c>
      <c r="BR6" s="11">
        <v>43582</v>
      </c>
      <c r="BS6" s="11">
        <v>43583</v>
      </c>
      <c r="BT6" s="11">
        <v>43584</v>
      </c>
      <c r="BU6" s="11">
        <v>43585</v>
      </c>
      <c r="BV6" s="1" t="s">
        <v>22</v>
      </c>
      <c r="BW6" s="30" t="s">
        <v>94</v>
      </c>
      <c r="BX6" s="30" t="s">
        <v>95</v>
      </c>
    </row>
    <row r="7" spans="1:76" ht="16" x14ac:dyDescent="0.2">
      <c r="A7" s="22"/>
      <c r="B7" s="2" t="s">
        <v>26</v>
      </c>
      <c r="C7" s="13">
        <v>75</v>
      </c>
      <c r="D7" s="15">
        <v>8.18</v>
      </c>
      <c r="E7" s="15">
        <v>9.3699999999999992</v>
      </c>
      <c r="F7" s="15">
        <v>8.6999999999999993</v>
      </c>
      <c r="G7" s="15">
        <v>8.2100000000000009</v>
      </c>
      <c r="H7" s="15">
        <v>7.42</v>
      </c>
      <c r="I7" s="15">
        <v>0</v>
      </c>
      <c r="J7" s="15">
        <v>0</v>
      </c>
      <c r="K7" s="15">
        <v>8.43</v>
      </c>
      <c r="L7" s="15">
        <v>8.1</v>
      </c>
      <c r="M7" s="15">
        <v>8.36</v>
      </c>
      <c r="N7" s="15">
        <v>6.99</v>
      </c>
      <c r="O7" s="15">
        <v>0</v>
      </c>
      <c r="P7" s="15">
        <v>0</v>
      </c>
      <c r="Q7" s="15">
        <v>0</v>
      </c>
      <c r="R7" s="15">
        <v>8.09</v>
      </c>
      <c r="S7" s="15">
        <v>9.44</v>
      </c>
      <c r="T7" s="15">
        <v>6.23</v>
      </c>
      <c r="U7" s="15">
        <v>6.53</v>
      </c>
      <c r="V7" s="15">
        <v>0</v>
      </c>
      <c r="W7" s="15">
        <v>0</v>
      </c>
      <c r="X7" s="15">
        <v>0</v>
      </c>
      <c r="Y7" s="15">
        <v>8.4700000000000006</v>
      </c>
      <c r="Z7" s="15">
        <v>6.07</v>
      </c>
      <c r="AA7" s="15">
        <v>8.09</v>
      </c>
      <c r="AB7" s="15">
        <v>9.85</v>
      </c>
      <c r="AC7" s="15">
        <v>7.13</v>
      </c>
      <c r="AD7" s="15">
        <v>0</v>
      </c>
      <c r="AE7" s="15">
        <v>0</v>
      </c>
      <c r="AF7" s="15">
        <v>8.91</v>
      </c>
      <c r="AG7" s="15">
        <v>8.6300000000000008</v>
      </c>
      <c r="AH7" s="16">
        <v>161.19999999999999</v>
      </c>
      <c r="AI7" s="24">
        <f>'Employee Salaries'!$F$2</f>
        <v>100</v>
      </c>
      <c r="AJ7" s="24">
        <f>'Employee Salaries'!$E$2</f>
        <v>32.552083333333329</v>
      </c>
      <c r="AK7" s="24">
        <f>AH7*AI7</f>
        <v>16119.999999999998</v>
      </c>
      <c r="AL7" s="24">
        <f>AH7*AJ7</f>
        <v>5247.3958333333321</v>
      </c>
      <c r="AO7" s="2" t="s">
        <v>23</v>
      </c>
      <c r="AP7" s="2" t="s">
        <v>25</v>
      </c>
      <c r="AQ7" s="22"/>
      <c r="AR7" s="13">
        <v>8.18</v>
      </c>
      <c r="AS7" s="13">
        <v>9.3699999999999992</v>
      </c>
      <c r="AT7" s="13">
        <v>8.6999999999999993</v>
      </c>
      <c r="AU7" s="13">
        <v>8.2100000000000009</v>
      </c>
      <c r="AV7" s="13">
        <v>7.42</v>
      </c>
      <c r="AW7" s="13">
        <v>0</v>
      </c>
      <c r="AX7" s="13">
        <v>0</v>
      </c>
      <c r="AY7" s="13">
        <v>8.43</v>
      </c>
      <c r="AZ7" s="13">
        <v>8.1</v>
      </c>
      <c r="BA7" s="13">
        <v>8.36</v>
      </c>
      <c r="BB7" s="13">
        <v>6.99</v>
      </c>
      <c r="BC7" s="13">
        <v>0</v>
      </c>
      <c r="BD7" s="13">
        <v>0</v>
      </c>
      <c r="BE7" s="13">
        <v>0</v>
      </c>
      <c r="BF7" s="13">
        <v>8.09</v>
      </c>
      <c r="BG7" s="13">
        <v>9.44</v>
      </c>
      <c r="BH7" s="13">
        <v>6.23</v>
      </c>
      <c r="BI7" s="13">
        <v>6.53</v>
      </c>
      <c r="BJ7" s="13">
        <v>0</v>
      </c>
      <c r="BK7" s="13">
        <v>0</v>
      </c>
      <c r="BL7" s="13">
        <v>0</v>
      </c>
      <c r="BM7" s="13">
        <v>8.4700000000000006</v>
      </c>
      <c r="BN7" s="13">
        <v>6.07</v>
      </c>
      <c r="BO7" s="13">
        <v>8.09</v>
      </c>
      <c r="BP7" s="13">
        <v>9.85</v>
      </c>
      <c r="BQ7" s="13">
        <v>7.13</v>
      </c>
      <c r="BR7" s="13">
        <v>0</v>
      </c>
      <c r="BS7" s="13">
        <v>0</v>
      </c>
      <c r="BT7" s="13">
        <v>8.91</v>
      </c>
      <c r="BU7" s="13">
        <v>8.6300000000000008</v>
      </c>
      <c r="BV7" s="14">
        <v>161.19999999999999</v>
      </c>
      <c r="BW7" s="24">
        <f>'Employee Salaries'!$F$2</f>
        <v>100</v>
      </c>
      <c r="BX7" s="24">
        <f>'Employee Salaries'!$E$2</f>
        <v>32.552083333333329</v>
      </c>
    </row>
    <row r="8" spans="1:76" ht="16" x14ac:dyDescent="0.2">
      <c r="A8" s="22"/>
      <c r="B8" s="2" t="s">
        <v>26</v>
      </c>
      <c r="C8" s="13">
        <v>75</v>
      </c>
      <c r="D8" s="15">
        <v>8.0299999999999994</v>
      </c>
      <c r="E8" s="15">
        <v>8</v>
      </c>
      <c r="F8" s="15">
        <v>8.26</v>
      </c>
      <c r="G8" s="15">
        <v>7.96</v>
      </c>
      <c r="H8" s="15">
        <v>7.76</v>
      </c>
      <c r="I8" s="15">
        <v>0</v>
      </c>
      <c r="J8" s="15">
        <v>0</v>
      </c>
      <c r="K8" s="15">
        <v>8.16</v>
      </c>
      <c r="L8" s="15">
        <v>7.95</v>
      </c>
      <c r="M8" s="15">
        <v>8.36</v>
      </c>
      <c r="N8" s="15">
        <v>7.56</v>
      </c>
      <c r="O8" s="15">
        <v>7.97</v>
      </c>
      <c r="P8" s="15">
        <v>0</v>
      </c>
      <c r="Q8" s="15">
        <v>0</v>
      </c>
      <c r="R8" s="15">
        <v>8.18</v>
      </c>
      <c r="S8" s="15">
        <v>8.3699999999999992</v>
      </c>
      <c r="T8" s="15">
        <v>7.81</v>
      </c>
      <c r="U8" s="15">
        <v>4.32</v>
      </c>
      <c r="V8" s="15">
        <v>0</v>
      </c>
      <c r="W8" s="15">
        <v>0</v>
      </c>
      <c r="X8" s="15">
        <v>0</v>
      </c>
      <c r="Y8" s="15">
        <v>2.5499999999999998</v>
      </c>
      <c r="Z8" s="15">
        <v>3.68</v>
      </c>
      <c r="AA8" s="15">
        <v>1.18</v>
      </c>
      <c r="AB8" s="15">
        <v>3.35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119.46</v>
      </c>
      <c r="AI8" s="24">
        <f>'Employee Salaries'!$F$8</f>
        <v>100</v>
      </c>
      <c r="AJ8" s="24">
        <f>'Employee Salaries'!$E$8</f>
        <v>28.645833333333332</v>
      </c>
      <c r="AK8" s="24">
        <f>AH8*AI8</f>
        <v>11946</v>
      </c>
      <c r="AL8" s="24">
        <f>AH8*AJ8</f>
        <v>3422.0312499999995</v>
      </c>
      <c r="AO8" s="22"/>
      <c r="AP8" s="2" t="s">
        <v>26</v>
      </c>
      <c r="AQ8" s="13">
        <v>75</v>
      </c>
      <c r="AR8" s="15">
        <v>8.18</v>
      </c>
      <c r="AS8" s="15">
        <v>9.3699999999999992</v>
      </c>
      <c r="AT8" s="15">
        <v>8.6999999999999993</v>
      </c>
      <c r="AU8" s="15">
        <v>8.2100000000000009</v>
      </c>
      <c r="AV8" s="15">
        <v>7.42</v>
      </c>
      <c r="AW8" s="15">
        <v>0</v>
      </c>
      <c r="AX8" s="15">
        <v>0</v>
      </c>
      <c r="AY8" s="15">
        <v>8.43</v>
      </c>
      <c r="AZ8" s="15">
        <v>8.1</v>
      </c>
      <c r="BA8" s="15">
        <v>8.36</v>
      </c>
      <c r="BB8" s="15">
        <v>6.99</v>
      </c>
      <c r="BC8" s="15">
        <v>0</v>
      </c>
      <c r="BD8" s="15">
        <v>0</v>
      </c>
      <c r="BE8" s="15">
        <v>0</v>
      </c>
      <c r="BF8" s="15">
        <v>8.09</v>
      </c>
      <c r="BG8" s="15">
        <v>9.44</v>
      </c>
      <c r="BH8" s="15">
        <v>6.23</v>
      </c>
      <c r="BI8" s="15">
        <v>6.53</v>
      </c>
      <c r="BJ8" s="15">
        <v>0</v>
      </c>
      <c r="BK8" s="15">
        <v>0</v>
      </c>
      <c r="BL8" s="15">
        <v>0</v>
      </c>
      <c r="BM8" s="15">
        <v>8.4700000000000006</v>
      </c>
      <c r="BN8" s="15">
        <v>6.07</v>
      </c>
      <c r="BO8" s="15">
        <v>8.09</v>
      </c>
      <c r="BP8" s="15">
        <v>9.85</v>
      </c>
      <c r="BQ8" s="15">
        <v>7.13</v>
      </c>
      <c r="BR8" s="15">
        <v>0</v>
      </c>
      <c r="BS8" s="15">
        <v>0</v>
      </c>
      <c r="BT8" s="15">
        <v>8.91</v>
      </c>
      <c r="BU8" s="15">
        <v>8.6300000000000008</v>
      </c>
      <c r="BV8" s="16">
        <v>161.19999999999999</v>
      </c>
      <c r="BW8" s="24">
        <f>'Employee Salaries'!$F$2</f>
        <v>100</v>
      </c>
      <c r="BX8" s="24">
        <f>'Employee Salaries'!$E$2</f>
        <v>32.552083333333329</v>
      </c>
    </row>
    <row r="9" spans="1:76" ht="16" x14ac:dyDescent="0.2">
      <c r="A9" s="22"/>
      <c r="B9" s="2" t="s">
        <v>26</v>
      </c>
      <c r="C9" s="13">
        <v>75</v>
      </c>
      <c r="D9" s="15">
        <v>6.32</v>
      </c>
      <c r="E9" s="15">
        <v>8.19</v>
      </c>
      <c r="F9" s="15">
        <v>6.99</v>
      </c>
      <c r="G9" s="15">
        <v>8.3800000000000008</v>
      </c>
      <c r="H9" s="15">
        <v>7.06</v>
      </c>
      <c r="I9" s="15">
        <v>0</v>
      </c>
      <c r="J9" s="15">
        <v>0</v>
      </c>
      <c r="K9" s="15">
        <v>6.87</v>
      </c>
      <c r="L9" s="15">
        <v>5.88</v>
      </c>
      <c r="M9" s="15">
        <v>8.0399999999999991</v>
      </c>
      <c r="N9" s="15">
        <v>7.89</v>
      </c>
      <c r="O9" s="15">
        <v>6.06</v>
      </c>
      <c r="P9" s="15">
        <v>0</v>
      </c>
      <c r="Q9" s="15">
        <v>0</v>
      </c>
      <c r="R9" s="15">
        <v>8.0500000000000007</v>
      </c>
      <c r="S9" s="15">
        <v>8.4600000000000009</v>
      </c>
      <c r="T9" s="15">
        <v>8.01</v>
      </c>
      <c r="U9" s="15">
        <v>6.93</v>
      </c>
      <c r="V9" s="15">
        <v>0</v>
      </c>
      <c r="W9" s="15">
        <v>0</v>
      </c>
      <c r="X9" s="15">
        <v>0</v>
      </c>
      <c r="Y9" s="15">
        <v>0</v>
      </c>
      <c r="Z9" s="15">
        <v>4.29</v>
      </c>
      <c r="AA9" s="15">
        <v>6.62</v>
      </c>
      <c r="AB9" s="15">
        <v>4.58</v>
      </c>
      <c r="AC9" s="15">
        <v>4.67</v>
      </c>
      <c r="AD9" s="15">
        <v>0</v>
      </c>
      <c r="AE9" s="15">
        <v>0</v>
      </c>
      <c r="AF9" s="15">
        <v>7.41</v>
      </c>
      <c r="AG9" s="15">
        <v>4.6500000000000004</v>
      </c>
      <c r="AH9" s="16">
        <v>135.36000000000001</v>
      </c>
      <c r="AI9" s="24">
        <f>'Employee Salaries'!$F$16</f>
        <v>90</v>
      </c>
      <c r="AJ9" s="24">
        <f>'Employee Salaries'!$E$16</f>
        <v>26.041666666666668</v>
      </c>
      <c r="AK9" s="24">
        <f>AH9*AI9</f>
        <v>12182.400000000001</v>
      </c>
      <c r="AL9" s="24">
        <f>AH9*AJ9</f>
        <v>3525.0000000000005</v>
      </c>
      <c r="AO9" s="2" t="s">
        <v>27</v>
      </c>
      <c r="AP9" s="2" t="s">
        <v>25</v>
      </c>
      <c r="AQ9" s="22"/>
      <c r="AR9" s="13">
        <v>4.16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3.65</v>
      </c>
      <c r="AZ9" s="13">
        <v>0</v>
      </c>
      <c r="BA9" s="13">
        <v>0</v>
      </c>
      <c r="BB9" s="13">
        <v>0</v>
      </c>
      <c r="BC9" s="13">
        <v>0</v>
      </c>
      <c r="BD9" s="13">
        <v>1</v>
      </c>
      <c r="BE9" s="13">
        <v>0</v>
      </c>
      <c r="BF9" s="13">
        <v>2.92</v>
      </c>
      <c r="BG9" s="13">
        <v>3.73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4">
        <v>15.45</v>
      </c>
      <c r="BW9" s="24">
        <f>'Employee Salaries'!$F$4</f>
        <v>120</v>
      </c>
      <c r="BX9" s="24">
        <f>'Employee Salaries'!$E$4</f>
        <v>36.979166666666671</v>
      </c>
    </row>
    <row r="10" spans="1:76" ht="16" x14ac:dyDescent="0.2">
      <c r="A10" s="22"/>
      <c r="B10" s="2" t="s">
        <v>26</v>
      </c>
      <c r="C10" s="13">
        <v>75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8.7200000000000006</v>
      </c>
      <c r="AG10" s="15">
        <v>7.31</v>
      </c>
      <c r="AH10" s="16">
        <v>16.03</v>
      </c>
      <c r="AI10" s="24">
        <f>'Employee Salaries'!$F$18</f>
        <v>80</v>
      </c>
      <c r="AJ10" s="24">
        <f>'Employee Salaries'!$E$18</f>
        <v>25</v>
      </c>
      <c r="AK10" s="24">
        <f>AH10*AI10</f>
        <v>1282.4000000000001</v>
      </c>
      <c r="AL10" s="24">
        <f>AH10*AJ10</f>
        <v>400.75</v>
      </c>
      <c r="AO10" s="22"/>
      <c r="AP10" s="2" t="s">
        <v>17</v>
      </c>
      <c r="AQ10" s="13">
        <v>89</v>
      </c>
      <c r="AR10" s="15">
        <v>4.16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3.65</v>
      </c>
      <c r="AZ10" s="15">
        <v>0</v>
      </c>
      <c r="BA10" s="15">
        <v>0</v>
      </c>
      <c r="BB10" s="15">
        <v>0</v>
      </c>
      <c r="BC10" s="15">
        <v>0</v>
      </c>
      <c r="BD10" s="15">
        <v>1</v>
      </c>
      <c r="BE10" s="15">
        <v>0</v>
      </c>
      <c r="BF10" s="15">
        <v>2.92</v>
      </c>
      <c r="BG10" s="15">
        <v>3.73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6">
        <v>15.45</v>
      </c>
      <c r="BW10" s="24">
        <f>'Employee Salaries'!$F$4</f>
        <v>120</v>
      </c>
      <c r="BX10" s="24">
        <f>'Employee Salaries'!$E$4</f>
        <v>36.979166666666671</v>
      </c>
    </row>
    <row r="11" spans="1:76" ht="16" x14ac:dyDescent="0.2">
      <c r="A11" s="22"/>
      <c r="B11" s="2" t="s">
        <v>26</v>
      </c>
      <c r="C11" s="13">
        <v>75</v>
      </c>
      <c r="D11" s="15">
        <v>6.21</v>
      </c>
      <c r="E11" s="15">
        <v>0.68</v>
      </c>
      <c r="F11" s="15">
        <v>5.09</v>
      </c>
      <c r="G11" s="15">
        <v>5.65</v>
      </c>
      <c r="H11" s="15">
        <v>5.07</v>
      </c>
      <c r="I11" s="15">
        <v>0</v>
      </c>
      <c r="J11" s="15">
        <v>0</v>
      </c>
      <c r="K11" s="15">
        <v>7.83</v>
      </c>
      <c r="L11" s="15">
        <v>6.3</v>
      </c>
      <c r="M11" s="15">
        <v>3.25</v>
      </c>
      <c r="N11" s="15">
        <v>6.35</v>
      </c>
      <c r="O11" s="15">
        <v>7.58</v>
      </c>
      <c r="P11" s="15">
        <v>0</v>
      </c>
      <c r="Q11" s="15">
        <v>0</v>
      </c>
      <c r="R11" s="15">
        <v>5.25</v>
      </c>
      <c r="S11" s="15">
        <v>5.24</v>
      </c>
      <c r="T11" s="15">
        <v>4.16</v>
      </c>
      <c r="U11" s="15">
        <v>3.58</v>
      </c>
      <c r="V11" s="15">
        <v>0</v>
      </c>
      <c r="W11" s="15">
        <v>0</v>
      </c>
      <c r="X11" s="15">
        <v>0</v>
      </c>
      <c r="Y11" s="15">
        <v>6.75</v>
      </c>
      <c r="Z11" s="15">
        <v>4.7</v>
      </c>
      <c r="AA11" s="15">
        <v>3.85</v>
      </c>
      <c r="AB11" s="15">
        <v>5.4</v>
      </c>
      <c r="AC11" s="15">
        <v>6.84</v>
      </c>
      <c r="AD11" s="15">
        <v>0</v>
      </c>
      <c r="AE11" s="15">
        <v>0</v>
      </c>
      <c r="AF11" s="15">
        <v>5.87</v>
      </c>
      <c r="AG11" s="15">
        <v>4.3600000000000003</v>
      </c>
      <c r="AH11" s="16">
        <v>110.01</v>
      </c>
      <c r="AI11" s="24">
        <f>'Employee Salaries'!$F$28</f>
        <v>100</v>
      </c>
      <c r="AJ11" s="24">
        <f>'Employee Salaries'!$E$28</f>
        <v>41.666666666666671</v>
      </c>
      <c r="AK11" s="24">
        <f>AH11*AI11</f>
        <v>11001</v>
      </c>
      <c r="AL11" s="24">
        <f>AH11*AJ11</f>
        <v>4583.7500000000009</v>
      </c>
      <c r="AO11" s="2" t="s">
        <v>28</v>
      </c>
      <c r="AP11" s="2" t="s">
        <v>25</v>
      </c>
      <c r="AQ11" s="22"/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0.8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4">
        <v>0.8</v>
      </c>
      <c r="BW11" s="24">
        <f>'Employee Salaries'!$F$6</f>
        <v>100</v>
      </c>
      <c r="BX11" s="24">
        <f>'Employee Salaries'!$E$6</f>
        <v>26.041666666666668</v>
      </c>
    </row>
    <row r="12" spans="1:76" ht="16" x14ac:dyDescent="0.2">
      <c r="A12" s="22"/>
      <c r="B12" s="2" t="s">
        <v>26</v>
      </c>
      <c r="C12" s="13">
        <v>75</v>
      </c>
      <c r="D12" s="15">
        <v>8.31</v>
      </c>
      <c r="E12" s="15">
        <v>7.67</v>
      </c>
      <c r="F12" s="15">
        <v>5.26</v>
      </c>
      <c r="G12" s="15">
        <v>6.14</v>
      </c>
      <c r="H12" s="15">
        <v>6.01</v>
      </c>
      <c r="I12" s="15">
        <v>0</v>
      </c>
      <c r="J12" s="15">
        <v>1.25</v>
      </c>
      <c r="K12" s="15">
        <v>6.4</v>
      </c>
      <c r="L12" s="15">
        <v>7.79</v>
      </c>
      <c r="M12" s="15">
        <v>5.95</v>
      </c>
      <c r="N12" s="15">
        <v>6.36</v>
      </c>
      <c r="O12" s="15">
        <v>8.34</v>
      </c>
      <c r="P12" s="15">
        <v>0</v>
      </c>
      <c r="Q12" s="15">
        <v>0</v>
      </c>
      <c r="R12" s="15">
        <v>5</v>
      </c>
      <c r="S12" s="15">
        <v>5.88</v>
      </c>
      <c r="T12" s="15">
        <v>3.24</v>
      </c>
      <c r="U12" s="15">
        <v>6.3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6.01</v>
      </c>
      <c r="AB12" s="15">
        <v>2.97</v>
      </c>
      <c r="AC12" s="15">
        <v>4.74</v>
      </c>
      <c r="AD12" s="15">
        <v>0</v>
      </c>
      <c r="AE12" s="15">
        <v>0</v>
      </c>
      <c r="AF12" s="15">
        <v>7.84</v>
      </c>
      <c r="AG12" s="15">
        <v>3.54</v>
      </c>
      <c r="AH12" s="16">
        <v>115</v>
      </c>
      <c r="AI12" s="24">
        <f>'Employee Salaries'!$F$38</f>
        <v>120</v>
      </c>
      <c r="AJ12" s="24">
        <f>'Employee Salaries'!$E$38</f>
        <v>33.854166666666671</v>
      </c>
      <c r="AK12" s="24">
        <f>AH12*AI12</f>
        <v>13800</v>
      </c>
      <c r="AL12" s="24">
        <f>AH12*AJ12</f>
        <v>3893.2291666666674</v>
      </c>
      <c r="AO12" s="22"/>
      <c r="AP12" s="2" t="s">
        <v>21</v>
      </c>
      <c r="AQ12" s="13">
        <v>118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0.8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6">
        <v>0.8</v>
      </c>
      <c r="BW12" s="24">
        <f>'Employee Salaries'!$F$6</f>
        <v>100</v>
      </c>
      <c r="BX12" s="24">
        <f>'Employee Salaries'!$E$6</f>
        <v>26.041666666666668</v>
      </c>
    </row>
    <row r="13" spans="1:76" ht="16" x14ac:dyDescent="0.2">
      <c r="A13" s="22"/>
      <c r="B13" s="2" t="s">
        <v>26</v>
      </c>
      <c r="C13" s="13">
        <v>75</v>
      </c>
      <c r="D13" s="15">
        <v>3.25</v>
      </c>
      <c r="E13" s="15">
        <v>7.6</v>
      </c>
      <c r="F13" s="15">
        <v>5.71</v>
      </c>
      <c r="G13" s="15">
        <v>7.81</v>
      </c>
      <c r="H13" s="15">
        <v>7.33</v>
      </c>
      <c r="I13" s="15">
        <v>0</v>
      </c>
      <c r="J13" s="15">
        <v>0</v>
      </c>
      <c r="K13" s="15">
        <v>7.83</v>
      </c>
      <c r="L13" s="15">
        <v>6.9</v>
      </c>
      <c r="M13" s="15">
        <v>6.8</v>
      </c>
      <c r="N13" s="15">
        <v>6.68</v>
      </c>
      <c r="O13" s="15">
        <v>6.92</v>
      </c>
      <c r="P13" s="15">
        <v>0</v>
      </c>
      <c r="Q13" s="15">
        <v>0</v>
      </c>
      <c r="R13" s="15">
        <v>8.3699999999999992</v>
      </c>
      <c r="S13" s="15">
        <v>7.97</v>
      </c>
      <c r="T13" s="15">
        <v>6.58</v>
      </c>
      <c r="U13" s="15">
        <v>7.17</v>
      </c>
      <c r="V13" s="15">
        <v>0</v>
      </c>
      <c r="W13" s="15">
        <v>0</v>
      </c>
      <c r="X13" s="15">
        <v>0</v>
      </c>
      <c r="Y13" s="15">
        <v>7.75</v>
      </c>
      <c r="Z13" s="15">
        <v>4.7</v>
      </c>
      <c r="AA13" s="15">
        <v>6.33</v>
      </c>
      <c r="AB13" s="15">
        <v>4.05</v>
      </c>
      <c r="AC13" s="15">
        <v>6.65</v>
      </c>
      <c r="AD13" s="15">
        <v>0</v>
      </c>
      <c r="AE13" s="15">
        <v>0</v>
      </c>
      <c r="AF13" s="15">
        <v>7.72</v>
      </c>
      <c r="AG13" s="15">
        <v>8.1199999999999992</v>
      </c>
      <c r="AH13" s="16">
        <v>142.24</v>
      </c>
      <c r="AI13" s="24">
        <f>'Employee Salaries'!$F$52</f>
        <v>90</v>
      </c>
      <c r="AJ13" s="24">
        <f>'Employee Salaries'!$E$52</f>
        <v>31.25</v>
      </c>
      <c r="AK13" s="24">
        <f>AH13*AI13</f>
        <v>12801.6</v>
      </c>
      <c r="AL13" s="24">
        <f>AH13*AJ13</f>
        <v>4445</v>
      </c>
      <c r="AO13" s="2" t="s">
        <v>29</v>
      </c>
      <c r="AP13" s="2" t="s">
        <v>25</v>
      </c>
      <c r="AQ13" s="22"/>
      <c r="AR13" s="13">
        <v>8.0299999999999994</v>
      </c>
      <c r="AS13" s="13">
        <v>8</v>
      </c>
      <c r="AT13" s="13">
        <v>8.26</v>
      </c>
      <c r="AU13" s="13">
        <v>7.96</v>
      </c>
      <c r="AV13" s="13">
        <v>7.76</v>
      </c>
      <c r="AW13" s="13">
        <v>0</v>
      </c>
      <c r="AX13" s="13">
        <v>0</v>
      </c>
      <c r="AY13" s="13">
        <v>8.16</v>
      </c>
      <c r="AZ13" s="13">
        <v>7.95</v>
      </c>
      <c r="BA13" s="13">
        <v>8.36</v>
      </c>
      <c r="BB13" s="13">
        <v>7.56</v>
      </c>
      <c r="BC13" s="13">
        <v>7.97</v>
      </c>
      <c r="BD13" s="13">
        <v>0</v>
      </c>
      <c r="BE13" s="13">
        <v>0</v>
      </c>
      <c r="BF13" s="13">
        <v>8.18</v>
      </c>
      <c r="BG13" s="13">
        <v>8.3699999999999992</v>
      </c>
      <c r="BH13" s="13">
        <v>7.81</v>
      </c>
      <c r="BI13" s="13">
        <v>4.32</v>
      </c>
      <c r="BJ13" s="13">
        <v>0</v>
      </c>
      <c r="BK13" s="13">
        <v>0</v>
      </c>
      <c r="BL13" s="13">
        <v>0</v>
      </c>
      <c r="BM13" s="13">
        <v>2.5499999999999998</v>
      </c>
      <c r="BN13" s="13">
        <v>3.68</v>
      </c>
      <c r="BO13" s="13">
        <v>1.18</v>
      </c>
      <c r="BP13" s="13">
        <v>3.35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4">
        <v>119.46</v>
      </c>
      <c r="BW13" s="24">
        <f>'Employee Salaries'!$F$8</f>
        <v>100</v>
      </c>
      <c r="BX13" s="24">
        <f>'Employee Salaries'!$E$8</f>
        <v>28.645833333333332</v>
      </c>
    </row>
    <row r="14" spans="1:76" ht="16" x14ac:dyDescent="0.2">
      <c r="A14" s="22"/>
      <c r="B14" s="2"/>
      <c r="C14" s="1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6"/>
      <c r="AI14" s="24"/>
      <c r="AJ14" s="24"/>
      <c r="AK14" s="46">
        <f>SUM(AK7:AK13)</f>
        <v>79133.400000000009</v>
      </c>
      <c r="AL14" s="46">
        <f>SUM(AL7:AL13)</f>
        <v>25517.15625</v>
      </c>
      <c r="AO14" s="22"/>
      <c r="AP14" s="2" t="s">
        <v>26</v>
      </c>
      <c r="AQ14" s="13">
        <v>75</v>
      </c>
      <c r="AR14" s="15">
        <v>8.0299999999999994</v>
      </c>
      <c r="AS14" s="15">
        <v>8</v>
      </c>
      <c r="AT14" s="15">
        <v>8.26</v>
      </c>
      <c r="AU14" s="15">
        <v>7.96</v>
      </c>
      <c r="AV14" s="15">
        <v>7.76</v>
      </c>
      <c r="AW14" s="15">
        <v>0</v>
      </c>
      <c r="AX14" s="15">
        <v>0</v>
      </c>
      <c r="AY14" s="15">
        <v>8.16</v>
      </c>
      <c r="AZ14" s="15">
        <v>7.95</v>
      </c>
      <c r="BA14" s="15">
        <v>8.36</v>
      </c>
      <c r="BB14" s="15">
        <v>7.56</v>
      </c>
      <c r="BC14" s="15">
        <v>7.97</v>
      </c>
      <c r="BD14" s="15">
        <v>0</v>
      </c>
      <c r="BE14" s="15">
        <v>0</v>
      </c>
      <c r="BF14" s="15">
        <v>8.18</v>
      </c>
      <c r="BG14" s="15">
        <v>8.3699999999999992</v>
      </c>
      <c r="BH14" s="15">
        <v>7.81</v>
      </c>
      <c r="BI14" s="15">
        <v>4.32</v>
      </c>
      <c r="BJ14" s="15">
        <v>0</v>
      </c>
      <c r="BK14" s="15">
        <v>0</v>
      </c>
      <c r="BL14" s="15">
        <v>0</v>
      </c>
      <c r="BM14" s="15">
        <v>2.5499999999999998</v>
      </c>
      <c r="BN14" s="15">
        <v>3.68</v>
      </c>
      <c r="BO14" s="15">
        <v>1.18</v>
      </c>
      <c r="BP14" s="15">
        <v>3.35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6">
        <v>119.46</v>
      </c>
      <c r="BW14" s="24">
        <f>'Employee Salaries'!$F$8</f>
        <v>100</v>
      </c>
      <c r="BX14" s="24">
        <f>'Employee Salaries'!$E$8</f>
        <v>28.645833333333332</v>
      </c>
    </row>
    <row r="15" spans="1:76" ht="16" x14ac:dyDescent="0.2">
      <c r="A15" s="22"/>
      <c r="B15" s="2" t="s">
        <v>33</v>
      </c>
      <c r="C15" s="13">
        <v>71</v>
      </c>
      <c r="D15" s="15">
        <v>8.8699999999999992</v>
      </c>
      <c r="E15" s="15">
        <v>5.67</v>
      </c>
      <c r="F15" s="15">
        <v>4.75</v>
      </c>
      <c r="G15" s="15">
        <v>7.08</v>
      </c>
      <c r="H15" s="15">
        <v>6.08</v>
      </c>
      <c r="I15" s="15">
        <v>4.9800000000000004</v>
      </c>
      <c r="J15" s="15">
        <v>6.57</v>
      </c>
      <c r="K15" s="15">
        <v>9.17</v>
      </c>
      <c r="L15" s="15">
        <v>0</v>
      </c>
      <c r="M15" s="15">
        <v>8.5</v>
      </c>
      <c r="N15" s="15">
        <v>9.58</v>
      </c>
      <c r="O15" s="15">
        <v>8.42</v>
      </c>
      <c r="P15" s="15">
        <v>0</v>
      </c>
      <c r="Q15" s="15">
        <v>0</v>
      </c>
      <c r="R15" s="15">
        <v>0</v>
      </c>
      <c r="S15" s="15">
        <v>2.17</v>
      </c>
      <c r="T15" s="15">
        <v>8.18</v>
      </c>
      <c r="U15" s="15">
        <v>5.83</v>
      </c>
      <c r="V15" s="15">
        <v>2.42</v>
      </c>
      <c r="W15" s="15">
        <v>0</v>
      </c>
      <c r="X15" s="15">
        <v>3.5</v>
      </c>
      <c r="Y15" s="15">
        <v>10.28</v>
      </c>
      <c r="Z15" s="15">
        <v>6.58</v>
      </c>
      <c r="AA15" s="15">
        <v>9.58</v>
      </c>
      <c r="AB15" s="15">
        <v>11.01</v>
      </c>
      <c r="AC15" s="15">
        <v>8.92</v>
      </c>
      <c r="AD15" s="15">
        <v>2.25</v>
      </c>
      <c r="AE15" s="15">
        <v>0</v>
      </c>
      <c r="AF15" s="15">
        <v>11.42</v>
      </c>
      <c r="AG15" s="15">
        <v>9.92</v>
      </c>
      <c r="AH15" s="16">
        <v>171.73</v>
      </c>
      <c r="AI15" s="24">
        <f>'Employee Salaries'!$F$10</f>
        <v>100</v>
      </c>
      <c r="AJ15" s="24">
        <f>'Employee Salaries'!$E$10</f>
        <v>33.854166666666671</v>
      </c>
      <c r="AK15" s="24">
        <f>AH15*AI15</f>
        <v>17173</v>
      </c>
      <c r="AL15" s="24">
        <f>AH15*AJ15</f>
        <v>5813.776041666667</v>
      </c>
      <c r="AO15" s="2" t="s">
        <v>31</v>
      </c>
      <c r="AP15" s="2" t="s">
        <v>25</v>
      </c>
      <c r="AQ15" s="22"/>
      <c r="AR15" s="13">
        <v>8.8699999999999992</v>
      </c>
      <c r="AS15" s="13">
        <v>5.67</v>
      </c>
      <c r="AT15" s="13">
        <v>4.75</v>
      </c>
      <c r="AU15" s="13">
        <v>7.08</v>
      </c>
      <c r="AV15" s="13">
        <v>6.08</v>
      </c>
      <c r="AW15" s="13">
        <v>4.9800000000000004</v>
      </c>
      <c r="AX15" s="13">
        <v>6.57</v>
      </c>
      <c r="AY15" s="13">
        <v>9.17</v>
      </c>
      <c r="AZ15" s="13">
        <v>0</v>
      </c>
      <c r="BA15" s="13">
        <v>8.5</v>
      </c>
      <c r="BB15" s="13">
        <v>9.58</v>
      </c>
      <c r="BC15" s="13">
        <v>8.42</v>
      </c>
      <c r="BD15" s="13">
        <v>0</v>
      </c>
      <c r="BE15" s="13">
        <v>0</v>
      </c>
      <c r="BF15" s="13">
        <v>0</v>
      </c>
      <c r="BG15" s="13">
        <v>2.17</v>
      </c>
      <c r="BH15" s="13">
        <v>8.18</v>
      </c>
      <c r="BI15" s="13">
        <v>5.83</v>
      </c>
      <c r="BJ15" s="13">
        <v>2.42</v>
      </c>
      <c r="BK15" s="13">
        <v>0</v>
      </c>
      <c r="BL15" s="13">
        <v>3.5</v>
      </c>
      <c r="BM15" s="13">
        <v>10.28</v>
      </c>
      <c r="BN15" s="13">
        <v>6.58</v>
      </c>
      <c r="BO15" s="13">
        <v>9.58</v>
      </c>
      <c r="BP15" s="13">
        <v>11.01</v>
      </c>
      <c r="BQ15" s="13">
        <v>8.92</v>
      </c>
      <c r="BR15" s="13">
        <v>2.25</v>
      </c>
      <c r="BS15" s="13">
        <v>0</v>
      </c>
      <c r="BT15" s="13">
        <v>11.42</v>
      </c>
      <c r="BU15" s="13">
        <v>9.92</v>
      </c>
      <c r="BV15" s="14">
        <v>171.73</v>
      </c>
      <c r="BW15" s="24">
        <f>'Employee Salaries'!$F$10</f>
        <v>100</v>
      </c>
      <c r="BX15" s="24">
        <f>'Employee Salaries'!$E$10</f>
        <v>33.854166666666671</v>
      </c>
    </row>
    <row r="16" spans="1:76" ht="16" x14ac:dyDescent="0.2">
      <c r="A16" s="22"/>
      <c r="B16" s="2" t="s">
        <v>33</v>
      </c>
      <c r="C16" s="13">
        <v>71</v>
      </c>
      <c r="D16" s="15">
        <v>6.81</v>
      </c>
      <c r="E16" s="15">
        <v>8.92</v>
      </c>
      <c r="F16" s="15">
        <v>9.1</v>
      </c>
      <c r="G16" s="15">
        <v>6.71</v>
      </c>
      <c r="H16" s="15">
        <v>5.46</v>
      </c>
      <c r="I16" s="15">
        <v>0</v>
      </c>
      <c r="J16" s="15">
        <v>0</v>
      </c>
      <c r="K16" s="15">
        <v>7.93</v>
      </c>
      <c r="L16" s="15">
        <v>7.5</v>
      </c>
      <c r="M16" s="15">
        <v>5.42</v>
      </c>
      <c r="N16" s="15">
        <v>7.62</v>
      </c>
      <c r="O16" s="15">
        <v>5.22</v>
      </c>
      <c r="P16" s="15">
        <v>0</v>
      </c>
      <c r="Q16" s="15">
        <v>0</v>
      </c>
      <c r="R16" s="15">
        <v>7.6</v>
      </c>
      <c r="S16" s="15">
        <v>7.8</v>
      </c>
      <c r="T16" s="15">
        <v>7.28</v>
      </c>
      <c r="U16" s="15">
        <v>7.71</v>
      </c>
      <c r="V16" s="15">
        <v>0</v>
      </c>
      <c r="W16" s="15">
        <v>0</v>
      </c>
      <c r="X16" s="15">
        <v>0</v>
      </c>
      <c r="Y16" s="15">
        <v>8.51</v>
      </c>
      <c r="Z16" s="15">
        <v>8.0399999999999991</v>
      </c>
      <c r="AA16" s="15">
        <v>5.91</v>
      </c>
      <c r="AB16" s="15">
        <v>6.39</v>
      </c>
      <c r="AC16" s="15">
        <v>5.6</v>
      </c>
      <c r="AD16" s="15">
        <v>0</v>
      </c>
      <c r="AE16" s="15">
        <v>0</v>
      </c>
      <c r="AF16" s="15">
        <v>7.78</v>
      </c>
      <c r="AG16" s="15">
        <v>8.2100000000000009</v>
      </c>
      <c r="AH16" s="16">
        <v>151.52000000000001</v>
      </c>
      <c r="AI16" s="24">
        <f>'Employee Salaries'!$F$22</f>
        <v>90</v>
      </c>
      <c r="AJ16" s="24">
        <f>'Employee Salaries'!$E$22</f>
        <v>26.041666666666668</v>
      </c>
      <c r="AK16" s="24">
        <f>AH16*AI16</f>
        <v>13636.800000000001</v>
      </c>
      <c r="AL16" s="24">
        <f>AH16*AJ16</f>
        <v>3945.8333333333339</v>
      </c>
      <c r="AO16" s="22"/>
      <c r="AP16" s="2" t="s">
        <v>33</v>
      </c>
      <c r="AQ16" s="13">
        <v>71</v>
      </c>
      <c r="AR16" s="15">
        <v>8.8699999999999992</v>
      </c>
      <c r="AS16" s="15">
        <v>5.67</v>
      </c>
      <c r="AT16" s="15">
        <v>4.75</v>
      </c>
      <c r="AU16" s="15">
        <v>7.08</v>
      </c>
      <c r="AV16" s="15">
        <v>6.08</v>
      </c>
      <c r="AW16" s="15">
        <v>4.9800000000000004</v>
      </c>
      <c r="AX16" s="15">
        <v>6.57</v>
      </c>
      <c r="AY16" s="15">
        <v>9.17</v>
      </c>
      <c r="AZ16" s="15">
        <v>0</v>
      </c>
      <c r="BA16" s="15">
        <v>8.5</v>
      </c>
      <c r="BB16" s="15">
        <v>9.58</v>
      </c>
      <c r="BC16" s="15">
        <v>8.42</v>
      </c>
      <c r="BD16" s="15">
        <v>0</v>
      </c>
      <c r="BE16" s="15">
        <v>0</v>
      </c>
      <c r="BF16" s="15">
        <v>0</v>
      </c>
      <c r="BG16" s="15">
        <v>2.17</v>
      </c>
      <c r="BH16" s="15">
        <v>8.18</v>
      </c>
      <c r="BI16" s="15">
        <v>5.83</v>
      </c>
      <c r="BJ16" s="15">
        <v>2.42</v>
      </c>
      <c r="BK16" s="15">
        <v>0</v>
      </c>
      <c r="BL16" s="15">
        <v>3.5</v>
      </c>
      <c r="BM16" s="15">
        <v>10.28</v>
      </c>
      <c r="BN16" s="15">
        <v>6.58</v>
      </c>
      <c r="BO16" s="15">
        <v>9.58</v>
      </c>
      <c r="BP16" s="15">
        <v>11.01</v>
      </c>
      <c r="BQ16" s="15">
        <v>8.92</v>
      </c>
      <c r="BR16" s="15">
        <v>2.25</v>
      </c>
      <c r="BS16" s="15">
        <v>0</v>
      </c>
      <c r="BT16" s="15">
        <v>11.42</v>
      </c>
      <c r="BU16" s="15">
        <v>9.92</v>
      </c>
      <c r="BV16" s="16">
        <v>171.73</v>
      </c>
      <c r="BW16" s="24">
        <f>'Employee Salaries'!$F$10</f>
        <v>100</v>
      </c>
      <c r="BX16" s="24">
        <f>'Employee Salaries'!$E$10</f>
        <v>33.854166666666671</v>
      </c>
    </row>
    <row r="17" spans="1:76" ht="16" x14ac:dyDescent="0.2">
      <c r="A17" s="22"/>
      <c r="B17" s="2" t="s">
        <v>33</v>
      </c>
      <c r="C17" s="13">
        <v>71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8.0399999999999991</v>
      </c>
      <c r="L17" s="15">
        <v>7.91</v>
      </c>
      <c r="M17" s="15">
        <v>7.44</v>
      </c>
      <c r="N17" s="15">
        <v>8.26</v>
      </c>
      <c r="O17" s="15">
        <v>8.48</v>
      </c>
      <c r="P17" s="15">
        <v>0</v>
      </c>
      <c r="Q17" s="15">
        <v>0</v>
      </c>
      <c r="R17" s="15">
        <v>3.73</v>
      </c>
      <c r="S17" s="15">
        <v>0</v>
      </c>
      <c r="T17" s="15">
        <v>8.09</v>
      </c>
      <c r="U17" s="15">
        <v>8.41</v>
      </c>
      <c r="V17" s="15">
        <v>0</v>
      </c>
      <c r="W17" s="15">
        <v>0</v>
      </c>
      <c r="X17" s="15">
        <v>0</v>
      </c>
      <c r="Y17" s="15">
        <v>7.97</v>
      </c>
      <c r="Z17" s="15">
        <v>8.7899999999999991</v>
      </c>
      <c r="AA17" s="15">
        <v>5.76</v>
      </c>
      <c r="AB17" s="15">
        <v>7.63</v>
      </c>
      <c r="AC17" s="15">
        <v>7.93</v>
      </c>
      <c r="AD17" s="15">
        <v>0</v>
      </c>
      <c r="AE17" s="15">
        <v>0</v>
      </c>
      <c r="AF17" s="15">
        <v>7.47</v>
      </c>
      <c r="AG17" s="15">
        <v>8.09</v>
      </c>
      <c r="AH17" s="16">
        <v>114</v>
      </c>
      <c r="AI17" s="24">
        <f>'Employee Salaries'!$F$32</f>
        <v>100</v>
      </c>
      <c r="AJ17" s="24">
        <f>'Employee Salaries'!$E$32</f>
        <v>26.041666666666668</v>
      </c>
      <c r="AK17" s="24">
        <f>AH17*AI17</f>
        <v>11400</v>
      </c>
      <c r="AL17" s="24">
        <f>AH17*AJ17</f>
        <v>2968.75</v>
      </c>
      <c r="AO17" s="2" t="s">
        <v>34</v>
      </c>
      <c r="AP17" s="2" t="s">
        <v>25</v>
      </c>
      <c r="AQ17" s="22"/>
      <c r="AR17" s="13">
        <v>0.23</v>
      </c>
      <c r="AS17" s="13">
        <v>0</v>
      </c>
      <c r="AT17" s="13">
        <v>1</v>
      </c>
      <c r="AU17" s="13">
        <v>0.82</v>
      </c>
      <c r="AV17" s="13">
        <v>0.81</v>
      </c>
      <c r="AW17" s="13">
        <v>0</v>
      </c>
      <c r="AX17" s="13">
        <v>0</v>
      </c>
      <c r="AY17" s="13">
        <v>1.95</v>
      </c>
      <c r="AZ17" s="13">
        <v>0.94</v>
      </c>
      <c r="BA17" s="13">
        <v>0.96</v>
      </c>
      <c r="BB17" s="13">
        <v>0</v>
      </c>
      <c r="BC17" s="13">
        <v>0.93</v>
      </c>
      <c r="BD17" s="13">
        <v>0</v>
      </c>
      <c r="BE17" s="13">
        <v>0</v>
      </c>
      <c r="BF17" s="13">
        <v>0.66</v>
      </c>
      <c r="BG17" s="13">
        <v>0.21</v>
      </c>
      <c r="BH17" s="13">
        <v>1.46</v>
      </c>
      <c r="BI17" s="13">
        <v>0.45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0.4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4">
        <v>10.8</v>
      </c>
      <c r="BW17" s="24">
        <f>'Employee Salaries'!$F$12</f>
        <v>100</v>
      </c>
      <c r="BX17" s="24">
        <f>'Employee Salaries'!$E$12</f>
        <v>28.645833333333332</v>
      </c>
    </row>
    <row r="18" spans="1:76" ht="16" x14ac:dyDescent="0.2">
      <c r="A18" s="22"/>
      <c r="B18" s="2" t="s">
        <v>33</v>
      </c>
      <c r="C18" s="13">
        <v>71</v>
      </c>
      <c r="D18" s="15">
        <v>8.89</v>
      </c>
      <c r="E18" s="15">
        <v>8.99</v>
      </c>
      <c r="F18" s="15">
        <v>8.41</v>
      </c>
      <c r="G18" s="15">
        <v>7.17</v>
      </c>
      <c r="H18" s="15">
        <v>7.02</v>
      </c>
      <c r="I18" s="15">
        <v>0</v>
      </c>
      <c r="J18" s="15">
        <v>0</v>
      </c>
      <c r="K18" s="15">
        <v>8.2100000000000009</v>
      </c>
      <c r="L18" s="15">
        <v>8.06</v>
      </c>
      <c r="M18" s="15">
        <v>8.01</v>
      </c>
      <c r="N18" s="15">
        <v>8.24</v>
      </c>
      <c r="O18" s="15">
        <v>8.58</v>
      </c>
      <c r="P18" s="15">
        <v>0</v>
      </c>
      <c r="Q18" s="15">
        <v>0</v>
      </c>
      <c r="R18" s="15">
        <v>8.01</v>
      </c>
      <c r="S18" s="15">
        <v>8</v>
      </c>
      <c r="T18" s="15">
        <v>8.08</v>
      </c>
      <c r="U18" s="15">
        <v>8.1</v>
      </c>
      <c r="V18" s="15">
        <v>0</v>
      </c>
      <c r="W18" s="15">
        <v>0</v>
      </c>
      <c r="X18" s="15">
        <v>0</v>
      </c>
      <c r="Y18" s="15">
        <v>8.5</v>
      </c>
      <c r="Z18" s="15">
        <v>7.75</v>
      </c>
      <c r="AA18" s="15">
        <v>7.21</v>
      </c>
      <c r="AB18" s="15">
        <v>7.67</v>
      </c>
      <c r="AC18" s="15">
        <v>7.88</v>
      </c>
      <c r="AD18" s="15">
        <v>0</v>
      </c>
      <c r="AE18" s="15">
        <v>0</v>
      </c>
      <c r="AF18" s="15">
        <v>9.17</v>
      </c>
      <c r="AG18" s="15">
        <v>9.0299999999999994</v>
      </c>
      <c r="AH18" s="16">
        <v>170.98</v>
      </c>
      <c r="AI18" s="24">
        <f>'Employee Salaries'!$F$34</f>
        <v>100</v>
      </c>
      <c r="AJ18" s="24">
        <f>'Employee Salaries'!$E$34</f>
        <v>31.25</v>
      </c>
      <c r="AK18" s="24">
        <f>AH18*AI18</f>
        <v>17098</v>
      </c>
      <c r="AL18" s="24">
        <f>AH18*AJ18</f>
        <v>5343.125</v>
      </c>
      <c r="AO18" s="22"/>
      <c r="AP18" s="2" t="s">
        <v>17</v>
      </c>
      <c r="AQ18" s="13">
        <v>89</v>
      </c>
      <c r="AR18" s="15">
        <v>0.23</v>
      </c>
      <c r="AS18" s="15">
        <v>0</v>
      </c>
      <c r="AT18" s="15">
        <v>1</v>
      </c>
      <c r="AU18" s="15">
        <v>0.82</v>
      </c>
      <c r="AV18" s="15">
        <v>0.81</v>
      </c>
      <c r="AW18" s="15">
        <v>0</v>
      </c>
      <c r="AX18" s="15">
        <v>0</v>
      </c>
      <c r="AY18" s="15">
        <v>1.95</v>
      </c>
      <c r="AZ18" s="15">
        <v>0.94</v>
      </c>
      <c r="BA18" s="15">
        <v>0.96</v>
      </c>
      <c r="BB18" s="15">
        <v>0</v>
      </c>
      <c r="BC18" s="15">
        <v>0.93</v>
      </c>
      <c r="BD18" s="15">
        <v>0</v>
      </c>
      <c r="BE18" s="15">
        <v>0</v>
      </c>
      <c r="BF18" s="15">
        <v>0.66</v>
      </c>
      <c r="BG18" s="15">
        <v>0.21</v>
      </c>
      <c r="BH18" s="15">
        <v>1.46</v>
      </c>
      <c r="BI18" s="15">
        <v>0.45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0.4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6">
        <v>10.8</v>
      </c>
      <c r="BW18" s="24">
        <f>'Employee Salaries'!$F$12</f>
        <v>100</v>
      </c>
      <c r="BX18" s="24">
        <f>'Employee Salaries'!$E$12</f>
        <v>28.645833333333332</v>
      </c>
    </row>
    <row r="19" spans="1:76" ht="16" x14ac:dyDescent="0.2">
      <c r="A19" s="22"/>
      <c r="B19" s="2" t="s">
        <v>33</v>
      </c>
      <c r="C19" s="13">
        <v>71</v>
      </c>
      <c r="D19" s="15">
        <v>6.5</v>
      </c>
      <c r="E19" s="15">
        <v>6.83</v>
      </c>
      <c r="F19" s="15">
        <v>9.75</v>
      </c>
      <c r="G19" s="15">
        <v>8.52</v>
      </c>
      <c r="H19" s="15">
        <v>6.95</v>
      </c>
      <c r="I19" s="15">
        <v>0</v>
      </c>
      <c r="J19" s="15">
        <v>0</v>
      </c>
      <c r="K19" s="15">
        <v>8.57</v>
      </c>
      <c r="L19" s="15">
        <v>7.58</v>
      </c>
      <c r="M19" s="15">
        <v>7.5</v>
      </c>
      <c r="N19" s="15">
        <v>8.0500000000000007</v>
      </c>
      <c r="O19" s="15">
        <v>7.95</v>
      </c>
      <c r="P19" s="15">
        <v>0</v>
      </c>
      <c r="Q19" s="15">
        <v>0</v>
      </c>
      <c r="R19" s="15">
        <v>8</v>
      </c>
      <c r="S19" s="15">
        <v>8.5</v>
      </c>
      <c r="T19" s="15">
        <v>7</v>
      </c>
      <c r="U19" s="15">
        <v>7.58</v>
      </c>
      <c r="V19" s="15">
        <v>0</v>
      </c>
      <c r="W19" s="15">
        <v>0</v>
      </c>
      <c r="X19" s="15">
        <v>0</v>
      </c>
      <c r="Y19" s="15">
        <v>8.0299999999999994</v>
      </c>
      <c r="Z19" s="15">
        <v>8.1</v>
      </c>
      <c r="AA19" s="15">
        <v>6.77</v>
      </c>
      <c r="AB19" s="15">
        <v>8.8699999999999992</v>
      </c>
      <c r="AC19" s="15">
        <v>8</v>
      </c>
      <c r="AD19" s="15">
        <v>0</v>
      </c>
      <c r="AE19" s="15">
        <v>0</v>
      </c>
      <c r="AF19" s="15">
        <v>8.0299999999999994</v>
      </c>
      <c r="AG19" s="15">
        <v>9.33</v>
      </c>
      <c r="AH19" s="16">
        <v>166.42</v>
      </c>
      <c r="AI19" s="24">
        <f>'Employee Salaries'!$F$48</f>
        <v>100</v>
      </c>
      <c r="AJ19" s="24">
        <f>'Employee Salaries'!$E$48</f>
        <v>28.125</v>
      </c>
      <c r="AK19" s="24">
        <f>AH19*AI19</f>
        <v>16642</v>
      </c>
      <c r="AL19" s="24">
        <f>AH19*AJ19</f>
        <v>4680.5625</v>
      </c>
      <c r="AO19" s="2" t="s">
        <v>36</v>
      </c>
      <c r="AP19" s="2" t="s">
        <v>25</v>
      </c>
      <c r="AQ19" s="22"/>
      <c r="AR19" s="13">
        <v>8.84</v>
      </c>
      <c r="AS19" s="13">
        <v>10.9</v>
      </c>
      <c r="AT19" s="13">
        <v>12.61</v>
      </c>
      <c r="AU19" s="13">
        <v>8.25</v>
      </c>
      <c r="AV19" s="13">
        <v>11.07</v>
      </c>
      <c r="AW19" s="13">
        <v>1.65</v>
      </c>
      <c r="AX19" s="13">
        <v>0.33</v>
      </c>
      <c r="AY19" s="13">
        <v>7.22</v>
      </c>
      <c r="AZ19" s="13">
        <v>2.15</v>
      </c>
      <c r="BA19" s="13">
        <v>7.46</v>
      </c>
      <c r="BB19" s="13">
        <v>3.97</v>
      </c>
      <c r="BC19" s="13">
        <v>5.77</v>
      </c>
      <c r="BD19" s="13">
        <v>0</v>
      </c>
      <c r="BE19" s="13">
        <v>0</v>
      </c>
      <c r="BF19" s="13">
        <v>11.04</v>
      </c>
      <c r="BG19" s="13">
        <v>6.71</v>
      </c>
      <c r="BH19" s="13">
        <v>7.94</v>
      </c>
      <c r="BI19" s="13">
        <v>6.71</v>
      </c>
      <c r="BJ19" s="13">
        <v>0</v>
      </c>
      <c r="BK19" s="13">
        <v>0</v>
      </c>
      <c r="BL19" s="13">
        <v>0</v>
      </c>
      <c r="BM19" s="13">
        <v>5.86</v>
      </c>
      <c r="BN19" s="13">
        <v>5.09</v>
      </c>
      <c r="BO19" s="13">
        <v>7.01</v>
      </c>
      <c r="BP19" s="13">
        <v>6.06</v>
      </c>
      <c r="BQ19" s="13">
        <v>7.8</v>
      </c>
      <c r="BR19" s="13">
        <v>0</v>
      </c>
      <c r="BS19" s="13">
        <v>0</v>
      </c>
      <c r="BT19" s="13">
        <v>2.86</v>
      </c>
      <c r="BU19" s="13">
        <v>5.49</v>
      </c>
      <c r="BV19" s="14">
        <v>152.75</v>
      </c>
      <c r="BW19" s="24">
        <f>'Employee Salaries'!$F$14</f>
        <v>100</v>
      </c>
      <c r="BX19" s="24">
        <f>'Employee Salaries'!$E$14</f>
        <v>34.895833333333329</v>
      </c>
    </row>
    <row r="20" spans="1:76" ht="16" x14ac:dyDescent="0.2">
      <c r="A20" s="22"/>
      <c r="B20" s="2"/>
      <c r="C20" s="13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6"/>
      <c r="AI20" s="24"/>
      <c r="AJ20" s="24"/>
      <c r="AK20" s="46">
        <f>SUM(AK15:AK19)</f>
        <v>75949.8</v>
      </c>
      <c r="AL20" s="46">
        <f>SUM(AL15:AL19)</f>
        <v>22752.046875</v>
      </c>
      <c r="AO20" s="22"/>
      <c r="AP20" s="2" t="s">
        <v>21</v>
      </c>
      <c r="AQ20" s="13">
        <v>118</v>
      </c>
      <c r="AR20" s="15">
        <v>6.85</v>
      </c>
      <c r="AS20" s="15">
        <v>8.76</v>
      </c>
      <c r="AT20" s="15">
        <v>4.17</v>
      </c>
      <c r="AU20" s="15">
        <v>2.2200000000000002</v>
      </c>
      <c r="AV20" s="15">
        <v>10.25</v>
      </c>
      <c r="AW20" s="15">
        <v>1.65</v>
      </c>
      <c r="AX20" s="15">
        <v>0</v>
      </c>
      <c r="AY20" s="15">
        <v>5.25</v>
      </c>
      <c r="AZ20" s="15">
        <v>1.81</v>
      </c>
      <c r="BA20" s="15">
        <v>5.68</v>
      </c>
      <c r="BB20" s="15">
        <v>3.39</v>
      </c>
      <c r="BC20" s="15">
        <v>4.3499999999999996</v>
      </c>
      <c r="BD20" s="15">
        <v>0</v>
      </c>
      <c r="BE20" s="15">
        <v>0</v>
      </c>
      <c r="BF20" s="15">
        <v>1.48</v>
      </c>
      <c r="BG20" s="15">
        <v>2.57</v>
      </c>
      <c r="BH20" s="15">
        <v>2.75</v>
      </c>
      <c r="BI20" s="15">
        <v>1.34</v>
      </c>
      <c r="BJ20" s="15">
        <v>0</v>
      </c>
      <c r="BK20" s="15">
        <v>0</v>
      </c>
      <c r="BL20" s="15">
        <v>0</v>
      </c>
      <c r="BM20" s="15">
        <v>4.12</v>
      </c>
      <c r="BN20" s="15">
        <v>5.09</v>
      </c>
      <c r="BO20" s="15">
        <v>7.01</v>
      </c>
      <c r="BP20" s="15">
        <v>6.06</v>
      </c>
      <c r="BQ20" s="15">
        <v>7.44</v>
      </c>
      <c r="BR20" s="15">
        <v>0</v>
      </c>
      <c r="BS20" s="15">
        <v>0</v>
      </c>
      <c r="BT20" s="15">
        <v>2.68</v>
      </c>
      <c r="BU20" s="15">
        <v>4.84</v>
      </c>
      <c r="BV20" s="16">
        <v>99.75</v>
      </c>
      <c r="BW20" s="24">
        <f>'Employee Salaries'!$F$14</f>
        <v>100</v>
      </c>
      <c r="BX20" s="24">
        <f>'Employee Salaries'!$E$14</f>
        <v>34.895833333333329</v>
      </c>
    </row>
    <row r="21" spans="1:76" ht="16" x14ac:dyDescent="0.2">
      <c r="A21" s="22"/>
      <c r="B21" s="2" t="s">
        <v>21</v>
      </c>
      <c r="C21" s="13">
        <v>118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0.8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6">
        <v>0.8</v>
      </c>
      <c r="AI21" s="24">
        <f>'Employee Salaries'!$F$6</f>
        <v>100</v>
      </c>
      <c r="AJ21" s="24">
        <f>'Employee Salaries'!$E$6</f>
        <v>26.041666666666668</v>
      </c>
      <c r="AK21" s="24"/>
      <c r="AL21" s="24">
        <f>AH21*AJ21</f>
        <v>20.833333333333336</v>
      </c>
      <c r="AO21" s="22"/>
      <c r="AP21" s="2" t="s">
        <v>17</v>
      </c>
      <c r="AQ21" s="13">
        <v>89</v>
      </c>
      <c r="AR21" s="15">
        <v>1.99</v>
      </c>
      <c r="AS21" s="15">
        <v>2.14</v>
      </c>
      <c r="AT21" s="15">
        <v>8.44</v>
      </c>
      <c r="AU21" s="15">
        <v>6.03</v>
      </c>
      <c r="AV21" s="15">
        <v>0.82</v>
      </c>
      <c r="AW21" s="15">
        <v>0</v>
      </c>
      <c r="AX21" s="15">
        <v>0.33</v>
      </c>
      <c r="AY21" s="15">
        <v>1.97</v>
      </c>
      <c r="AZ21" s="15">
        <v>0.33</v>
      </c>
      <c r="BA21" s="15">
        <v>1.78</v>
      </c>
      <c r="BB21" s="15">
        <v>0.57999999999999996</v>
      </c>
      <c r="BC21" s="15">
        <v>1.42</v>
      </c>
      <c r="BD21" s="15">
        <v>0</v>
      </c>
      <c r="BE21" s="15">
        <v>0</v>
      </c>
      <c r="BF21" s="15">
        <v>9.5500000000000007</v>
      </c>
      <c r="BG21" s="15">
        <v>4.1399999999999997</v>
      </c>
      <c r="BH21" s="15">
        <v>5.19</v>
      </c>
      <c r="BI21" s="15">
        <v>5.37</v>
      </c>
      <c r="BJ21" s="15">
        <v>0</v>
      </c>
      <c r="BK21" s="15">
        <v>0</v>
      </c>
      <c r="BL21" s="15">
        <v>0</v>
      </c>
      <c r="BM21" s="15">
        <v>1.74</v>
      </c>
      <c r="BN21" s="15">
        <v>0</v>
      </c>
      <c r="BO21" s="15">
        <v>0</v>
      </c>
      <c r="BP21" s="15">
        <v>0</v>
      </c>
      <c r="BQ21" s="15">
        <v>0.35</v>
      </c>
      <c r="BR21" s="15">
        <v>0</v>
      </c>
      <c r="BS21" s="15">
        <v>0</v>
      </c>
      <c r="BT21" s="15">
        <v>0.18</v>
      </c>
      <c r="BU21" s="15">
        <v>0.65</v>
      </c>
      <c r="BV21" s="16">
        <v>52.99</v>
      </c>
      <c r="BW21" s="24">
        <f>'Employee Salaries'!$F$14</f>
        <v>100</v>
      </c>
      <c r="BX21" s="24">
        <f>'Employee Salaries'!$E$14</f>
        <v>34.895833333333329</v>
      </c>
    </row>
    <row r="22" spans="1:76" ht="16" x14ac:dyDescent="0.2">
      <c r="A22" s="22"/>
      <c r="B22" s="2" t="s">
        <v>21</v>
      </c>
      <c r="C22" s="13">
        <v>118</v>
      </c>
      <c r="D22" s="15">
        <v>6.85</v>
      </c>
      <c r="E22" s="15">
        <v>8.76</v>
      </c>
      <c r="F22" s="15">
        <v>4.17</v>
      </c>
      <c r="G22" s="15">
        <v>2.2200000000000002</v>
      </c>
      <c r="H22" s="15">
        <v>10.25</v>
      </c>
      <c r="I22" s="15">
        <v>1.65</v>
      </c>
      <c r="J22" s="15">
        <v>0</v>
      </c>
      <c r="K22" s="15">
        <v>5.25</v>
      </c>
      <c r="L22" s="15">
        <v>1.81</v>
      </c>
      <c r="M22" s="15">
        <v>5.68</v>
      </c>
      <c r="N22" s="15">
        <v>3.39</v>
      </c>
      <c r="O22" s="15">
        <v>4.3499999999999996</v>
      </c>
      <c r="P22" s="15">
        <v>0</v>
      </c>
      <c r="Q22" s="15">
        <v>0</v>
      </c>
      <c r="R22" s="15">
        <v>1.48</v>
      </c>
      <c r="S22" s="15">
        <v>2.57</v>
      </c>
      <c r="T22" s="15">
        <v>2.75</v>
      </c>
      <c r="U22" s="15">
        <v>1.34</v>
      </c>
      <c r="V22" s="15">
        <v>0</v>
      </c>
      <c r="W22" s="15">
        <v>0</v>
      </c>
      <c r="X22" s="15">
        <v>0</v>
      </c>
      <c r="Y22" s="15">
        <v>4.12</v>
      </c>
      <c r="Z22" s="15">
        <v>5.09</v>
      </c>
      <c r="AA22" s="15">
        <v>7.01</v>
      </c>
      <c r="AB22" s="15">
        <v>6.06</v>
      </c>
      <c r="AC22" s="15">
        <v>7.44</v>
      </c>
      <c r="AD22" s="15">
        <v>0</v>
      </c>
      <c r="AE22" s="15">
        <v>0</v>
      </c>
      <c r="AF22" s="15">
        <v>2.68</v>
      </c>
      <c r="AG22" s="15">
        <v>4.84</v>
      </c>
      <c r="AH22" s="16">
        <v>99.75</v>
      </c>
      <c r="AI22" s="24">
        <f>'Employee Salaries'!$F$14</f>
        <v>100</v>
      </c>
      <c r="AJ22" s="24">
        <f>'Employee Salaries'!$E$14</f>
        <v>34.895833333333329</v>
      </c>
      <c r="AK22" s="24"/>
      <c r="AL22" s="24">
        <f>AH22*AJ22</f>
        <v>3480.8593749999995</v>
      </c>
      <c r="AO22" s="2" t="s">
        <v>37</v>
      </c>
      <c r="AP22" s="2" t="s">
        <v>25</v>
      </c>
      <c r="AQ22" s="22"/>
      <c r="AR22" s="13">
        <v>6.32</v>
      </c>
      <c r="AS22" s="13">
        <v>8.19</v>
      </c>
      <c r="AT22" s="13">
        <v>6.99</v>
      </c>
      <c r="AU22" s="13">
        <v>8.3800000000000008</v>
      </c>
      <c r="AV22" s="13">
        <v>7.06</v>
      </c>
      <c r="AW22" s="13">
        <v>0</v>
      </c>
      <c r="AX22" s="13">
        <v>0</v>
      </c>
      <c r="AY22" s="13">
        <v>6.87</v>
      </c>
      <c r="AZ22" s="13">
        <v>5.88</v>
      </c>
      <c r="BA22" s="13">
        <v>8.0399999999999991</v>
      </c>
      <c r="BB22" s="13">
        <v>7.89</v>
      </c>
      <c r="BC22" s="13">
        <v>6.06</v>
      </c>
      <c r="BD22" s="13">
        <v>0</v>
      </c>
      <c r="BE22" s="13">
        <v>0</v>
      </c>
      <c r="BF22" s="13">
        <v>8.0500000000000007</v>
      </c>
      <c r="BG22" s="13">
        <v>8.4600000000000009</v>
      </c>
      <c r="BH22" s="13">
        <v>8.01</v>
      </c>
      <c r="BI22" s="13">
        <v>6.93</v>
      </c>
      <c r="BJ22" s="13">
        <v>0</v>
      </c>
      <c r="BK22" s="13">
        <v>0</v>
      </c>
      <c r="BL22" s="13">
        <v>0</v>
      </c>
      <c r="BM22" s="13">
        <v>0</v>
      </c>
      <c r="BN22" s="13">
        <v>4.29</v>
      </c>
      <c r="BO22" s="13">
        <v>6.62</v>
      </c>
      <c r="BP22" s="13">
        <v>4.58</v>
      </c>
      <c r="BQ22" s="13">
        <v>4.67</v>
      </c>
      <c r="BR22" s="13">
        <v>0</v>
      </c>
      <c r="BS22" s="13">
        <v>0</v>
      </c>
      <c r="BT22" s="13">
        <v>7.41</v>
      </c>
      <c r="BU22" s="13">
        <v>4.6500000000000004</v>
      </c>
      <c r="BV22" s="14">
        <v>135.36000000000001</v>
      </c>
      <c r="BW22" s="24">
        <f>'Employee Salaries'!$F$16</f>
        <v>90</v>
      </c>
      <c r="BX22" s="24">
        <f>'Employee Salaries'!$E$16</f>
        <v>26.041666666666668</v>
      </c>
    </row>
    <row r="23" spans="1:76" ht="16" x14ac:dyDescent="0.2">
      <c r="A23" s="22"/>
      <c r="B23" s="2" t="s">
        <v>21</v>
      </c>
      <c r="C23" s="13">
        <v>118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1.82</v>
      </c>
      <c r="S23" s="15">
        <v>2.31</v>
      </c>
      <c r="T23" s="15">
        <v>2.5</v>
      </c>
      <c r="U23" s="15">
        <v>1.1399999999999999</v>
      </c>
      <c r="V23" s="15">
        <v>0</v>
      </c>
      <c r="W23" s="15">
        <v>0</v>
      </c>
      <c r="X23" s="15">
        <v>0</v>
      </c>
      <c r="Y23" s="15">
        <v>2.12</v>
      </c>
      <c r="Z23" s="15">
        <v>2.17</v>
      </c>
      <c r="AA23" s="15">
        <v>3.92</v>
      </c>
      <c r="AB23" s="15">
        <v>0.22</v>
      </c>
      <c r="AC23" s="15">
        <v>3.06</v>
      </c>
      <c r="AD23" s="15">
        <v>3.01</v>
      </c>
      <c r="AE23" s="15">
        <v>0</v>
      </c>
      <c r="AF23" s="15">
        <v>0.86</v>
      </c>
      <c r="AG23" s="15">
        <v>0.31</v>
      </c>
      <c r="AH23" s="16">
        <v>23.45</v>
      </c>
      <c r="AI23" s="24">
        <f>'Employee Salaries'!$F$20</f>
        <v>90</v>
      </c>
      <c r="AJ23" s="24">
        <f>'Employee Salaries'!$E$20</f>
        <v>24.479166666666664</v>
      </c>
      <c r="AK23" s="24"/>
      <c r="AL23" s="24">
        <f>AH23*AJ23</f>
        <v>574.03645833333326</v>
      </c>
      <c r="AO23" s="22"/>
      <c r="AP23" s="2" t="s">
        <v>26</v>
      </c>
      <c r="AQ23" s="13">
        <v>75</v>
      </c>
      <c r="AR23" s="15">
        <v>6.32</v>
      </c>
      <c r="AS23" s="15">
        <v>8.19</v>
      </c>
      <c r="AT23" s="15">
        <v>6.99</v>
      </c>
      <c r="AU23" s="15">
        <v>8.3800000000000008</v>
      </c>
      <c r="AV23" s="15">
        <v>7.06</v>
      </c>
      <c r="AW23" s="15">
        <v>0</v>
      </c>
      <c r="AX23" s="15">
        <v>0</v>
      </c>
      <c r="AY23" s="15">
        <v>6.87</v>
      </c>
      <c r="AZ23" s="15">
        <v>5.88</v>
      </c>
      <c r="BA23" s="15">
        <v>8.0399999999999991</v>
      </c>
      <c r="BB23" s="15">
        <v>7.89</v>
      </c>
      <c r="BC23" s="15">
        <v>6.06</v>
      </c>
      <c r="BD23" s="15">
        <v>0</v>
      </c>
      <c r="BE23" s="15">
        <v>0</v>
      </c>
      <c r="BF23" s="15">
        <v>8.0500000000000007</v>
      </c>
      <c r="BG23" s="15">
        <v>8.4600000000000009</v>
      </c>
      <c r="BH23" s="15">
        <v>8.01</v>
      </c>
      <c r="BI23" s="15">
        <v>6.93</v>
      </c>
      <c r="BJ23" s="15">
        <v>0</v>
      </c>
      <c r="BK23" s="15">
        <v>0</v>
      </c>
      <c r="BL23" s="15">
        <v>0</v>
      </c>
      <c r="BM23" s="15">
        <v>0</v>
      </c>
      <c r="BN23" s="15">
        <v>4.29</v>
      </c>
      <c r="BO23" s="15">
        <v>6.62</v>
      </c>
      <c r="BP23" s="15">
        <v>4.58</v>
      </c>
      <c r="BQ23" s="15">
        <v>4.67</v>
      </c>
      <c r="BR23" s="15">
        <v>0</v>
      </c>
      <c r="BS23" s="15">
        <v>0</v>
      </c>
      <c r="BT23" s="15">
        <v>7.41</v>
      </c>
      <c r="BU23" s="15">
        <v>4.6500000000000004</v>
      </c>
      <c r="BV23" s="16">
        <v>135.36000000000001</v>
      </c>
      <c r="BW23" s="24">
        <f>'Employee Salaries'!$F$16</f>
        <v>90</v>
      </c>
      <c r="BX23" s="24">
        <f>'Employee Salaries'!$E$16</f>
        <v>26.041666666666668</v>
      </c>
    </row>
    <row r="24" spans="1:76" ht="16" x14ac:dyDescent="0.2">
      <c r="A24" s="22"/>
      <c r="B24" s="2" t="s">
        <v>21</v>
      </c>
      <c r="C24" s="13">
        <v>118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0.77</v>
      </c>
      <c r="M24" s="15">
        <v>0.86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2.37</v>
      </c>
      <c r="T24" s="15">
        <v>2.14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6">
        <v>6.14</v>
      </c>
      <c r="AI24" s="24">
        <f>'Employee Salaries'!$F$26</f>
        <v>100</v>
      </c>
      <c r="AJ24" s="24">
        <f>'Employee Salaries'!$E$26</f>
        <v>26.5625</v>
      </c>
      <c r="AK24" s="24"/>
      <c r="AL24" s="24">
        <f>AH24*AJ24</f>
        <v>163.09375</v>
      </c>
      <c r="AO24" s="2" t="s">
        <v>40</v>
      </c>
      <c r="AP24" s="2" t="s">
        <v>25</v>
      </c>
      <c r="AQ24" s="22"/>
      <c r="AR24" s="13">
        <v>9.5</v>
      </c>
      <c r="AS24" s="13">
        <v>7.8</v>
      </c>
      <c r="AT24" s="13">
        <v>6.54</v>
      </c>
      <c r="AU24" s="13">
        <v>7.63</v>
      </c>
      <c r="AV24" s="13">
        <v>6.87</v>
      </c>
      <c r="AW24" s="13">
        <v>0</v>
      </c>
      <c r="AX24" s="13">
        <v>0</v>
      </c>
      <c r="AY24" s="13">
        <v>8.36</v>
      </c>
      <c r="AZ24" s="13">
        <v>7.75</v>
      </c>
      <c r="BA24" s="13">
        <v>7.33</v>
      </c>
      <c r="BB24" s="13">
        <v>7.67</v>
      </c>
      <c r="BC24" s="13">
        <v>8.74</v>
      </c>
      <c r="BD24" s="13">
        <v>0.33</v>
      </c>
      <c r="BE24" s="13">
        <v>0</v>
      </c>
      <c r="BF24" s="13">
        <v>6.93</v>
      </c>
      <c r="BG24" s="13">
        <v>8.25</v>
      </c>
      <c r="BH24" s="13">
        <v>9.17</v>
      </c>
      <c r="BI24" s="13">
        <v>7.39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8.7200000000000006</v>
      </c>
      <c r="BU24" s="13">
        <v>7.31</v>
      </c>
      <c r="BV24" s="14">
        <v>126.28</v>
      </c>
      <c r="BW24" s="24">
        <f>'Employee Salaries'!$F$18</f>
        <v>80</v>
      </c>
      <c r="BX24" s="24">
        <f>'Employee Salaries'!$E$18</f>
        <v>25</v>
      </c>
    </row>
    <row r="25" spans="1:76" ht="16" x14ac:dyDescent="0.2">
      <c r="A25" s="22"/>
      <c r="B25" s="2" t="s">
        <v>21</v>
      </c>
      <c r="C25" s="13">
        <v>118</v>
      </c>
      <c r="D25" s="15">
        <v>8.1999999999999993</v>
      </c>
      <c r="E25" s="15">
        <v>8.34</v>
      </c>
      <c r="F25" s="15">
        <v>10.28</v>
      </c>
      <c r="G25" s="15">
        <v>8.3699999999999992</v>
      </c>
      <c r="H25" s="15">
        <v>5.22</v>
      </c>
      <c r="I25" s="15">
        <v>1.31</v>
      </c>
      <c r="J25" s="15">
        <v>0</v>
      </c>
      <c r="K25" s="15">
        <v>8.42</v>
      </c>
      <c r="L25" s="15">
        <v>10.44</v>
      </c>
      <c r="M25" s="15">
        <v>8.6199999999999992</v>
      </c>
      <c r="N25" s="15">
        <v>8.02</v>
      </c>
      <c r="O25" s="15">
        <v>0</v>
      </c>
      <c r="P25" s="15">
        <v>0</v>
      </c>
      <c r="Q25" s="15">
        <v>0</v>
      </c>
      <c r="R25" s="15">
        <v>4.96</v>
      </c>
      <c r="S25" s="15">
        <v>8.31</v>
      </c>
      <c r="T25" s="15">
        <v>7.63</v>
      </c>
      <c r="U25" s="15">
        <v>8.8000000000000007</v>
      </c>
      <c r="V25" s="15">
        <v>0</v>
      </c>
      <c r="W25" s="15">
        <v>0</v>
      </c>
      <c r="X25" s="15">
        <v>0</v>
      </c>
      <c r="Y25" s="15">
        <v>8.11</v>
      </c>
      <c r="Z25" s="15">
        <v>6.43</v>
      </c>
      <c r="AA25" s="15">
        <v>7.57</v>
      </c>
      <c r="AB25" s="15">
        <v>9.64</v>
      </c>
      <c r="AC25" s="15">
        <v>3.89</v>
      </c>
      <c r="AD25" s="15">
        <v>2.5</v>
      </c>
      <c r="AE25" s="15">
        <v>0</v>
      </c>
      <c r="AF25" s="15">
        <v>8.5299999999999994</v>
      </c>
      <c r="AG25" s="15">
        <v>6.93</v>
      </c>
      <c r="AH25" s="16">
        <v>160.52000000000001</v>
      </c>
      <c r="AI25" s="24">
        <f>'Employee Salaries'!$F$30</f>
        <v>100</v>
      </c>
      <c r="AJ25" s="24">
        <f>'Employee Salaries'!$E$30</f>
        <v>36.458333333333329</v>
      </c>
      <c r="AK25" s="24"/>
      <c r="AL25" s="24">
        <f>AH25*AJ25</f>
        <v>5852.2916666666661</v>
      </c>
      <c r="AO25" s="22"/>
      <c r="AP25" s="2" t="s">
        <v>17</v>
      </c>
      <c r="AQ25" s="13">
        <v>89</v>
      </c>
      <c r="AR25" s="15">
        <v>9.5</v>
      </c>
      <c r="AS25" s="15">
        <v>7.8</v>
      </c>
      <c r="AT25" s="15">
        <v>6.54</v>
      </c>
      <c r="AU25" s="15">
        <v>7.63</v>
      </c>
      <c r="AV25" s="15">
        <v>6.87</v>
      </c>
      <c r="AW25" s="15">
        <v>0</v>
      </c>
      <c r="AX25" s="15">
        <v>0</v>
      </c>
      <c r="AY25" s="15">
        <v>8.36</v>
      </c>
      <c r="AZ25" s="15">
        <v>7.75</v>
      </c>
      <c r="BA25" s="15">
        <v>7.33</v>
      </c>
      <c r="BB25" s="15">
        <v>7.67</v>
      </c>
      <c r="BC25" s="15">
        <v>8.74</v>
      </c>
      <c r="BD25" s="15">
        <v>0.33</v>
      </c>
      <c r="BE25" s="15">
        <v>0</v>
      </c>
      <c r="BF25" s="15">
        <v>6.93</v>
      </c>
      <c r="BG25" s="15">
        <v>8.25</v>
      </c>
      <c r="BH25" s="15">
        <v>9.17</v>
      </c>
      <c r="BI25" s="15">
        <v>7.39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6">
        <v>110.25</v>
      </c>
      <c r="BW25" s="24">
        <f>'Employee Salaries'!$F$18</f>
        <v>80</v>
      </c>
      <c r="BX25" s="24">
        <f>'Employee Salaries'!$E$18</f>
        <v>25</v>
      </c>
    </row>
    <row r="26" spans="1:76" ht="16" x14ac:dyDescent="0.2">
      <c r="A26" s="22"/>
      <c r="B26" s="2" t="s">
        <v>21</v>
      </c>
      <c r="C26" s="13">
        <v>118</v>
      </c>
      <c r="D26" s="15">
        <v>7.1</v>
      </c>
      <c r="E26" s="15">
        <v>6.31</v>
      </c>
      <c r="F26" s="15">
        <v>9.2799999999999994</v>
      </c>
      <c r="G26" s="15">
        <v>7.53</v>
      </c>
      <c r="H26" s="15">
        <v>5.09</v>
      </c>
      <c r="I26" s="15">
        <v>0</v>
      </c>
      <c r="J26" s="15">
        <v>0</v>
      </c>
      <c r="K26" s="15">
        <v>9.16</v>
      </c>
      <c r="L26" s="15">
        <v>7.16</v>
      </c>
      <c r="M26" s="15">
        <v>8.24</v>
      </c>
      <c r="N26" s="15">
        <v>3.62</v>
      </c>
      <c r="O26" s="15">
        <v>5.01</v>
      </c>
      <c r="P26" s="15">
        <v>0</v>
      </c>
      <c r="Q26" s="15">
        <v>0</v>
      </c>
      <c r="R26" s="15">
        <v>7.13</v>
      </c>
      <c r="S26" s="15">
        <v>8.48</v>
      </c>
      <c r="T26" s="15">
        <v>5.22</v>
      </c>
      <c r="U26" s="15">
        <v>6.85</v>
      </c>
      <c r="V26" s="15">
        <v>0</v>
      </c>
      <c r="W26" s="15">
        <v>0</v>
      </c>
      <c r="X26" s="15">
        <v>0</v>
      </c>
      <c r="Y26" s="15">
        <v>3.78</v>
      </c>
      <c r="Z26" s="15">
        <v>6.87</v>
      </c>
      <c r="AA26" s="15">
        <v>1.34</v>
      </c>
      <c r="AB26" s="15">
        <v>5.95</v>
      </c>
      <c r="AC26" s="15">
        <v>9.8000000000000007</v>
      </c>
      <c r="AD26" s="15">
        <v>3.27</v>
      </c>
      <c r="AE26" s="15">
        <v>0</v>
      </c>
      <c r="AF26" s="15">
        <v>7.89</v>
      </c>
      <c r="AG26" s="15">
        <v>8.5500000000000007</v>
      </c>
      <c r="AH26" s="16">
        <v>143.62</v>
      </c>
      <c r="AI26" s="24">
        <f>'Employee Salaries'!$F$36</f>
        <v>80</v>
      </c>
      <c r="AJ26" s="24">
        <f>'Employee Salaries'!$E$36</f>
        <v>25.520833333333336</v>
      </c>
      <c r="AK26" s="24"/>
      <c r="AL26" s="24">
        <f>AH26*AJ26</f>
        <v>3665.3020833333339</v>
      </c>
      <c r="AO26" s="22"/>
      <c r="AP26" s="2" t="s">
        <v>26</v>
      </c>
      <c r="AQ26" s="13">
        <v>75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8.7200000000000006</v>
      </c>
      <c r="BU26" s="15">
        <v>7.31</v>
      </c>
      <c r="BV26" s="16">
        <v>16.03</v>
      </c>
      <c r="BW26" s="24">
        <f>'Employee Salaries'!$F$18</f>
        <v>80</v>
      </c>
      <c r="BX26" s="24">
        <f>'Employee Salaries'!$E$18</f>
        <v>25</v>
      </c>
    </row>
    <row r="27" spans="1:76" ht="16" x14ac:dyDescent="0.2">
      <c r="A27" s="22"/>
      <c r="B27" s="2" t="s">
        <v>21</v>
      </c>
      <c r="C27" s="13">
        <v>118</v>
      </c>
      <c r="D27" s="15">
        <v>0.77</v>
      </c>
      <c r="E27" s="15">
        <v>0</v>
      </c>
      <c r="F27" s="15">
        <v>0</v>
      </c>
      <c r="G27" s="15">
        <v>0</v>
      </c>
      <c r="H27" s="15">
        <v>0.25</v>
      </c>
      <c r="I27" s="15">
        <v>0</v>
      </c>
      <c r="J27" s="15">
        <v>0</v>
      </c>
      <c r="K27" s="15">
        <v>0.48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0.12</v>
      </c>
      <c r="AH27" s="16">
        <v>1.62</v>
      </c>
      <c r="AI27" s="24">
        <f>'Employee Salaries'!$F$42</f>
        <v>110</v>
      </c>
      <c r="AJ27" s="24">
        <f>'Employee Salaries'!$E$42</f>
        <v>26.041666666666668</v>
      </c>
      <c r="AK27" s="24"/>
      <c r="AL27" s="24">
        <f>AH27*AJ27</f>
        <v>42.187500000000007</v>
      </c>
      <c r="AO27" s="2" t="s">
        <v>42</v>
      </c>
      <c r="AP27" s="2" t="s">
        <v>25</v>
      </c>
      <c r="AQ27" s="22"/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1.82</v>
      </c>
      <c r="BG27" s="13">
        <v>2.31</v>
      </c>
      <c r="BH27" s="13">
        <v>2.5</v>
      </c>
      <c r="BI27" s="13">
        <v>1.1399999999999999</v>
      </c>
      <c r="BJ27" s="13">
        <v>0</v>
      </c>
      <c r="BK27" s="13">
        <v>0</v>
      </c>
      <c r="BL27" s="13">
        <v>0</v>
      </c>
      <c r="BM27" s="13">
        <v>2.12</v>
      </c>
      <c r="BN27" s="13">
        <v>2.17</v>
      </c>
      <c r="BO27" s="13">
        <v>3.92</v>
      </c>
      <c r="BP27" s="13">
        <v>0.22</v>
      </c>
      <c r="BQ27" s="13">
        <v>3.06</v>
      </c>
      <c r="BR27" s="13">
        <v>3.01</v>
      </c>
      <c r="BS27" s="13">
        <v>0</v>
      </c>
      <c r="BT27" s="13">
        <v>0.86</v>
      </c>
      <c r="BU27" s="13">
        <v>0.31</v>
      </c>
      <c r="BV27" s="14">
        <v>23.45</v>
      </c>
      <c r="BW27" s="24">
        <f>'Employee Salaries'!$F$20</f>
        <v>90</v>
      </c>
      <c r="BX27" s="24">
        <f>'Employee Salaries'!$E$20</f>
        <v>24.479166666666664</v>
      </c>
    </row>
    <row r="28" spans="1:76" ht="16" x14ac:dyDescent="0.2">
      <c r="A28" s="22"/>
      <c r="B28" s="2"/>
      <c r="C28" s="1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6"/>
      <c r="AI28" s="24"/>
      <c r="AJ28" s="24"/>
      <c r="AK28" s="24"/>
      <c r="AL28" s="46">
        <f>SUM(AL21:AL27)</f>
        <v>13798.604166666666</v>
      </c>
      <c r="AO28" s="22"/>
      <c r="AP28" s="2" t="s">
        <v>21</v>
      </c>
      <c r="AQ28" s="13">
        <v>118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1.82</v>
      </c>
      <c r="BG28" s="15">
        <v>2.31</v>
      </c>
      <c r="BH28" s="15">
        <v>2.5</v>
      </c>
      <c r="BI28" s="15">
        <v>1.1399999999999999</v>
      </c>
      <c r="BJ28" s="15">
        <v>0</v>
      </c>
      <c r="BK28" s="15">
        <v>0</v>
      </c>
      <c r="BL28" s="15">
        <v>0</v>
      </c>
      <c r="BM28" s="15">
        <v>2.12</v>
      </c>
      <c r="BN28" s="15">
        <v>2.17</v>
      </c>
      <c r="BO28" s="15">
        <v>3.92</v>
      </c>
      <c r="BP28" s="15">
        <v>0.22</v>
      </c>
      <c r="BQ28" s="15">
        <v>3.06</v>
      </c>
      <c r="BR28" s="15">
        <v>3.01</v>
      </c>
      <c r="BS28" s="15">
        <v>0</v>
      </c>
      <c r="BT28" s="15">
        <v>0.86</v>
      </c>
      <c r="BU28" s="15">
        <v>0.31</v>
      </c>
      <c r="BV28" s="16">
        <v>23.45</v>
      </c>
      <c r="BW28" s="24">
        <f>'Employee Salaries'!$F$20</f>
        <v>90</v>
      </c>
      <c r="BX28" s="24">
        <f>'Employee Salaries'!$E$20</f>
        <v>24.479166666666664</v>
      </c>
    </row>
    <row r="29" spans="1:76" ht="16" x14ac:dyDescent="0.2">
      <c r="A29" s="22"/>
      <c r="B29" s="2" t="s">
        <v>17</v>
      </c>
      <c r="C29" s="13">
        <v>89</v>
      </c>
      <c r="D29" s="15">
        <v>4.16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3.65</v>
      </c>
      <c r="L29" s="15">
        <v>0</v>
      </c>
      <c r="M29" s="15">
        <v>0</v>
      </c>
      <c r="N29" s="15">
        <v>0</v>
      </c>
      <c r="O29" s="15">
        <v>0</v>
      </c>
      <c r="P29" s="15">
        <v>1</v>
      </c>
      <c r="Q29" s="15">
        <v>0</v>
      </c>
      <c r="R29" s="15">
        <v>2.92</v>
      </c>
      <c r="S29" s="15">
        <v>3.73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15.45</v>
      </c>
      <c r="AI29" s="24">
        <f>'Employee Salaries'!$F$4</f>
        <v>120</v>
      </c>
      <c r="AJ29" s="24">
        <f>'Employee Salaries'!$E$4</f>
        <v>36.979166666666671</v>
      </c>
      <c r="AK29" s="24"/>
      <c r="AL29" s="24">
        <f>AH29*AJ29</f>
        <v>571.328125</v>
      </c>
      <c r="AO29" s="2" t="s">
        <v>43</v>
      </c>
      <c r="AP29" s="2" t="s">
        <v>25</v>
      </c>
      <c r="AQ29" s="22"/>
      <c r="AR29" s="13">
        <v>6.81</v>
      </c>
      <c r="AS29" s="13">
        <v>8.92</v>
      </c>
      <c r="AT29" s="13">
        <v>9.1</v>
      </c>
      <c r="AU29" s="13">
        <v>6.71</v>
      </c>
      <c r="AV29" s="13">
        <v>5.46</v>
      </c>
      <c r="AW29" s="13">
        <v>0</v>
      </c>
      <c r="AX29" s="13">
        <v>0</v>
      </c>
      <c r="AY29" s="13">
        <v>7.93</v>
      </c>
      <c r="AZ29" s="13">
        <v>7.5</v>
      </c>
      <c r="BA29" s="13">
        <v>5.42</v>
      </c>
      <c r="BB29" s="13">
        <v>7.62</v>
      </c>
      <c r="BC29" s="13">
        <v>5.22</v>
      </c>
      <c r="BD29" s="13">
        <v>0</v>
      </c>
      <c r="BE29" s="13">
        <v>0</v>
      </c>
      <c r="BF29" s="13">
        <v>7.6</v>
      </c>
      <c r="BG29" s="13">
        <v>7.8</v>
      </c>
      <c r="BH29" s="13">
        <v>7.28</v>
      </c>
      <c r="BI29" s="13">
        <v>7.71</v>
      </c>
      <c r="BJ29" s="13">
        <v>0</v>
      </c>
      <c r="BK29" s="13">
        <v>0</v>
      </c>
      <c r="BL29" s="13">
        <v>0</v>
      </c>
      <c r="BM29" s="13">
        <v>8.51</v>
      </c>
      <c r="BN29" s="13">
        <v>8.0399999999999991</v>
      </c>
      <c r="BO29" s="13">
        <v>5.91</v>
      </c>
      <c r="BP29" s="13">
        <v>6.39</v>
      </c>
      <c r="BQ29" s="13">
        <v>5.6</v>
      </c>
      <c r="BR29" s="13">
        <v>0</v>
      </c>
      <c r="BS29" s="13">
        <v>0</v>
      </c>
      <c r="BT29" s="13">
        <v>7.78</v>
      </c>
      <c r="BU29" s="13">
        <v>8.2100000000000009</v>
      </c>
      <c r="BV29" s="14">
        <v>151.52000000000001</v>
      </c>
      <c r="BW29" s="24">
        <f>'Employee Salaries'!$F$22</f>
        <v>90</v>
      </c>
      <c r="BX29" s="24">
        <f>'Employee Salaries'!$E$22</f>
        <v>26.041666666666668</v>
      </c>
    </row>
    <row r="30" spans="1:76" ht="16" x14ac:dyDescent="0.2">
      <c r="A30" s="22"/>
      <c r="B30" s="2" t="s">
        <v>17</v>
      </c>
      <c r="C30" s="13">
        <v>89</v>
      </c>
      <c r="D30" s="15">
        <v>0.23</v>
      </c>
      <c r="E30" s="15">
        <v>0</v>
      </c>
      <c r="F30" s="15">
        <v>1</v>
      </c>
      <c r="G30" s="15">
        <v>0.82</v>
      </c>
      <c r="H30" s="15">
        <v>0.81</v>
      </c>
      <c r="I30" s="15">
        <v>0</v>
      </c>
      <c r="J30" s="15">
        <v>0</v>
      </c>
      <c r="K30" s="15">
        <v>1.95</v>
      </c>
      <c r="L30" s="15">
        <v>0.94</v>
      </c>
      <c r="M30" s="15">
        <v>0.96</v>
      </c>
      <c r="N30" s="15">
        <v>0</v>
      </c>
      <c r="O30" s="15">
        <v>0.93</v>
      </c>
      <c r="P30" s="15">
        <v>0</v>
      </c>
      <c r="Q30" s="15">
        <v>0</v>
      </c>
      <c r="R30" s="15">
        <v>0.66</v>
      </c>
      <c r="S30" s="15">
        <v>0.21</v>
      </c>
      <c r="T30" s="15">
        <v>1.46</v>
      </c>
      <c r="U30" s="15">
        <v>0.45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0.4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6">
        <v>10.8</v>
      </c>
      <c r="AI30" s="24">
        <f>'Employee Salaries'!$F$12</f>
        <v>100</v>
      </c>
      <c r="AJ30" s="24">
        <f>'Employee Salaries'!$E$12</f>
        <v>28.645833333333332</v>
      </c>
      <c r="AK30" s="24"/>
      <c r="AL30" s="24">
        <f>AH30*AJ30</f>
        <v>309.375</v>
      </c>
      <c r="AO30" s="22"/>
      <c r="AP30" s="2" t="s">
        <v>33</v>
      </c>
      <c r="AQ30" s="13">
        <v>71</v>
      </c>
      <c r="AR30" s="15">
        <v>6.81</v>
      </c>
      <c r="AS30" s="15">
        <v>8.92</v>
      </c>
      <c r="AT30" s="15">
        <v>9.1</v>
      </c>
      <c r="AU30" s="15">
        <v>6.71</v>
      </c>
      <c r="AV30" s="15">
        <v>5.46</v>
      </c>
      <c r="AW30" s="15">
        <v>0</v>
      </c>
      <c r="AX30" s="15">
        <v>0</v>
      </c>
      <c r="AY30" s="15">
        <v>7.93</v>
      </c>
      <c r="AZ30" s="15">
        <v>7.5</v>
      </c>
      <c r="BA30" s="15">
        <v>5.42</v>
      </c>
      <c r="BB30" s="15">
        <v>7.62</v>
      </c>
      <c r="BC30" s="15">
        <v>5.22</v>
      </c>
      <c r="BD30" s="15">
        <v>0</v>
      </c>
      <c r="BE30" s="15">
        <v>0</v>
      </c>
      <c r="BF30" s="15">
        <v>7.6</v>
      </c>
      <c r="BG30" s="15">
        <v>7.8</v>
      </c>
      <c r="BH30" s="15">
        <v>7.28</v>
      </c>
      <c r="BI30" s="15">
        <v>7.71</v>
      </c>
      <c r="BJ30" s="15">
        <v>0</v>
      </c>
      <c r="BK30" s="15">
        <v>0</v>
      </c>
      <c r="BL30" s="15">
        <v>0</v>
      </c>
      <c r="BM30" s="15">
        <v>8.51</v>
      </c>
      <c r="BN30" s="15">
        <v>8.0399999999999991</v>
      </c>
      <c r="BO30" s="15">
        <v>5.91</v>
      </c>
      <c r="BP30" s="15">
        <v>6.39</v>
      </c>
      <c r="BQ30" s="15">
        <v>5.6</v>
      </c>
      <c r="BR30" s="15">
        <v>0</v>
      </c>
      <c r="BS30" s="15">
        <v>0</v>
      </c>
      <c r="BT30" s="15">
        <v>7.78</v>
      </c>
      <c r="BU30" s="15">
        <v>8.2100000000000009</v>
      </c>
      <c r="BV30" s="16">
        <v>151.52000000000001</v>
      </c>
      <c r="BW30" s="24">
        <f>'Employee Salaries'!$F$22</f>
        <v>90</v>
      </c>
      <c r="BX30" s="24">
        <f>'Employee Salaries'!$E$22</f>
        <v>26.041666666666668</v>
      </c>
    </row>
    <row r="31" spans="1:76" ht="16" x14ac:dyDescent="0.2">
      <c r="A31" s="22"/>
      <c r="B31" s="2" t="s">
        <v>17</v>
      </c>
      <c r="C31" s="13">
        <v>89</v>
      </c>
      <c r="D31" s="15">
        <v>1.99</v>
      </c>
      <c r="E31" s="15">
        <v>2.14</v>
      </c>
      <c r="F31" s="15">
        <v>8.44</v>
      </c>
      <c r="G31" s="15">
        <v>6.03</v>
      </c>
      <c r="H31" s="15">
        <v>0.82</v>
      </c>
      <c r="I31" s="15">
        <v>0</v>
      </c>
      <c r="J31" s="15">
        <v>0.33</v>
      </c>
      <c r="K31" s="15">
        <v>1.97</v>
      </c>
      <c r="L31" s="15">
        <v>0.33</v>
      </c>
      <c r="M31" s="15">
        <v>1.78</v>
      </c>
      <c r="N31" s="15">
        <v>0.57999999999999996</v>
      </c>
      <c r="O31" s="15">
        <v>1.42</v>
      </c>
      <c r="P31" s="15">
        <v>0</v>
      </c>
      <c r="Q31" s="15">
        <v>0</v>
      </c>
      <c r="R31" s="15">
        <v>9.5500000000000007</v>
      </c>
      <c r="S31" s="15">
        <v>4.1399999999999997</v>
      </c>
      <c r="T31" s="15">
        <v>5.19</v>
      </c>
      <c r="U31" s="15">
        <v>5.37</v>
      </c>
      <c r="V31" s="15">
        <v>0</v>
      </c>
      <c r="W31" s="15">
        <v>0</v>
      </c>
      <c r="X31" s="15">
        <v>0</v>
      </c>
      <c r="Y31" s="15">
        <v>1.74</v>
      </c>
      <c r="Z31" s="15">
        <v>0</v>
      </c>
      <c r="AA31" s="15">
        <v>0</v>
      </c>
      <c r="AB31" s="15">
        <v>0</v>
      </c>
      <c r="AC31" s="15">
        <v>0.35</v>
      </c>
      <c r="AD31" s="15">
        <v>0</v>
      </c>
      <c r="AE31" s="15">
        <v>0</v>
      </c>
      <c r="AF31" s="15">
        <v>0.18</v>
      </c>
      <c r="AG31" s="15">
        <v>0.65</v>
      </c>
      <c r="AH31" s="16">
        <v>52.99</v>
      </c>
      <c r="AI31" s="24">
        <f>'Employee Salaries'!$F$14</f>
        <v>100</v>
      </c>
      <c r="AJ31" s="24">
        <f>'Employee Salaries'!$E$14</f>
        <v>34.895833333333329</v>
      </c>
      <c r="AK31" s="24"/>
      <c r="AL31" s="24">
        <f>AH31*AJ31</f>
        <v>1849.1302083333333</v>
      </c>
      <c r="AO31" s="2" t="s">
        <v>48</v>
      </c>
      <c r="AP31" s="2" t="s">
        <v>25</v>
      </c>
      <c r="AQ31" s="22"/>
      <c r="AR31" s="13">
        <v>1.1399999999999999</v>
      </c>
      <c r="AS31" s="13">
        <v>0.26</v>
      </c>
      <c r="AT31" s="13">
        <v>0.26</v>
      </c>
      <c r="AU31" s="13">
        <v>0.55000000000000004</v>
      </c>
      <c r="AV31" s="13">
        <v>0.25</v>
      </c>
      <c r="AW31" s="13">
        <v>0</v>
      </c>
      <c r="AX31" s="13">
        <v>0</v>
      </c>
      <c r="AY31" s="13">
        <v>0</v>
      </c>
      <c r="AZ31" s="13">
        <v>0.47</v>
      </c>
      <c r="BA31" s="13">
        <v>0.28000000000000003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2.35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4">
        <v>5.55</v>
      </c>
      <c r="BW31" s="24">
        <f>'Employee Salaries'!$F$24</f>
        <v>100</v>
      </c>
      <c r="BX31" s="24">
        <f>'Employee Salaries'!$E$24</f>
        <v>23.958333333333336</v>
      </c>
    </row>
    <row r="32" spans="1:76" ht="16" x14ac:dyDescent="0.2">
      <c r="A32" s="22"/>
      <c r="B32" s="2" t="s">
        <v>17</v>
      </c>
      <c r="C32" s="13">
        <v>89</v>
      </c>
      <c r="D32" s="15">
        <v>9.5</v>
      </c>
      <c r="E32" s="15">
        <v>7.8</v>
      </c>
      <c r="F32" s="15">
        <v>6.54</v>
      </c>
      <c r="G32" s="15">
        <v>7.63</v>
      </c>
      <c r="H32" s="15">
        <v>6.87</v>
      </c>
      <c r="I32" s="15">
        <v>0</v>
      </c>
      <c r="J32" s="15">
        <v>0</v>
      </c>
      <c r="K32" s="15">
        <v>8.36</v>
      </c>
      <c r="L32" s="15">
        <v>7.75</v>
      </c>
      <c r="M32" s="15">
        <v>7.33</v>
      </c>
      <c r="N32" s="15">
        <v>7.67</v>
      </c>
      <c r="O32" s="15">
        <v>8.74</v>
      </c>
      <c r="P32" s="15">
        <v>0.33</v>
      </c>
      <c r="Q32" s="15">
        <v>0</v>
      </c>
      <c r="R32" s="15">
        <v>6.93</v>
      </c>
      <c r="S32" s="15">
        <v>8.25</v>
      </c>
      <c r="T32" s="15">
        <v>9.17</v>
      </c>
      <c r="U32" s="15">
        <v>7.39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6">
        <v>110.25</v>
      </c>
      <c r="AI32" s="24">
        <f>'Employee Salaries'!$F$18</f>
        <v>80</v>
      </c>
      <c r="AJ32" s="24">
        <f>'Employee Salaries'!$E$18</f>
        <v>25</v>
      </c>
      <c r="AK32" s="24"/>
      <c r="AL32" s="24">
        <f>AH32*AJ32</f>
        <v>2756.25</v>
      </c>
      <c r="AO32" s="22"/>
      <c r="AP32" s="2" t="s">
        <v>17</v>
      </c>
      <c r="AQ32" s="13">
        <v>89</v>
      </c>
      <c r="AR32" s="15">
        <v>1.1399999999999999</v>
      </c>
      <c r="AS32" s="15">
        <v>0.26</v>
      </c>
      <c r="AT32" s="15">
        <v>0.26</v>
      </c>
      <c r="AU32" s="15">
        <v>0.55000000000000004</v>
      </c>
      <c r="AV32" s="15">
        <v>0.25</v>
      </c>
      <c r="AW32" s="15">
        <v>0</v>
      </c>
      <c r="AX32" s="15">
        <v>0</v>
      </c>
      <c r="AY32" s="15">
        <v>0</v>
      </c>
      <c r="AZ32" s="15">
        <v>0.47</v>
      </c>
      <c r="BA32" s="15">
        <v>0.28000000000000003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2.35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6">
        <v>5.55</v>
      </c>
      <c r="BW32" s="24">
        <f>'Employee Salaries'!$F$24</f>
        <v>100</v>
      </c>
      <c r="BX32" s="24">
        <f>'Employee Salaries'!$E$24</f>
        <v>23.958333333333336</v>
      </c>
    </row>
    <row r="33" spans="1:76" ht="16" x14ac:dyDescent="0.2">
      <c r="A33" s="22"/>
      <c r="B33" s="2" t="s">
        <v>17</v>
      </c>
      <c r="C33" s="13">
        <v>89</v>
      </c>
      <c r="D33" s="15">
        <v>1.1399999999999999</v>
      </c>
      <c r="E33" s="15">
        <v>0.26</v>
      </c>
      <c r="F33" s="15">
        <v>0.26</v>
      </c>
      <c r="G33" s="15">
        <v>0.55000000000000004</v>
      </c>
      <c r="H33" s="15">
        <v>0.25</v>
      </c>
      <c r="I33" s="15">
        <v>0</v>
      </c>
      <c r="J33" s="15">
        <v>0</v>
      </c>
      <c r="K33" s="15">
        <v>0</v>
      </c>
      <c r="L33" s="15">
        <v>0.47</v>
      </c>
      <c r="M33" s="15">
        <v>0.28000000000000003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2.35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6">
        <v>5.55</v>
      </c>
      <c r="AI33" s="24">
        <f>'Employee Salaries'!$F$24</f>
        <v>100</v>
      </c>
      <c r="AJ33" s="24">
        <f>'Employee Salaries'!$E$24</f>
        <v>23.958333333333336</v>
      </c>
      <c r="AK33" s="24"/>
      <c r="AL33" s="24">
        <f>AH33*AJ33</f>
        <v>132.96875</v>
      </c>
      <c r="AO33" s="2" t="s">
        <v>49</v>
      </c>
      <c r="AP33" s="2" t="s">
        <v>25</v>
      </c>
      <c r="AQ33" s="22"/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0.77</v>
      </c>
      <c r="BA33" s="13">
        <v>0.86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2.37</v>
      </c>
      <c r="BH33" s="13">
        <v>2.14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4">
        <v>6.14</v>
      </c>
      <c r="BW33" s="24">
        <f>'Employee Salaries'!$F$26</f>
        <v>100</v>
      </c>
      <c r="BX33" s="24">
        <f>'Employee Salaries'!$E$26</f>
        <v>26.5625</v>
      </c>
    </row>
    <row r="34" spans="1:76" ht="16" x14ac:dyDescent="0.2">
      <c r="A34" s="22"/>
      <c r="B34" s="2" t="s">
        <v>17</v>
      </c>
      <c r="C34" s="13">
        <v>89</v>
      </c>
      <c r="D34" s="15">
        <v>8.08</v>
      </c>
      <c r="E34" s="15">
        <v>4.03</v>
      </c>
      <c r="F34" s="15">
        <v>4.1100000000000003</v>
      </c>
      <c r="G34" s="15">
        <v>4.58</v>
      </c>
      <c r="H34" s="15">
        <v>0</v>
      </c>
      <c r="I34" s="15">
        <v>0</v>
      </c>
      <c r="J34" s="15">
        <v>0</v>
      </c>
      <c r="K34" s="15">
        <v>0</v>
      </c>
      <c r="L34" s="15">
        <v>2</v>
      </c>
      <c r="M34" s="15">
        <v>0</v>
      </c>
      <c r="N34" s="15">
        <v>0</v>
      </c>
      <c r="O34" s="15">
        <v>1.48</v>
      </c>
      <c r="P34" s="15">
        <v>0</v>
      </c>
      <c r="Q34" s="15">
        <v>0</v>
      </c>
      <c r="R34" s="15">
        <v>0.82</v>
      </c>
      <c r="S34" s="15">
        <v>1.28</v>
      </c>
      <c r="T34" s="15">
        <v>7.88</v>
      </c>
      <c r="U34" s="15">
        <v>2.52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6">
        <v>36.78</v>
      </c>
      <c r="AI34" s="24">
        <f>'Employee Salaries'!$F$40</f>
        <v>90</v>
      </c>
      <c r="AJ34" s="24">
        <f>'Employee Salaries'!$E$40</f>
        <v>31.25</v>
      </c>
      <c r="AK34" s="24"/>
      <c r="AL34" s="24">
        <f>AH34*AJ34</f>
        <v>1149.375</v>
      </c>
      <c r="AO34" s="22"/>
      <c r="AP34" s="2" t="s">
        <v>21</v>
      </c>
      <c r="AQ34" s="13">
        <v>118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0.77</v>
      </c>
      <c r="BA34" s="15">
        <v>0.86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2.37</v>
      </c>
      <c r="BH34" s="15">
        <v>2.14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6">
        <v>6.14</v>
      </c>
      <c r="BW34" s="24">
        <f>'Employee Salaries'!$F$26</f>
        <v>100</v>
      </c>
      <c r="BX34" s="24">
        <f>'Employee Salaries'!$E$26</f>
        <v>26.5625</v>
      </c>
    </row>
    <row r="35" spans="1:76" ht="16" x14ac:dyDescent="0.2">
      <c r="A35" s="22"/>
      <c r="B35" s="2" t="s">
        <v>17</v>
      </c>
      <c r="C35" s="13">
        <v>89</v>
      </c>
      <c r="D35" s="15">
        <v>6.3</v>
      </c>
      <c r="E35" s="15">
        <v>2.35</v>
      </c>
      <c r="F35" s="15">
        <v>7.8</v>
      </c>
      <c r="G35" s="15">
        <v>6.2</v>
      </c>
      <c r="H35" s="15">
        <v>1.49</v>
      </c>
      <c r="I35" s="15">
        <v>0</v>
      </c>
      <c r="J35" s="15">
        <v>0</v>
      </c>
      <c r="K35" s="15">
        <v>1.32</v>
      </c>
      <c r="L35" s="15">
        <v>0.36</v>
      </c>
      <c r="M35" s="15">
        <v>0.51</v>
      </c>
      <c r="N35" s="15">
        <v>0.57999999999999996</v>
      </c>
      <c r="O35" s="15">
        <v>0.13</v>
      </c>
      <c r="P35" s="15">
        <v>0</v>
      </c>
      <c r="Q35" s="15">
        <v>0</v>
      </c>
      <c r="R35" s="15">
        <v>2.04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1.31</v>
      </c>
      <c r="AG35" s="15">
        <v>0.83</v>
      </c>
      <c r="AH35" s="16">
        <v>31.21</v>
      </c>
      <c r="AI35" s="24">
        <f>'Employee Salaries'!$F$44</f>
        <v>100</v>
      </c>
      <c r="AJ35" s="24">
        <f>'Employee Salaries'!$E$44</f>
        <v>34.895833333333329</v>
      </c>
      <c r="AK35" s="24"/>
      <c r="AL35" s="24">
        <f>AH35*AJ35</f>
        <v>1089.0989583333333</v>
      </c>
      <c r="AO35" s="2" t="s">
        <v>51</v>
      </c>
      <c r="AP35" s="2" t="s">
        <v>25</v>
      </c>
      <c r="AQ35" s="22"/>
      <c r="AR35" s="13">
        <v>6.21</v>
      </c>
      <c r="AS35" s="13">
        <v>0.68</v>
      </c>
      <c r="AT35" s="13">
        <v>5.09</v>
      </c>
      <c r="AU35" s="13">
        <v>5.65</v>
      </c>
      <c r="AV35" s="13">
        <v>5.07</v>
      </c>
      <c r="AW35" s="13">
        <v>0</v>
      </c>
      <c r="AX35" s="13">
        <v>0</v>
      </c>
      <c r="AY35" s="13">
        <v>7.83</v>
      </c>
      <c r="AZ35" s="13">
        <v>6.3</v>
      </c>
      <c r="BA35" s="13">
        <v>3.25</v>
      </c>
      <c r="BB35" s="13">
        <v>6.35</v>
      </c>
      <c r="BC35" s="13">
        <v>7.58</v>
      </c>
      <c r="BD35" s="13">
        <v>0</v>
      </c>
      <c r="BE35" s="13">
        <v>0</v>
      </c>
      <c r="BF35" s="13">
        <v>5.25</v>
      </c>
      <c r="BG35" s="13">
        <v>5.24</v>
      </c>
      <c r="BH35" s="13">
        <v>4.16</v>
      </c>
      <c r="BI35" s="13">
        <v>3.58</v>
      </c>
      <c r="BJ35" s="13">
        <v>0</v>
      </c>
      <c r="BK35" s="13">
        <v>0</v>
      </c>
      <c r="BL35" s="13">
        <v>0</v>
      </c>
      <c r="BM35" s="13">
        <v>6.75</v>
      </c>
      <c r="BN35" s="13">
        <v>4.7</v>
      </c>
      <c r="BO35" s="13">
        <v>3.85</v>
      </c>
      <c r="BP35" s="13">
        <v>5.4</v>
      </c>
      <c r="BQ35" s="13">
        <v>6.84</v>
      </c>
      <c r="BR35" s="13">
        <v>0</v>
      </c>
      <c r="BS35" s="13">
        <v>0</v>
      </c>
      <c r="BT35" s="13">
        <v>5.87</v>
      </c>
      <c r="BU35" s="13">
        <v>4.3600000000000003</v>
      </c>
      <c r="BV35" s="14">
        <v>110.01</v>
      </c>
      <c r="BW35" s="24">
        <f>'Employee Salaries'!$F$28</f>
        <v>100</v>
      </c>
      <c r="BX35" s="24">
        <f>'Employee Salaries'!$E$28</f>
        <v>41.666666666666671</v>
      </c>
    </row>
    <row r="36" spans="1:76" ht="16" x14ac:dyDescent="0.2">
      <c r="A36" s="22"/>
      <c r="B36" s="2" t="s">
        <v>17</v>
      </c>
      <c r="C36" s="13">
        <v>89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1.33</v>
      </c>
      <c r="U36" s="15">
        <v>0</v>
      </c>
      <c r="V36" s="15">
        <v>0</v>
      </c>
      <c r="W36" s="15">
        <v>0.5</v>
      </c>
      <c r="X36" s="15">
        <v>0</v>
      </c>
      <c r="Y36" s="15">
        <v>0</v>
      </c>
      <c r="Z36" s="15">
        <v>0</v>
      </c>
      <c r="AA36" s="15">
        <v>0.56000000000000005</v>
      </c>
      <c r="AB36" s="15">
        <v>0</v>
      </c>
      <c r="AC36" s="15">
        <v>3.42</v>
      </c>
      <c r="AD36" s="15">
        <v>0</v>
      </c>
      <c r="AE36" s="15">
        <v>0</v>
      </c>
      <c r="AF36" s="15">
        <v>4.21</v>
      </c>
      <c r="AG36" s="15">
        <v>0</v>
      </c>
      <c r="AH36" s="16">
        <v>10.02</v>
      </c>
      <c r="AI36" s="24">
        <f>'Employee Salaries'!$F$46</f>
        <v>120</v>
      </c>
      <c r="AJ36" s="24">
        <f>'Employee Salaries'!$E$46</f>
        <v>33.333333333333329</v>
      </c>
      <c r="AK36" s="24"/>
      <c r="AL36" s="24">
        <f>AH36*AJ36</f>
        <v>333.99999999999994</v>
      </c>
      <c r="AO36" s="22"/>
      <c r="AP36" s="2" t="s">
        <v>26</v>
      </c>
      <c r="AQ36" s="13">
        <v>75</v>
      </c>
      <c r="AR36" s="15">
        <v>6.21</v>
      </c>
      <c r="AS36" s="15">
        <v>0.68</v>
      </c>
      <c r="AT36" s="15">
        <v>5.09</v>
      </c>
      <c r="AU36" s="15">
        <v>5.65</v>
      </c>
      <c r="AV36" s="15">
        <v>5.07</v>
      </c>
      <c r="AW36" s="15">
        <v>0</v>
      </c>
      <c r="AX36" s="15">
        <v>0</v>
      </c>
      <c r="AY36" s="15">
        <v>7.83</v>
      </c>
      <c r="AZ36" s="15">
        <v>6.3</v>
      </c>
      <c r="BA36" s="15">
        <v>3.25</v>
      </c>
      <c r="BB36" s="15">
        <v>6.35</v>
      </c>
      <c r="BC36" s="15">
        <v>7.58</v>
      </c>
      <c r="BD36" s="15">
        <v>0</v>
      </c>
      <c r="BE36" s="15">
        <v>0</v>
      </c>
      <c r="BF36" s="15">
        <v>5.25</v>
      </c>
      <c r="BG36" s="15">
        <v>5.24</v>
      </c>
      <c r="BH36" s="15">
        <v>4.16</v>
      </c>
      <c r="BI36" s="15">
        <v>3.58</v>
      </c>
      <c r="BJ36" s="15">
        <v>0</v>
      </c>
      <c r="BK36" s="15">
        <v>0</v>
      </c>
      <c r="BL36" s="15">
        <v>0</v>
      </c>
      <c r="BM36" s="15">
        <v>6.75</v>
      </c>
      <c r="BN36" s="15">
        <v>4.7</v>
      </c>
      <c r="BO36" s="15">
        <v>3.85</v>
      </c>
      <c r="BP36" s="15">
        <v>5.4</v>
      </c>
      <c r="BQ36" s="15">
        <v>6.84</v>
      </c>
      <c r="BR36" s="15">
        <v>0</v>
      </c>
      <c r="BS36" s="15">
        <v>0</v>
      </c>
      <c r="BT36" s="15">
        <v>5.87</v>
      </c>
      <c r="BU36" s="15">
        <v>4.3600000000000003</v>
      </c>
      <c r="BV36" s="16">
        <v>110.01</v>
      </c>
      <c r="BW36" s="24">
        <f>'Employee Salaries'!$F$28</f>
        <v>100</v>
      </c>
      <c r="BX36" s="24">
        <f>'Employee Salaries'!$E$28</f>
        <v>41.666666666666671</v>
      </c>
    </row>
    <row r="37" spans="1:76" ht="16" x14ac:dyDescent="0.2">
      <c r="A37" s="22"/>
      <c r="B37" s="2" t="s">
        <v>17</v>
      </c>
      <c r="C37" s="13">
        <v>89</v>
      </c>
      <c r="D37" s="15">
        <v>7.59</v>
      </c>
      <c r="E37" s="15">
        <v>7.52</v>
      </c>
      <c r="F37" s="15">
        <v>7.63</v>
      </c>
      <c r="G37" s="15">
        <v>9.7200000000000006</v>
      </c>
      <c r="H37" s="15">
        <v>6.55</v>
      </c>
      <c r="I37" s="15">
        <v>0</v>
      </c>
      <c r="J37" s="15">
        <v>10.53</v>
      </c>
      <c r="K37" s="15">
        <v>7.44</v>
      </c>
      <c r="L37" s="15">
        <v>7.6</v>
      </c>
      <c r="M37" s="15">
        <v>7.48</v>
      </c>
      <c r="N37" s="15">
        <v>9.33</v>
      </c>
      <c r="O37" s="15">
        <v>7.64</v>
      </c>
      <c r="P37" s="15">
        <v>0</v>
      </c>
      <c r="Q37" s="15">
        <v>8.0299999999999994</v>
      </c>
      <c r="R37" s="15">
        <v>7.26</v>
      </c>
      <c r="S37" s="15">
        <v>10.36</v>
      </c>
      <c r="T37" s="15">
        <v>6.68</v>
      </c>
      <c r="U37" s="15">
        <v>6.24</v>
      </c>
      <c r="V37" s="15">
        <v>0</v>
      </c>
      <c r="W37" s="15">
        <v>0</v>
      </c>
      <c r="X37" s="15">
        <v>0</v>
      </c>
      <c r="Y37" s="15">
        <v>0</v>
      </c>
      <c r="Z37" s="15">
        <v>1.65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1.06</v>
      </c>
      <c r="AG37" s="15">
        <v>0</v>
      </c>
      <c r="AH37" s="16">
        <v>130.33000000000001</v>
      </c>
      <c r="AI37" s="24">
        <f>'Employee Salaries'!$F$50</f>
        <v>100</v>
      </c>
      <c r="AJ37" s="24">
        <f>'Employee Salaries'!$E$50</f>
        <v>37.5</v>
      </c>
      <c r="AK37" s="24"/>
      <c r="AL37" s="24">
        <f>AH37*AJ37</f>
        <v>4887.3750000000009</v>
      </c>
      <c r="AO37" s="2" t="s">
        <v>55</v>
      </c>
      <c r="AP37" s="2" t="s">
        <v>25</v>
      </c>
      <c r="AQ37" s="22"/>
      <c r="AR37" s="13">
        <v>8.1999999999999993</v>
      </c>
      <c r="AS37" s="13">
        <v>8.34</v>
      </c>
      <c r="AT37" s="13">
        <v>10.28</v>
      </c>
      <c r="AU37" s="13">
        <v>8.3699999999999992</v>
      </c>
      <c r="AV37" s="13">
        <v>5.22</v>
      </c>
      <c r="AW37" s="13">
        <v>1.31</v>
      </c>
      <c r="AX37" s="13">
        <v>0</v>
      </c>
      <c r="AY37" s="13">
        <v>8.42</v>
      </c>
      <c r="AZ37" s="13">
        <v>10.44</v>
      </c>
      <c r="BA37" s="13">
        <v>8.6199999999999992</v>
      </c>
      <c r="BB37" s="13">
        <v>8.02</v>
      </c>
      <c r="BC37" s="13">
        <v>0</v>
      </c>
      <c r="BD37" s="13">
        <v>0</v>
      </c>
      <c r="BE37" s="13">
        <v>0</v>
      </c>
      <c r="BF37" s="13">
        <v>4.96</v>
      </c>
      <c r="BG37" s="13">
        <v>8.31</v>
      </c>
      <c r="BH37" s="13">
        <v>7.63</v>
      </c>
      <c r="BI37" s="13">
        <v>8.8000000000000007</v>
      </c>
      <c r="BJ37" s="13">
        <v>0</v>
      </c>
      <c r="BK37" s="13">
        <v>0</v>
      </c>
      <c r="BL37" s="13">
        <v>0</v>
      </c>
      <c r="BM37" s="13">
        <v>8.11</v>
      </c>
      <c r="BN37" s="13">
        <v>6.43</v>
      </c>
      <c r="BO37" s="13">
        <v>7.57</v>
      </c>
      <c r="BP37" s="13">
        <v>9.64</v>
      </c>
      <c r="BQ37" s="13">
        <v>3.89</v>
      </c>
      <c r="BR37" s="13">
        <v>2.5</v>
      </c>
      <c r="BS37" s="13">
        <v>0</v>
      </c>
      <c r="BT37" s="13">
        <v>8.5299999999999994</v>
      </c>
      <c r="BU37" s="13">
        <v>6.93</v>
      </c>
      <c r="BV37" s="14">
        <v>160.52000000000001</v>
      </c>
      <c r="BW37" s="24">
        <f>'Employee Salaries'!$F$30</f>
        <v>100</v>
      </c>
      <c r="BX37" s="24">
        <f>'Employee Salaries'!$E$30</f>
        <v>36.458333333333329</v>
      </c>
    </row>
    <row r="38" spans="1:76" ht="16" x14ac:dyDescent="0.2">
      <c r="A38" s="22"/>
      <c r="B38" s="2" t="s">
        <v>17</v>
      </c>
      <c r="C38" s="13">
        <v>89</v>
      </c>
      <c r="D38" s="15">
        <v>0.33</v>
      </c>
      <c r="E38" s="15">
        <v>0</v>
      </c>
      <c r="F38" s="15">
        <v>0</v>
      </c>
      <c r="G38" s="15">
        <v>1.47</v>
      </c>
      <c r="H38" s="15">
        <v>0.71</v>
      </c>
      <c r="I38" s="15">
        <v>0</v>
      </c>
      <c r="J38" s="15">
        <v>0</v>
      </c>
      <c r="K38" s="15">
        <v>1.27</v>
      </c>
      <c r="L38" s="15">
        <v>0.69</v>
      </c>
      <c r="M38" s="15">
        <v>0.27</v>
      </c>
      <c r="N38" s="15">
        <v>0.26</v>
      </c>
      <c r="O38" s="15">
        <v>0.2</v>
      </c>
      <c r="P38" s="15">
        <v>0</v>
      </c>
      <c r="Q38" s="15">
        <v>0</v>
      </c>
      <c r="R38" s="15">
        <v>0</v>
      </c>
      <c r="S38" s="15">
        <v>2.84</v>
      </c>
      <c r="T38" s="15">
        <v>0</v>
      </c>
      <c r="U38" s="15">
        <v>0.24</v>
      </c>
      <c r="V38" s="15">
        <v>0</v>
      </c>
      <c r="W38" s="15">
        <v>0</v>
      </c>
      <c r="X38" s="15">
        <v>0</v>
      </c>
      <c r="Y38" s="15">
        <v>2.17</v>
      </c>
      <c r="Z38" s="15">
        <v>1</v>
      </c>
      <c r="AA38" s="15">
        <v>0</v>
      </c>
      <c r="AB38" s="15">
        <v>0</v>
      </c>
      <c r="AC38" s="15">
        <v>4.34</v>
      </c>
      <c r="AD38" s="15">
        <v>0</v>
      </c>
      <c r="AE38" s="15">
        <v>0</v>
      </c>
      <c r="AF38" s="15">
        <v>1.58</v>
      </c>
      <c r="AG38" s="15">
        <v>3.36</v>
      </c>
      <c r="AH38" s="16">
        <v>20.73</v>
      </c>
      <c r="AI38" s="24">
        <f>'Employee Salaries'!$F$54</f>
        <v>110</v>
      </c>
      <c r="AJ38" s="24">
        <f>'Employee Salaries'!$E$54</f>
        <v>25</v>
      </c>
      <c r="AK38" s="24"/>
      <c r="AL38" s="24">
        <f>AH38*AJ38</f>
        <v>518.25</v>
      </c>
      <c r="AO38" s="22"/>
      <c r="AP38" s="2" t="s">
        <v>21</v>
      </c>
      <c r="AQ38" s="13">
        <v>118</v>
      </c>
      <c r="AR38" s="15">
        <v>8.1999999999999993</v>
      </c>
      <c r="AS38" s="15">
        <v>8.34</v>
      </c>
      <c r="AT38" s="15">
        <v>10.28</v>
      </c>
      <c r="AU38" s="15">
        <v>8.3699999999999992</v>
      </c>
      <c r="AV38" s="15">
        <v>5.22</v>
      </c>
      <c r="AW38" s="15">
        <v>1.31</v>
      </c>
      <c r="AX38" s="15">
        <v>0</v>
      </c>
      <c r="AY38" s="15">
        <v>8.42</v>
      </c>
      <c r="AZ38" s="15">
        <v>10.44</v>
      </c>
      <c r="BA38" s="15">
        <v>8.6199999999999992</v>
      </c>
      <c r="BB38" s="15">
        <v>8.02</v>
      </c>
      <c r="BC38" s="15">
        <v>0</v>
      </c>
      <c r="BD38" s="15">
        <v>0</v>
      </c>
      <c r="BE38" s="15">
        <v>0</v>
      </c>
      <c r="BF38" s="15">
        <v>4.96</v>
      </c>
      <c r="BG38" s="15">
        <v>8.31</v>
      </c>
      <c r="BH38" s="15">
        <v>7.63</v>
      </c>
      <c r="BI38" s="15">
        <v>8.8000000000000007</v>
      </c>
      <c r="BJ38" s="15">
        <v>0</v>
      </c>
      <c r="BK38" s="15">
        <v>0</v>
      </c>
      <c r="BL38" s="15">
        <v>0</v>
      </c>
      <c r="BM38" s="15">
        <v>8.11</v>
      </c>
      <c r="BN38" s="15">
        <v>6.43</v>
      </c>
      <c r="BO38" s="15">
        <v>7.57</v>
      </c>
      <c r="BP38" s="15">
        <v>9.64</v>
      </c>
      <c r="BQ38" s="15">
        <v>3.89</v>
      </c>
      <c r="BR38" s="15">
        <v>2.5</v>
      </c>
      <c r="BS38" s="15">
        <v>0</v>
      </c>
      <c r="BT38" s="15">
        <v>8.5299999999999994</v>
      </c>
      <c r="BU38" s="15">
        <v>6.93</v>
      </c>
      <c r="BV38" s="16">
        <v>160.52000000000001</v>
      </c>
      <c r="BW38" s="24">
        <f>'Employee Salaries'!$F$30</f>
        <v>100</v>
      </c>
      <c r="BX38" s="24">
        <f>'Employee Salaries'!$E$30</f>
        <v>36.458333333333329</v>
      </c>
    </row>
    <row r="39" spans="1:76" ht="16" x14ac:dyDescent="0.2">
      <c r="A39" s="22"/>
      <c r="B39" s="2"/>
      <c r="C39" s="13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24"/>
      <c r="AJ39" s="24"/>
      <c r="AK39" s="24"/>
      <c r="AL39" s="46">
        <f>SUM(AL29:AL38)</f>
        <v>13597.151041666668</v>
      </c>
      <c r="AO39" s="2" t="s">
        <v>58</v>
      </c>
      <c r="AP39" s="2" t="s">
        <v>25</v>
      </c>
      <c r="AQ39" s="22"/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8.0399999999999991</v>
      </c>
      <c r="AZ39" s="13">
        <v>7.91</v>
      </c>
      <c r="BA39" s="13">
        <v>7.44</v>
      </c>
      <c r="BB39" s="13">
        <v>8.26</v>
      </c>
      <c r="BC39" s="13">
        <v>8.48</v>
      </c>
      <c r="BD39" s="13">
        <v>0</v>
      </c>
      <c r="BE39" s="13">
        <v>0</v>
      </c>
      <c r="BF39" s="13">
        <v>3.73</v>
      </c>
      <c r="BG39" s="13">
        <v>0</v>
      </c>
      <c r="BH39" s="13">
        <v>8.09</v>
      </c>
      <c r="BI39" s="13">
        <v>8.41</v>
      </c>
      <c r="BJ39" s="13">
        <v>0</v>
      </c>
      <c r="BK39" s="13">
        <v>0</v>
      </c>
      <c r="BL39" s="13">
        <v>0</v>
      </c>
      <c r="BM39" s="13">
        <v>7.97</v>
      </c>
      <c r="BN39" s="13">
        <v>8.7899999999999991</v>
      </c>
      <c r="BO39" s="13">
        <v>5.76</v>
      </c>
      <c r="BP39" s="13">
        <v>7.63</v>
      </c>
      <c r="BQ39" s="13">
        <v>7.93</v>
      </c>
      <c r="BR39" s="13">
        <v>0</v>
      </c>
      <c r="BS39" s="13">
        <v>0</v>
      </c>
      <c r="BT39" s="13">
        <v>7.47</v>
      </c>
      <c r="BU39" s="13">
        <v>8.09</v>
      </c>
      <c r="BV39" s="14">
        <v>114</v>
      </c>
      <c r="BW39" s="24">
        <f>'Employee Salaries'!$F$32</f>
        <v>100</v>
      </c>
      <c r="BX39" s="24">
        <f>'Employee Salaries'!$E$32</f>
        <v>26.041666666666668</v>
      </c>
    </row>
    <row r="40" spans="1:76" ht="16" x14ac:dyDescent="0.2">
      <c r="A40" s="2" t="s">
        <v>23</v>
      </c>
      <c r="B40" s="2" t="s">
        <v>25</v>
      </c>
      <c r="C40" s="22"/>
      <c r="D40" s="13">
        <v>8.18</v>
      </c>
      <c r="E40" s="13">
        <v>9.3699999999999992</v>
      </c>
      <c r="F40" s="13">
        <v>8.6999999999999993</v>
      </c>
      <c r="G40" s="13">
        <v>8.2100000000000009</v>
      </c>
      <c r="H40" s="13">
        <v>7.42</v>
      </c>
      <c r="I40" s="13">
        <v>0</v>
      </c>
      <c r="J40" s="13">
        <v>0</v>
      </c>
      <c r="K40" s="13">
        <v>8.43</v>
      </c>
      <c r="L40" s="13">
        <v>8.1</v>
      </c>
      <c r="M40" s="13">
        <v>8.36</v>
      </c>
      <c r="N40" s="13">
        <v>6.99</v>
      </c>
      <c r="O40" s="13">
        <v>0</v>
      </c>
      <c r="P40" s="13">
        <v>0</v>
      </c>
      <c r="Q40" s="13">
        <v>0</v>
      </c>
      <c r="R40" s="13">
        <v>8.09</v>
      </c>
      <c r="S40" s="13">
        <v>9.44</v>
      </c>
      <c r="T40" s="13">
        <v>6.23</v>
      </c>
      <c r="U40" s="13">
        <v>6.53</v>
      </c>
      <c r="V40" s="13">
        <v>0</v>
      </c>
      <c r="W40" s="13">
        <v>0</v>
      </c>
      <c r="X40" s="13">
        <v>0</v>
      </c>
      <c r="Y40" s="13">
        <v>8.4700000000000006</v>
      </c>
      <c r="Z40" s="13">
        <v>6.07</v>
      </c>
      <c r="AA40" s="13">
        <v>8.09</v>
      </c>
      <c r="AB40" s="13">
        <v>9.85</v>
      </c>
      <c r="AC40" s="13">
        <v>7.13</v>
      </c>
      <c r="AD40" s="13">
        <v>0</v>
      </c>
      <c r="AE40" s="13">
        <v>0</v>
      </c>
      <c r="AF40" s="13">
        <v>8.91</v>
      </c>
      <c r="AG40" s="13">
        <v>8.6300000000000008</v>
      </c>
      <c r="AH40" s="14">
        <v>161.19999999999999</v>
      </c>
      <c r="AI40" s="24">
        <f>'Employee Salaries'!$F$2</f>
        <v>100</v>
      </c>
      <c r="AJ40" s="24">
        <f>'Employee Salaries'!$E$2</f>
        <v>32.552083333333329</v>
      </c>
      <c r="AK40" s="24"/>
      <c r="AL40" s="24"/>
      <c r="AO40" s="22"/>
      <c r="AP40" s="2" t="s">
        <v>33</v>
      </c>
      <c r="AQ40" s="13">
        <v>71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8.0399999999999991</v>
      </c>
      <c r="AZ40" s="15">
        <v>7.91</v>
      </c>
      <c r="BA40" s="15">
        <v>7.44</v>
      </c>
      <c r="BB40" s="15">
        <v>8.26</v>
      </c>
      <c r="BC40" s="15">
        <v>8.48</v>
      </c>
      <c r="BD40" s="15">
        <v>0</v>
      </c>
      <c r="BE40" s="15">
        <v>0</v>
      </c>
      <c r="BF40" s="15">
        <v>3.73</v>
      </c>
      <c r="BG40" s="15">
        <v>0</v>
      </c>
      <c r="BH40" s="15">
        <v>8.09</v>
      </c>
      <c r="BI40" s="15">
        <v>8.41</v>
      </c>
      <c r="BJ40" s="15">
        <v>0</v>
      </c>
      <c r="BK40" s="15">
        <v>0</v>
      </c>
      <c r="BL40" s="15">
        <v>0</v>
      </c>
      <c r="BM40" s="15">
        <v>7.97</v>
      </c>
      <c r="BN40" s="15">
        <v>8.7899999999999991</v>
      </c>
      <c r="BO40" s="15">
        <v>5.76</v>
      </c>
      <c r="BP40" s="15">
        <v>7.63</v>
      </c>
      <c r="BQ40" s="15">
        <v>7.93</v>
      </c>
      <c r="BR40" s="15">
        <v>0</v>
      </c>
      <c r="BS40" s="15">
        <v>0</v>
      </c>
      <c r="BT40" s="15">
        <v>7.47</v>
      </c>
      <c r="BU40" s="15">
        <v>8.09</v>
      </c>
      <c r="BV40" s="16">
        <v>114</v>
      </c>
      <c r="BW40" s="24">
        <f>'Employee Salaries'!$F$32</f>
        <v>100</v>
      </c>
      <c r="BX40" s="24">
        <f>'Employee Salaries'!$E$32</f>
        <v>26.041666666666668</v>
      </c>
    </row>
    <row r="41" spans="1:76" ht="16" x14ac:dyDescent="0.2">
      <c r="A41" s="2" t="s">
        <v>27</v>
      </c>
      <c r="B41" s="2" t="s">
        <v>25</v>
      </c>
      <c r="C41" s="22"/>
      <c r="D41" s="13">
        <v>4.16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3.65</v>
      </c>
      <c r="L41" s="13">
        <v>0</v>
      </c>
      <c r="M41" s="13">
        <v>0</v>
      </c>
      <c r="N41" s="13">
        <v>0</v>
      </c>
      <c r="O41" s="13">
        <v>0</v>
      </c>
      <c r="P41" s="13">
        <v>1</v>
      </c>
      <c r="Q41" s="13">
        <v>0</v>
      </c>
      <c r="R41" s="13">
        <v>2.92</v>
      </c>
      <c r="S41" s="13">
        <v>3.73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4">
        <v>15.45</v>
      </c>
      <c r="AI41" s="24">
        <f>'Employee Salaries'!$F$4</f>
        <v>120</v>
      </c>
      <c r="AJ41" s="24">
        <f>'Employee Salaries'!$E$4</f>
        <v>36.979166666666671</v>
      </c>
      <c r="AK41" s="24"/>
      <c r="AL41" s="24"/>
      <c r="AO41" s="2" t="s">
        <v>59</v>
      </c>
      <c r="AP41" s="2" t="s">
        <v>25</v>
      </c>
      <c r="AQ41" s="22"/>
      <c r="AR41" s="13">
        <v>8.89</v>
      </c>
      <c r="AS41" s="13">
        <v>8.99</v>
      </c>
      <c r="AT41" s="13">
        <v>8.41</v>
      </c>
      <c r="AU41" s="13">
        <v>7.17</v>
      </c>
      <c r="AV41" s="13">
        <v>7.02</v>
      </c>
      <c r="AW41" s="13">
        <v>0</v>
      </c>
      <c r="AX41" s="13">
        <v>0</v>
      </c>
      <c r="AY41" s="13">
        <v>8.2100000000000009</v>
      </c>
      <c r="AZ41" s="13">
        <v>8.06</v>
      </c>
      <c r="BA41" s="13">
        <v>8.01</v>
      </c>
      <c r="BB41" s="13">
        <v>8.24</v>
      </c>
      <c r="BC41" s="13">
        <v>8.58</v>
      </c>
      <c r="BD41" s="13">
        <v>0</v>
      </c>
      <c r="BE41" s="13">
        <v>0</v>
      </c>
      <c r="BF41" s="13">
        <v>8.01</v>
      </c>
      <c r="BG41" s="13">
        <v>8</v>
      </c>
      <c r="BH41" s="13">
        <v>8.08</v>
      </c>
      <c r="BI41" s="13">
        <v>8.1</v>
      </c>
      <c r="BJ41" s="13">
        <v>0</v>
      </c>
      <c r="BK41" s="13">
        <v>0</v>
      </c>
      <c r="BL41" s="13">
        <v>0</v>
      </c>
      <c r="BM41" s="13">
        <v>8.5</v>
      </c>
      <c r="BN41" s="13">
        <v>7.75</v>
      </c>
      <c r="BO41" s="13">
        <v>7.21</v>
      </c>
      <c r="BP41" s="13">
        <v>7.67</v>
      </c>
      <c r="BQ41" s="13">
        <v>7.88</v>
      </c>
      <c r="BR41" s="13">
        <v>0</v>
      </c>
      <c r="BS41" s="13">
        <v>0</v>
      </c>
      <c r="BT41" s="13">
        <v>9.17</v>
      </c>
      <c r="BU41" s="13">
        <v>9.0299999999999994</v>
      </c>
      <c r="BV41" s="14">
        <v>170.98</v>
      </c>
      <c r="BW41" s="24">
        <f>'Employee Salaries'!$F$34</f>
        <v>100</v>
      </c>
      <c r="BX41" s="24">
        <f>'Employee Salaries'!$E$34</f>
        <v>31.25</v>
      </c>
    </row>
    <row r="42" spans="1:76" ht="16" x14ac:dyDescent="0.2">
      <c r="A42" s="2" t="s">
        <v>28</v>
      </c>
      <c r="B42" s="2" t="s">
        <v>25</v>
      </c>
      <c r="C42" s="22"/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0.8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4">
        <v>0.8</v>
      </c>
      <c r="AI42" s="24">
        <f>'Employee Salaries'!$F$6</f>
        <v>100</v>
      </c>
      <c r="AJ42" s="24">
        <f>'Employee Salaries'!$E$6</f>
        <v>26.041666666666668</v>
      </c>
      <c r="AK42" s="24"/>
      <c r="AL42" s="24"/>
      <c r="AO42" s="22"/>
      <c r="AP42" s="2" t="s">
        <v>33</v>
      </c>
      <c r="AQ42" s="13">
        <v>71</v>
      </c>
      <c r="AR42" s="15">
        <v>8.89</v>
      </c>
      <c r="AS42" s="15">
        <v>8.99</v>
      </c>
      <c r="AT42" s="15">
        <v>8.41</v>
      </c>
      <c r="AU42" s="15">
        <v>7.17</v>
      </c>
      <c r="AV42" s="15">
        <v>7.02</v>
      </c>
      <c r="AW42" s="15">
        <v>0</v>
      </c>
      <c r="AX42" s="15">
        <v>0</v>
      </c>
      <c r="AY42" s="15">
        <v>8.2100000000000009</v>
      </c>
      <c r="AZ42" s="15">
        <v>8.06</v>
      </c>
      <c r="BA42" s="15">
        <v>8.01</v>
      </c>
      <c r="BB42" s="15">
        <v>8.24</v>
      </c>
      <c r="BC42" s="15">
        <v>8.58</v>
      </c>
      <c r="BD42" s="15">
        <v>0</v>
      </c>
      <c r="BE42" s="15">
        <v>0</v>
      </c>
      <c r="BF42" s="15">
        <v>8.01</v>
      </c>
      <c r="BG42" s="15">
        <v>8</v>
      </c>
      <c r="BH42" s="15">
        <v>8.08</v>
      </c>
      <c r="BI42" s="15">
        <v>8.1</v>
      </c>
      <c r="BJ42" s="15">
        <v>0</v>
      </c>
      <c r="BK42" s="15">
        <v>0</v>
      </c>
      <c r="BL42" s="15">
        <v>0</v>
      </c>
      <c r="BM42" s="15">
        <v>8.5</v>
      </c>
      <c r="BN42" s="15">
        <v>7.75</v>
      </c>
      <c r="BO42" s="15">
        <v>7.21</v>
      </c>
      <c r="BP42" s="15">
        <v>7.67</v>
      </c>
      <c r="BQ42" s="15">
        <v>7.88</v>
      </c>
      <c r="BR42" s="15">
        <v>0</v>
      </c>
      <c r="BS42" s="15">
        <v>0</v>
      </c>
      <c r="BT42" s="15">
        <v>9.17</v>
      </c>
      <c r="BU42" s="15">
        <v>9.0299999999999994</v>
      </c>
      <c r="BV42" s="16">
        <v>170.98</v>
      </c>
      <c r="BW42" s="24">
        <f>'Employee Salaries'!$F$34</f>
        <v>100</v>
      </c>
      <c r="BX42" s="24">
        <f>'Employee Salaries'!$E$34</f>
        <v>31.25</v>
      </c>
    </row>
    <row r="43" spans="1:76" ht="16" x14ac:dyDescent="0.2">
      <c r="A43" s="2" t="s">
        <v>29</v>
      </c>
      <c r="B43" s="2" t="s">
        <v>25</v>
      </c>
      <c r="C43" s="22"/>
      <c r="D43" s="13">
        <v>8.0299999999999994</v>
      </c>
      <c r="E43" s="13">
        <v>8</v>
      </c>
      <c r="F43" s="13">
        <v>8.26</v>
      </c>
      <c r="G43" s="13">
        <v>7.96</v>
      </c>
      <c r="H43" s="13">
        <v>7.76</v>
      </c>
      <c r="I43" s="13">
        <v>0</v>
      </c>
      <c r="J43" s="13">
        <v>0</v>
      </c>
      <c r="K43" s="13">
        <v>8.16</v>
      </c>
      <c r="L43" s="13">
        <v>7.95</v>
      </c>
      <c r="M43" s="13">
        <v>8.36</v>
      </c>
      <c r="N43" s="13">
        <v>7.56</v>
      </c>
      <c r="O43" s="13">
        <v>7.97</v>
      </c>
      <c r="P43" s="13">
        <v>0</v>
      </c>
      <c r="Q43" s="13">
        <v>0</v>
      </c>
      <c r="R43" s="13">
        <v>8.18</v>
      </c>
      <c r="S43" s="13">
        <v>8.3699999999999992</v>
      </c>
      <c r="T43" s="13">
        <v>7.81</v>
      </c>
      <c r="U43" s="13">
        <v>4.32</v>
      </c>
      <c r="V43" s="13">
        <v>0</v>
      </c>
      <c r="W43" s="13">
        <v>0</v>
      </c>
      <c r="X43" s="13">
        <v>0</v>
      </c>
      <c r="Y43" s="13">
        <v>2.5499999999999998</v>
      </c>
      <c r="Z43" s="13">
        <v>3.68</v>
      </c>
      <c r="AA43" s="13">
        <v>1.18</v>
      </c>
      <c r="AB43" s="13">
        <v>3.35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4">
        <v>119.46</v>
      </c>
      <c r="AI43" s="24">
        <f>'Employee Salaries'!$F$8</f>
        <v>100</v>
      </c>
      <c r="AJ43" s="24">
        <f>'Employee Salaries'!$E$8</f>
        <v>28.645833333333332</v>
      </c>
      <c r="AK43" s="24"/>
      <c r="AL43" s="24"/>
      <c r="AO43" s="2" t="s">
        <v>60</v>
      </c>
      <c r="AP43" s="2" t="s">
        <v>25</v>
      </c>
      <c r="AQ43" s="22"/>
      <c r="AR43" s="13">
        <v>7.1</v>
      </c>
      <c r="AS43" s="13">
        <v>6.31</v>
      </c>
      <c r="AT43" s="13">
        <v>9.2799999999999994</v>
      </c>
      <c r="AU43" s="13">
        <v>7.53</v>
      </c>
      <c r="AV43" s="13">
        <v>5.09</v>
      </c>
      <c r="AW43" s="13">
        <v>0</v>
      </c>
      <c r="AX43" s="13">
        <v>0</v>
      </c>
      <c r="AY43" s="13">
        <v>9.16</v>
      </c>
      <c r="AZ43" s="13">
        <v>7.16</v>
      </c>
      <c r="BA43" s="13">
        <v>8.24</v>
      </c>
      <c r="BB43" s="13">
        <v>3.62</v>
      </c>
      <c r="BC43" s="13">
        <v>5.01</v>
      </c>
      <c r="BD43" s="13">
        <v>0</v>
      </c>
      <c r="BE43" s="13">
        <v>0</v>
      </c>
      <c r="BF43" s="13">
        <v>7.13</v>
      </c>
      <c r="BG43" s="13">
        <v>8.48</v>
      </c>
      <c r="BH43" s="13">
        <v>5.22</v>
      </c>
      <c r="BI43" s="13">
        <v>6.85</v>
      </c>
      <c r="BJ43" s="13">
        <v>0</v>
      </c>
      <c r="BK43" s="13">
        <v>0</v>
      </c>
      <c r="BL43" s="13">
        <v>0</v>
      </c>
      <c r="BM43" s="13">
        <v>3.78</v>
      </c>
      <c r="BN43" s="13">
        <v>6.87</v>
      </c>
      <c r="BO43" s="13">
        <v>1.34</v>
      </c>
      <c r="BP43" s="13">
        <v>5.95</v>
      </c>
      <c r="BQ43" s="13">
        <v>9.8000000000000007</v>
      </c>
      <c r="BR43" s="13">
        <v>3.27</v>
      </c>
      <c r="BS43" s="13">
        <v>0</v>
      </c>
      <c r="BT43" s="13">
        <v>7.89</v>
      </c>
      <c r="BU43" s="13">
        <v>8.5500000000000007</v>
      </c>
      <c r="BV43" s="14">
        <v>143.62</v>
      </c>
      <c r="BW43" s="24">
        <f>'Employee Salaries'!$F$36</f>
        <v>80</v>
      </c>
      <c r="BX43" s="24">
        <f>'Employee Salaries'!$E$36</f>
        <v>25.520833333333336</v>
      </c>
    </row>
    <row r="44" spans="1:76" ht="16" x14ac:dyDescent="0.2">
      <c r="A44" s="2" t="s">
        <v>31</v>
      </c>
      <c r="B44" s="2" t="s">
        <v>25</v>
      </c>
      <c r="C44" s="22"/>
      <c r="D44" s="13">
        <v>8.8699999999999992</v>
      </c>
      <c r="E44" s="13">
        <v>5.67</v>
      </c>
      <c r="F44" s="13">
        <v>4.75</v>
      </c>
      <c r="G44" s="13">
        <v>7.08</v>
      </c>
      <c r="H44" s="13">
        <v>6.08</v>
      </c>
      <c r="I44" s="13">
        <v>4.9800000000000004</v>
      </c>
      <c r="J44" s="13">
        <v>6.57</v>
      </c>
      <c r="K44" s="13">
        <v>9.17</v>
      </c>
      <c r="L44" s="13">
        <v>0</v>
      </c>
      <c r="M44" s="13">
        <v>8.5</v>
      </c>
      <c r="N44" s="13">
        <v>9.58</v>
      </c>
      <c r="O44" s="13">
        <v>8.42</v>
      </c>
      <c r="P44" s="13">
        <v>0</v>
      </c>
      <c r="Q44" s="13">
        <v>0</v>
      </c>
      <c r="R44" s="13">
        <v>0</v>
      </c>
      <c r="S44" s="13">
        <v>2.17</v>
      </c>
      <c r="T44" s="13">
        <v>8.18</v>
      </c>
      <c r="U44" s="13">
        <v>5.83</v>
      </c>
      <c r="V44" s="13">
        <v>2.42</v>
      </c>
      <c r="W44" s="13">
        <v>0</v>
      </c>
      <c r="X44" s="13">
        <v>3.5</v>
      </c>
      <c r="Y44" s="13">
        <v>10.28</v>
      </c>
      <c r="Z44" s="13">
        <v>6.58</v>
      </c>
      <c r="AA44" s="13">
        <v>9.58</v>
      </c>
      <c r="AB44" s="13">
        <v>11.01</v>
      </c>
      <c r="AC44" s="13">
        <v>8.92</v>
      </c>
      <c r="AD44" s="13">
        <v>2.25</v>
      </c>
      <c r="AE44" s="13">
        <v>0</v>
      </c>
      <c r="AF44" s="13">
        <v>11.42</v>
      </c>
      <c r="AG44" s="13">
        <v>9.92</v>
      </c>
      <c r="AH44" s="14">
        <v>171.73</v>
      </c>
      <c r="AI44" s="24">
        <f>'Employee Salaries'!$F$10</f>
        <v>100</v>
      </c>
      <c r="AJ44" s="24">
        <f>'Employee Salaries'!$E$10</f>
        <v>33.854166666666671</v>
      </c>
      <c r="AK44" s="24"/>
      <c r="AL44" s="24"/>
      <c r="AO44" s="22"/>
      <c r="AP44" s="2" t="s">
        <v>21</v>
      </c>
      <c r="AQ44" s="13">
        <v>118</v>
      </c>
      <c r="AR44" s="15">
        <v>7.1</v>
      </c>
      <c r="AS44" s="15">
        <v>6.31</v>
      </c>
      <c r="AT44" s="15">
        <v>9.2799999999999994</v>
      </c>
      <c r="AU44" s="15">
        <v>7.53</v>
      </c>
      <c r="AV44" s="15">
        <v>5.09</v>
      </c>
      <c r="AW44" s="15">
        <v>0</v>
      </c>
      <c r="AX44" s="15">
        <v>0</v>
      </c>
      <c r="AY44" s="15">
        <v>9.16</v>
      </c>
      <c r="AZ44" s="15">
        <v>7.16</v>
      </c>
      <c r="BA44" s="15">
        <v>8.24</v>
      </c>
      <c r="BB44" s="15">
        <v>3.62</v>
      </c>
      <c r="BC44" s="15">
        <v>5.01</v>
      </c>
      <c r="BD44" s="15">
        <v>0</v>
      </c>
      <c r="BE44" s="15">
        <v>0</v>
      </c>
      <c r="BF44" s="15">
        <v>7.13</v>
      </c>
      <c r="BG44" s="15">
        <v>8.48</v>
      </c>
      <c r="BH44" s="15">
        <v>5.22</v>
      </c>
      <c r="BI44" s="15">
        <v>6.85</v>
      </c>
      <c r="BJ44" s="15">
        <v>0</v>
      </c>
      <c r="BK44" s="15">
        <v>0</v>
      </c>
      <c r="BL44" s="15">
        <v>0</v>
      </c>
      <c r="BM44" s="15">
        <v>3.78</v>
      </c>
      <c r="BN44" s="15">
        <v>6.87</v>
      </c>
      <c r="BO44" s="15">
        <v>1.34</v>
      </c>
      <c r="BP44" s="15">
        <v>5.95</v>
      </c>
      <c r="BQ44" s="15">
        <v>9.8000000000000007</v>
      </c>
      <c r="BR44" s="15">
        <v>3.27</v>
      </c>
      <c r="BS44" s="15">
        <v>0</v>
      </c>
      <c r="BT44" s="15">
        <v>7.89</v>
      </c>
      <c r="BU44" s="15">
        <v>8.5500000000000007</v>
      </c>
      <c r="BV44" s="16">
        <v>143.62</v>
      </c>
      <c r="BW44" s="24">
        <f>'Employee Salaries'!$F$36</f>
        <v>80</v>
      </c>
      <c r="BX44" s="24">
        <f>'Employee Salaries'!$E$36</f>
        <v>25.520833333333336</v>
      </c>
    </row>
    <row r="45" spans="1:76" ht="16" x14ac:dyDescent="0.2">
      <c r="A45" s="2" t="s">
        <v>34</v>
      </c>
      <c r="B45" s="2" t="s">
        <v>25</v>
      </c>
      <c r="C45" s="22"/>
      <c r="D45" s="13">
        <v>0.23</v>
      </c>
      <c r="E45" s="13">
        <v>0</v>
      </c>
      <c r="F45" s="13">
        <v>1</v>
      </c>
      <c r="G45" s="13">
        <v>0.82</v>
      </c>
      <c r="H45" s="13">
        <v>0.81</v>
      </c>
      <c r="I45" s="13">
        <v>0</v>
      </c>
      <c r="J45" s="13">
        <v>0</v>
      </c>
      <c r="K45" s="13">
        <v>1.95</v>
      </c>
      <c r="L45" s="13">
        <v>0.94</v>
      </c>
      <c r="M45" s="13">
        <v>0.96</v>
      </c>
      <c r="N45" s="13">
        <v>0</v>
      </c>
      <c r="O45" s="13">
        <v>0.93</v>
      </c>
      <c r="P45" s="13">
        <v>0</v>
      </c>
      <c r="Q45" s="13">
        <v>0</v>
      </c>
      <c r="R45" s="13">
        <v>0.66</v>
      </c>
      <c r="S45" s="13">
        <v>0.21</v>
      </c>
      <c r="T45" s="13">
        <v>1.46</v>
      </c>
      <c r="U45" s="13">
        <v>0.45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0.4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4">
        <v>10.8</v>
      </c>
      <c r="AI45" s="24">
        <f>'Employee Salaries'!$F$12</f>
        <v>100</v>
      </c>
      <c r="AJ45" s="24">
        <f>'Employee Salaries'!$E$12</f>
        <v>28.645833333333332</v>
      </c>
      <c r="AK45" s="24"/>
      <c r="AL45" s="24"/>
      <c r="AO45" s="2" t="s">
        <v>62</v>
      </c>
      <c r="AP45" s="2" t="s">
        <v>25</v>
      </c>
      <c r="AQ45" s="22"/>
      <c r="AR45" s="13">
        <v>8.31</v>
      </c>
      <c r="AS45" s="13">
        <v>7.67</v>
      </c>
      <c r="AT45" s="13">
        <v>5.26</v>
      </c>
      <c r="AU45" s="13">
        <v>6.14</v>
      </c>
      <c r="AV45" s="13">
        <v>6.01</v>
      </c>
      <c r="AW45" s="13">
        <v>0</v>
      </c>
      <c r="AX45" s="13">
        <v>1.25</v>
      </c>
      <c r="AY45" s="13">
        <v>6.4</v>
      </c>
      <c r="AZ45" s="13">
        <v>7.79</v>
      </c>
      <c r="BA45" s="13">
        <v>5.95</v>
      </c>
      <c r="BB45" s="13">
        <v>6.36</v>
      </c>
      <c r="BC45" s="13">
        <v>8.34</v>
      </c>
      <c r="BD45" s="13">
        <v>0</v>
      </c>
      <c r="BE45" s="13">
        <v>0</v>
      </c>
      <c r="BF45" s="13">
        <v>5</v>
      </c>
      <c r="BG45" s="13">
        <v>5.88</v>
      </c>
      <c r="BH45" s="13">
        <v>3.24</v>
      </c>
      <c r="BI45" s="13">
        <v>6.3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6.01</v>
      </c>
      <c r="BP45" s="13">
        <v>2.97</v>
      </c>
      <c r="BQ45" s="13">
        <v>4.74</v>
      </c>
      <c r="BR45" s="13">
        <v>0</v>
      </c>
      <c r="BS45" s="13">
        <v>0</v>
      </c>
      <c r="BT45" s="13">
        <v>7.84</v>
      </c>
      <c r="BU45" s="13">
        <v>3.54</v>
      </c>
      <c r="BV45" s="14">
        <v>115</v>
      </c>
      <c r="BW45" s="24">
        <f>'Employee Salaries'!$F$38</f>
        <v>120</v>
      </c>
      <c r="BX45" s="24">
        <f>'Employee Salaries'!$E$38</f>
        <v>33.854166666666671</v>
      </c>
    </row>
    <row r="46" spans="1:76" ht="16" x14ac:dyDescent="0.2">
      <c r="A46" s="2" t="s">
        <v>36</v>
      </c>
      <c r="B46" s="2" t="s">
        <v>25</v>
      </c>
      <c r="C46" s="22"/>
      <c r="D46" s="13">
        <v>8.84</v>
      </c>
      <c r="E46" s="13">
        <v>10.9</v>
      </c>
      <c r="F46" s="13">
        <v>12.61</v>
      </c>
      <c r="G46" s="13">
        <v>8.25</v>
      </c>
      <c r="H46" s="13">
        <v>11.07</v>
      </c>
      <c r="I46" s="13">
        <v>1.65</v>
      </c>
      <c r="J46" s="13">
        <v>0.33</v>
      </c>
      <c r="K46" s="13">
        <v>7.22</v>
      </c>
      <c r="L46" s="13">
        <v>2.15</v>
      </c>
      <c r="M46" s="13">
        <v>7.46</v>
      </c>
      <c r="N46" s="13">
        <v>3.97</v>
      </c>
      <c r="O46" s="13">
        <v>5.77</v>
      </c>
      <c r="P46" s="13">
        <v>0</v>
      </c>
      <c r="Q46" s="13">
        <v>0</v>
      </c>
      <c r="R46" s="13">
        <v>11.04</v>
      </c>
      <c r="S46" s="13">
        <v>6.71</v>
      </c>
      <c r="T46" s="13">
        <v>7.94</v>
      </c>
      <c r="U46" s="13">
        <v>6.71</v>
      </c>
      <c r="V46" s="13">
        <v>0</v>
      </c>
      <c r="W46" s="13">
        <v>0</v>
      </c>
      <c r="X46" s="13">
        <v>0</v>
      </c>
      <c r="Y46" s="13">
        <v>5.86</v>
      </c>
      <c r="Z46" s="13">
        <v>5.09</v>
      </c>
      <c r="AA46" s="13">
        <v>7.01</v>
      </c>
      <c r="AB46" s="13">
        <v>6.06</v>
      </c>
      <c r="AC46" s="13">
        <v>7.8</v>
      </c>
      <c r="AD46" s="13">
        <v>0</v>
      </c>
      <c r="AE46" s="13">
        <v>0</v>
      </c>
      <c r="AF46" s="13">
        <v>2.86</v>
      </c>
      <c r="AG46" s="13">
        <v>5.49</v>
      </c>
      <c r="AH46" s="14">
        <v>152.75</v>
      </c>
      <c r="AI46" s="24">
        <f>'Employee Salaries'!$F$14</f>
        <v>100</v>
      </c>
      <c r="AJ46" s="24">
        <f>'Employee Salaries'!$E$14</f>
        <v>34.895833333333329</v>
      </c>
      <c r="AK46" s="24"/>
      <c r="AL46" s="24"/>
      <c r="AO46" s="22"/>
      <c r="AP46" s="2" t="s">
        <v>26</v>
      </c>
      <c r="AQ46" s="13">
        <v>75</v>
      </c>
      <c r="AR46" s="15">
        <v>8.31</v>
      </c>
      <c r="AS46" s="15">
        <v>7.67</v>
      </c>
      <c r="AT46" s="15">
        <v>5.26</v>
      </c>
      <c r="AU46" s="15">
        <v>6.14</v>
      </c>
      <c r="AV46" s="15">
        <v>6.01</v>
      </c>
      <c r="AW46" s="15">
        <v>0</v>
      </c>
      <c r="AX46" s="15">
        <v>1.25</v>
      </c>
      <c r="AY46" s="15">
        <v>6.4</v>
      </c>
      <c r="AZ46" s="15">
        <v>7.79</v>
      </c>
      <c r="BA46" s="15">
        <v>5.95</v>
      </c>
      <c r="BB46" s="15">
        <v>6.36</v>
      </c>
      <c r="BC46" s="15">
        <v>8.34</v>
      </c>
      <c r="BD46" s="15">
        <v>0</v>
      </c>
      <c r="BE46" s="15">
        <v>0</v>
      </c>
      <c r="BF46" s="15">
        <v>5</v>
      </c>
      <c r="BG46" s="15">
        <v>5.88</v>
      </c>
      <c r="BH46" s="15">
        <v>3.24</v>
      </c>
      <c r="BI46" s="15">
        <v>6.3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6.01</v>
      </c>
      <c r="BP46" s="15">
        <v>2.97</v>
      </c>
      <c r="BQ46" s="15">
        <v>4.74</v>
      </c>
      <c r="BR46" s="15">
        <v>0</v>
      </c>
      <c r="BS46" s="15">
        <v>0</v>
      </c>
      <c r="BT46" s="15">
        <v>7.84</v>
      </c>
      <c r="BU46" s="15">
        <v>3.54</v>
      </c>
      <c r="BV46" s="16">
        <v>115</v>
      </c>
      <c r="BW46" s="24">
        <f>'Employee Salaries'!$F$38</f>
        <v>120</v>
      </c>
      <c r="BX46" s="24">
        <f>'Employee Salaries'!$E$38</f>
        <v>33.854166666666671</v>
      </c>
    </row>
    <row r="47" spans="1:76" ht="16" x14ac:dyDescent="0.2">
      <c r="A47" s="2" t="s">
        <v>37</v>
      </c>
      <c r="B47" s="2" t="s">
        <v>25</v>
      </c>
      <c r="C47" s="22"/>
      <c r="D47" s="13">
        <v>6.32</v>
      </c>
      <c r="E47" s="13">
        <v>8.19</v>
      </c>
      <c r="F47" s="13">
        <v>6.99</v>
      </c>
      <c r="G47" s="13">
        <v>8.3800000000000008</v>
      </c>
      <c r="H47" s="13">
        <v>7.06</v>
      </c>
      <c r="I47" s="13">
        <v>0</v>
      </c>
      <c r="J47" s="13">
        <v>0</v>
      </c>
      <c r="K47" s="13">
        <v>6.87</v>
      </c>
      <c r="L47" s="13">
        <v>5.88</v>
      </c>
      <c r="M47" s="13">
        <v>8.0399999999999991</v>
      </c>
      <c r="N47" s="13">
        <v>7.89</v>
      </c>
      <c r="O47" s="13">
        <v>6.06</v>
      </c>
      <c r="P47" s="13">
        <v>0</v>
      </c>
      <c r="Q47" s="13">
        <v>0</v>
      </c>
      <c r="R47" s="13">
        <v>8.0500000000000007</v>
      </c>
      <c r="S47" s="13">
        <v>8.4600000000000009</v>
      </c>
      <c r="T47" s="13">
        <v>8.01</v>
      </c>
      <c r="U47" s="13">
        <v>6.93</v>
      </c>
      <c r="V47" s="13">
        <v>0</v>
      </c>
      <c r="W47" s="13">
        <v>0</v>
      </c>
      <c r="X47" s="13">
        <v>0</v>
      </c>
      <c r="Y47" s="13">
        <v>0</v>
      </c>
      <c r="Z47" s="13">
        <v>4.29</v>
      </c>
      <c r="AA47" s="13">
        <v>6.62</v>
      </c>
      <c r="AB47" s="13">
        <v>4.58</v>
      </c>
      <c r="AC47" s="13">
        <v>4.67</v>
      </c>
      <c r="AD47" s="13">
        <v>0</v>
      </c>
      <c r="AE47" s="13">
        <v>0</v>
      </c>
      <c r="AF47" s="13">
        <v>7.41</v>
      </c>
      <c r="AG47" s="13">
        <v>4.6500000000000004</v>
      </c>
      <c r="AH47" s="14">
        <v>135.36000000000001</v>
      </c>
      <c r="AI47" s="24">
        <f>'Employee Salaries'!$F$16</f>
        <v>90</v>
      </c>
      <c r="AJ47" s="24">
        <f>'Employee Salaries'!$E$16</f>
        <v>26.041666666666668</v>
      </c>
      <c r="AK47" s="24"/>
      <c r="AL47" s="24"/>
      <c r="AO47" s="2" t="s">
        <v>63</v>
      </c>
      <c r="AP47" s="2" t="s">
        <v>25</v>
      </c>
      <c r="AQ47" s="22"/>
      <c r="AR47" s="13">
        <v>8.08</v>
      </c>
      <c r="AS47" s="13">
        <v>4.03</v>
      </c>
      <c r="AT47" s="13">
        <v>4.1100000000000003</v>
      </c>
      <c r="AU47" s="13">
        <v>4.58</v>
      </c>
      <c r="AV47" s="13">
        <v>0</v>
      </c>
      <c r="AW47" s="13">
        <v>0</v>
      </c>
      <c r="AX47" s="13">
        <v>0</v>
      </c>
      <c r="AY47" s="13">
        <v>0</v>
      </c>
      <c r="AZ47" s="13">
        <v>2</v>
      </c>
      <c r="BA47" s="13">
        <v>0</v>
      </c>
      <c r="BB47" s="13">
        <v>0</v>
      </c>
      <c r="BC47" s="13">
        <v>1.48</v>
      </c>
      <c r="BD47" s="13">
        <v>0</v>
      </c>
      <c r="BE47" s="13">
        <v>0</v>
      </c>
      <c r="BF47" s="13">
        <v>0.82</v>
      </c>
      <c r="BG47" s="13">
        <v>1.28</v>
      </c>
      <c r="BH47" s="13">
        <v>7.88</v>
      </c>
      <c r="BI47" s="13">
        <v>2.52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4">
        <v>36.78</v>
      </c>
      <c r="BW47" s="24">
        <f>'Employee Salaries'!$F$40</f>
        <v>90</v>
      </c>
      <c r="BX47" s="24">
        <f>'Employee Salaries'!$E$40</f>
        <v>31.25</v>
      </c>
    </row>
    <row r="48" spans="1:76" ht="16" x14ac:dyDescent="0.2">
      <c r="A48" s="2" t="s">
        <v>40</v>
      </c>
      <c r="B48" s="2" t="s">
        <v>25</v>
      </c>
      <c r="C48" s="22"/>
      <c r="D48" s="13">
        <v>9.5</v>
      </c>
      <c r="E48" s="13">
        <v>7.8</v>
      </c>
      <c r="F48" s="13">
        <v>6.54</v>
      </c>
      <c r="G48" s="13">
        <v>7.63</v>
      </c>
      <c r="H48" s="13">
        <v>6.87</v>
      </c>
      <c r="I48" s="13">
        <v>0</v>
      </c>
      <c r="J48" s="13">
        <v>0</v>
      </c>
      <c r="K48" s="13">
        <v>8.36</v>
      </c>
      <c r="L48" s="13">
        <v>7.75</v>
      </c>
      <c r="M48" s="13">
        <v>7.33</v>
      </c>
      <c r="N48" s="13">
        <v>7.67</v>
      </c>
      <c r="O48" s="13">
        <v>8.74</v>
      </c>
      <c r="P48" s="13">
        <v>0.33</v>
      </c>
      <c r="Q48" s="13">
        <v>0</v>
      </c>
      <c r="R48" s="13">
        <v>6.93</v>
      </c>
      <c r="S48" s="13">
        <v>8.25</v>
      </c>
      <c r="T48" s="13">
        <v>9.17</v>
      </c>
      <c r="U48" s="13">
        <v>7.39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8.7200000000000006</v>
      </c>
      <c r="AG48" s="13">
        <v>7.31</v>
      </c>
      <c r="AH48" s="14">
        <v>126.28</v>
      </c>
      <c r="AI48" s="24">
        <f>'Employee Salaries'!$F$18</f>
        <v>80</v>
      </c>
      <c r="AJ48" s="24">
        <f>'Employee Salaries'!$E$18</f>
        <v>25</v>
      </c>
      <c r="AK48" s="24"/>
      <c r="AL48" s="24"/>
      <c r="AO48" s="22"/>
      <c r="AP48" s="2" t="s">
        <v>17</v>
      </c>
      <c r="AQ48" s="13">
        <v>89</v>
      </c>
      <c r="AR48" s="15">
        <v>8.08</v>
      </c>
      <c r="AS48" s="15">
        <v>4.03</v>
      </c>
      <c r="AT48" s="15">
        <v>4.1100000000000003</v>
      </c>
      <c r="AU48" s="15">
        <v>4.58</v>
      </c>
      <c r="AV48" s="15">
        <v>0</v>
      </c>
      <c r="AW48" s="15">
        <v>0</v>
      </c>
      <c r="AX48" s="15">
        <v>0</v>
      </c>
      <c r="AY48" s="15">
        <v>0</v>
      </c>
      <c r="AZ48" s="15">
        <v>2</v>
      </c>
      <c r="BA48" s="15">
        <v>0</v>
      </c>
      <c r="BB48" s="15">
        <v>0</v>
      </c>
      <c r="BC48" s="15">
        <v>1.48</v>
      </c>
      <c r="BD48" s="15">
        <v>0</v>
      </c>
      <c r="BE48" s="15">
        <v>0</v>
      </c>
      <c r="BF48" s="15">
        <v>0.82</v>
      </c>
      <c r="BG48" s="15">
        <v>1.28</v>
      </c>
      <c r="BH48" s="15">
        <v>7.88</v>
      </c>
      <c r="BI48" s="15">
        <v>2.52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6">
        <v>36.78</v>
      </c>
      <c r="BW48" s="24">
        <f>'Employee Salaries'!$F$40</f>
        <v>90</v>
      </c>
      <c r="BX48" s="24">
        <f>'Employee Salaries'!$E$40</f>
        <v>31.25</v>
      </c>
    </row>
    <row r="49" spans="1:76" ht="16" x14ac:dyDescent="0.2">
      <c r="A49" s="2" t="s">
        <v>42</v>
      </c>
      <c r="B49" s="2" t="s">
        <v>25</v>
      </c>
      <c r="C49" s="22"/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1.82</v>
      </c>
      <c r="S49" s="13">
        <v>2.31</v>
      </c>
      <c r="T49" s="13">
        <v>2.5</v>
      </c>
      <c r="U49" s="13">
        <v>1.1399999999999999</v>
      </c>
      <c r="V49" s="13">
        <v>0</v>
      </c>
      <c r="W49" s="13">
        <v>0</v>
      </c>
      <c r="X49" s="13">
        <v>0</v>
      </c>
      <c r="Y49" s="13">
        <v>2.12</v>
      </c>
      <c r="Z49" s="13">
        <v>2.17</v>
      </c>
      <c r="AA49" s="13">
        <v>3.92</v>
      </c>
      <c r="AB49" s="13">
        <v>0.22</v>
      </c>
      <c r="AC49" s="13">
        <v>3.06</v>
      </c>
      <c r="AD49" s="13">
        <v>3.01</v>
      </c>
      <c r="AE49" s="13">
        <v>0</v>
      </c>
      <c r="AF49" s="13">
        <v>0.86</v>
      </c>
      <c r="AG49" s="13">
        <v>0.31</v>
      </c>
      <c r="AH49" s="14">
        <v>23.45</v>
      </c>
      <c r="AI49" s="24">
        <f>'Employee Salaries'!$F$20</f>
        <v>90</v>
      </c>
      <c r="AJ49" s="24">
        <f>'Employee Salaries'!$E$20</f>
        <v>24.479166666666664</v>
      </c>
      <c r="AK49" s="24"/>
      <c r="AL49" s="24"/>
      <c r="AO49" s="2" t="s">
        <v>64</v>
      </c>
      <c r="AP49" s="2" t="s">
        <v>25</v>
      </c>
      <c r="AQ49" s="22"/>
      <c r="AR49" s="13">
        <v>0.77</v>
      </c>
      <c r="AS49" s="13">
        <v>0</v>
      </c>
      <c r="AT49" s="13">
        <v>0</v>
      </c>
      <c r="AU49" s="13">
        <v>0</v>
      </c>
      <c r="AV49" s="13">
        <v>0.25</v>
      </c>
      <c r="AW49" s="13">
        <v>0</v>
      </c>
      <c r="AX49" s="13">
        <v>0</v>
      </c>
      <c r="AY49" s="13">
        <v>0.48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0.12</v>
      </c>
      <c r="BV49" s="14">
        <v>1.62</v>
      </c>
      <c r="BW49" s="24">
        <f>'Employee Salaries'!$F$42</f>
        <v>110</v>
      </c>
      <c r="BX49" s="24">
        <f>'Employee Salaries'!$E$42</f>
        <v>26.041666666666668</v>
      </c>
    </row>
    <row r="50" spans="1:76" ht="16" x14ac:dyDescent="0.2">
      <c r="A50" s="2" t="s">
        <v>43</v>
      </c>
      <c r="B50" s="2" t="s">
        <v>25</v>
      </c>
      <c r="C50" s="22"/>
      <c r="D50" s="13">
        <v>6.81</v>
      </c>
      <c r="E50" s="13">
        <v>8.92</v>
      </c>
      <c r="F50" s="13">
        <v>9.1</v>
      </c>
      <c r="G50" s="13">
        <v>6.71</v>
      </c>
      <c r="H50" s="13">
        <v>5.46</v>
      </c>
      <c r="I50" s="13">
        <v>0</v>
      </c>
      <c r="J50" s="13">
        <v>0</v>
      </c>
      <c r="K50" s="13">
        <v>7.93</v>
      </c>
      <c r="L50" s="13">
        <v>7.5</v>
      </c>
      <c r="M50" s="13">
        <v>5.42</v>
      </c>
      <c r="N50" s="13">
        <v>7.62</v>
      </c>
      <c r="O50" s="13">
        <v>5.22</v>
      </c>
      <c r="P50" s="13">
        <v>0</v>
      </c>
      <c r="Q50" s="13">
        <v>0</v>
      </c>
      <c r="R50" s="13">
        <v>7.6</v>
      </c>
      <c r="S50" s="13">
        <v>7.8</v>
      </c>
      <c r="T50" s="13">
        <v>7.28</v>
      </c>
      <c r="U50" s="13">
        <v>7.71</v>
      </c>
      <c r="V50" s="13">
        <v>0</v>
      </c>
      <c r="W50" s="13">
        <v>0</v>
      </c>
      <c r="X50" s="13">
        <v>0</v>
      </c>
      <c r="Y50" s="13">
        <v>8.51</v>
      </c>
      <c r="Z50" s="13">
        <v>8.0399999999999991</v>
      </c>
      <c r="AA50" s="13">
        <v>5.91</v>
      </c>
      <c r="AB50" s="13">
        <v>6.39</v>
      </c>
      <c r="AC50" s="13">
        <v>5.6</v>
      </c>
      <c r="AD50" s="13">
        <v>0</v>
      </c>
      <c r="AE50" s="13">
        <v>0</v>
      </c>
      <c r="AF50" s="13">
        <v>7.78</v>
      </c>
      <c r="AG50" s="13">
        <v>8.2100000000000009</v>
      </c>
      <c r="AH50" s="14">
        <v>151.52000000000001</v>
      </c>
      <c r="AI50" s="24">
        <f>'Employee Salaries'!$F$22</f>
        <v>90</v>
      </c>
      <c r="AJ50" s="24">
        <f>'Employee Salaries'!$E$22</f>
        <v>26.041666666666668</v>
      </c>
      <c r="AK50" s="24"/>
      <c r="AL50" s="24"/>
      <c r="AO50" s="22"/>
      <c r="AP50" s="2" t="s">
        <v>21</v>
      </c>
      <c r="AQ50" s="13">
        <v>118</v>
      </c>
      <c r="AR50" s="15">
        <v>0.77</v>
      </c>
      <c r="AS50" s="15">
        <v>0</v>
      </c>
      <c r="AT50" s="15">
        <v>0</v>
      </c>
      <c r="AU50" s="15">
        <v>0</v>
      </c>
      <c r="AV50" s="15">
        <v>0.25</v>
      </c>
      <c r="AW50" s="15">
        <v>0</v>
      </c>
      <c r="AX50" s="15">
        <v>0</v>
      </c>
      <c r="AY50" s="15">
        <v>0.48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0.12</v>
      </c>
      <c r="BV50" s="16">
        <v>1.62</v>
      </c>
      <c r="BW50" s="24">
        <f>'Employee Salaries'!$F$42</f>
        <v>110</v>
      </c>
      <c r="BX50" s="24">
        <f>'Employee Salaries'!$E$42</f>
        <v>26.041666666666668</v>
      </c>
    </row>
    <row r="51" spans="1:76" ht="16" x14ac:dyDescent="0.2">
      <c r="A51" s="2" t="s">
        <v>48</v>
      </c>
      <c r="B51" s="2" t="s">
        <v>25</v>
      </c>
      <c r="C51" s="22"/>
      <c r="D51" s="13">
        <v>1.1399999999999999</v>
      </c>
      <c r="E51" s="13">
        <v>0.26</v>
      </c>
      <c r="F51" s="13">
        <v>0.26</v>
      </c>
      <c r="G51" s="13">
        <v>0.55000000000000004</v>
      </c>
      <c r="H51" s="13">
        <v>0.25</v>
      </c>
      <c r="I51" s="13">
        <v>0</v>
      </c>
      <c r="J51" s="13">
        <v>0</v>
      </c>
      <c r="K51" s="13">
        <v>0</v>
      </c>
      <c r="L51" s="13">
        <v>0.47</v>
      </c>
      <c r="M51" s="13">
        <v>0.28000000000000003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2.35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4">
        <v>5.55</v>
      </c>
      <c r="AI51" s="24">
        <f>'Employee Salaries'!$F$24</f>
        <v>100</v>
      </c>
      <c r="AJ51" s="24">
        <f>'Employee Salaries'!$E$24</f>
        <v>23.958333333333336</v>
      </c>
      <c r="AK51" s="24"/>
      <c r="AL51" s="24"/>
      <c r="AO51" s="2" t="s">
        <v>66</v>
      </c>
      <c r="AP51" s="2" t="s">
        <v>25</v>
      </c>
      <c r="AQ51" s="22"/>
      <c r="AR51" s="13">
        <v>6.3</v>
      </c>
      <c r="AS51" s="13">
        <v>2.35</v>
      </c>
      <c r="AT51" s="13">
        <v>7.8</v>
      </c>
      <c r="AU51" s="13">
        <v>6.2</v>
      </c>
      <c r="AV51" s="13">
        <v>1.49</v>
      </c>
      <c r="AW51" s="13">
        <v>0</v>
      </c>
      <c r="AX51" s="13">
        <v>0</v>
      </c>
      <c r="AY51" s="13">
        <v>1.32</v>
      </c>
      <c r="AZ51" s="13">
        <v>0.36</v>
      </c>
      <c r="BA51" s="13">
        <v>0.51</v>
      </c>
      <c r="BB51" s="13">
        <v>0.57999999999999996</v>
      </c>
      <c r="BC51" s="13">
        <v>0.13</v>
      </c>
      <c r="BD51" s="13">
        <v>0</v>
      </c>
      <c r="BE51" s="13">
        <v>0</v>
      </c>
      <c r="BF51" s="13">
        <v>2.04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1.31</v>
      </c>
      <c r="BU51" s="13">
        <v>0.83</v>
      </c>
      <c r="BV51" s="14">
        <v>31.21</v>
      </c>
      <c r="BW51" s="24">
        <f>'Employee Salaries'!$F$44</f>
        <v>100</v>
      </c>
      <c r="BX51" s="24">
        <f>'Employee Salaries'!$E$44</f>
        <v>34.895833333333329</v>
      </c>
    </row>
    <row r="52" spans="1:76" ht="16" x14ac:dyDescent="0.2">
      <c r="A52" s="2" t="s">
        <v>49</v>
      </c>
      <c r="B52" s="2" t="s">
        <v>25</v>
      </c>
      <c r="C52" s="22"/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0.77</v>
      </c>
      <c r="M52" s="13">
        <v>0.86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2.37</v>
      </c>
      <c r="T52" s="13">
        <v>2.14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4">
        <v>6.14</v>
      </c>
      <c r="AI52" s="24">
        <f>'Employee Salaries'!$F$26</f>
        <v>100</v>
      </c>
      <c r="AJ52" s="24">
        <f>'Employee Salaries'!$E$26</f>
        <v>26.5625</v>
      </c>
      <c r="AK52" s="24"/>
      <c r="AL52" s="24"/>
      <c r="AO52" s="22"/>
      <c r="AP52" s="2" t="s">
        <v>17</v>
      </c>
      <c r="AQ52" s="13">
        <v>89</v>
      </c>
      <c r="AR52" s="15">
        <v>6.3</v>
      </c>
      <c r="AS52" s="15">
        <v>2.35</v>
      </c>
      <c r="AT52" s="15">
        <v>7.8</v>
      </c>
      <c r="AU52" s="15">
        <v>6.2</v>
      </c>
      <c r="AV52" s="15">
        <v>1.49</v>
      </c>
      <c r="AW52" s="15">
        <v>0</v>
      </c>
      <c r="AX52" s="15">
        <v>0</v>
      </c>
      <c r="AY52" s="15">
        <v>1.32</v>
      </c>
      <c r="AZ52" s="15">
        <v>0.36</v>
      </c>
      <c r="BA52" s="15">
        <v>0.51</v>
      </c>
      <c r="BB52" s="15">
        <v>0.57999999999999996</v>
      </c>
      <c r="BC52" s="15">
        <v>0.13</v>
      </c>
      <c r="BD52" s="15">
        <v>0</v>
      </c>
      <c r="BE52" s="15">
        <v>0</v>
      </c>
      <c r="BF52" s="15">
        <v>2.04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1.31</v>
      </c>
      <c r="BU52" s="15">
        <v>0.83</v>
      </c>
      <c r="BV52" s="16">
        <v>31.21</v>
      </c>
      <c r="BW52" s="24">
        <f>'Employee Salaries'!$F$44</f>
        <v>100</v>
      </c>
      <c r="BX52" s="24">
        <f>'Employee Salaries'!$E$44</f>
        <v>34.895833333333329</v>
      </c>
    </row>
    <row r="53" spans="1:76" ht="16" x14ac:dyDescent="0.2">
      <c r="A53" s="2" t="s">
        <v>51</v>
      </c>
      <c r="B53" s="2" t="s">
        <v>25</v>
      </c>
      <c r="C53" s="22"/>
      <c r="D53" s="13">
        <v>6.21</v>
      </c>
      <c r="E53" s="13">
        <v>0.68</v>
      </c>
      <c r="F53" s="13">
        <v>5.09</v>
      </c>
      <c r="G53" s="13">
        <v>5.65</v>
      </c>
      <c r="H53" s="13">
        <v>5.07</v>
      </c>
      <c r="I53" s="13">
        <v>0</v>
      </c>
      <c r="J53" s="13">
        <v>0</v>
      </c>
      <c r="K53" s="13">
        <v>7.83</v>
      </c>
      <c r="L53" s="13">
        <v>6.3</v>
      </c>
      <c r="M53" s="13">
        <v>3.25</v>
      </c>
      <c r="N53" s="13">
        <v>6.35</v>
      </c>
      <c r="O53" s="13">
        <v>7.58</v>
      </c>
      <c r="P53" s="13">
        <v>0</v>
      </c>
      <c r="Q53" s="13">
        <v>0</v>
      </c>
      <c r="R53" s="13">
        <v>5.25</v>
      </c>
      <c r="S53" s="13">
        <v>5.24</v>
      </c>
      <c r="T53" s="13">
        <v>4.16</v>
      </c>
      <c r="U53" s="13">
        <v>3.58</v>
      </c>
      <c r="V53" s="13">
        <v>0</v>
      </c>
      <c r="W53" s="13">
        <v>0</v>
      </c>
      <c r="X53" s="13">
        <v>0</v>
      </c>
      <c r="Y53" s="13">
        <v>6.75</v>
      </c>
      <c r="Z53" s="13">
        <v>4.7</v>
      </c>
      <c r="AA53" s="13">
        <v>3.85</v>
      </c>
      <c r="AB53" s="13">
        <v>5.4</v>
      </c>
      <c r="AC53" s="13">
        <v>6.84</v>
      </c>
      <c r="AD53" s="13">
        <v>0</v>
      </c>
      <c r="AE53" s="13">
        <v>0</v>
      </c>
      <c r="AF53" s="13">
        <v>5.87</v>
      </c>
      <c r="AG53" s="13">
        <v>4.3600000000000003</v>
      </c>
      <c r="AH53" s="14">
        <v>110.01</v>
      </c>
      <c r="AI53" s="24">
        <f>'Employee Salaries'!$F$28</f>
        <v>100</v>
      </c>
      <c r="AJ53" s="24">
        <f>'Employee Salaries'!$E$28</f>
        <v>41.666666666666671</v>
      </c>
      <c r="AK53" s="24"/>
      <c r="AL53" s="24"/>
      <c r="AO53" s="2" t="s">
        <v>67</v>
      </c>
      <c r="AP53" s="2" t="s">
        <v>25</v>
      </c>
      <c r="AQ53" s="22"/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1.33</v>
      </c>
      <c r="BI53" s="13">
        <v>0</v>
      </c>
      <c r="BJ53" s="13">
        <v>0</v>
      </c>
      <c r="BK53" s="13">
        <v>0.5</v>
      </c>
      <c r="BL53" s="13">
        <v>0</v>
      </c>
      <c r="BM53" s="13">
        <v>0</v>
      </c>
      <c r="BN53" s="13">
        <v>0</v>
      </c>
      <c r="BO53" s="13">
        <v>0.56000000000000005</v>
      </c>
      <c r="BP53" s="13">
        <v>0</v>
      </c>
      <c r="BQ53" s="13">
        <v>3.42</v>
      </c>
      <c r="BR53" s="13">
        <v>0</v>
      </c>
      <c r="BS53" s="13">
        <v>0</v>
      </c>
      <c r="BT53" s="13">
        <v>4.21</v>
      </c>
      <c r="BU53" s="13">
        <v>0</v>
      </c>
      <c r="BV53" s="14">
        <v>10.02</v>
      </c>
      <c r="BW53" s="24">
        <f>'Employee Salaries'!$F$46</f>
        <v>120</v>
      </c>
      <c r="BX53" s="24">
        <f>'Employee Salaries'!$E$46</f>
        <v>33.333333333333329</v>
      </c>
    </row>
    <row r="54" spans="1:76" ht="16" x14ac:dyDescent="0.2">
      <c r="A54" s="2" t="s">
        <v>55</v>
      </c>
      <c r="B54" s="2" t="s">
        <v>25</v>
      </c>
      <c r="C54" s="22"/>
      <c r="D54" s="13">
        <v>8.1999999999999993</v>
      </c>
      <c r="E54" s="13">
        <v>8.34</v>
      </c>
      <c r="F54" s="13">
        <v>10.28</v>
      </c>
      <c r="G54" s="13">
        <v>8.3699999999999992</v>
      </c>
      <c r="H54" s="13">
        <v>5.22</v>
      </c>
      <c r="I54" s="13">
        <v>1.31</v>
      </c>
      <c r="J54" s="13">
        <v>0</v>
      </c>
      <c r="K54" s="13">
        <v>8.42</v>
      </c>
      <c r="L54" s="13">
        <v>10.44</v>
      </c>
      <c r="M54" s="13">
        <v>8.6199999999999992</v>
      </c>
      <c r="N54" s="13">
        <v>8.02</v>
      </c>
      <c r="O54" s="13">
        <v>0</v>
      </c>
      <c r="P54" s="13">
        <v>0</v>
      </c>
      <c r="Q54" s="13">
        <v>0</v>
      </c>
      <c r="R54" s="13">
        <v>4.96</v>
      </c>
      <c r="S54" s="13">
        <v>8.31</v>
      </c>
      <c r="T54" s="13">
        <v>7.63</v>
      </c>
      <c r="U54" s="13">
        <v>8.8000000000000007</v>
      </c>
      <c r="V54" s="13">
        <v>0</v>
      </c>
      <c r="W54" s="13">
        <v>0</v>
      </c>
      <c r="X54" s="13">
        <v>0</v>
      </c>
      <c r="Y54" s="13">
        <v>8.11</v>
      </c>
      <c r="Z54" s="13">
        <v>6.43</v>
      </c>
      <c r="AA54" s="13">
        <v>7.57</v>
      </c>
      <c r="AB54" s="13">
        <v>9.64</v>
      </c>
      <c r="AC54" s="13">
        <v>3.89</v>
      </c>
      <c r="AD54" s="13">
        <v>2.5</v>
      </c>
      <c r="AE54" s="13">
        <v>0</v>
      </c>
      <c r="AF54" s="13">
        <v>8.5299999999999994</v>
      </c>
      <c r="AG54" s="13">
        <v>6.93</v>
      </c>
      <c r="AH54" s="14">
        <v>160.52000000000001</v>
      </c>
      <c r="AI54" s="24">
        <f>'Employee Salaries'!$F$30</f>
        <v>100</v>
      </c>
      <c r="AJ54" s="24">
        <f>'Employee Salaries'!$E$30</f>
        <v>36.458333333333329</v>
      </c>
      <c r="AK54" s="24"/>
      <c r="AL54" s="24"/>
      <c r="AO54" s="22"/>
      <c r="AP54" s="2" t="s">
        <v>17</v>
      </c>
      <c r="AQ54" s="13">
        <v>89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1.33</v>
      </c>
      <c r="BI54" s="15">
        <v>0</v>
      </c>
      <c r="BJ54" s="15">
        <v>0</v>
      </c>
      <c r="BK54" s="15">
        <v>0.5</v>
      </c>
      <c r="BL54" s="15">
        <v>0</v>
      </c>
      <c r="BM54" s="15">
        <v>0</v>
      </c>
      <c r="BN54" s="15">
        <v>0</v>
      </c>
      <c r="BO54" s="15">
        <v>0.56000000000000005</v>
      </c>
      <c r="BP54" s="15">
        <v>0</v>
      </c>
      <c r="BQ54" s="15">
        <v>3.42</v>
      </c>
      <c r="BR54" s="15">
        <v>0</v>
      </c>
      <c r="BS54" s="15">
        <v>0</v>
      </c>
      <c r="BT54" s="15">
        <v>4.21</v>
      </c>
      <c r="BU54" s="15">
        <v>0</v>
      </c>
      <c r="BV54" s="16">
        <v>10.02</v>
      </c>
      <c r="BW54" s="24">
        <f>'Employee Salaries'!$F$46</f>
        <v>120</v>
      </c>
      <c r="BX54" s="24">
        <f>'Employee Salaries'!$E$46</f>
        <v>33.333333333333329</v>
      </c>
    </row>
    <row r="55" spans="1:76" ht="16" x14ac:dyDescent="0.2">
      <c r="A55" s="2" t="s">
        <v>58</v>
      </c>
      <c r="B55" s="2" t="s">
        <v>25</v>
      </c>
      <c r="C55" s="22"/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8.0399999999999991</v>
      </c>
      <c r="L55" s="13">
        <v>7.91</v>
      </c>
      <c r="M55" s="13">
        <v>7.44</v>
      </c>
      <c r="N55" s="13">
        <v>8.26</v>
      </c>
      <c r="O55" s="13">
        <v>8.48</v>
      </c>
      <c r="P55" s="13">
        <v>0</v>
      </c>
      <c r="Q55" s="13">
        <v>0</v>
      </c>
      <c r="R55" s="13">
        <v>3.73</v>
      </c>
      <c r="S55" s="13">
        <v>0</v>
      </c>
      <c r="T55" s="13">
        <v>8.09</v>
      </c>
      <c r="U55" s="13">
        <v>8.41</v>
      </c>
      <c r="V55" s="13">
        <v>0</v>
      </c>
      <c r="W55" s="13">
        <v>0</v>
      </c>
      <c r="X55" s="13">
        <v>0</v>
      </c>
      <c r="Y55" s="13">
        <v>7.97</v>
      </c>
      <c r="Z55" s="13">
        <v>8.7899999999999991</v>
      </c>
      <c r="AA55" s="13">
        <v>5.76</v>
      </c>
      <c r="AB55" s="13">
        <v>7.63</v>
      </c>
      <c r="AC55" s="13">
        <v>7.93</v>
      </c>
      <c r="AD55" s="13">
        <v>0</v>
      </c>
      <c r="AE55" s="13">
        <v>0</v>
      </c>
      <c r="AF55" s="13">
        <v>7.47</v>
      </c>
      <c r="AG55" s="13">
        <v>8.09</v>
      </c>
      <c r="AH55" s="14">
        <v>114</v>
      </c>
      <c r="AI55" s="24">
        <f>'Employee Salaries'!$F$32</f>
        <v>100</v>
      </c>
      <c r="AJ55" s="24">
        <f>'Employee Salaries'!$E$32</f>
        <v>26.041666666666668</v>
      </c>
      <c r="AK55" s="24"/>
      <c r="AL55" s="24"/>
      <c r="AO55" s="2" t="s">
        <v>68</v>
      </c>
      <c r="AP55" s="2" t="s">
        <v>25</v>
      </c>
      <c r="AQ55" s="22"/>
      <c r="AR55" s="13">
        <v>6.5</v>
      </c>
      <c r="AS55" s="13">
        <v>6.83</v>
      </c>
      <c r="AT55" s="13">
        <v>9.75</v>
      </c>
      <c r="AU55" s="13">
        <v>8.52</v>
      </c>
      <c r="AV55" s="13">
        <v>6.95</v>
      </c>
      <c r="AW55" s="13">
        <v>0</v>
      </c>
      <c r="AX55" s="13">
        <v>0</v>
      </c>
      <c r="AY55" s="13">
        <v>8.57</v>
      </c>
      <c r="AZ55" s="13">
        <v>7.58</v>
      </c>
      <c r="BA55" s="13">
        <v>7.5</v>
      </c>
      <c r="BB55" s="13">
        <v>8.0500000000000007</v>
      </c>
      <c r="BC55" s="13">
        <v>7.95</v>
      </c>
      <c r="BD55" s="13">
        <v>0</v>
      </c>
      <c r="BE55" s="13">
        <v>0</v>
      </c>
      <c r="BF55" s="13">
        <v>8</v>
      </c>
      <c r="BG55" s="13">
        <v>8.5</v>
      </c>
      <c r="BH55" s="13">
        <v>7</v>
      </c>
      <c r="BI55" s="13">
        <v>7.58</v>
      </c>
      <c r="BJ55" s="13">
        <v>0</v>
      </c>
      <c r="BK55" s="13">
        <v>0</v>
      </c>
      <c r="BL55" s="13">
        <v>0</v>
      </c>
      <c r="BM55" s="13">
        <v>8.0299999999999994</v>
      </c>
      <c r="BN55" s="13">
        <v>8.1</v>
      </c>
      <c r="BO55" s="13">
        <v>6.77</v>
      </c>
      <c r="BP55" s="13">
        <v>8.8699999999999992</v>
      </c>
      <c r="BQ55" s="13">
        <v>8</v>
      </c>
      <c r="BR55" s="13">
        <v>0</v>
      </c>
      <c r="BS55" s="13">
        <v>0</v>
      </c>
      <c r="BT55" s="13">
        <v>8.0299999999999994</v>
      </c>
      <c r="BU55" s="13">
        <v>9.33</v>
      </c>
      <c r="BV55" s="14">
        <v>166.42</v>
      </c>
      <c r="BW55" s="24">
        <f>'Employee Salaries'!$F$48</f>
        <v>100</v>
      </c>
      <c r="BX55" s="24">
        <f>'Employee Salaries'!$E$48</f>
        <v>28.125</v>
      </c>
    </row>
    <row r="56" spans="1:76" ht="16" x14ac:dyDescent="0.2">
      <c r="A56" s="2" t="s">
        <v>59</v>
      </c>
      <c r="B56" s="2" t="s">
        <v>25</v>
      </c>
      <c r="C56" s="22"/>
      <c r="D56" s="13">
        <v>8.89</v>
      </c>
      <c r="E56" s="13">
        <v>8.99</v>
      </c>
      <c r="F56" s="13">
        <v>8.41</v>
      </c>
      <c r="G56" s="13">
        <v>7.17</v>
      </c>
      <c r="H56" s="13">
        <v>7.02</v>
      </c>
      <c r="I56" s="13">
        <v>0</v>
      </c>
      <c r="J56" s="13">
        <v>0</v>
      </c>
      <c r="K56" s="13">
        <v>8.2100000000000009</v>
      </c>
      <c r="L56" s="13">
        <v>8.06</v>
      </c>
      <c r="M56" s="13">
        <v>8.01</v>
      </c>
      <c r="N56" s="13">
        <v>8.24</v>
      </c>
      <c r="O56" s="13">
        <v>8.58</v>
      </c>
      <c r="P56" s="13">
        <v>0</v>
      </c>
      <c r="Q56" s="13">
        <v>0</v>
      </c>
      <c r="R56" s="13">
        <v>8.01</v>
      </c>
      <c r="S56" s="13">
        <v>8</v>
      </c>
      <c r="T56" s="13">
        <v>8.08</v>
      </c>
      <c r="U56" s="13">
        <v>8.1</v>
      </c>
      <c r="V56" s="13">
        <v>0</v>
      </c>
      <c r="W56" s="13">
        <v>0</v>
      </c>
      <c r="X56" s="13">
        <v>0</v>
      </c>
      <c r="Y56" s="13">
        <v>8.5</v>
      </c>
      <c r="Z56" s="13">
        <v>7.75</v>
      </c>
      <c r="AA56" s="13">
        <v>7.21</v>
      </c>
      <c r="AB56" s="13">
        <v>7.67</v>
      </c>
      <c r="AC56" s="13">
        <v>7.88</v>
      </c>
      <c r="AD56" s="13">
        <v>0</v>
      </c>
      <c r="AE56" s="13">
        <v>0</v>
      </c>
      <c r="AF56" s="13">
        <v>9.17</v>
      </c>
      <c r="AG56" s="13">
        <v>9.0299999999999994</v>
      </c>
      <c r="AH56" s="14">
        <v>170.98</v>
      </c>
      <c r="AI56" s="24">
        <f>'Employee Salaries'!$F$34</f>
        <v>100</v>
      </c>
      <c r="AJ56" s="24">
        <f>'Employee Salaries'!$E$34</f>
        <v>31.25</v>
      </c>
      <c r="AK56" s="24"/>
      <c r="AL56" s="24"/>
      <c r="AO56" s="22"/>
      <c r="AP56" s="2" t="s">
        <v>33</v>
      </c>
      <c r="AQ56" s="13">
        <v>71</v>
      </c>
      <c r="AR56" s="15">
        <v>6.5</v>
      </c>
      <c r="AS56" s="15">
        <v>6.83</v>
      </c>
      <c r="AT56" s="15">
        <v>9.75</v>
      </c>
      <c r="AU56" s="15">
        <v>8.52</v>
      </c>
      <c r="AV56" s="15">
        <v>6.95</v>
      </c>
      <c r="AW56" s="15">
        <v>0</v>
      </c>
      <c r="AX56" s="15">
        <v>0</v>
      </c>
      <c r="AY56" s="15">
        <v>8.57</v>
      </c>
      <c r="AZ56" s="15">
        <v>7.58</v>
      </c>
      <c r="BA56" s="15">
        <v>7.5</v>
      </c>
      <c r="BB56" s="15">
        <v>8.0500000000000007</v>
      </c>
      <c r="BC56" s="15">
        <v>7.95</v>
      </c>
      <c r="BD56" s="15">
        <v>0</v>
      </c>
      <c r="BE56" s="15">
        <v>0</v>
      </c>
      <c r="BF56" s="15">
        <v>8</v>
      </c>
      <c r="BG56" s="15">
        <v>8.5</v>
      </c>
      <c r="BH56" s="15">
        <v>7</v>
      </c>
      <c r="BI56" s="15">
        <v>7.58</v>
      </c>
      <c r="BJ56" s="15">
        <v>0</v>
      </c>
      <c r="BK56" s="15">
        <v>0</v>
      </c>
      <c r="BL56" s="15">
        <v>0</v>
      </c>
      <c r="BM56" s="15">
        <v>8.0299999999999994</v>
      </c>
      <c r="BN56" s="15">
        <v>8.1</v>
      </c>
      <c r="BO56" s="15">
        <v>6.77</v>
      </c>
      <c r="BP56" s="15">
        <v>8.8699999999999992</v>
      </c>
      <c r="BQ56" s="15">
        <v>8</v>
      </c>
      <c r="BR56" s="15">
        <v>0</v>
      </c>
      <c r="BS56" s="15">
        <v>0</v>
      </c>
      <c r="BT56" s="15">
        <v>8.0299999999999994</v>
      </c>
      <c r="BU56" s="15">
        <v>9.33</v>
      </c>
      <c r="BV56" s="16">
        <v>166.42</v>
      </c>
      <c r="BW56" s="24">
        <f>'Employee Salaries'!$F$48</f>
        <v>100</v>
      </c>
      <c r="BX56" s="24">
        <f>'Employee Salaries'!$E$48</f>
        <v>28.125</v>
      </c>
    </row>
    <row r="57" spans="1:76" ht="16" x14ac:dyDescent="0.2">
      <c r="A57" s="2" t="s">
        <v>60</v>
      </c>
      <c r="B57" s="2" t="s">
        <v>25</v>
      </c>
      <c r="C57" s="22"/>
      <c r="D57" s="13">
        <v>7.1</v>
      </c>
      <c r="E57" s="13">
        <v>6.31</v>
      </c>
      <c r="F57" s="13">
        <v>9.2799999999999994</v>
      </c>
      <c r="G57" s="13">
        <v>7.53</v>
      </c>
      <c r="H57" s="13">
        <v>5.09</v>
      </c>
      <c r="I57" s="13">
        <v>0</v>
      </c>
      <c r="J57" s="13">
        <v>0</v>
      </c>
      <c r="K57" s="13">
        <v>9.16</v>
      </c>
      <c r="L57" s="13">
        <v>7.16</v>
      </c>
      <c r="M57" s="13">
        <v>8.24</v>
      </c>
      <c r="N57" s="13">
        <v>3.62</v>
      </c>
      <c r="O57" s="13">
        <v>5.01</v>
      </c>
      <c r="P57" s="13">
        <v>0</v>
      </c>
      <c r="Q57" s="13">
        <v>0</v>
      </c>
      <c r="R57" s="13">
        <v>7.13</v>
      </c>
      <c r="S57" s="13">
        <v>8.48</v>
      </c>
      <c r="T57" s="13">
        <v>5.22</v>
      </c>
      <c r="U57" s="13">
        <v>6.85</v>
      </c>
      <c r="V57" s="13">
        <v>0</v>
      </c>
      <c r="W57" s="13">
        <v>0</v>
      </c>
      <c r="X57" s="13">
        <v>0</v>
      </c>
      <c r="Y57" s="13">
        <v>3.78</v>
      </c>
      <c r="Z57" s="13">
        <v>6.87</v>
      </c>
      <c r="AA57" s="13">
        <v>1.34</v>
      </c>
      <c r="AB57" s="13">
        <v>5.95</v>
      </c>
      <c r="AC57" s="13">
        <v>9.8000000000000007</v>
      </c>
      <c r="AD57" s="13">
        <v>3.27</v>
      </c>
      <c r="AE57" s="13">
        <v>0</v>
      </c>
      <c r="AF57" s="13">
        <v>7.89</v>
      </c>
      <c r="AG57" s="13">
        <v>8.5500000000000007</v>
      </c>
      <c r="AH57" s="14">
        <v>143.62</v>
      </c>
      <c r="AI57" s="24">
        <f>'Employee Salaries'!$F$36</f>
        <v>80</v>
      </c>
      <c r="AJ57" s="24">
        <f>'Employee Salaries'!$E$36</f>
        <v>25.520833333333336</v>
      </c>
      <c r="AK57" s="24"/>
      <c r="AL57" s="24"/>
      <c r="AO57" s="2" t="s">
        <v>69</v>
      </c>
      <c r="AP57" s="2" t="s">
        <v>25</v>
      </c>
      <c r="AQ57" s="22"/>
      <c r="AR57" s="13">
        <v>7.59</v>
      </c>
      <c r="AS57" s="13">
        <v>7.52</v>
      </c>
      <c r="AT57" s="13">
        <v>7.63</v>
      </c>
      <c r="AU57" s="13">
        <v>9.7200000000000006</v>
      </c>
      <c r="AV57" s="13">
        <v>6.55</v>
      </c>
      <c r="AW57" s="13">
        <v>0</v>
      </c>
      <c r="AX57" s="13">
        <v>10.53</v>
      </c>
      <c r="AY57" s="13">
        <v>7.44</v>
      </c>
      <c r="AZ57" s="13">
        <v>7.6</v>
      </c>
      <c r="BA57" s="13">
        <v>7.48</v>
      </c>
      <c r="BB57" s="13">
        <v>9.33</v>
      </c>
      <c r="BC57" s="13">
        <v>7.64</v>
      </c>
      <c r="BD57" s="13">
        <v>0</v>
      </c>
      <c r="BE57" s="13">
        <v>8.0299999999999994</v>
      </c>
      <c r="BF57" s="13">
        <v>7.26</v>
      </c>
      <c r="BG57" s="13">
        <v>10.36</v>
      </c>
      <c r="BH57" s="13">
        <v>6.68</v>
      </c>
      <c r="BI57" s="13">
        <v>6.24</v>
      </c>
      <c r="BJ57" s="13">
        <v>0</v>
      </c>
      <c r="BK57" s="13">
        <v>0</v>
      </c>
      <c r="BL57" s="13">
        <v>0</v>
      </c>
      <c r="BM57" s="13">
        <v>0</v>
      </c>
      <c r="BN57" s="13">
        <v>1.65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1.06</v>
      </c>
      <c r="BU57" s="13">
        <v>0</v>
      </c>
      <c r="BV57" s="14">
        <v>130.33000000000001</v>
      </c>
      <c r="BW57" s="24">
        <f>'Employee Salaries'!$F$50</f>
        <v>100</v>
      </c>
      <c r="BX57" s="24">
        <f>'Employee Salaries'!$E$50</f>
        <v>37.5</v>
      </c>
    </row>
    <row r="58" spans="1:76" ht="16" x14ac:dyDescent="0.2">
      <c r="A58" s="2" t="s">
        <v>62</v>
      </c>
      <c r="B58" s="2" t="s">
        <v>25</v>
      </c>
      <c r="C58" s="22"/>
      <c r="D58" s="13">
        <v>8.31</v>
      </c>
      <c r="E58" s="13">
        <v>7.67</v>
      </c>
      <c r="F58" s="13">
        <v>5.26</v>
      </c>
      <c r="G58" s="13">
        <v>6.14</v>
      </c>
      <c r="H58" s="13">
        <v>6.01</v>
      </c>
      <c r="I58" s="13">
        <v>0</v>
      </c>
      <c r="J58" s="13">
        <v>1.25</v>
      </c>
      <c r="K58" s="13">
        <v>6.4</v>
      </c>
      <c r="L58" s="13">
        <v>7.79</v>
      </c>
      <c r="M58" s="13">
        <v>5.95</v>
      </c>
      <c r="N58" s="13">
        <v>6.36</v>
      </c>
      <c r="O58" s="13">
        <v>8.34</v>
      </c>
      <c r="P58" s="13">
        <v>0</v>
      </c>
      <c r="Q58" s="13">
        <v>0</v>
      </c>
      <c r="R58" s="13">
        <v>5</v>
      </c>
      <c r="S58" s="13">
        <v>5.88</v>
      </c>
      <c r="T58" s="13">
        <v>3.24</v>
      </c>
      <c r="U58" s="13">
        <v>6.3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6.01</v>
      </c>
      <c r="AB58" s="13">
        <v>2.97</v>
      </c>
      <c r="AC58" s="13">
        <v>4.74</v>
      </c>
      <c r="AD58" s="13">
        <v>0</v>
      </c>
      <c r="AE58" s="13">
        <v>0</v>
      </c>
      <c r="AF58" s="13">
        <v>7.84</v>
      </c>
      <c r="AG58" s="13">
        <v>3.54</v>
      </c>
      <c r="AH58" s="14">
        <v>115</v>
      </c>
      <c r="AI58" s="24">
        <f>'Employee Salaries'!$F$38</f>
        <v>120</v>
      </c>
      <c r="AJ58" s="24">
        <f>'Employee Salaries'!$E$38</f>
        <v>33.854166666666671</v>
      </c>
      <c r="AK58" s="24"/>
      <c r="AL58" s="24"/>
      <c r="AO58" s="22"/>
      <c r="AP58" s="2" t="s">
        <v>17</v>
      </c>
      <c r="AQ58" s="13">
        <v>89</v>
      </c>
      <c r="AR58" s="15">
        <v>7.59</v>
      </c>
      <c r="AS58" s="15">
        <v>7.52</v>
      </c>
      <c r="AT58" s="15">
        <v>7.63</v>
      </c>
      <c r="AU58" s="15">
        <v>9.7200000000000006</v>
      </c>
      <c r="AV58" s="15">
        <v>6.55</v>
      </c>
      <c r="AW58" s="15">
        <v>0</v>
      </c>
      <c r="AX58" s="15">
        <v>10.53</v>
      </c>
      <c r="AY58" s="15">
        <v>7.44</v>
      </c>
      <c r="AZ58" s="15">
        <v>7.6</v>
      </c>
      <c r="BA58" s="15">
        <v>7.48</v>
      </c>
      <c r="BB58" s="15">
        <v>9.33</v>
      </c>
      <c r="BC58" s="15">
        <v>7.64</v>
      </c>
      <c r="BD58" s="15">
        <v>0</v>
      </c>
      <c r="BE58" s="15">
        <v>8.0299999999999994</v>
      </c>
      <c r="BF58" s="15">
        <v>7.26</v>
      </c>
      <c r="BG58" s="15">
        <v>10.36</v>
      </c>
      <c r="BH58" s="15">
        <v>6.68</v>
      </c>
      <c r="BI58" s="15">
        <v>6.24</v>
      </c>
      <c r="BJ58" s="15">
        <v>0</v>
      </c>
      <c r="BK58" s="15">
        <v>0</v>
      </c>
      <c r="BL58" s="15">
        <v>0</v>
      </c>
      <c r="BM58" s="15">
        <v>0</v>
      </c>
      <c r="BN58" s="15">
        <v>1.65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1.06</v>
      </c>
      <c r="BU58" s="15">
        <v>0</v>
      </c>
      <c r="BV58" s="16">
        <v>130.33000000000001</v>
      </c>
      <c r="BW58" s="24">
        <f>'Employee Salaries'!$F$50</f>
        <v>100</v>
      </c>
      <c r="BX58" s="24">
        <f>'Employee Salaries'!$E$50</f>
        <v>37.5</v>
      </c>
    </row>
    <row r="59" spans="1:76" ht="16" x14ac:dyDescent="0.2">
      <c r="A59" s="2" t="s">
        <v>63</v>
      </c>
      <c r="B59" s="2" t="s">
        <v>25</v>
      </c>
      <c r="C59" s="22"/>
      <c r="D59" s="13">
        <v>8.08</v>
      </c>
      <c r="E59" s="13">
        <v>4.03</v>
      </c>
      <c r="F59" s="13">
        <v>4.1100000000000003</v>
      </c>
      <c r="G59" s="13">
        <v>4.58</v>
      </c>
      <c r="H59" s="13">
        <v>0</v>
      </c>
      <c r="I59" s="13">
        <v>0</v>
      </c>
      <c r="J59" s="13">
        <v>0</v>
      </c>
      <c r="K59" s="13">
        <v>0</v>
      </c>
      <c r="L59" s="13">
        <v>2</v>
      </c>
      <c r="M59" s="13">
        <v>0</v>
      </c>
      <c r="N59" s="13">
        <v>0</v>
      </c>
      <c r="O59" s="13">
        <v>1.48</v>
      </c>
      <c r="P59" s="13">
        <v>0</v>
      </c>
      <c r="Q59" s="13">
        <v>0</v>
      </c>
      <c r="R59" s="13">
        <v>0.82</v>
      </c>
      <c r="S59" s="13">
        <v>1.28</v>
      </c>
      <c r="T59" s="13">
        <v>7.88</v>
      </c>
      <c r="U59" s="13">
        <v>2.52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4">
        <v>36.78</v>
      </c>
      <c r="AI59" s="24">
        <f>'Employee Salaries'!$F$40</f>
        <v>90</v>
      </c>
      <c r="AJ59" s="24">
        <f>'Employee Salaries'!$E$40</f>
        <v>31.25</v>
      </c>
      <c r="AK59" s="24"/>
      <c r="AL59" s="24"/>
      <c r="AO59" s="2" t="s">
        <v>71</v>
      </c>
      <c r="AP59" s="2" t="s">
        <v>25</v>
      </c>
      <c r="AQ59" s="22"/>
      <c r="AR59" s="13">
        <v>3.25</v>
      </c>
      <c r="AS59" s="13">
        <v>7.6</v>
      </c>
      <c r="AT59" s="13">
        <v>5.71</v>
      </c>
      <c r="AU59" s="13">
        <v>7.81</v>
      </c>
      <c r="AV59" s="13">
        <v>7.33</v>
      </c>
      <c r="AW59" s="13">
        <v>0</v>
      </c>
      <c r="AX59" s="13">
        <v>0</v>
      </c>
      <c r="AY59" s="13">
        <v>7.83</v>
      </c>
      <c r="AZ59" s="13">
        <v>6.9</v>
      </c>
      <c r="BA59" s="13">
        <v>6.8</v>
      </c>
      <c r="BB59" s="13">
        <v>6.68</v>
      </c>
      <c r="BC59" s="13">
        <v>6.92</v>
      </c>
      <c r="BD59" s="13">
        <v>0</v>
      </c>
      <c r="BE59" s="13">
        <v>0</v>
      </c>
      <c r="BF59" s="13">
        <v>8.3699999999999992</v>
      </c>
      <c r="BG59" s="13">
        <v>7.97</v>
      </c>
      <c r="BH59" s="13">
        <v>6.58</v>
      </c>
      <c r="BI59" s="13">
        <v>7.17</v>
      </c>
      <c r="BJ59" s="13">
        <v>0</v>
      </c>
      <c r="BK59" s="13">
        <v>0</v>
      </c>
      <c r="BL59" s="13">
        <v>0</v>
      </c>
      <c r="BM59" s="13">
        <v>7.75</v>
      </c>
      <c r="BN59" s="13">
        <v>4.7</v>
      </c>
      <c r="BO59" s="13">
        <v>6.33</v>
      </c>
      <c r="BP59" s="13">
        <v>4.05</v>
      </c>
      <c r="BQ59" s="13">
        <v>6.65</v>
      </c>
      <c r="BR59" s="13">
        <v>0</v>
      </c>
      <c r="BS59" s="13">
        <v>0</v>
      </c>
      <c r="BT59" s="13">
        <v>7.72</v>
      </c>
      <c r="BU59" s="13">
        <v>8.1199999999999992</v>
      </c>
      <c r="BV59" s="14">
        <v>142.24</v>
      </c>
      <c r="BW59" s="24">
        <f>'Employee Salaries'!$F$52</f>
        <v>90</v>
      </c>
      <c r="BX59" s="24">
        <f>'Employee Salaries'!$E$52</f>
        <v>31.25</v>
      </c>
    </row>
    <row r="60" spans="1:76" ht="16" x14ac:dyDescent="0.2">
      <c r="A60" s="2" t="s">
        <v>64</v>
      </c>
      <c r="B60" s="2" t="s">
        <v>25</v>
      </c>
      <c r="C60" s="22"/>
      <c r="D60" s="13">
        <v>0.77</v>
      </c>
      <c r="E60" s="13">
        <v>0</v>
      </c>
      <c r="F60" s="13">
        <v>0</v>
      </c>
      <c r="G60" s="13">
        <v>0</v>
      </c>
      <c r="H60" s="13">
        <v>0.25</v>
      </c>
      <c r="I60" s="13">
        <v>0</v>
      </c>
      <c r="J60" s="13">
        <v>0</v>
      </c>
      <c r="K60" s="13">
        <v>0.48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0.12</v>
      </c>
      <c r="AH60" s="14">
        <v>1.62</v>
      </c>
      <c r="AI60" s="24">
        <f>'Employee Salaries'!$F$42</f>
        <v>110</v>
      </c>
      <c r="AJ60" s="24">
        <f>'Employee Salaries'!$E$42</f>
        <v>26.041666666666668</v>
      </c>
      <c r="AK60" s="24"/>
      <c r="AL60" s="24"/>
      <c r="AO60" s="22"/>
      <c r="AP60" s="2" t="s">
        <v>26</v>
      </c>
      <c r="AQ60" s="13">
        <v>75</v>
      </c>
      <c r="AR60" s="15">
        <v>3.25</v>
      </c>
      <c r="AS60" s="15">
        <v>7.6</v>
      </c>
      <c r="AT60" s="15">
        <v>5.71</v>
      </c>
      <c r="AU60" s="15">
        <v>7.81</v>
      </c>
      <c r="AV60" s="15">
        <v>7.33</v>
      </c>
      <c r="AW60" s="15">
        <v>0</v>
      </c>
      <c r="AX60" s="15">
        <v>0</v>
      </c>
      <c r="AY60" s="15">
        <v>7.83</v>
      </c>
      <c r="AZ60" s="15">
        <v>6.9</v>
      </c>
      <c r="BA60" s="15">
        <v>6.8</v>
      </c>
      <c r="BB60" s="15">
        <v>6.68</v>
      </c>
      <c r="BC60" s="15">
        <v>6.92</v>
      </c>
      <c r="BD60" s="15">
        <v>0</v>
      </c>
      <c r="BE60" s="15">
        <v>0</v>
      </c>
      <c r="BF60" s="15">
        <v>8.3699999999999992</v>
      </c>
      <c r="BG60" s="15">
        <v>7.97</v>
      </c>
      <c r="BH60" s="15">
        <v>6.58</v>
      </c>
      <c r="BI60" s="15">
        <v>7.17</v>
      </c>
      <c r="BJ60" s="15">
        <v>0</v>
      </c>
      <c r="BK60" s="15">
        <v>0</v>
      </c>
      <c r="BL60" s="15">
        <v>0</v>
      </c>
      <c r="BM60" s="15">
        <v>7.75</v>
      </c>
      <c r="BN60" s="15">
        <v>4.7</v>
      </c>
      <c r="BO60" s="15">
        <v>6.33</v>
      </c>
      <c r="BP60" s="15">
        <v>4.05</v>
      </c>
      <c r="BQ60" s="15">
        <v>6.65</v>
      </c>
      <c r="BR60" s="15">
        <v>0</v>
      </c>
      <c r="BS60" s="15">
        <v>0</v>
      </c>
      <c r="BT60" s="15">
        <v>7.72</v>
      </c>
      <c r="BU60" s="15">
        <v>8.1199999999999992</v>
      </c>
      <c r="BV60" s="16">
        <v>142.24</v>
      </c>
      <c r="BW60" s="24">
        <f>'Employee Salaries'!$F$52</f>
        <v>90</v>
      </c>
      <c r="BX60" s="24">
        <f>'Employee Salaries'!$E$52</f>
        <v>31.25</v>
      </c>
    </row>
    <row r="61" spans="1:76" ht="16" x14ac:dyDescent="0.2">
      <c r="A61" s="2" t="s">
        <v>66</v>
      </c>
      <c r="B61" s="2" t="s">
        <v>25</v>
      </c>
      <c r="C61" s="22"/>
      <c r="D61" s="13">
        <v>6.3</v>
      </c>
      <c r="E61" s="13">
        <v>2.35</v>
      </c>
      <c r="F61" s="13">
        <v>7.8</v>
      </c>
      <c r="G61" s="13">
        <v>6.2</v>
      </c>
      <c r="H61" s="13">
        <v>1.49</v>
      </c>
      <c r="I61" s="13">
        <v>0</v>
      </c>
      <c r="J61" s="13">
        <v>0</v>
      </c>
      <c r="K61" s="13">
        <v>1.32</v>
      </c>
      <c r="L61" s="13">
        <v>0.36</v>
      </c>
      <c r="M61" s="13">
        <v>0.51</v>
      </c>
      <c r="N61" s="13">
        <v>0.57999999999999996</v>
      </c>
      <c r="O61" s="13">
        <v>0.13</v>
      </c>
      <c r="P61" s="13">
        <v>0</v>
      </c>
      <c r="Q61" s="13">
        <v>0</v>
      </c>
      <c r="R61" s="13">
        <v>2.04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1.31</v>
      </c>
      <c r="AG61" s="13">
        <v>0.83</v>
      </c>
      <c r="AH61" s="14">
        <v>31.21</v>
      </c>
      <c r="AI61" s="24">
        <f>'Employee Salaries'!$F$44</f>
        <v>100</v>
      </c>
      <c r="AJ61" s="24">
        <f>'Employee Salaries'!$E$44</f>
        <v>34.895833333333329</v>
      </c>
      <c r="AK61" s="24"/>
      <c r="AL61" s="24"/>
      <c r="AO61" s="2" t="s">
        <v>72</v>
      </c>
      <c r="AP61" s="2" t="s">
        <v>25</v>
      </c>
      <c r="AQ61" s="22"/>
      <c r="AR61" s="13">
        <v>0.33</v>
      </c>
      <c r="AS61" s="13">
        <v>0</v>
      </c>
      <c r="AT61" s="13">
        <v>0</v>
      </c>
      <c r="AU61" s="13">
        <v>1.47</v>
      </c>
      <c r="AV61" s="13">
        <v>0.71</v>
      </c>
      <c r="AW61" s="13">
        <v>0</v>
      </c>
      <c r="AX61" s="13">
        <v>0</v>
      </c>
      <c r="AY61" s="13">
        <v>1.27</v>
      </c>
      <c r="AZ61" s="13">
        <v>0.69</v>
      </c>
      <c r="BA61" s="13">
        <v>0.27</v>
      </c>
      <c r="BB61" s="13">
        <v>0.26</v>
      </c>
      <c r="BC61" s="13">
        <v>0.2</v>
      </c>
      <c r="BD61" s="13">
        <v>0</v>
      </c>
      <c r="BE61" s="13">
        <v>0</v>
      </c>
      <c r="BF61" s="13">
        <v>0</v>
      </c>
      <c r="BG61" s="13">
        <v>2.84</v>
      </c>
      <c r="BH61" s="13">
        <v>0</v>
      </c>
      <c r="BI61" s="13">
        <v>0.24</v>
      </c>
      <c r="BJ61" s="13">
        <v>0</v>
      </c>
      <c r="BK61" s="13">
        <v>0</v>
      </c>
      <c r="BL61" s="13">
        <v>0</v>
      </c>
      <c r="BM61" s="13">
        <v>2.17</v>
      </c>
      <c r="BN61" s="13">
        <v>1</v>
      </c>
      <c r="BO61" s="13">
        <v>0</v>
      </c>
      <c r="BP61" s="13">
        <v>0</v>
      </c>
      <c r="BQ61" s="13">
        <v>4.34</v>
      </c>
      <c r="BR61" s="13">
        <v>0</v>
      </c>
      <c r="BS61" s="13">
        <v>0</v>
      </c>
      <c r="BT61" s="13">
        <v>1.58</v>
      </c>
      <c r="BU61" s="13">
        <v>3.36</v>
      </c>
      <c r="BV61" s="14">
        <v>20.73</v>
      </c>
      <c r="BW61" s="24">
        <f>'Employee Salaries'!$F$54</f>
        <v>110</v>
      </c>
      <c r="BX61" s="24">
        <f>'Employee Salaries'!$E$54</f>
        <v>25</v>
      </c>
    </row>
    <row r="62" spans="1:76" ht="16" x14ac:dyDescent="0.2">
      <c r="A62" s="2" t="s">
        <v>67</v>
      </c>
      <c r="B62" s="2" t="s">
        <v>25</v>
      </c>
      <c r="C62" s="22"/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1.33</v>
      </c>
      <c r="U62" s="13">
        <v>0</v>
      </c>
      <c r="V62" s="13">
        <v>0</v>
      </c>
      <c r="W62" s="13">
        <v>0.5</v>
      </c>
      <c r="X62" s="13">
        <v>0</v>
      </c>
      <c r="Y62" s="13">
        <v>0</v>
      </c>
      <c r="Z62" s="13">
        <v>0</v>
      </c>
      <c r="AA62" s="13">
        <v>0.56000000000000005</v>
      </c>
      <c r="AB62" s="13">
        <v>0</v>
      </c>
      <c r="AC62" s="13">
        <v>3.42</v>
      </c>
      <c r="AD62" s="13">
        <v>0</v>
      </c>
      <c r="AE62" s="13">
        <v>0</v>
      </c>
      <c r="AF62" s="13">
        <v>4.21</v>
      </c>
      <c r="AG62" s="13">
        <v>0</v>
      </c>
      <c r="AH62" s="14">
        <v>10.02</v>
      </c>
      <c r="AI62" s="24">
        <f>'Employee Salaries'!$F$46</f>
        <v>120</v>
      </c>
      <c r="AJ62" s="24">
        <f>'Employee Salaries'!$E$46</f>
        <v>33.333333333333329</v>
      </c>
      <c r="AK62" s="24"/>
      <c r="AL62" s="24"/>
      <c r="AO62" s="22"/>
      <c r="AP62" s="2" t="s">
        <v>17</v>
      </c>
      <c r="AQ62" s="13">
        <v>89</v>
      </c>
      <c r="AR62" s="15">
        <v>0.33</v>
      </c>
      <c r="AS62" s="15">
        <v>0</v>
      </c>
      <c r="AT62" s="15">
        <v>0</v>
      </c>
      <c r="AU62" s="15">
        <v>1.47</v>
      </c>
      <c r="AV62" s="15">
        <v>0.71</v>
      </c>
      <c r="AW62" s="15">
        <v>0</v>
      </c>
      <c r="AX62" s="15">
        <v>0</v>
      </c>
      <c r="AY62" s="15">
        <v>1.27</v>
      </c>
      <c r="AZ62" s="15">
        <v>0.69</v>
      </c>
      <c r="BA62" s="15">
        <v>0.27</v>
      </c>
      <c r="BB62" s="15">
        <v>0.26</v>
      </c>
      <c r="BC62" s="15">
        <v>0.2</v>
      </c>
      <c r="BD62" s="15">
        <v>0</v>
      </c>
      <c r="BE62" s="15">
        <v>0</v>
      </c>
      <c r="BF62" s="15">
        <v>0</v>
      </c>
      <c r="BG62" s="15">
        <v>2.84</v>
      </c>
      <c r="BH62" s="15">
        <v>0</v>
      </c>
      <c r="BI62" s="15">
        <v>0.24</v>
      </c>
      <c r="BJ62" s="15">
        <v>0</v>
      </c>
      <c r="BK62" s="15">
        <v>0</v>
      </c>
      <c r="BL62" s="15">
        <v>0</v>
      </c>
      <c r="BM62" s="15">
        <v>2.17</v>
      </c>
      <c r="BN62" s="15">
        <v>1</v>
      </c>
      <c r="BO62" s="15">
        <v>0</v>
      </c>
      <c r="BP62" s="15">
        <v>0</v>
      </c>
      <c r="BQ62" s="15">
        <v>4.34</v>
      </c>
      <c r="BR62" s="15">
        <v>0</v>
      </c>
      <c r="BS62" s="15">
        <v>0</v>
      </c>
      <c r="BT62" s="15">
        <v>1.58</v>
      </c>
      <c r="BU62" s="15">
        <v>3.36</v>
      </c>
      <c r="BV62" s="16">
        <v>20.73</v>
      </c>
      <c r="BW62" s="24">
        <f>'Employee Salaries'!$F$54</f>
        <v>110</v>
      </c>
      <c r="BX62" s="24">
        <f>'Employee Salaries'!$E$54</f>
        <v>25</v>
      </c>
    </row>
    <row r="63" spans="1:76" ht="16" x14ac:dyDescent="0.2">
      <c r="A63" s="2" t="s">
        <v>68</v>
      </c>
      <c r="B63" s="2" t="s">
        <v>25</v>
      </c>
      <c r="C63" s="22"/>
      <c r="D63" s="13">
        <v>6.5</v>
      </c>
      <c r="E63" s="13">
        <v>6.83</v>
      </c>
      <c r="F63" s="13">
        <v>9.75</v>
      </c>
      <c r="G63" s="13">
        <v>8.52</v>
      </c>
      <c r="H63" s="13">
        <v>6.95</v>
      </c>
      <c r="I63" s="13">
        <v>0</v>
      </c>
      <c r="J63" s="13">
        <v>0</v>
      </c>
      <c r="K63" s="13">
        <v>8.57</v>
      </c>
      <c r="L63" s="13">
        <v>7.58</v>
      </c>
      <c r="M63" s="13">
        <v>7.5</v>
      </c>
      <c r="N63" s="13">
        <v>8.0500000000000007</v>
      </c>
      <c r="O63" s="13">
        <v>7.95</v>
      </c>
      <c r="P63" s="13">
        <v>0</v>
      </c>
      <c r="Q63" s="13">
        <v>0</v>
      </c>
      <c r="R63" s="13">
        <v>8</v>
      </c>
      <c r="S63" s="13">
        <v>8.5</v>
      </c>
      <c r="T63" s="13">
        <v>7</v>
      </c>
      <c r="U63" s="13">
        <v>7.58</v>
      </c>
      <c r="V63" s="13">
        <v>0</v>
      </c>
      <c r="W63" s="13">
        <v>0</v>
      </c>
      <c r="X63" s="13">
        <v>0</v>
      </c>
      <c r="Y63" s="13">
        <v>8.0299999999999994</v>
      </c>
      <c r="Z63" s="13">
        <v>8.1</v>
      </c>
      <c r="AA63" s="13">
        <v>6.77</v>
      </c>
      <c r="AB63" s="13">
        <v>8.8699999999999992</v>
      </c>
      <c r="AC63" s="13">
        <v>8</v>
      </c>
      <c r="AD63" s="13">
        <v>0</v>
      </c>
      <c r="AE63" s="13">
        <v>0</v>
      </c>
      <c r="AF63" s="13">
        <v>8.0299999999999994</v>
      </c>
      <c r="AG63" s="13">
        <v>9.33</v>
      </c>
      <c r="AH63" s="14">
        <v>166.42</v>
      </c>
      <c r="AI63" s="24">
        <f>'Employee Salaries'!$F$48</f>
        <v>100</v>
      </c>
      <c r="AJ63" s="24">
        <f>'Employee Salaries'!$E$48</f>
        <v>28.125</v>
      </c>
      <c r="AK63"/>
      <c r="AL63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</row>
    <row r="64" spans="1:76" ht="16" x14ac:dyDescent="0.2">
      <c r="A64" s="2" t="s">
        <v>69</v>
      </c>
      <c r="B64" s="2" t="s">
        <v>25</v>
      </c>
      <c r="C64" s="22"/>
      <c r="D64" s="13">
        <v>7.59</v>
      </c>
      <c r="E64" s="13">
        <v>7.52</v>
      </c>
      <c r="F64" s="13">
        <v>7.63</v>
      </c>
      <c r="G64" s="13">
        <v>9.7200000000000006</v>
      </c>
      <c r="H64" s="13">
        <v>6.55</v>
      </c>
      <c r="I64" s="13">
        <v>0</v>
      </c>
      <c r="J64" s="13">
        <v>10.53</v>
      </c>
      <c r="K64" s="13">
        <v>7.44</v>
      </c>
      <c r="L64" s="13">
        <v>7.6</v>
      </c>
      <c r="M64" s="13">
        <v>7.48</v>
      </c>
      <c r="N64" s="13">
        <v>9.33</v>
      </c>
      <c r="O64" s="13">
        <v>7.64</v>
      </c>
      <c r="P64" s="13">
        <v>0</v>
      </c>
      <c r="Q64" s="13">
        <v>8.0299999999999994</v>
      </c>
      <c r="R64" s="13">
        <v>7.26</v>
      </c>
      <c r="S64" s="13">
        <v>10.36</v>
      </c>
      <c r="T64" s="13">
        <v>6.68</v>
      </c>
      <c r="U64" s="13">
        <v>6.24</v>
      </c>
      <c r="V64" s="13">
        <v>0</v>
      </c>
      <c r="W64" s="13">
        <v>0</v>
      </c>
      <c r="X64" s="13">
        <v>0</v>
      </c>
      <c r="Y64" s="13">
        <v>0</v>
      </c>
      <c r="Z64" s="13">
        <v>1.65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1.06</v>
      </c>
      <c r="AG64" s="13">
        <v>0</v>
      </c>
      <c r="AH64" s="14">
        <v>130.33000000000001</v>
      </c>
      <c r="AI64" s="24">
        <f>'Employee Salaries'!$F$50</f>
        <v>100</v>
      </c>
      <c r="AJ64" s="24">
        <f>'Employee Salaries'!$E$50</f>
        <v>37.5</v>
      </c>
      <c r="AK64"/>
      <c r="AL64"/>
      <c r="AO64" s="1" t="s">
        <v>74</v>
      </c>
      <c r="AP64" s="22"/>
      <c r="AQ64" s="22"/>
      <c r="AR64" s="14">
        <v>133.59</v>
      </c>
      <c r="AS64" s="14">
        <v>119.43</v>
      </c>
      <c r="AT64" s="14">
        <v>131.53</v>
      </c>
      <c r="AU64" s="14">
        <v>128.75</v>
      </c>
      <c r="AV64" s="14">
        <v>104.47</v>
      </c>
      <c r="AW64" s="14">
        <v>7.94</v>
      </c>
      <c r="AX64" s="14">
        <v>18.670000000000002</v>
      </c>
      <c r="AY64" s="14">
        <v>137.49</v>
      </c>
      <c r="AZ64" s="14">
        <v>114.29</v>
      </c>
      <c r="BA64" s="14">
        <v>119.64</v>
      </c>
      <c r="BB64" s="14">
        <v>117.03</v>
      </c>
      <c r="BC64" s="14">
        <v>105.42</v>
      </c>
      <c r="BD64" s="14">
        <v>1.33</v>
      </c>
      <c r="BE64" s="14">
        <v>8.0299999999999994</v>
      </c>
      <c r="BF64" s="14">
        <v>115.84</v>
      </c>
      <c r="BG64" s="14">
        <v>129.05000000000001</v>
      </c>
      <c r="BH64" s="14">
        <v>126.62</v>
      </c>
      <c r="BI64" s="14">
        <v>112.8</v>
      </c>
      <c r="BJ64" s="14">
        <v>2.42</v>
      </c>
      <c r="BK64" s="14">
        <v>0.5</v>
      </c>
      <c r="BL64" s="14">
        <v>3.5</v>
      </c>
      <c r="BM64" s="14">
        <v>90.85</v>
      </c>
      <c r="BN64" s="14">
        <v>85.92</v>
      </c>
      <c r="BO64" s="14">
        <v>88.11</v>
      </c>
      <c r="BP64" s="14">
        <v>93.63</v>
      </c>
      <c r="BQ64" s="14">
        <v>100.64</v>
      </c>
      <c r="BR64" s="14">
        <v>11.03</v>
      </c>
      <c r="BS64" s="14">
        <v>0</v>
      </c>
      <c r="BT64" s="14">
        <v>118.65</v>
      </c>
      <c r="BU64" s="14">
        <v>106.78</v>
      </c>
      <c r="BV64" s="14">
        <v>2433.9699999999998</v>
      </c>
    </row>
    <row r="65" spans="1:36" ht="15.75" customHeight="1" x14ac:dyDescent="0.2">
      <c r="A65" s="2" t="s">
        <v>71</v>
      </c>
      <c r="B65" s="2" t="s">
        <v>25</v>
      </c>
      <c r="C65" s="22"/>
      <c r="D65" s="13">
        <v>3.25</v>
      </c>
      <c r="E65" s="13">
        <v>7.6</v>
      </c>
      <c r="F65" s="13">
        <v>5.71</v>
      </c>
      <c r="G65" s="13">
        <v>7.81</v>
      </c>
      <c r="H65" s="13">
        <v>7.33</v>
      </c>
      <c r="I65" s="13">
        <v>0</v>
      </c>
      <c r="J65" s="13">
        <v>0</v>
      </c>
      <c r="K65" s="13">
        <v>7.83</v>
      </c>
      <c r="L65" s="13">
        <v>6.9</v>
      </c>
      <c r="M65" s="13">
        <v>6.8</v>
      </c>
      <c r="N65" s="13">
        <v>6.68</v>
      </c>
      <c r="O65" s="13">
        <v>6.92</v>
      </c>
      <c r="P65" s="13">
        <v>0</v>
      </c>
      <c r="Q65" s="13">
        <v>0</v>
      </c>
      <c r="R65" s="13">
        <v>8.3699999999999992</v>
      </c>
      <c r="S65" s="13">
        <v>7.97</v>
      </c>
      <c r="T65" s="13">
        <v>6.58</v>
      </c>
      <c r="U65" s="13">
        <v>7.17</v>
      </c>
      <c r="V65" s="13">
        <v>0</v>
      </c>
      <c r="W65" s="13">
        <v>0</v>
      </c>
      <c r="X65" s="13">
        <v>0</v>
      </c>
      <c r="Y65" s="13">
        <v>7.75</v>
      </c>
      <c r="Z65" s="13">
        <v>4.7</v>
      </c>
      <c r="AA65" s="13">
        <v>6.33</v>
      </c>
      <c r="AB65" s="13">
        <v>4.05</v>
      </c>
      <c r="AC65" s="13">
        <v>6.65</v>
      </c>
      <c r="AD65" s="13">
        <v>0</v>
      </c>
      <c r="AE65" s="13">
        <v>0</v>
      </c>
      <c r="AF65" s="13">
        <v>7.72</v>
      </c>
      <c r="AG65" s="13">
        <v>8.1199999999999992</v>
      </c>
      <c r="AH65" s="14">
        <v>142.24</v>
      </c>
      <c r="AI65" s="24">
        <f>'Employee Salaries'!$F$52</f>
        <v>90</v>
      </c>
      <c r="AJ65" s="24">
        <f>'Employee Salaries'!$E$52</f>
        <v>31.25</v>
      </c>
    </row>
    <row r="66" spans="1:36" ht="15.75" customHeight="1" x14ac:dyDescent="0.2">
      <c r="A66" s="2" t="s">
        <v>72</v>
      </c>
      <c r="B66" s="2" t="s">
        <v>25</v>
      </c>
      <c r="C66" s="22"/>
      <c r="D66" s="13">
        <v>0.33</v>
      </c>
      <c r="E66" s="13">
        <v>0</v>
      </c>
      <c r="F66" s="13">
        <v>0</v>
      </c>
      <c r="G66" s="13">
        <v>1.47</v>
      </c>
      <c r="H66" s="13">
        <v>0.71</v>
      </c>
      <c r="I66" s="13">
        <v>0</v>
      </c>
      <c r="J66" s="13">
        <v>0</v>
      </c>
      <c r="K66" s="13">
        <v>1.27</v>
      </c>
      <c r="L66" s="13">
        <v>0.69</v>
      </c>
      <c r="M66" s="13">
        <v>0.27</v>
      </c>
      <c r="N66" s="13">
        <v>0.26</v>
      </c>
      <c r="O66" s="13">
        <v>0.2</v>
      </c>
      <c r="P66" s="13">
        <v>0</v>
      </c>
      <c r="Q66" s="13">
        <v>0</v>
      </c>
      <c r="R66" s="13">
        <v>0</v>
      </c>
      <c r="S66" s="13">
        <v>2.84</v>
      </c>
      <c r="T66" s="13">
        <v>0</v>
      </c>
      <c r="U66" s="13">
        <v>0.24</v>
      </c>
      <c r="V66" s="13">
        <v>0</v>
      </c>
      <c r="W66" s="13">
        <v>0</v>
      </c>
      <c r="X66" s="13">
        <v>0</v>
      </c>
      <c r="Y66" s="13">
        <v>2.17</v>
      </c>
      <c r="Z66" s="13">
        <v>1</v>
      </c>
      <c r="AA66" s="13">
        <v>0</v>
      </c>
      <c r="AB66" s="13">
        <v>0</v>
      </c>
      <c r="AC66" s="13">
        <v>4.34</v>
      </c>
      <c r="AD66" s="13">
        <v>0</v>
      </c>
      <c r="AE66" s="13">
        <v>0</v>
      </c>
      <c r="AF66" s="13">
        <v>1.58</v>
      </c>
      <c r="AG66" s="13">
        <v>3.36</v>
      </c>
      <c r="AH66" s="14">
        <v>20.73</v>
      </c>
      <c r="AI66" s="24">
        <f>'Employee Salaries'!$F$54</f>
        <v>110</v>
      </c>
      <c r="AJ66" s="24">
        <f>'Employee Salaries'!$E$54</f>
        <v>25</v>
      </c>
    </row>
    <row r="67" spans="1:36" ht="15.75" customHeight="1" x14ac:dyDescent="0.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J67"/>
    </row>
    <row r="68" spans="1:36" ht="15.75" customHeight="1" x14ac:dyDescent="0.2">
      <c r="A68" s="1"/>
      <c r="B68" s="22"/>
      <c r="C68" s="2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J68"/>
    </row>
  </sheetData>
  <autoFilter ref="A6:AJ66">
    <sortState ref="A7:AJ62">
      <sortCondition ref="B6:B62"/>
    </sortState>
  </autoFilter>
  <mergeCells count="2">
    <mergeCell ref="AI2:AK4"/>
    <mergeCell ref="AL2:AO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U121"/>
  <sheetViews>
    <sheetView workbookViewId="0">
      <selection activeCell="AK4" sqref="AK4"/>
    </sheetView>
  </sheetViews>
  <sheetFormatPr baseColWidth="10" defaultColWidth="14.5" defaultRowHeight="15.75" customHeight="1" x14ac:dyDescent="0.15"/>
  <cols>
    <col min="1" max="1" width="20" customWidth="1"/>
    <col min="2" max="2" width="28" customWidth="1"/>
    <col min="3" max="3" width="16.1640625" customWidth="1"/>
    <col min="4" max="33" width="0" hidden="1" customWidth="1"/>
    <col min="35" max="36" width="14.5" style="23"/>
    <col min="41" max="70" width="0" hidden="1" customWidth="1"/>
  </cols>
  <sheetData>
    <row r="1" spans="1:73" ht="16" x14ac:dyDescent="0.2">
      <c r="A1" s="1" t="s">
        <v>0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73" ht="16" x14ac:dyDescent="0.2">
      <c r="A2" s="1" t="s">
        <v>3</v>
      </c>
      <c r="B2" s="2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73" ht="16" customHeight="1" x14ac:dyDescent="0.2">
      <c r="A3" s="5" t="s">
        <v>5</v>
      </c>
      <c r="B3" s="7">
        <v>43556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47" t="s">
        <v>93</v>
      </c>
      <c r="AJ3" s="48"/>
      <c r="AL3" s="38" t="s">
        <v>96</v>
      </c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</row>
    <row r="4" spans="1:73" ht="16" x14ac:dyDescent="0.2">
      <c r="A4" s="5" t="s">
        <v>10</v>
      </c>
      <c r="B4" s="9">
        <v>43585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47"/>
      <c r="AJ4" s="4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</row>
    <row r="5" spans="1:73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73" ht="16" x14ac:dyDescent="0.2">
      <c r="A6" s="1" t="s">
        <v>13</v>
      </c>
      <c r="B6" s="1" t="s">
        <v>14</v>
      </c>
      <c r="C6" s="1" t="s">
        <v>15</v>
      </c>
      <c r="D6" s="11">
        <v>43556</v>
      </c>
      <c r="E6" s="11">
        <v>43557</v>
      </c>
      <c r="F6" s="11">
        <v>43558</v>
      </c>
      <c r="G6" s="11">
        <v>43559</v>
      </c>
      <c r="H6" s="11">
        <v>43560</v>
      </c>
      <c r="I6" s="11">
        <v>43561</v>
      </c>
      <c r="J6" s="11">
        <v>43562</v>
      </c>
      <c r="K6" s="11">
        <v>43563</v>
      </c>
      <c r="L6" s="11">
        <v>43564</v>
      </c>
      <c r="M6" s="11">
        <v>43565</v>
      </c>
      <c r="N6" s="11">
        <v>43566</v>
      </c>
      <c r="O6" s="11">
        <v>43567</v>
      </c>
      <c r="P6" s="11">
        <v>43568</v>
      </c>
      <c r="Q6" s="11">
        <v>43569</v>
      </c>
      <c r="R6" s="11">
        <v>43570</v>
      </c>
      <c r="S6" s="11">
        <v>43571</v>
      </c>
      <c r="T6" s="11">
        <v>43572</v>
      </c>
      <c r="U6" s="11">
        <v>43573</v>
      </c>
      <c r="V6" s="11">
        <v>43574</v>
      </c>
      <c r="W6" s="11">
        <v>43575</v>
      </c>
      <c r="X6" s="11">
        <v>43576</v>
      </c>
      <c r="Y6" s="11">
        <v>43577</v>
      </c>
      <c r="Z6" s="11">
        <v>43578</v>
      </c>
      <c r="AA6" s="11">
        <v>43579</v>
      </c>
      <c r="AB6" s="11">
        <v>43580</v>
      </c>
      <c r="AC6" s="11">
        <v>43581</v>
      </c>
      <c r="AD6" s="11">
        <v>43582</v>
      </c>
      <c r="AE6" s="11">
        <v>43583</v>
      </c>
      <c r="AF6" s="11">
        <v>43584</v>
      </c>
      <c r="AG6" s="11">
        <v>43585</v>
      </c>
      <c r="AH6" s="1" t="s">
        <v>22</v>
      </c>
      <c r="AI6" s="30" t="s">
        <v>95</v>
      </c>
      <c r="AJ6" s="30" t="s">
        <v>84</v>
      </c>
      <c r="AL6" s="1" t="s">
        <v>13</v>
      </c>
      <c r="AM6" s="1" t="s">
        <v>14</v>
      </c>
      <c r="AN6" s="1" t="s">
        <v>15</v>
      </c>
      <c r="AO6" s="11">
        <v>43556</v>
      </c>
      <c r="AP6" s="11">
        <v>43557</v>
      </c>
      <c r="AQ6" s="11">
        <v>43558</v>
      </c>
      <c r="AR6" s="11">
        <v>43559</v>
      </c>
      <c r="AS6" s="11">
        <v>43560</v>
      </c>
      <c r="AT6" s="11">
        <v>43561</v>
      </c>
      <c r="AU6" s="11">
        <v>43562</v>
      </c>
      <c r="AV6" s="11">
        <v>43563</v>
      </c>
      <c r="AW6" s="11">
        <v>43564</v>
      </c>
      <c r="AX6" s="11">
        <v>43565</v>
      </c>
      <c r="AY6" s="11">
        <v>43566</v>
      </c>
      <c r="AZ6" s="11">
        <v>43567</v>
      </c>
      <c r="BA6" s="11">
        <v>43568</v>
      </c>
      <c r="BB6" s="11">
        <v>43569</v>
      </c>
      <c r="BC6" s="11">
        <v>43570</v>
      </c>
      <c r="BD6" s="11">
        <v>43571</v>
      </c>
      <c r="BE6" s="11">
        <v>43572</v>
      </c>
      <c r="BF6" s="11">
        <v>43573</v>
      </c>
      <c r="BG6" s="11">
        <v>43574</v>
      </c>
      <c r="BH6" s="11">
        <v>43575</v>
      </c>
      <c r="BI6" s="11">
        <v>43576</v>
      </c>
      <c r="BJ6" s="11">
        <v>43577</v>
      </c>
      <c r="BK6" s="11">
        <v>43578</v>
      </c>
      <c r="BL6" s="11">
        <v>43579</v>
      </c>
      <c r="BM6" s="11">
        <v>43580</v>
      </c>
      <c r="BN6" s="11">
        <v>43581</v>
      </c>
      <c r="BO6" s="11">
        <v>43582</v>
      </c>
      <c r="BP6" s="11">
        <v>43583</v>
      </c>
      <c r="BQ6" s="11">
        <v>43584</v>
      </c>
      <c r="BR6" s="11">
        <v>43585</v>
      </c>
      <c r="BS6" s="1" t="s">
        <v>22</v>
      </c>
      <c r="BT6" s="30" t="s">
        <v>95</v>
      </c>
      <c r="BU6" s="30" t="s">
        <v>84</v>
      </c>
    </row>
    <row r="7" spans="1:73" ht="16" x14ac:dyDescent="0.2">
      <c r="A7" s="22"/>
      <c r="B7" s="2" t="s">
        <v>39</v>
      </c>
      <c r="C7" s="13">
        <v>82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0.67</v>
      </c>
      <c r="AH7" s="16">
        <v>0.67</v>
      </c>
      <c r="AI7" s="24">
        <f>'Employee Salaries'!$E$10</f>
        <v>33.854166666666671</v>
      </c>
      <c r="AJ7" s="24">
        <f>AH7*AI7</f>
        <v>22.682291666666671</v>
      </c>
      <c r="AL7" s="2" t="s">
        <v>23</v>
      </c>
      <c r="AM7" s="2" t="s">
        <v>25</v>
      </c>
      <c r="AN7" s="22"/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0.6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2.08</v>
      </c>
      <c r="BF7" s="13">
        <v>1.34</v>
      </c>
      <c r="BG7" s="13">
        <v>0</v>
      </c>
      <c r="BH7" s="13">
        <v>0</v>
      </c>
      <c r="BI7" s="13">
        <v>0</v>
      </c>
      <c r="BJ7" s="13">
        <v>0</v>
      </c>
      <c r="BK7" s="13">
        <v>2.46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4">
        <v>6.49</v>
      </c>
      <c r="BT7" s="24">
        <f>'Employee Salaries'!$E$2</f>
        <v>32.552083333333329</v>
      </c>
      <c r="BU7" s="24">
        <f>BS7*BT7</f>
        <v>211.26302083333331</v>
      </c>
    </row>
    <row r="8" spans="1:73" ht="16" x14ac:dyDescent="0.2">
      <c r="A8" s="22"/>
      <c r="B8" s="2" t="s">
        <v>39</v>
      </c>
      <c r="C8" s="13">
        <v>82</v>
      </c>
      <c r="D8" s="15">
        <v>0</v>
      </c>
      <c r="E8" s="15">
        <v>0</v>
      </c>
      <c r="F8" s="15">
        <v>0</v>
      </c>
      <c r="G8" s="15">
        <v>1.8</v>
      </c>
      <c r="H8" s="15">
        <v>0.86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2.65</v>
      </c>
      <c r="AI8" s="24">
        <f>'Employee Salaries'!$E$12</f>
        <v>28.645833333333332</v>
      </c>
      <c r="AJ8" s="24">
        <f>AH8*AI8</f>
        <v>75.911458333333329</v>
      </c>
      <c r="AL8" s="22"/>
      <c r="AM8" s="2" t="s">
        <v>30</v>
      </c>
      <c r="AN8" s="13">
        <v>14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0.6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2.08</v>
      </c>
      <c r="BF8" s="15">
        <v>1.34</v>
      </c>
      <c r="BG8" s="15">
        <v>0</v>
      </c>
      <c r="BH8" s="15">
        <v>0</v>
      </c>
      <c r="BI8" s="15">
        <v>0</v>
      </c>
      <c r="BJ8" s="15">
        <v>0</v>
      </c>
      <c r="BK8" s="15">
        <v>2.46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6">
        <v>6.49</v>
      </c>
      <c r="BT8" s="24">
        <f>'Employee Salaries'!$E$2</f>
        <v>32.552083333333329</v>
      </c>
      <c r="BU8" s="24">
        <f t="shared" ref="BU8:BU71" si="0">BS8*BT8</f>
        <v>211.26302083333331</v>
      </c>
    </row>
    <row r="9" spans="1:73" ht="16" x14ac:dyDescent="0.2">
      <c r="A9" s="22"/>
      <c r="B9" s="2" t="s">
        <v>39</v>
      </c>
      <c r="C9" s="13">
        <v>82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0.5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1.1599999999999999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6">
        <v>1.66</v>
      </c>
      <c r="AI9" s="24">
        <f>'Employee Salaries'!$E$16</f>
        <v>26.041666666666668</v>
      </c>
      <c r="AJ9" s="24">
        <f>AH9*AI9</f>
        <v>43.229166666666664</v>
      </c>
      <c r="AL9" s="2" t="s">
        <v>27</v>
      </c>
      <c r="AM9" s="2" t="s">
        <v>25</v>
      </c>
      <c r="AN9" s="22"/>
      <c r="AO9" s="13">
        <v>0.5</v>
      </c>
      <c r="AP9" s="13">
        <v>2.4900000000000002</v>
      </c>
      <c r="AQ9" s="13">
        <v>7.25</v>
      </c>
      <c r="AR9" s="13">
        <v>7.42</v>
      </c>
      <c r="AS9" s="13">
        <v>7.33</v>
      </c>
      <c r="AT9" s="13">
        <v>0.72</v>
      </c>
      <c r="AU9" s="13">
        <v>0</v>
      </c>
      <c r="AV9" s="13">
        <v>0</v>
      </c>
      <c r="AW9" s="13">
        <v>7.71</v>
      </c>
      <c r="AX9" s="13">
        <v>8.08</v>
      </c>
      <c r="AY9" s="13">
        <v>8.34</v>
      </c>
      <c r="AZ9" s="13">
        <v>8.18</v>
      </c>
      <c r="BA9" s="13">
        <v>0</v>
      </c>
      <c r="BB9" s="13">
        <v>0</v>
      </c>
      <c r="BC9" s="13">
        <v>2.5</v>
      </c>
      <c r="BD9" s="13">
        <v>3.93</v>
      </c>
      <c r="BE9" s="13">
        <v>3</v>
      </c>
      <c r="BF9" s="13">
        <v>4.5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4">
        <v>71.930000000000007</v>
      </c>
      <c r="BT9" s="24">
        <f>'Employee Salaries'!$E$4</f>
        <v>36.979166666666671</v>
      </c>
      <c r="BU9" s="24">
        <f t="shared" si="0"/>
        <v>2659.9114583333339</v>
      </c>
    </row>
    <row r="10" spans="1:73" ht="16" x14ac:dyDescent="0.2">
      <c r="A10" s="22"/>
      <c r="B10" s="2" t="s">
        <v>39</v>
      </c>
      <c r="C10" s="13">
        <v>82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0.4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6">
        <v>0.4</v>
      </c>
      <c r="AI10" s="24">
        <f>'Employee Salaries'!$E$20</f>
        <v>24.479166666666664</v>
      </c>
      <c r="AJ10" s="24">
        <f>AH10*AI10</f>
        <v>9.7916666666666661</v>
      </c>
      <c r="AL10" s="22"/>
      <c r="AM10" s="2" t="s">
        <v>32</v>
      </c>
      <c r="AN10" s="13">
        <v>11</v>
      </c>
      <c r="AO10" s="15">
        <v>0.5</v>
      </c>
      <c r="AP10" s="15">
        <v>2.4900000000000002</v>
      </c>
      <c r="AQ10" s="15">
        <v>7.25</v>
      </c>
      <c r="AR10" s="15">
        <v>7.42</v>
      </c>
      <c r="AS10" s="15">
        <v>7.33</v>
      </c>
      <c r="AT10" s="15">
        <v>0.72</v>
      </c>
      <c r="AU10" s="15">
        <v>0</v>
      </c>
      <c r="AV10" s="15">
        <v>0</v>
      </c>
      <c r="AW10" s="15">
        <v>7.71</v>
      </c>
      <c r="AX10" s="15">
        <v>8.08</v>
      </c>
      <c r="AY10" s="15">
        <v>8.34</v>
      </c>
      <c r="AZ10" s="15">
        <v>8.18</v>
      </c>
      <c r="BA10" s="15">
        <v>0</v>
      </c>
      <c r="BB10" s="15">
        <v>0</v>
      </c>
      <c r="BC10" s="15">
        <v>2.5</v>
      </c>
      <c r="BD10" s="15">
        <v>3.93</v>
      </c>
      <c r="BE10" s="15">
        <v>3</v>
      </c>
      <c r="BF10" s="15">
        <v>4.5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6">
        <v>71.930000000000007</v>
      </c>
      <c r="BT10" s="24">
        <f>'Employee Salaries'!$E$4</f>
        <v>36.979166666666671</v>
      </c>
      <c r="BU10" s="24">
        <f t="shared" si="0"/>
        <v>2659.9114583333339</v>
      </c>
    </row>
    <row r="11" spans="1:73" ht="16" x14ac:dyDescent="0.2">
      <c r="A11" s="22"/>
      <c r="B11" s="2" t="s">
        <v>39</v>
      </c>
      <c r="C11" s="13">
        <v>82</v>
      </c>
      <c r="D11" s="15">
        <v>0</v>
      </c>
      <c r="E11" s="15">
        <v>0</v>
      </c>
      <c r="F11" s="15">
        <v>0.22</v>
      </c>
      <c r="G11" s="15">
        <v>0</v>
      </c>
      <c r="H11" s="15">
        <v>0</v>
      </c>
      <c r="I11" s="15">
        <v>0</v>
      </c>
      <c r="J11" s="15">
        <v>0</v>
      </c>
      <c r="K11" s="15">
        <v>0.48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0.25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6">
        <v>0.95</v>
      </c>
      <c r="AI11" s="24">
        <f>'Employee Salaries'!$E$28</f>
        <v>41.666666666666671</v>
      </c>
      <c r="AJ11" s="24">
        <f>AH11*AI11</f>
        <v>39.583333333333336</v>
      </c>
      <c r="AL11" s="2" t="s">
        <v>28</v>
      </c>
      <c r="AM11" s="2" t="s">
        <v>25</v>
      </c>
      <c r="AN11" s="22"/>
      <c r="AO11" s="13">
        <v>0.83</v>
      </c>
      <c r="AP11" s="13">
        <v>0</v>
      </c>
      <c r="AQ11" s="13">
        <v>0</v>
      </c>
      <c r="AR11" s="13">
        <v>0.25</v>
      </c>
      <c r="AS11" s="13">
        <v>0</v>
      </c>
      <c r="AT11" s="13">
        <v>0</v>
      </c>
      <c r="AU11" s="13">
        <v>0</v>
      </c>
      <c r="AV11" s="13">
        <v>1.57</v>
      </c>
      <c r="AW11" s="13">
        <v>0</v>
      </c>
      <c r="AX11" s="13">
        <v>7.97</v>
      </c>
      <c r="AY11" s="13">
        <v>3.07</v>
      </c>
      <c r="AZ11" s="13">
        <v>1.54</v>
      </c>
      <c r="BA11" s="13">
        <v>1.5</v>
      </c>
      <c r="BB11" s="13">
        <v>0</v>
      </c>
      <c r="BC11" s="13">
        <v>3.04</v>
      </c>
      <c r="BD11" s="13">
        <v>6.18</v>
      </c>
      <c r="BE11" s="13">
        <v>5</v>
      </c>
      <c r="BF11" s="13">
        <v>5.99</v>
      </c>
      <c r="BG11" s="13">
        <v>0</v>
      </c>
      <c r="BH11" s="13">
        <v>1.8</v>
      </c>
      <c r="BI11" s="13">
        <v>1.46</v>
      </c>
      <c r="BJ11" s="13">
        <v>1.42</v>
      </c>
      <c r="BK11" s="13">
        <v>0</v>
      </c>
      <c r="BL11" s="13">
        <v>0.9</v>
      </c>
      <c r="BM11" s="13">
        <v>1.94</v>
      </c>
      <c r="BN11" s="13">
        <v>1.05</v>
      </c>
      <c r="BO11" s="13">
        <v>0</v>
      </c>
      <c r="BP11" s="13">
        <v>0</v>
      </c>
      <c r="BQ11" s="13">
        <v>2.02</v>
      </c>
      <c r="BR11" s="13">
        <v>0</v>
      </c>
      <c r="BS11" s="14">
        <v>47.53</v>
      </c>
      <c r="BT11" s="24">
        <f>'Employee Salaries'!$E$6</f>
        <v>26.041666666666668</v>
      </c>
      <c r="BU11" s="24">
        <f t="shared" si="0"/>
        <v>1237.7604166666667</v>
      </c>
    </row>
    <row r="12" spans="1:73" ht="16" x14ac:dyDescent="0.2">
      <c r="A12" s="22"/>
      <c r="B12" s="2" t="s">
        <v>39</v>
      </c>
      <c r="C12" s="13">
        <v>82</v>
      </c>
      <c r="D12" s="15">
        <v>0</v>
      </c>
      <c r="E12" s="15">
        <v>0</v>
      </c>
      <c r="F12" s="15">
        <v>0</v>
      </c>
      <c r="G12" s="15">
        <v>0</v>
      </c>
      <c r="H12" s="15">
        <v>0.86</v>
      </c>
      <c r="I12" s="15">
        <v>0</v>
      </c>
      <c r="J12" s="15">
        <v>0</v>
      </c>
      <c r="K12" s="15">
        <v>0</v>
      </c>
      <c r="L12" s="15">
        <v>0</v>
      </c>
      <c r="M12" s="15">
        <v>0.8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0.5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0.64</v>
      </c>
      <c r="AD12" s="15">
        <v>0</v>
      </c>
      <c r="AE12" s="15">
        <v>0</v>
      </c>
      <c r="AF12" s="15">
        <v>0</v>
      </c>
      <c r="AG12" s="15">
        <v>0</v>
      </c>
      <c r="AH12" s="16">
        <v>2.8</v>
      </c>
      <c r="AI12" s="24">
        <f>'Employee Salaries'!$E$38</f>
        <v>33.854166666666671</v>
      </c>
      <c r="AJ12" s="24">
        <f>AH12*AI12</f>
        <v>94.791666666666671</v>
      </c>
      <c r="AL12" s="22"/>
      <c r="AM12" s="2" t="s">
        <v>30</v>
      </c>
      <c r="AN12" s="13">
        <v>14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1.57</v>
      </c>
      <c r="AW12" s="15">
        <v>0</v>
      </c>
      <c r="AX12" s="15">
        <v>6.87</v>
      </c>
      <c r="AY12" s="15">
        <v>1.68</v>
      </c>
      <c r="AZ12" s="15">
        <v>0</v>
      </c>
      <c r="BA12" s="15">
        <v>1.5</v>
      </c>
      <c r="BB12" s="15">
        <v>0</v>
      </c>
      <c r="BC12" s="15">
        <v>3.04</v>
      </c>
      <c r="BD12" s="15">
        <v>6.18</v>
      </c>
      <c r="BE12" s="15">
        <v>5</v>
      </c>
      <c r="BF12" s="15">
        <v>0</v>
      </c>
      <c r="BG12" s="15">
        <v>0</v>
      </c>
      <c r="BH12" s="15">
        <v>1.8</v>
      </c>
      <c r="BI12" s="15">
        <v>1.46</v>
      </c>
      <c r="BJ12" s="15">
        <v>0.53</v>
      </c>
      <c r="BK12" s="15">
        <v>0</v>
      </c>
      <c r="BL12" s="15">
        <v>0</v>
      </c>
      <c r="BM12" s="15">
        <v>1.94</v>
      </c>
      <c r="BN12" s="15">
        <v>1.05</v>
      </c>
      <c r="BO12" s="15">
        <v>0</v>
      </c>
      <c r="BP12" s="15">
        <v>0</v>
      </c>
      <c r="BQ12" s="15">
        <v>1.2</v>
      </c>
      <c r="BR12" s="15">
        <v>0</v>
      </c>
      <c r="BS12" s="16">
        <v>33.82</v>
      </c>
      <c r="BT12" s="24">
        <f>'Employee Salaries'!$E$6</f>
        <v>26.041666666666668</v>
      </c>
      <c r="BU12" s="24">
        <f t="shared" si="0"/>
        <v>880.72916666666674</v>
      </c>
    </row>
    <row r="13" spans="1:73" ht="16" x14ac:dyDescent="0.2">
      <c r="A13" s="22"/>
      <c r="B13" s="2" t="s">
        <v>39</v>
      </c>
      <c r="C13" s="13">
        <v>82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0.73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6">
        <v>0.73</v>
      </c>
      <c r="AI13" s="24">
        <f>'Employee Salaries'!$E$42</f>
        <v>26.041666666666668</v>
      </c>
      <c r="AJ13" s="24">
        <f>AH13*AI13</f>
        <v>19.010416666666668</v>
      </c>
      <c r="AL13" s="22"/>
      <c r="AM13" s="2" t="s">
        <v>35</v>
      </c>
      <c r="AN13" s="13">
        <v>42</v>
      </c>
      <c r="AO13" s="15">
        <v>0.83</v>
      </c>
      <c r="AP13" s="15">
        <v>0</v>
      </c>
      <c r="AQ13" s="15">
        <v>0</v>
      </c>
      <c r="AR13" s="15">
        <v>0.25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1.1000000000000001</v>
      </c>
      <c r="AY13" s="15">
        <v>1.39</v>
      </c>
      <c r="AZ13" s="15">
        <v>1.54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5.99</v>
      </c>
      <c r="BG13" s="15">
        <v>0</v>
      </c>
      <c r="BH13" s="15">
        <v>0</v>
      </c>
      <c r="BI13" s="15">
        <v>0</v>
      </c>
      <c r="BJ13" s="15">
        <v>0.88</v>
      </c>
      <c r="BK13" s="15">
        <v>0</v>
      </c>
      <c r="BL13" s="15">
        <v>0.9</v>
      </c>
      <c r="BM13" s="15">
        <v>0</v>
      </c>
      <c r="BN13" s="15">
        <v>0</v>
      </c>
      <c r="BO13" s="15">
        <v>0</v>
      </c>
      <c r="BP13" s="15">
        <v>0</v>
      </c>
      <c r="BQ13" s="15">
        <v>0.83</v>
      </c>
      <c r="BR13" s="15">
        <v>0</v>
      </c>
      <c r="BS13" s="16">
        <v>13.71</v>
      </c>
      <c r="BT13" s="24">
        <f>'Employee Salaries'!$E$6</f>
        <v>26.041666666666668</v>
      </c>
      <c r="BU13" s="24">
        <f t="shared" si="0"/>
        <v>357.03125000000006</v>
      </c>
    </row>
    <row r="14" spans="1:73" ht="16" x14ac:dyDescent="0.2">
      <c r="A14" s="22"/>
      <c r="B14" s="2" t="s">
        <v>39</v>
      </c>
      <c r="C14" s="13">
        <v>82</v>
      </c>
      <c r="D14" s="15">
        <v>0.51</v>
      </c>
      <c r="E14" s="15">
        <v>1.23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0.55000000000000004</v>
      </c>
      <c r="L14" s="15">
        <v>0</v>
      </c>
      <c r="M14" s="15">
        <v>0</v>
      </c>
      <c r="N14" s="15">
        <v>0</v>
      </c>
      <c r="O14" s="15">
        <v>1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0.45</v>
      </c>
      <c r="AH14" s="16">
        <v>3.75</v>
      </c>
      <c r="AI14" s="24">
        <f>'Employee Salaries'!$E$44</f>
        <v>34.895833333333329</v>
      </c>
      <c r="AJ14" s="24">
        <f>AH14*AI14</f>
        <v>130.85937499999997</v>
      </c>
      <c r="AK14" s="24"/>
      <c r="AL14" s="2" t="s">
        <v>29</v>
      </c>
      <c r="AM14" s="2" t="s">
        <v>25</v>
      </c>
      <c r="AN14" s="22"/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3.33</v>
      </c>
      <c r="BG14" s="13">
        <v>0</v>
      </c>
      <c r="BH14" s="13">
        <v>0</v>
      </c>
      <c r="BI14" s="13">
        <v>0</v>
      </c>
      <c r="BJ14" s="13">
        <v>5.46</v>
      </c>
      <c r="BK14" s="13">
        <v>2.84</v>
      </c>
      <c r="BL14" s="13">
        <v>5.82</v>
      </c>
      <c r="BM14" s="13">
        <v>4.6900000000000004</v>
      </c>
      <c r="BN14" s="13">
        <v>8.14</v>
      </c>
      <c r="BO14" s="13">
        <v>0</v>
      </c>
      <c r="BP14" s="13">
        <v>0</v>
      </c>
      <c r="BQ14" s="13">
        <v>0</v>
      </c>
      <c r="BR14" s="13">
        <v>0</v>
      </c>
      <c r="BS14" s="14">
        <v>30.28</v>
      </c>
      <c r="BT14" s="24">
        <f>'Employee Salaries'!$E$8</f>
        <v>28.645833333333332</v>
      </c>
      <c r="BU14" s="24">
        <f t="shared" si="0"/>
        <v>867.39583333333337</v>
      </c>
    </row>
    <row r="15" spans="1:73" ht="16" x14ac:dyDescent="0.2">
      <c r="A15" s="22"/>
      <c r="B15" s="2"/>
      <c r="C15" s="13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6"/>
      <c r="AI15" s="24"/>
      <c r="AJ15" s="46">
        <f>SUM(AJ7:AJ14)</f>
        <v>435.859375</v>
      </c>
      <c r="AK15" s="24"/>
      <c r="AL15" s="22"/>
      <c r="AM15" s="2" t="s">
        <v>30</v>
      </c>
      <c r="AN15" s="13">
        <v>14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3.33</v>
      </c>
      <c r="BG15" s="15">
        <v>0</v>
      </c>
      <c r="BH15" s="15">
        <v>0</v>
      </c>
      <c r="BI15" s="15">
        <v>0</v>
      </c>
      <c r="BJ15" s="15">
        <v>5.46</v>
      </c>
      <c r="BK15" s="15">
        <v>2.84</v>
      </c>
      <c r="BL15" s="15">
        <v>5.82</v>
      </c>
      <c r="BM15" s="15">
        <v>4.6900000000000004</v>
      </c>
      <c r="BN15" s="15">
        <v>8.14</v>
      </c>
      <c r="BO15" s="15">
        <v>0</v>
      </c>
      <c r="BP15" s="15">
        <v>0</v>
      </c>
      <c r="BQ15" s="15">
        <v>0</v>
      </c>
      <c r="BR15" s="15">
        <v>0</v>
      </c>
      <c r="BS15" s="16">
        <v>30.28</v>
      </c>
      <c r="BT15" s="24">
        <f>'Employee Salaries'!$E$8</f>
        <v>28.645833333333332</v>
      </c>
      <c r="BU15" s="24">
        <f t="shared" si="0"/>
        <v>867.39583333333337</v>
      </c>
    </row>
    <row r="16" spans="1:73" ht="16" x14ac:dyDescent="0.2">
      <c r="A16" s="22"/>
      <c r="B16" s="2" t="s">
        <v>41</v>
      </c>
      <c r="C16" s="13">
        <v>35</v>
      </c>
      <c r="D16" s="15">
        <v>0</v>
      </c>
      <c r="E16" s="15">
        <v>0</v>
      </c>
      <c r="F16" s="15">
        <v>0</v>
      </c>
      <c r="G16" s="15">
        <v>1.1100000000000001</v>
      </c>
      <c r="H16" s="15">
        <v>0.55000000000000004</v>
      </c>
      <c r="I16" s="15">
        <v>0</v>
      </c>
      <c r="J16" s="15">
        <v>0</v>
      </c>
      <c r="K16" s="15">
        <v>1.57</v>
      </c>
      <c r="L16" s="15">
        <v>0</v>
      </c>
      <c r="M16" s="15">
        <v>0</v>
      </c>
      <c r="N16" s="15">
        <v>1.75</v>
      </c>
      <c r="O16" s="15">
        <v>0.56000000000000005</v>
      </c>
      <c r="P16" s="15">
        <v>0</v>
      </c>
      <c r="Q16" s="15">
        <v>0</v>
      </c>
      <c r="R16" s="15">
        <v>0.08</v>
      </c>
      <c r="S16" s="15">
        <v>1.6</v>
      </c>
      <c r="T16" s="15">
        <v>0</v>
      </c>
      <c r="U16" s="15">
        <v>1.1000000000000001</v>
      </c>
      <c r="V16" s="15">
        <v>0</v>
      </c>
      <c r="W16" s="15">
        <v>0</v>
      </c>
      <c r="X16" s="15">
        <v>0</v>
      </c>
      <c r="Y16" s="15">
        <v>3.82</v>
      </c>
      <c r="Z16" s="15">
        <v>5.32</v>
      </c>
      <c r="AA16" s="15">
        <v>0.35</v>
      </c>
      <c r="AB16" s="15">
        <v>0.08</v>
      </c>
      <c r="AC16" s="15">
        <v>0</v>
      </c>
      <c r="AD16" s="15">
        <v>0</v>
      </c>
      <c r="AE16" s="15">
        <v>0</v>
      </c>
      <c r="AF16" s="15">
        <v>2.96</v>
      </c>
      <c r="AG16" s="15">
        <v>1.53</v>
      </c>
      <c r="AH16" s="16">
        <v>22.39</v>
      </c>
      <c r="AI16" s="24">
        <f>'Employee Salaries'!$E$12</f>
        <v>28.645833333333332</v>
      </c>
      <c r="AJ16" s="24">
        <f>AH16*AI16</f>
        <v>641.38020833333337</v>
      </c>
      <c r="AL16" s="2" t="s">
        <v>31</v>
      </c>
      <c r="AM16" s="2" t="s">
        <v>25</v>
      </c>
      <c r="AN16" s="22"/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1.5</v>
      </c>
      <c r="AX16" s="13">
        <v>1.75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4.75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0.67</v>
      </c>
      <c r="BS16" s="14">
        <v>8.67</v>
      </c>
      <c r="BT16" s="24">
        <f>'Employee Salaries'!$E$10</f>
        <v>33.854166666666671</v>
      </c>
      <c r="BU16" s="24">
        <f t="shared" si="0"/>
        <v>293.51562500000006</v>
      </c>
    </row>
    <row r="17" spans="1:73" ht="16" x14ac:dyDescent="0.2">
      <c r="A17" s="22"/>
      <c r="B17" s="2" t="s">
        <v>41</v>
      </c>
      <c r="C17" s="13">
        <v>35</v>
      </c>
      <c r="D17" s="15">
        <v>0</v>
      </c>
      <c r="E17" s="15">
        <v>0</v>
      </c>
      <c r="F17" s="15">
        <v>0</v>
      </c>
      <c r="G17" s="15">
        <v>0</v>
      </c>
      <c r="H17" s="15">
        <v>0.89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2.5299999999999998</v>
      </c>
      <c r="AB17" s="15">
        <v>4.2699999999999996</v>
      </c>
      <c r="AC17" s="15">
        <v>0.89</v>
      </c>
      <c r="AD17" s="15">
        <v>0</v>
      </c>
      <c r="AE17" s="15">
        <v>0</v>
      </c>
      <c r="AF17" s="15">
        <v>0</v>
      </c>
      <c r="AG17" s="15">
        <v>5.73</v>
      </c>
      <c r="AH17" s="16">
        <v>14.31</v>
      </c>
      <c r="AI17" s="24">
        <f>'Employee Salaries'!$E$50</f>
        <v>37.5</v>
      </c>
      <c r="AJ17" s="24">
        <f>AH17*AI17</f>
        <v>536.625</v>
      </c>
      <c r="AK17" s="24"/>
      <c r="AL17" s="22"/>
      <c r="AM17" s="2" t="s">
        <v>30</v>
      </c>
      <c r="AN17" s="13">
        <v>14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0.75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4.75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6">
        <v>5.5</v>
      </c>
      <c r="BT17" s="24">
        <f>'Employee Salaries'!$E$10</f>
        <v>33.854166666666671</v>
      </c>
      <c r="BU17" s="24">
        <f t="shared" si="0"/>
        <v>186.19791666666669</v>
      </c>
    </row>
    <row r="18" spans="1:73" ht="16" x14ac:dyDescent="0.2">
      <c r="A18" s="22"/>
      <c r="B18" s="2"/>
      <c r="C18" s="1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6"/>
      <c r="AI18" s="24"/>
      <c r="AJ18" s="46">
        <f>SUM(AJ16:AJ17)</f>
        <v>1178.0052083333335</v>
      </c>
      <c r="AK18" s="24"/>
      <c r="AL18" s="22"/>
      <c r="AM18" s="2" t="s">
        <v>38</v>
      </c>
      <c r="AN18" s="13">
        <v>2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1.5</v>
      </c>
      <c r="AX18" s="15">
        <v>1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6">
        <v>2.5</v>
      </c>
      <c r="BT18" s="24">
        <f>'Employee Salaries'!$E$10</f>
        <v>33.854166666666671</v>
      </c>
      <c r="BU18" s="24">
        <f t="shared" si="0"/>
        <v>84.635416666666686</v>
      </c>
    </row>
    <row r="19" spans="1:73" ht="16" x14ac:dyDescent="0.2">
      <c r="A19" s="22"/>
      <c r="B19" s="2" t="s">
        <v>61</v>
      </c>
      <c r="C19" s="13">
        <v>38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0.22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6">
        <v>0.22</v>
      </c>
      <c r="AI19" s="24">
        <f>'Employee Salaries'!$E$16</f>
        <v>26.041666666666668</v>
      </c>
      <c r="AJ19" s="24">
        <f>AH19*AI19</f>
        <v>5.729166666666667</v>
      </c>
      <c r="AL19" s="22"/>
      <c r="AM19" s="2" t="s">
        <v>39</v>
      </c>
      <c r="AN19" s="13">
        <v>82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0.67</v>
      </c>
      <c r="BS19" s="16">
        <v>0.67</v>
      </c>
      <c r="BT19" s="24">
        <f>'Employee Salaries'!$E$10</f>
        <v>33.854166666666671</v>
      </c>
      <c r="BU19" s="24">
        <f t="shared" si="0"/>
        <v>22.682291666666671</v>
      </c>
    </row>
    <row r="20" spans="1:73" ht="16" x14ac:dyDescent="0.2">
      <c r="A20" s="22"/>
      <c r="B20" s="2" t="s">
        <v>61</v>
      </c>
      <c r="C20" s="13">
        <v>38</v>
      </c>
      <c r="D20" s="15">
        <v>0.7</v>
      </c>
      <c r="E20" s="15">
        <v>1.74</v>
      </c>
      <c r="F20" s="15">
        <v>1.06</v>
      </c>
      <c r="G20" s="15">
        <v>0</v>
      </c>
      <c r="H20" s="15">
        <v>2.06</v>
      </c>
      <c r="I20" s="15">
        <v>0</v>
      </c>
      <c r="J20" s="15">
        <v>0</v>
      </c>
      <c r="K20" s="15">
        <v>1.25</v>
      </c>
      <c r="L20" s="15">
        <v>1.7</v>
      </c>
      <c r="M20" s="15">
        <v>4.2</v>
      </c>
      <c r="N20" s="15">
        <v>2.99</v>
      </c>
      <c r="O20" s="15">
        <v>2.99</v>
      </c>
      <c r="P20" s="15">
        <v>0</v>
      </c>
      <c r="Q20" s="15">
        <v>0</v>
      </c>
      <c r="R20" s="15">
        <v>1.91</v>
      </c>
      <c r="S20" s="15">
        <v>2.34</v>
      </c>
      <c r="T20" s="15">
        <v>2.41</v>
      </c>
      <c r="U20" s="15">
        <v>0.6</v>
      </c>
      <c r="V20" s="15">
        <v>0</v>
      </c>
      <c r="W20" s="15">
        <v>0</v>
      </c>
      <c r="X20" s="15">
        <v>0</v>
      </c>
      <c r="Y20" s="15">
        <v>4.05</v>
      </c>
      <c r="Z20" s="15">
        <v>3.63</v>
      </c>
      <c r="AA20" s="15">
        <v>1.81</v>
      </c>
      <c r="AB20" s="15">
        <v>1.62</v>
      </c>
      <c r="AC20" s="15">
        <v>0.99</v>
      </c>
      <c r="AD20" s="15">
        <v>0</v>
      </c>
      <c r="AE20" s="15">
        <v>0</v>
      </c>
      <c r="AF20" s="15">
        <v>3.38</v>
      </c>
      <c r="AG20" s="15">
        <v>1.07</v>
      </c>
      <c r="AH20" s="16">
        <v>42.48</v>
      </c>
      <c r="AI20" s="24">
        <f>'Employee Salaries'!$E$42</f>
        <v>26.041666666666668</v>
      </c>
      <c r="AJ20" s="24">
        <f>AH20*AI20</f>
        <v>1106.25</v>
      </c>
      <c r="AL20" s="2" t="s">
        <v>34</v>
      </c>
      <c r="AM20" s="2" t="s">
        <v>25</v>
      </c>
      <c r="AN20" s="22"/>
      <c r="AO20" s="13">
        <v>0</v>
      </c>
      <c r="AP20" s="13">
        <v>0</v>
      </c>
      <c r="AQ20" s="13">
        <v>0</v>
      </c>
      <c r="AR20" s="13">
        <v>2.9</v>
      </c>
      <c r="AS20" s="13">
        <v>1.41</v>
      </c>
      <c r="AT20" s="13">
        <v>0</v>
      </c>
      <c r="AU20" s="13">
        <v>0</v>
      </c>
      <c r="AV20" s="13">
        <v>1.57</v>
      </c>
      <c r="AW20" s="13">
        <v>1.45</v>
      </c>
      <c r="AX20" s="13">
        <v>0</v>
      </c>
      <c r="AY20" s="13">
        <v>1.75</v>
      </c>
      <c r="AZ20" s="13">
        <v>0.56000000000000005</v>
      </c>
      <c r="BA20" s="13">
        <v>0</v>
      </c>
      <c r="BB20" s="13">
        <v>0</v>
      </c>
      <c r="BC20" s="13">
        <v>0.08</v>
      </c>
      <c r="BD20" s="13">
        <v>1.6</v>
      </c>
      <c r="BE20" s="13">
        <v>0.16</v>
      </c>
      <c r="BF20" s="13">
        <v>1.1000000000000001</v>
      </c>
      <c r="BG20" s="13">
        <v>0</v>
      </c>
      <c r="BH20" s="13">
        <v>0</v>
      </c>
      <c r="BI20" s="13">
        <v>0</v>
      </c>
      <c r="BJ20" s="13">
        <v>3.82</v>
      </c>
      <c r="BK20" s="13">
        <v>5.32</v>
      </c>
      <c r="BL20" s="13">
        <v>6.46</v>
      </c>
      <c r="BM20" s="13">
        <v>7.56</v>
      </c>
      <c r="BN20" s="13">
        <v>0</v>
      </c>
      <c r="BO20" s="13">
        <v>0</v>
      </c>
      <c r="BP20" s="13">
        <v>0</v>
      </c>
      <c r="BQ20" s="13">
        <v>7.51</v>
      </c>
      <c r="BR20" s="13">
        <v>4.79</v>
      </c>
      <c r="BS20" s="14">
        <v>48.04</v>
      </c>
      <c r="BT20" s="24">
        <f>'Employee Salaries'!$E$12</f>
        <v>28.645833333333332</v>
      </c>
      <c r="BU20" s="24">
        <f t="shared" si="0"/>
        <v>1376.1458333333333</v>
      </c>
    </row>
    <row r="21" spans="1:73" ht="16" x14ac:dyDescent="0.2">
      <c r="A21" s="22"/>
      <c r="B21" s="2" t="s">
        <v>61</v>
      </c>
      <c r="C21" s="13">
        <v>38</v>
      </c>
      <c r="D21" s="15">
        <v>0</v>
      </c>
      <c r="E21" s="15">
        <v>2.84</v>
      </c>
      <c r="F21" s="15">
        <v>1.81</v>
      </c>
      <c r="G21" s="15">
        <v>0</v>
      </c>
      <c r="H21" s="15">
        <v>0.64</v>
      </c>
      <c r="I21" s="15">
        <v>0</v>
      </c>
      <c r="J21" s="15">
        <v>0</v>
      </c>
      <c r="K21" s="15">
        <v>0.36</v>
      </c>
      <c r="L21" s="15">
        <v>1.1499999999999999</v>
      </c>
      <c r="M21" s="15">
        <v>0.68</v>
      </c>
      <c r="N21" s="15">
        <v>0</v>
      </c>
      <c r="O21" s="15">
        <v>0.36</v>
      </c>
      <c r="P21" s="15">
        <v>0</v>
      </c>
      <c r="Q21" s="15">
        <v>0</v>
      </c>
      <c r="R21" s="15">
        <v>0</v>
      </c>
      <c r="S21" s="15">
        <v>0</v>
      </c>
      <c r="T21" s="15">
        <v>1.68</v>
      </c>
      <c r="U21" s="15">
        <v>0.53</v>
      </c>
      <c r="V21" s="15">
        <v>0</v>
      </c>
      <c r="W21" s="15">
        <v>0</v>
      </c>
      <c r="X21" s="15">
        <v>0</v>
      </c>
      <c r="Y21" s="15">
        <v>1.0900000000000001</v>
      </c>
      <c r="Z21" s="15">
        <v>0.28000000000000003</v>
      </c>
      <c r="AA21" s="15">
        <v>2.68</v>
      </c>
      <c r="AB21" s="15">
        <v>0</v>
      </c>
      <c r="AC21" s="15">
        <v>0</v>
      </c>
      <c r="AD21" s="15">
        <v>0</v>
      </c>
      <c r="AE21" s="15">
        <v>0</v>
      </c>
      <c r="AF21" s="15">
        <v>0.78</v>
      </c>
      <c r="AG21" s="15">
        <v>0</v>
      </c>
      <c r="AH21" s="16">
        <v>14.9</v>
      </c>
      <c r="AI21" s="24">
        <f>'Employee Salaries'!$E$54</f>
        <v>25</v>
      </c>
      <c r="AJ21" s="24">
        <f>AH21*AI21</f>
        <v>372.5</v>
      </c>
      <c r="AK21" s="24"/>
      <c r="AL21" s="22"/>
      <c r="AM21" s="2" t="s">
        <v>41</v>
      </c>
      <c r="AN21" s="13">
        <v>35</v>
      </c>
      <c r="AO21" s="15">
        <v>0</v>
      </c>
      <c r="AP21" s="15">
        <v>0</v>
      </c>
      <c r="AQ21" s="15">
        <v>0</v>
      </c>
      <c r="AR21" s="15">
        <v>1.1100000000000001</v>
      </c>
      <c r="AS21" s="15">
        <v>0.55000000000000004</v>
      </c>
      <c r="AT21" s="15">
        <v>0</v>
      </c>
      <c r="AU21" s="15">
        <v>0</v>
      </c>
      <c r="AV21" s="15">
        <v>1.57</v>
      </c>
      <c r="AW21" s="15">
        <v>0</v>
      </c>
      <c r="AX21" s="15">
        <v>0</v>
      </c>
      <c r="AY21" s="15">
        <v>1.75</v>
      </c>
      <c r="AZ21" s="15">
        <v>0.56000000000000005</v>
      </c>
      <c r="BA21" s="15">
        <v>0</v>
      </c>
      <c r="BB21" s="15">
        <v>0</v>
      </c>
      <c r="BC21" s="15">
        <v>0.08</v>
      </c>
      <c r="BD21" s="15">
        <v>1.6</v>
      </c>
      <c r="BE21" s="15">
        <v>0</v>
      </c>
      <c r="BF21" s="15">
        <v>1.1000000000000001</v>
      </c>
      <c r="BG21" s="15">
        <v>0</v>
      </c>
      <c r="BH21" s="15">
        <v>0</v>
      </c>
      <c r="BI21" s="15">
        <v>0</v>
      </c>
      <c r="BJ21" s="15">
        <v>3.82</v>
      </c>
      <c r="BK21" s="15">
        <v>5.32</v>
      </c>
      <c r="BL21" s="15">
        <v>0.35</v>
      </c>
      <c r="BM21" s="15">
        <v>0.08</v>
      </c>
      <c r="BN21" s="15">
        <v>0</v>
      </c>
      <c r="BO21" s="15">
        <v>0</v>
      </c>
      <c r="BP21" s="15">
        <v>0</v>
      </c>
      <c r="BQ21" s="15">
        <v>2.96</v>
      </c>
      <c r="BR21" s="15">
        <v>1.53</v>
      </c>
      <c r="BS21" s="16">
        <v>22.39</v>
      </c>
      <c r="BT21" s="24">
        <f>'Employee Salaries'!$E$12</f>
        <v>28.645833333333332</v>
      </c>
      <c r="BU21" s="24">
        <f t="shared" si="0"/>
        <v>641.38020833333337</v>
      </c>
    </row>
    <row r="22" spans="1:73" ht="16" x14ac:dyDescent="0.2">
      <c r="A22" s="22"/>
      <c r="B22" s="2"/>
      <c r="C22" s="13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6"/>
      <c r="AI22" s="24"/>
      <c r="AJ22" s="46">
        <f>SUM(AJ19:AJ21)</f>
        <v>1484.4791666666667</v>
      </c>
      <c r="AK22" s="24"/>
      <c r="AL22" s="22"/>
      <c r="AM22" s="2" t="s">
        <v>30</v>
      </c>
      <c r="AN22" s="13">
        <v>14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6.11</v>
      </c>
      <c r="BM22" s="15">
        <v>7.47</v>
      </c>
      <c r="BN22" s="15">
        <v>0</v>
      </c>
      <c r="BO22" s="15">
        <v>0</v>
      </c>
      <c r="BP22" s="15">
        <v>0</v>
      </c>
      <c r="BQ22" s="15">
        <v>4.55</v>
      </c>
      <c r="BR22" s="15">
        <v>1.5</v>
      </c>
      <c r="BS22" s="16">
        <v>19.63</v>
      </c>
      <c r="BT22" s="24">
        <f>'Employee Salaries'!$E$12</f>
        <v>28.645833333333332</v>
      </c>
      <c r="BU22" s="24">
        <f t="shared" si="0"/>
        <v>562.31770833333326</v>
      </c>
    </row>
    <row r="23" spans="1:73" ht="16" x14ac:dyDescent="0.2">
      <c r="A23" s="22"/>
      <c r="B23" s="2" t="s">
        <v>73</v>
      </c>
      <c r="C23" s="13">
        <v>37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0.9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6">
        <v>0.9</v>
      </c>
      <c r="AI23" s="24">
        <f>'Employee Salaries'!$E$30</f>
        <v>36.458333333333329</v>
      </c>
      <c r="AJ23" s="24">
        <f>AH23*AI23</f>
        <v>32.8125</v>
      </c>
      <c r="AL23" s="22"/>
      <c r="AM23" s="2" t="s">
        <v>39</v>
      </c>
      <c r="AN23" s="13">
        <v>82</v>
      </c>
      <c r="AO23" s="15">
        <v>0</v>
      </c>
      <c r="AP23" s="15">
        <v>0</v>
      </c>
      <c r="AQ23" s="15">
        <v>0</v>
      </c>
      <c r="AR23" s="15">
        <v>1.8</v>
      </c>
      <c r="AS23" s="15">
        <v>0.86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6">
        <v>2.65</v>
      </c>
      <c r="BT23" s="24">
        <f>'Employee Salaries'!$E$12</f>
        <v>28.645833333333332</v>
      </c>
      <c r="BU23" s="24">
        <f t="shared" si="0"/>
        <v>75.911458333333329</v>
      </c>
    </row>
    <row r="24" spans="1:73" ht="16" x14ac:dyDescent="0.2">
      <c r="A24" s="22"/>
      <c r="B24" s="2" t="s">
        <v>73</v>
      </c>
      <c r="C24" s="13">
        <v>37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1.59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6">
        <v>1.59</v>
      </c>
      <c r="AI24" s="24">
        <f>'Employee Salaries'!$E$38</f>
        <v>33.854166666666671</v>
      </c>
      <c r="AJ24" s="24">
        <f>AH24*AI24</f>
        <v>53.828125000000007</v>
      </c>
      <c r="AK24" s="24"/>
      <c r="AL24" s="22"/>
      <c r="AM24" s="2" t="s">
        <v>47</v>
      </c>
      <c r="AN24" s="13">
        <v>1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1.45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0.16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0.98</v>
      </c>
      <c r="BS24" s="16">
        <v>2.59</v>
      </c>
      <c r="BT24" s="24">
        <f>'Employee Salaries'!$E$12</f>
        <v>28.645833333333332</v>
      </c>
      <c r="BU24" s="24">
        <f t="shared" si="0"/>
        <v>74.192708333333329</v>
      </c>
    </row>
    <row r="25" spans="1:73" ht="16" x14ac:dyDescent="0.2">
      <c r="A25" s="22"/>
      <c r="B25" s="2"/>
      <c r="C25" s="13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6"/>
      <c r="AI25" s="24"/>
      <c r="AJ25" s="46">
        <f>SUM(AJ23:AJ24)</f>
        <v>86.640625</v>
      </c>
      <c r="AK25" s="24"/>
      <c r="AL25" s="22"/>
      <c r="AM25" s="2" t="s">
        <v>38</v>
      </c>
      <c r="AN25" s="13">
        <v>2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0.78</v>
      </c>
      <c r="BS25" s="16">
        <v>0.78</v>
      </c>
      <c r="BT25" s="24">
        <f>'Employee Salaries'!$E$12</f>
        <v>28.645833333333332</v>
      </c>
      <c r="BU25" s="24">
        <f t="shared" si="0"/>
        <v>22.34375</v>
      </c>
    </row>
    <row r="26" spans="1:73" ht="16" x14ac:dyDescent="0.2">
      <c r="A26" s="22"/>
      <c r="B26" s="2" t="s">
        <v>70</v>
      </c>
      <c r="C26" s="13">
        <v>36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0.89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6.52</v>
      </c>
      <c r="AB26" s="15">
        <v>7.5</v>
      </c>
      <c r="AC26" s="15">
        <v>14.33</v>
      </c>
      <c r="AD26" s="15">
        <v>3.5</v>
      </c>
      <c r="AE26" s="15">
        <v>0</v>
      </c>
      <c r="AF26" s="15">
        <v>0</v>
      </c>
      <c r="AG26" s="15">
        <v>0</v>
      </c>
      <c r="AH26" s="16">
        <v>32.74</v>
      </c>
      <c r="AI26" s="24">
        <f>'Employee Salaries'!$E$18</f>
        <v>25</v>
      </c>
      <c r="AJ26" s="24">
        <f>AH26*AI26</f>
        <v>818.5</v>
      </c>
      <c r="AL26" s="2" t="s">
        <v>36</v>
      </c>
      <c r="AM26" s="2" t="s">
        <v>25</v>
      </c>
      <c r="AN26" s="22"/>
      <c r="AO26" s="13">
        <v>0.12</v>
      </c>
      <c r="AP26" s="13">
        <v>0.84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1.1499999999999999</v>
      </c>
      <c r="AX26" s="13">
        <v>0.24</v>
      </c>
      <c r="AY26" s="13">
        <v>0</v>
      </c>
      <c r="AZ26" s="13">
        <v>0.27</v>
      </c>
      <c r="BA26" s="13">
        <v>0</v>
      </c>
      <c r="BB26" s="13">
        <v>0</v>
      </c>
      <c r="BC26" s="13">
        <v>0.25</v>
      </c>
      <c r="BD26" s="13">
        <v>0</v>
      </c>
      <c r="BE26" s="13">
        <v>0.57999999999999996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1.19</v>
      </c>
      <c r="BL26" s="13">
        <v>0.28000000000000003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4">
        <v>4.92</v>
      </c>
      <c r="BT26" s="24">
        <f>'Employee Salaries'!$E$14</f>
        <v>34.895833333333329</v>
      </c>
      <c r="BU26" s="24">
        <f t="shared" si="0"/>
        <v>171.68749999999997</v>
      </c>
    </row>
    <row r="27" spans="1:73" ht="16" x14ac:dyDescent="0.2">
      <c r="A27" s="22"/>
      <c r="B27" s="2" t="s">
        <v>70</v>
      </c>
      <c r="C27" s="13">
        <v>36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1.19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6">
        <v>1.19</v>
      </c>
      <c r="AI27" s="24">
        <f>'Employee Salaries'!$E$32</f>
        <v>26.041666666666668</v>
      </c>
      <c r="AJ27" s="24">
        <f>AH27*AI27</f>
        <v>30.989583333333332</v>
      </c>
      <c r="AK27" s="24"/>
      <c r="AL27" s="22"/>
      <c r="AM27" s="2" t="s">
        <v>50</v>
      </c>
      <c r="AN27" s="13">
        <v>34</v>
      </c>
      <c r="AO27" s="15">
        <v>0.12</v>
      </c>
      <c r="AP27" s="15">
        <v>0.84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1.1499999999999999</v>
      </c>
      <c r="AX27" s="15">
        <v>0.24</v>
      </c>
      <c r="AY27" s="15">
        <v>0</v>
      </c>
      <c r="AZ27" s="15">
        <v>0.27</v>
      </c>
      <c r="BA27" s="15">
        <v>0</v>
      </c>
      <c r="BB27" s="15">
        <v>0</v>
      </c>
      <c r="BC27" s="15">
        <v>0.25</v>
      </c>
      <c r="BD27" s="15">
        <v>0</v>
      </c>
      <c r="BE27" s="15">
        <v>0.57999999999999996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1.19</v>
      </c>
      <c r="BL27" s="15">
        <v>0.28000000000000003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6">
        <v>4.92</v>
      </c>
      <c r="BT27" s="24">
        <f>'Employee Salaries'!$E$14</f>
        <v>34.895833333333329</v>
      </c>
      <c r="BU27" s="24">
        <f t="shared" si="0"/>
        <v>171.68749999999997</v>
      </c>
    </row>
    <row r="28" spans="1:73" ht="16" x14ac:dyDescent="0.2">
      <c r="A28" s="22"/>
      <c r="B28" s="2"/>
      <c r="C28" s="1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6"/>
      <c r="AI28" s="24"/>
      <c r="AJ28" s="46">
        <f>SUM(AJ26:AJ27)</f>
        <v>849.48958333333337</v>
      </c>
      <c r="AK28" s="24"/>
      <c r="AL28" s="2" t="s">
        <v>37</v>
      </c>
      <c r="AM28" s="2" t="s">
        <v>25</v>
      </c>
      <c r="AN28" s="22"/>
      <c r="AO28" s="13">
        <v>0</v>
      </c>
      <c r="AP28" s="13">
        <v>0</v>
      </c>
      <c r="AQ28" s="13">
        <v>1.58</v>
      </c>
      <c r="AR28" s="13">
        <v>0</v>
      </c>
      <c r="AS28" s="13">
        <v>0</v>
      </c>
      <c r="AT28" s="13">
        <v>0</v>
      </c>
      <c r="AU28" s="13">
        <v>0</v>
      </c>
      <c r="AV28" s="13">
        <v>1.91</v>
      </c>
      <c r="AW28" s="13">
        <v>3.25</v>
      </c>
      <c r="AX28" s="13">
        <v>0.67</v>
      </c>
      <c r="AY28" s="13">
        <v>1.28</v>
      </c>
      <c r="AZ28" s="13">
        <v>0.75</v>
      </c>
      <c r="BA28" s="13">
        <v>0</v>
      </c>
      <c r="BB28" s="13">
        <v>0</v>
      </c>
      <c r="BC28" s="13">
        <v>0</v>
      </c>
      <c r="BD28" s="13">
        <v>0</v>
      </c>
      <c r="BE28" s="13">
        <v>1.1599999999999999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2.33</v>
      </c>
      <c r="BL28" s="13">
        <v>2.25</v>
      </c>
      <c r="BM28" s="13">
        <v>1.03</v>
      </c>
      <c r="BN28" s="13">
        <v>0</v>
      </c>
      <c r="BO28" s="13">
        <v>0</v>
      </c>
      <c r="BP28" s="13">
        <v>0</v>
      </c>
      <c r="BQ28" s="13">
        <v>1.34</v>
      </c>
      <c r="BR28" s="13">
        <v>3.75</v>
      </c>
      <c r="BS28" s="14">
        <v>21.31</v>
      </c>
      <c r="BT28" s="24">
        <f>'Employee Salaries'!$E$16</f>
        <v>26.041666666666668</v>
      </c>
      <c r="BU28" s="24">
        <f t="shared" si="0"/>
        <v>554.94791666666663</v>
      </c>
    </row>
    <row r="29" spans="1:73" ht="16" x14ac:dyDescent="0.2">
      <c r="A29" s="22"/>
      <c r="B29" s="2" t="s">
        <v>38</v>
      </c>
      <c r="C29" s="13">
        <v>2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1.5</v>
      </c>
      <c r="M29" s="15">
        <v>1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2.5</v>
      </c>
      <c r="AI29" s="24">
        <f>'Employee Salaries'!$E$10</f>
        <v>33.854166666666671</v>
      </c>
      <c r="AJ29" s="24">
        <f>AH29*AI29</f>
        <v>84.635416666666686</v>
      </c>
      <c r="AL29" s="22"/>
      <c r="AM29" s="2" t="s">
        <v>38</v>
      </c>
      <c r="AN29" s="13">
        <v>2</v>
      </c>
      <c r="AO29" s="15">
        <v>0</v>
      </c>
      <c r="AP29" s="15">
        <v>0</v>
      </c>
      <c r="AQ29" s="15">
        <v>1.58</v>
      </c>
      <c r="AR29" s="15">
        <v>0</v>
      </c>
      <c r="AS29" s="15">
        <v>0</v>
      </c>
      <c r="AT29" s="15">
        <v>0</v>
      </c>
      <c r="AU29" s="15">
        <v>0</v>
      </c>
      <c r="AV29" s="15">
        <v>1.91</v>
      </c>
      <c r="AW29" s="15">
        <v>1.33</v>
      </c>
      <c r="AX29" s="15">
        <v>0</v>
      </c>
      <c r="AY29" s="15">
        <v>1.28</v>
      </c>
      <c r="AZ29" s="15">
        <v>0.53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2.33</v>
      </c>
      <c r="BL29" s="15">
        <v>1.83</v>
      </c>
      <c r="BM29" s="15">
        <v>1.03</v>
      </c>
      <c r="BN29" s="15">
        <v>0</v>
      </c>
      <c r="BO29" s="15">
        <v>0</v>
      </c>
      <c r="BP29" s="15">
        <v>0</v>
      </c>
      <c r="BQ29" s="15">
        <v>1.34</v>
      </c>
      <c r="BR29" s="15">
        <v>3.75</v>
      </c>
      <c r="BS29" s="16">
        <v>16.91</v>
      </c>
      <c r="BT29" s="24">
        <f>'Employee Salaries'!$E$16</f>
        <v>26.041666666666668</v>
      </c>
      <c r="BU29" s="24">
        <f t="shared" si="0"/>
        <v>440.36458333333337</v>
      </c>
    </row>
    <row r="30" spans="1:73" ht="16" x14ac:dyDescent="0.2">
      <c r="A30" s="22"/>
      <c r="B30" s="2" t="s">
        <v>38</v>
      </c>
      <c r="C30" s="13">
        <v>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0.78</v>
      </c>
      <c r="AH30" s="16">
        <v>0.78</v>
      </c>
      <c r="AI30" s="24">
        <f>'Employee Salaries'!$E$12</f>
        <v>28.645833333333332</v>
      </c>
      <c r="AJ30" s="24">
        <f>AH30*AI30</f>
        <v>22.34375</v>
      </c>
      <c r="AL30" s="22"/>
      <c r="AM30" s="2" t="s">
        <v>47</v>
      </c>
      <c r="AN30" s="13">
        <v>1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1.42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0.42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6">
        <v>1.84</v>
      </c>
      <c r="BT30" s="24">
        <f>'Employee Salaries'!$E$16</f>
        <v>26.041666666666668</v>
      </c>
      <c r="BU30" s="24">
        <f t="shared" si="0"/>
        <v>47.916666666666671</v>
      </c>
    </row>
    <row r="31" spans="1:73" ht="16" x14ac:dyDescent="0.2">
      <c r="A31" s="22"/>
      <c r="B31" s="2" t="s">
        <v>38</v>
      </c>
      <c r="C31" s="13">
        <v>2</v>
      </c>
      <c r="D31" s="15">
        <v>0</v>
      </c>
      <c r="E31" s="15">
        <v>0</v>
      </c>
      <c r="F31" s="15">
        <v>1.58</v>
      </c>
      <c r="G31" s="15">
        <v>0</v>
      </c>
      <c r="H31" s="15">
        <v>0</v>
      </c>
      <c r="I31" s="15">
        <v>0</v>
      </c>
      <c r="J31" s="15">
        <v>0</v>
      </c>
      <c r="K31" s="15">
        <v>1.91</v>
      </c>
      <c r="L31" s="15">
        <v>1.33</v>
      </c>
      <c r="M31" s="15">
        <v>0</v>
      </c>
      <c r="N31" s="15">
        <v>1.28</v>
      </c>
      <c r="O31" s="15">
        <v>0.53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2.33</v>
      </c>
      <c r="AA31" s="15">
        <v>1.83</v>
      </c>
      <c r="AB31" s="15">
        <v>1.03</v>
      </c>
      <c r="AC31" s="15">
        <v>0</v>
      </c>
      <c r="AD31" s="15">
        <v>0</v>
      </c>
      <c r="AE31" s="15">
        <v>0</v>
      </c>
      <c r="AF31" s="15">
        <v>1.34</v>
      </c>
      <c r="AG31" s="15">
        <v>3.75</v>
      </c>
      <c r="AH31" s="16">
        <v>16.91</v>
      </c>
      <c r="AI31" s="24">
        <f>'Employee Salaries'!$E$16</f>
        <v>26.041666666666668</v>
      </c>
      <c r="AJ31" s="24">
        <f>AH31*AI31</f>
        <v>440.36458333333337</v>
      </c>
      <c r="AL31" s="22"/>
      <c r="AM31" s="2" t="s">
        <v>39</v>
      </c>
      <c r="AN31" s="13">
        <v>82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0.5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1.1599999999999999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6">
        <v>1.66</v>
      </c>
      <c r="BT31" s="24">
        <f>'Employee Salaries'!$E$16</f>
        <v>26.041666666666668</v>
      </c>
      <c r="BU31" s="24">
        <f t="shared" si="0"/>
        <v>43.229166666666664</v>
      </c>
    </row>
    <row r="32" spans="1:73" ht="16" x14ac:dyDescent="0.2">
      <c r="A32" s="22"/>
      <c r="B32" s="2" t="s">
        <v>38</v>
      </c>
      <c r="C32" s="13">
        <v>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0.92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6">
        <v>0.92</v>
      </c>
      <c r="AI32" s="24">
        <f>'Employee Salaries'!$E$28</f>
        <v>41.666666666666671</v>
      </c>
      <c r="AJ32" s="24">
        <f>AH32*AI32</f>
        <v>38.333333333333343</v>
      </c>
      <c r="AL32" s="22"/>
      <c r="AM32" s="2" t="s">
        <v>30</v>
      </c>
      <c r="AN32" s="13">
        <v>14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0.67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6">
        <v>0.67</v>
      </c>
      <c r="BT32" s="24">
        <f>'Employee Salaries'!$E$16</f>
        <v>26.041666666666668</v>
      </c>
      <c r="BU32" s="24">
        <f t="shared" si="0"/>
        <v>17.447916666666668</v>
      </c>
    </row>
    <row r="33" spans="1:73" ht="16" x14ac:dyDescent="0.2">
      <c r="A33" s="22"/>
      <c r="B33" s="2" t="s">
        <v>38</v>
      </c>
      <c r="C33" s="13">
        <v>2</v>
      </c>
      <c r="D33" s="15">
        <v>0</v>
      </c>
      <c r="E33" s="15">
        <v>0.61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6">
        <v>0.61</v>
      </c>
      <c r="AI33" s="24">
        <f>'Employee Salaries'!$E$30</f>
        <v>36.458333333333329</v>
      </c>
      <c r="AJ33" s="24">
        <f>AH33*AI33</f>
        <v>22.239583333333329</v>
      </c>
      <c r="AL33" s="22"/>
      <c r="AM33" s="2" t="s">
        <v>61</v>
      </c>
      <c r="AN33" s="13">
        <v>38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0.22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6">
        <v>0.22</v>
      </c>
      <c r="BT33" s="24">
        <f>'Employee Salaries'!$E$16</f>
        <v>26.041666666666668</v>
      </c>
      <c r="BU33" s="24">
        <f t="shared" si="0"/>
        <v>5.729166666666667</v>
      </c>
    </row>
    <row r="34" spans="1:73" ht="16" x14ac:dyDescent="0.2">
      <c r="A34" s="22"/>
      <c r="B34" s="2" t="s">
        <v>38</v>
      </c>
      <c r="C34" s="13">
        <v>2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0.52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6">
        <v>0.52</v>
      </c>
      <c r="AI34" s="24">
        <f>'Employee Salaries'!$E$44</f>
        <v>34.895833333333329</v>
      </c>
      <c r="AJ34" s="24">
        <f>AH34*AI34</f>
        <v>18.145833333333332</v>
      </c>
      <c r="AL34" s="2" t="s">
        <v>40</v>
      </c>
      <c r="AM34" s="2" t="s">
        <v>25</v>
      </c>
      <c r="AN34" s="22"/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0.89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6.52</v>
      </c>
      <c r="BM34" s="13">
        <v>7.5</v>
      </c>
      <c r="BN34" s="13">
        <v>14.33</v>
      </c>
      <c r="BO34" s="13">
        <v>3.5</v>
      </c>
      <c r="BP34" s="13">
        <v>0</v>
      </c>
      <c r="BQ34" s="13">
        <v>0</v>
      </c>
      <c r="BR34" s="13">
        <v>0</v>
      </c>
      <c r="BS34" s="14">
        <v>32.74</v>
      </c>
      <c r="BT34" s="24">
        <f>'Employee Salaries'!$E$18</f>
        <v>25</v>
      </c>
      <c r="BU34" s="24">
        <f t="shared" si="0"/>
        <v>818.5</v>
      </c>
    </row>
    <row r="35" spans="1:73" ht="16" x14ac:dyDescent="0.2">
      <c r="A35" s="22"/>
      <c r="B35" s="2" t="s">
        <v>38</v>
      </c>
      <c r="C35" s="13">
        <v>2</v>
      </c>
      <c r="D35" s="15">
        <v>1.25</v>
      </c>
      <c r="E35" s="15">
        <v>0</v>
      </c>
      <c r="F35" s="15">
        <v>0</v>
      </c>
      <c r="G35" s="15">
        <v>0</v>
      </c>
      <c r="H35" s="15">
        <v>1.07</v>
      </c>
      <c r="I35" s="15">
        <v>0</v>
      </c>
      <c r="J35" s="15">
        <v>0</v>
      </c>
      <c r="K35" s="15">
        <v>0.66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0.55000000000000004</v>
      </c>
      <c r="AA35" s="15">
        <v>0</v>
      </c>
      <c r="AB35" s="15">
        <v>1.33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6">
        <v>4.8499999999999996</v>
      </c>
      <c r="AI35" s="24">
        <f>'Employee Salaries'!$E$54</f>
        <v>25</v>
      </c>
      <c r="AJ35" s="24">
        <f>AH35*AI35</f>
        <v>121.24999999999999</v>
      </c>
      <c r="AK35" s="24"/>
      <c r="AL35" s="22"/>
      <c r="AM35" s="2" t="s">
        <v>70</v>
      </c>
      <c r="AN35" s="13">
        <v>36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0.89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6.52</v>
      </c>
      <c r="BM35" s="15">
        <v>7.5</v>
      </c>
      <c r="BN35" s="15">
        <v>14.33</v>
      </c>
      <c r="BO35" s="15">
        <v>3.5</v>
      </c>
      <c r="BP35" s="15">
        <v>0</v>
      </c>
      <c r="BQ35" s="15">
        <v>0</v>
      </c>
      <c r="BR35" s="15">
        <v>0</v>
      </c>
      <c r="BS35" s="16">
        <v>32.74</v>
      </c>
      <c r="BT35" s="24">
        <f>'Employee Salaries'!$E$18</f>
        <v>25</v>
      </c>
      <c r="BU35" s="24">
        <f t="shared" si="0"/>
        <v>818.5</v>
      </c>
    </row>
    <row r="36" spans="1:73" ht="16" x14ac:dyDescent="0.2">
      <c r="A36" s="22"/>
      <c r="B36" s="2"/>
      <c r="C36" s="13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6"/>
      <c r="AI36" s="24"/>
      <c r="AJ36" s="46">
        <f>SUM(AJ29:AJ35)</f>
        <v>747.31250000000011</v>
      </c>
      <c r="AK36" s="24"/>
      <c r="AL36" s="2" t="s">
        <v>42</v>
      </c>
      <c r="AM36" s="2" t="s">
        <v>25</v>
      </c>
      <c r="AN36" s="22"/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3.49</v>
      </c>
      <c r="BD36" s="13">
        <v>1.98</v>
      </c>
      <c r="BE36" s="13">
        <v>2.19</v>
      </c>
      <c r="BF36" s="13">
        <v>1.93</v>
      </c>
      <c r="BG36" s="13">
        <v>0</v>
      </c>
      <c r="BH36" s="13">
        <v>0</v>
      </c>
      <c r="BI36" s="13">
        <v>0</v>
      </c>
      <c r="BJ36" s="13">
        <v>0</v>
      </c>
      <c r="BK36" s="13">
        <v>0.75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4">
        <v>10.33</v>
      </c>
      <c r="BT36" s="24">
        <f>'Employee Salaries'!$E$20</f>
        <v>24.479166666666664</v>
      </c>
      <c r="BU36" s="24">
        <f t="shared" si="0"/>
        <v>252.86979166666666</v>
      </c>
    </row>
    <row r="37" spans="1:73" ht="16" x14ac:dyDescent="0.2">
      <c r="A37" s="22"/>
      <c r="B37" s="2" t="s">
        <v>50</v>
      </c>
      <c r="C37" s="13">
        <v>34</v>
      </c>
      <c r="D37" s="15">
        <v>0.12</v>
      </c>
      <c r="E37" s="15">
        <v>0.84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1.1499999999999999</v>
      </c>
      <c r="M37" s="15">
        <v>0.24</v>
      </c>
      <c r="N37" s="15">
        <v>0</v>
      </c>
      <c r="O37" s="15">
        <v>0.27</v>
      </c>
      <c r="P37" s="15">
        <v>0</v>
      </c>
      <c r="Q37" s="15">
        <v>0</v>
      </c>
      <c r="R37" s="15">
        <v>0.25</v>
      </c>
      <c r="S37" s="15">
        <v>0</v>
      </c>
      <c r="T37" s="15">
        <v>0.57999999999999996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1.19</v>
      </c>
      <c r="AA37" s="15">
        <v>0.28000000000000003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6">
        <v>4.92</v>
      </c>
      <c r="AI37" s="24">
        <f>'Employee Salaries'!$E$14</f>
        <v>34.895833333333329</v>
      </c>
      <c r="AJ37" s="24">
        <f>AH37*AI37</f>
        <v>171.68749999999997</v>
      </c>
      <c r="AL37" s="22"/>
      <c r="AM37" s="2" t="s">
        <v>47</v>
      </c>
      <c r="AN37" s="13">
        <v>1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3.49</v>
      </c>
      <c r="BD37" s="15">
        <v>1.98</v>
      </c>
      <c r="BE37" s="15">
        <v>2.19</v>
      </c>
      <c r="BF37" s="15">
        <v>1.53</v>
      </c>
      <c r="BG37" s="15">
        <v>0</v>
      </c>
      <c r="BH37" s="15">
        <v>0</v>
      </c>
      <c r="BI37" s="15">
        <v>0</v>
      </c>
      <c r="BJ37" s="15">
        <v>0</v>
      </c>
      <c r="BK37" s="15">
        <v>0.75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6">
        <v>9.93</v>
      </c>
      <c r="BT37" s="24">
        <f>'Employee Salaries'!$E$20</f>
        <v>24.479166666666664</v>
      </c>
      <c r="BU37" s="24">
        <f t="shared" si="0"/>
        <v>243.07812499999997</v>
      </c>
    </row>
    <row r="38" spans="1:73" ht="16" x14ac:dyDescent="0.2">
      <c r="A38" s="22"/>
      <c r="B38" s="2" t="s">
        <v>50</v>
      </c>
      <c r="C38" s="13">
        <v>34</v>
      </c>
      <c r="D38" s="15">
        <v>0.67</v>
      </c>
      <c r="E38" s="15">
        <v>0.98</v>
      </c>
      <c r="F38" s="15">
        <v>1.26</v>
      </c>
      <c r="G38" s="15">
        <v>0</v>
      </c>
      <c r="H38" s="15">
        <v>1.6</v>
      </c>
      <c r="I38" s="15">
        <v>0</v>
      </c>
      <c r="J38" s="15">
        <v>0</v>
      </c>
      <c r="K38" s="15">
        <v>0.4</v>
      </c>
      <c r="L38" s="15">
        <v>1.83</v>
      </c>
      <c r="M38" s="15">
        <v>0.85</v>
      </c>
      <c r="N38" s="15">
        <v>0.17</v>
      </c>
      <c r="O38" s="15">
        <v>2.42</v>
      </c>
      <c r="P38" s="15">
        <v>0</v>
      </c>
      <c r="Q38" s="15">
        <v>0</v>
      </c>
      <c r="R38" s="15">
        <v>0.35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2.2000000000000002</v>
      </c>
      <c r="AG38" s="15">
        <v>2.1800000000000002</v>
      </c>
      <c r="AH38" s="16">
        <v>14.92</v>
      </c>
      <c r="AI38" s="24">
        <f>'Employee Salaries'!$E$44</f>
        <v>34.895833333333329</v>
      </c>
      <c r="AJ38" s="24">
        <f>AH38*AI38</f>
        <v>520.64583333333326</v>
      </c>
      <c r="AK38" s="24"/>
      <c r="AL38" s="22"/>
      <c r="AM38" s="2" t="s">
        <v>39</v>
      </c>
      <c r="AN38" s="13">
        <v>82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0.4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6">
        <v>0.4</v>
      </c>
      <c r="BT38" s="24">
        <f>'Employee Salaries'!$E$20</f>
        <v>24.479166666666664</v>
      </c>
      <c r="BU38" s="24">
        <f t="shared" si="0"/>
        <v>9.7916666666666661</v>
      </c>
    </row>
    <row r="39" spans="1:73" ht="16" x14ac:dyDescent="0.2">
      <c r="A39" s="22"/>
      <c r="B39" s="2"/>
      <c r="C39" s="13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24"/>
      <c r="AJ39" s="46">
        <f>SUM(AJ37:AJ38)</f>
        <v>692.33333333333326</v>
      </c>
      <c r="AK39" s="24"/>
      <c r="AL39" s="2" t="s">
        <v>43</v>
      </c>
      <c r="AM39" s="2" t="s">
        <v>25</v>
      </c>
      <c r="AN39" s="22"/>
      <c r="AO39" s="13">
        <v>1.0900000000000001</v>
      </c>
      <c r="AP39" s="13">
        <v>1.76</v>
      </c>
      <c r="AQ39" s="13">
        <v>1.38</v>
      </c>
      <c r="AR39" s="13">
        <v>1.18</v>
      </c>
      <c r="AS39" s="13">
        <v>0.56999999999999995</v>
      </c>
      <c r="AT39" s="13">
        <v>3.01</v>
      </c>
      <c r="AU39" s="13">
        <v>2.14</v>
      </c>
      <c r="AV39" s="13">
        <v>1.97</v>
      </c>
      <c r="AW39" s="13">
        <v>1.27</v>
      </c>
      <c r="AX39" s="13">
        <v>1.84</v>
      </c>
      <c r="AY39" s="13">
        <v>1.41</v>
      </c>
      <c r="AZ39" s="13">
        <v>0.72</v>
      </c>
      <c r="BA39" s="13">
        <v>1.31</v>
      </c>
      <c r="BB39" s="13">
        <v>0</v>
      </c>
      <c r="BC39" s="13">
        <v>1.87</v>
      </c>
      <c r="BD39" s="13">
        <v>1.68</v>
      </c>
      <c r="BE39" s="13">
        <v>0</v>
      </c>
      <c r="BF39" s="13">
        <v>0</v>
      </c>
      <c r="BG39" s="13">
        <v>1.05</v>
      </c>
      <c r="BH39" s="13">
        <v>2.25</v>
      </c>
      <c r="BI39" s="13">
        <v>0</v>
      </c>
      <c r="BJ39" s="13">
        <v>1.04</v>
      </c>
      <c r="BK39" s="13">
        <v>1.8</v>
      </c>
      <c r="BL39" s="13">
        <v>1.04</v>
      </c>
      <c r="BM39" s="13">
        <v>0.55000000000000004</v>
      </c>
      <c r="BN39" s="13">
        <v>0.51</v>
      </c>
      <c r="BO39" s="13">
        <v>0</v>
      </c>
      <c r="BP39" s="13">
        <v>0</v>
      </c>
      <c r="BQ39" s="13">
        <v>1.35</v>
      </c>
      <c r="BR39" s="13">
        <v>0.3</v>
      </c>
      <c r="BS39" s="14">
        <v>33.07</v>
      </c>
      <c r="BT39" s="24">
        <f>'Employee Salaries'!$E$22</f>
        <v>26.041666666666668</v>
      </c>
      <c r="BU39" s="24">
        <f t="shared" si="0"/>
        <v>861.19791666666674</v>
      </c>
    </row>
    <row r="40" spans="1:73" ht="16" x14ac:dyDescent="0.2">
      <c r="A40" s="22"/>
      <c r="B40" s="2" t="s">
        <v>30</v>
      </c>
      <c r="C40" s="13">
        <v>14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0.6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2.08</v>
      </c>
      <c r="U40" s="15">
        <v>1.34</v>
      </c>
      <c r="V40" s="15">
        <v>0</v>
      </c>
      <c r="W40" s="15">
        <v>0</v>
      </c>
      <c r="X40" s="15">
        <v>0</v>
      </c>
      <c r="Y40" s="15">
        <v>0</v>
      </c>
      <c r="Z40" s="15">
        <v>2.46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6">
        <v>6.49</v>
      </c>
      <c r="AI40" s="24">
        <f>'Employee Salaries'!$E$2</f>
        <v>32.552083333333329</v>
      </c>
      <c r="AJ40" s="24">
        <f>AH40*AI40</f>
        <v>211.26302083333331</v>
      </c>
      <c r="AL40" s="22"/>
      <c r="AM40" s="2" t="s">
        <v>30</v>
      </c>
      <c r="AN40" s="13">
        <v>14</v>
      </c>
      <c r="AO40" s="15">
        <v>1.0900000000000001</v>
      </c>
      <c r="AP40" s="15">
        <v>1.76</v>
      </c>
      <c r="AQ40" s="15">
        <v>1.38</v>
      </c>
      <c r="AR40" s="15">
        <v>1.18</v>
      </c>
      <c r="AS40" s="15">
        <v>0.56999999999999995</v>
      </c>
      <c r="AT40" s="15">
        <v>3.01</v>
      </c>
      <c r="AU40" s="15">
        <v>2.14</v>
      </c>
      <c r="AV40" s="15">
        <v>1.97</v>
      </c>
      <c r="AW40" s="15">
        <v>1.27</v>
      </c>
      <c r="AX40" s="15">
        <v>1.84</v>
      </c>
      <c r="AY40" s="15">
        <v>1.41</v>
      </c>
      <c r="AZ40" s="15">
        <v>0.72</v>
      </c>
      <c r="BA40" s="15">
        <v>1.31</v>
      </c>
      <c r="BB40" s="15">
        <v>0</v>
      </c>
      <c r="BC40" s="15">
        <v>1.87</v>
      </c>
      <c r="BD40" s="15">
        <v>1.68</v>
      </c>
      <c r="BE40" s="15">
        <v>0</v>
      </c>
      <c r="BF40" s="15">
        <v>0</v>
      </c>
      <c r="BG40" s="15">
        <v>1.05</v>
      </c>
      <c r="BH40" s="15">
        <v>2.25</v>
      </c>
      <c r="BI40" s="15">
        <v>0</v>
      </c>
      <c r="BJ40" s="15">
        <v>1.04</v>
      </c>
      <c r="BK40" s="15">
        <v>1.8</v>
      </c>
      <c r="BL40" s="15">
        <v>1.04</v>
      </c>
      <c r="BM40" s="15">
        <v>0.55000000000000004</v>
      </c>
      <c r="BN40" s="15">
        <v>0.51</v>
      </c>
      <c r="BO40" s="15">
        <v>0</v>
      </c>
      <c r="BP40" s="15">
        <v>0</v>
      </c>
      <c r="BQ40" s="15">
        <v>1.35</v>
      </c>
      <c r="BR40" s="15">
        <v>0.3</v>
      </c>
      <c r="BS40" s="16">
        <v>33.07</v>
      </c>
      <c r="BT40" s="24">
        <f>'Employee Salaries'!$E$22</f>
        <v>26.041666666666668</v>
      </c>
      <c r="BU40" s="24">
        <f t="shared" si="0"/>
        <v>861.19791666666674</v>
      </c>
    </row>
    <row r="41" spans="1:73" ht="16" x14ac:dyDescent="0.2">
      <c r="A41" s="22"/>
      <c r="B41" s="2" t="s">
        <v>30</v>
      </c>
      <c r="C41" s="13">
        <v>14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1.57</v>
      </c>
      <c r="L41" s="15">
        <v>0</v>
      </c>
      <c r="M41" s="15">
        <v>6.87</v>
      </c>
      <c r="N41" s="15">
        <v>1.68</v>
      </c>
      <c r="O41" s="15">
        <v>0</v>
      </c>
      <c r="P41" s="15">
        <v>1.5</v>
      </c>
      <c r="Q41" s="15">
        <v>0</v>
      </c>
      <c r="R41" s="15">
        <v>3.04</v>
      </c>
      <c r="S41" s="15">
        <v>6.18</v>
      </c>
      <c r="T41" s="15">
        <v>5</v>
      </c>
      <c r="U41" s="15">
        <v>0</v>
      </c>
      <c r="V41" s="15">
        <v>0</v>
      </c>
      <c r="W41" s="15">
        <v>1.8</v>
      </c>
      <c r="X41" s="15">
        <v>1.46</v>
      </c>
      <c r="Y41" s="15">
        <v>0.53</v>
      </c>
      <c r="Z41" s="15">
        <v>0</v>
      </c>
      <c r="AA41" s="15">
        <v>0</v>
      </c>
      <c r="AB41" s="15">
        <v>1.94</v>
      </c>
      <c r="AC41" s="15">
        <v>1.05</v>
      </c>
      <c r="AD41" s="15">
        <v>0</v>
      </c>
      <c r="AE41" s="15">
        <v>0</v>
      </c>
      <c r="AF41" s="15">
        <v>1.2</v>
      </c>
      <c r="AG41" s="15">
        <v>0</v>
      </c>
      <c r="AH41" s="16">
        <v>33.82</v>
      </c>
      <c r="AI41" s="24">
        <f>'Employee Salaries'!$E$6</f>
        <v>26.041666666666668</v>
      </c>
      <c r="AJ41" s="24">
        <f>AH41*AI41</f>
        <v>880.72916666666674</v>
      </c>
      <c r="AL41" s="2" t="s">
        <v>48</v>
      </c>
      <c r="AM41" s="2" t="s">
        <v>25</v>
      </c>
      <c r="AN41" s="22"/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1.59</v>
      </c>
      <c r="AX41" s="13">
        <v>0.89</v>
      </c>
      <c r="AY41" s="13">
        <v>0</v>
      </c>
      <c r="AZ41" s="13">
        <v>1.99</v>
      </c>
      <c r="BA41" s="13">
        <v>0</v>
      </c>
      <c r="BB41" s="13">
        <v>0</v>
      </c>
      <c r="BC41" s="13">
        <v>5.48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5.58</v>
      </c>
      <c r="BL41" s="13">
        <v>1.48</v>
      </c>
      <c r="BM41" s="13">
        <v>0</v>
      </c>
      <c r="BN41" s="13">
        <v>0</v>
      </c>
      <c r="BO41" s="13">
        <v>0</v>
      </c>
      <c r="BP41" s="13">
        <v>0</v>
      </c>
      <c r="BQ41" s="13">
        <v>2.2999999999999998</v>
      </c>
      <c r="BR41" s="13">
        <v>1.45</v>
      </c>
      <c r="BS41" s="14">
        <v>20.77</v>
      </c>
      <c r="BT41" s="24">
        <f>'Employee Salaries'!$E$24</f>
        <v>23.958333333333336</v>
      </c>
      <c r="BU41" s="24">
        <f t="shared" si="0"/>
        <v>497.61458333333337</v>
      </c>
    </row>
    <row r="42" spans="1:73" ht="16" x14ac:dyDescent="0.2">
      <c r="A42" s="22"/>
      <c r="B42" s="2" t="s">
        <v>30</v>
      </c>
      <c r="C42" s="13">
        <v>14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3.33</v>
      </c>
      <c r="V42" s="15">
        <v>0</v>
      </c>
      <c r="W42" s="15">
        <v>0</v>
      </c>
      <c r="X42" s="15">
        <v>0</v>
      </c>
      <c r="Y42" s="15">
        <v>5.46</v>
      </c>
      <c r="Z42" s="15">
        <v>2.84</v>
      </c>
      <c r="AA42" s="15">
        <v>5.82</v>
      </c>
      <c r="AB42" s="15">
        <v>4.6900000000000004</v>
      </c>
      <c r="AC42" s="15">
        <v>8.14</v>
      </c>
      <c r="AD42" s="15">
        <v>0</v>
      </c>
      <c r="AE42" s="15">
        <v>0</v>
      </c>
      <c r="AF42" s="15">
        <v>0</v>
      </c>
      <c r="AG42" s="15">
        <v>0</v>
      </c>
      <c r="AH42" s="16">
        <v>30.28</v>
      </c>
      <c r="AI42" s="24">
        <f>'Employee Salaries'!$E$8</f>
        <v>28.645833333333332</v>
      </c>
      <c r="AJ42" s="24">
        <f>AH42*AI42</f>
        <v>867.39583333333337</v>
      </c>
      <c r="AL42" s="22"/>
      <c r="AM42" s="2" t="s">
        <v>30</v>
      </c>
      <c r="AN42" s="13">
        <v>14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0.89</v>
      </c>
      <c r="AY42" s="15">
        <v>0</v>
      </c>
      <c r="AZ42" s="15">
        <v>1.99</v>
      </c>
      <c r="BA42" s="15">
        <v>0</v>
      </c>
      <c r="BB42" s="15">
        <v>0</v>
      </c>
      <c r="BC42" s="15">
        <v>5.48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5.15</v>
      </c>
      <c r="BL42" s="15">
        <v>1.48</v>
      </c>
      <c r="BM42" s="15">
        <v>0</v>
      </c>
      <c r="BN42" s="15">
        <v>0</v>
      </c>
      <c r="BO42" s="15">
        <v>0</v>
      </c>
      <c r="BP42" s="15">
        <v>0</v>
      </c>
      <c r="BQ42" s="15">
        <v>2.2999999999999998</v>
      </c>
      <c r="BR42" s="15">
        <v>1.45</v>
      </c>
      <c r="BS42" s="16">
        <v>18.75</v>
      </c>
      <c r="BT42" s="24">
        <f>'Employee Salaries'!$E$24</f>
        <v>23.958333333333336</v>
      </c>
      <c r="BU42" s="24">
        <f t="shared" si="0"/>
        <v>449.21875000000006</v>
      </c>
    </row>
    <row r="43" spans="1:73" ht="16" x14ac:dyDescent="0.2">
      <c r="A43" s="22"/>
      <c r="B43" s="2" t="s">
        <v>30</v>
      </c>
      <c r="C43" s="13">
        <v>14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0.75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4.75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6">
        <v>5.5</v>
      </c>
      <c r="AI43" s="24">
        <f>'Employee Salaries'!$E$10</f>
        <v>33.854166666666671</v>
      </c>
      <c r="AJ43" s="24">
        <f>AH43*AI43</f>
        <v>186.19791666666669</v>
      </c>
      <c r="AL43" s="22"/>
      <c r="AM43" s="2" t="s">
        <v>35</v>
      </c>
      <c r="AN43" s="13">
        <v>42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1.59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0.43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6">
        <v>2.02</v>
      </c>
      <c r="BT43" s="24">
        <f>'Employee Salaries'!$E$24</f>
        <v>23.958333333333336</v>
      </c>
      <c r="BU43" s="24">
        <f t="shared" si="0"/>
        <v>48.395833333333336</v>
      </c>
    </row>
    <row r="44" spans="1:73" ht="16" x14ac:dyDescent="0.2">
      <c r="A44" s="22"/>
      <c r="B44" s="2" t="s">
        <v>30</v>
      </c>
      <c r="C44" s="13">
        <v>14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6.11</v>
      </c>
      <c r="AB44" s="15">
        <v>7.47</v>
      </c>
      <c r="AC44" s="15">
        <v>0</v>
      </c>
      <c r="AD44" s="15">
        <v>0</v>
      </c>
      <c r="AE44" s="15">
        <v>0</v>
      </c>
      <c r="AF44" s="15">
        <v>4.55</v>
      </c>
      <c r="AG44" s="15">
        <v>1.5</v>
      </c>
      <c r="AH44" s="16">
        <v>19.63</v>
      </c>
      <c r="AI44" s="24">
        <f>'Employee Salaries'!$E$12</f>
        <v>28.645833333333332</v>
      </c>
      <c r="AJ44" s="24">
        <f>AH44*AI44</f>
        <v>562.31770833333326</v>
      </c>
      <c r="AL44" s="2" t="s">
        <v>49</v>
      </c>
      <c r="AM44" s="2" t="s">
        <v>25</v>
      </c>
      <c r="AN44" s="22"/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3.23</v>
      </c>
      <c r="BA44" s="13">
        <v>0</v>
      </c>
      <c r="BB44" s="13">
        <v>0</v>
      </c>
      <c r="BC44" s="13">
        <v>6.54</v>
      </c>
      <c r="BD44" s="13">
        <v>0.48</v>
      </c>
      <c r="BE44" s="13">
        <v>2.16</v>
      </c>
      <c r="BF44" s="13">
        <v>5.19</v>
      </c>
      <c r="BG44" s="13">
        <v>0</v>
      </c>
      <c r="BH44" s="13">
        <v>0</v>
      </c>
      <c r="BI44" s="13">
        <v>0</v>
      </c>
      <c r="BJ44" s="13">
        <v>0</v>
      </c>
      <c r="BK44" s="13">
        <v>0.49</v>
      </c>
      <c r="BL44" s="13">
        <v>0</v>
      </c>
      <c r="BM44" s="13">
        <v>1.54</v>
      </c>
      <c r="BN44" s="13">
        <v>0</v>
      </c>
      <c r="BO44" s="13">
        <v>0</v>
      </c>
      <c r="BP44" s="13">
        <v>0</v>
      </c>
      <c r="BQ44" s="13">
        <v>0</v>
      </c>
      <c r="BR44" s="13">
        <v>0.28999999999999998</v>
      </c>
      <c r="BS44" s="14">
        <v>19.93</v>
      </c>
      <c r="BT44" s="24">
        <f>'Employee Salaries'!$E$26</f>
        <v>26.5625</v>
      </c>
      <c r="BU44" s="24">
        <f t="shared" si="0"/>
        <v>529.390625</v>
      </c>
    </row>
    <row r="45" spans="1:73" ht="16" x14ac:dyDescent="0.2">
      <c r="A45" s="22"/>
      <c r="B45" s="2" t="s">
        <v>30</v>
      </c>
      <c r="C45" s="13">
        <v>14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0.67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6">
        <v>0.67</v>
      </c>
      <c r="AI45" s="24">
        <f>'Employee Salaries'!$E$16</f>
        <v>26.041666666666668</v>
      </c>
      <c r="AJ45" s="24">
        <f>AH45*AI45</f>
        <v>17.447916666666668</v>
      </c>
      <c r="AL45" s="22"/>
      <c r="AM45" s="2" t="s">
        <v>30</v>
      </c>
      <c r="AN45" s="13">
        <v>14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3.23</v>
      </c>
      <c r="BA45" s="15">
        <v>0</v>
      </c>
      <c r="BB45" s="15">
        <v>0</v>
      </c>
      <c r="BC45" s="15">
        <v>1.88</v>
      </c>
      <c r="BD45" s="15">
        <v>0</v>
      </c>
      <c r="BE45" s="15">
        <v>2.16</v>
      </c>
      <c r="BF45" s="15">
        <v>5.19</v>
      </c>
      <c r="BG45" s="15">
        <v>0</v>
      </c>
      <c r="BH45" s="15">
        <v>0</v>
      </c>
      <c r="BI45" s="15">
        <v>0</v>
      </c>
      <c r="BJ45" s="15">
        <v>0</v>
      </c>
      <c r="BK45" s="15">
        <v>0.49</v>
      </c>
      <c r="BL45" s="15">
        <v>0</v>
      </c>
      <c r="BM45" s="15">
        <v>1.54</v>
      </c>
      <c r="BN45" s="15">
        <v>0</v>
      </c>
      <c r="BO45" s="15">
        <v>0</v>
      </c>
      <c r="BP45" s="15">
        <v>0</v>
      </c>
      <c r="BQ45" s="15">
        <v>0</v>
      </c>
      <c r="BR45" s="15">
        <v>0.28999999999999998</v>
      </c>
      <c r="BS45" s="16">
        <v>14.78</v>
      </c>
      <c r="BT45" s="24">
        <f>'Employee Salaries'!$E$26</f>
        <v>26.5625</v>
      </c>
      <c r="BU45" s="24">
        <f t="shared" si="0"/>
        <v>392.59375</v>
      </c>
    </row>
    <row r="46" spans="1:73" ht="16" x14ac:dyDescent="0.2">
      <c r="A46" s="22"/>
      <c r="B46" s="2" t="s">
        <v>30</v>
      </c>
      <c r="C46" s="13">
        <v>14</v>
      </c>
      <c r="D46" s="15">
        <v>1.0900000000000001</v>
      </c>
      <c r="E46" s="15">
        <v>1.76</v>
      </c>
      <c r="F46" s="15">
        <v>1.38</v>
      </c>
      <c r="G46" s="15">
        <v>1.18</v>
      </c>
      <c r="H46" s="15">
        <v>0.56999999999999995</v>
      </c>
      <c r="I46" s="15">
        <v>3.01</v>
      </c>
      <c r="J46" s="15">
        <v>2.14</v>
      </c>
      <c r="K46" s="15">
        <v>1.97</v>
      </c>
      <c r="L46" s="15">
        <v>1.27</v>
      </c>
      <c r="M46" s="15">
        <v>1.84</v>
      </c>
      <c r="N46" s="15">
        <v>1.41</v>
      </c>
      <c r="O46" s="15">
        <v>0.72</v>
      </c>
      <c r="P46" s="15">
        <v>1.31</v>
      </c>
      <c r="Q46" s="15">
        <v>0</v>
      </c>
      <c r="R46" s="15">
        <v>1.87</v>
      </c>
      <c r="S46" s="15">
        <v>1.68</v>
      </c>
      <c r="T46" s="15">
        <v>0</v>
      </c>
      <c r="U46" s="15">
        <v>0</v>
      </c>
      <c r="V46" s="15">
        <v>1.05</v>
      </c>
      <c r="W46" s="15">
        <v>2.25</v>
      </c>
      <c r="X46" s="15">
        <v>0</v>
      </c>
      <c r="Y46" s="15">
        <v>1.04</v>
      </c>
      <c r="Z46" s="15">
        <v>1.8</v>
      </c>
      <c r="AA46" s="15">
        <v>1.04</v>
      </c>
      <c r="AB46" s="15">
        <v>0.55000000000000004</v>
      </c>
      <c r="AC46" s="15">
        <v>0.51</v>
      </c>
      <c r="AD46" s="15">
        <v>0</v>
      </c>
      <c r="AE46" s="15">
        <v>0</v>
      </c>
      <c r="AF46" s="15">
        <v>1.35</v>
      </c>
      <c r="AG46" s="15">
        <v>0.3</v>
      </c>
      <c r="AH46" s="16">
        <v>33.07</v>
      </c>
      <c r="AI46" s="24">
        <f>'Employee Salaries'!$E$22</f>
        <v>26.041666666666668</v>
      </c>
      <c r="AJ46" s="24">
        <f>AH46*AI46</f>
        <v>861.19791666666674</v>
      </c>
      <c r="AL46" s="22"/>
      <c r="AM46" s="2" t="s">
        <v>35</v>
      </c>
      <c r="AN46" s="13">
        <v>42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4.66</v>
      </c>
      <c r="BD46" s="15">
        <v>0.48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6">
        <v>5.14</v>
      </c>
      <c r="BT46" s="24">
        <f>'Employee Salaries'!$E$26</f>
        <v>26.5625</v>
      </c>
      <c r="BU46" s="24">
        <f t="shared" si="0"/>
        <v>136.53125</v>
      </c>
    </row>
    <row r="47" spans="1:73" ht="16" x14ac:dyDescent="0.2">
      <c r="A47" s="22"/>
      <c r="B47" s="2" t="s">
        <v>30</v>
      </c>
      <c r="C47" s="13">
        <v>14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0.89</v>
      </c>
      <c r="N47" s="15">
        <v>0</v>
      </c>
      <c r="O47" s="15">
        <v>1.99</v>
      </c>
      <c r="P47" s="15">
        <v>0</v>
      </c>
      <c r="Q47" s="15">
        <v>0</v>
      </c>
      <c r="R47" s="15">
        <v>5.48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5.15</v>
      </c>
      <c r="AA47" s="15">
        <v>1.48</v>
      </c>
      <c r="AB47" s="15">
        <v>0</v>
      </c>
      <c r="AC47" s="15">
        <v>0</v>
      </c>
      <c r="AD47" s="15">
        <v>0</v>
      </c>
      <c r="AE47" s="15">
        <v>0</v>
      </c>
      <c r="AF47" s="15">
        <v>2.2999999999999998</v>
      </c>
      <c r="AG47" s="15">
        <v>1.45</v>
      </c>
      <c r="AH47" s="16">
        <v>18.75</v>
      </c>
      <c r="AI47" s="24">
        <f>'Employee Salaries'!$E$24</f>
        <v>23.958333333333336</v>
      </c>
      <c r="AJ47" s="24">
        <f>AH47*AI47</f>
        <v>449.21875000000006</v>
      </c>
      <c r="AL47" s="2" t="s">
        <v>51</v>
      </c>
      <c r="AM47" s="2" t="s">
        <v>25</v>
      </c>
      <c r="AN47" s="22"/>
      <c r="AO47" s="13">
        <v>0</v>
      </c>
      <c r="AP47" s="13">
        <v>0</v>
      </c>
      <c r="AQ47" s="13">
        <v>0.22</v>
      </c>
      <c r="AR47" s="13">
        <v>0</v>
      </c>
      <c r="AS47" s="13">
        <v>0</v>
      </c>
      <c r="AT47" s="13">
        <v>0</v>
      </c>
      <c r="AU47" s="13">
        <v>0</v>
      </c>
      <c r="AV47" s="13">
        <v>0.48</v>
      </c>
      <c r="AW47" s="13">
        <v>0</v>
      </c>
      <c r="AX47" s="13">
        <v>1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1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0.92</v>
      </c>
      <c r="BM47" s="13">
        <v>0.25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4">
        <v>3.86</v>
      </c>
      <c r="BT47" s="24">
        <f>'Employee Salaries'!$E$28</f>
        <v>41.666666666666671</v>
      </c>
      <c r="BU47" s="24">
        <f t="shared" si="0"/>
        <v>160.83333333333334</v>
      </c>
    </row>
    <row r="48" spans="1:73" ht="16" x14ac:dyDescent="0.2">
      <c r="A48" s="22"/>
      <c r="B48" s="2" t="s">
        <v>30</v>
      </c>
      <c r="C48" s="13">
        <v>14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3.23</v>
      </c>
      <c r="P48" s="15">
        <v>0</v>
      </c>
      <c r="Q48" s="15">
        <v>0</v>
      </c>
      <c r="R48" s="15">
        <v>1.88</v>
      </c>
      <c r="S48" s="15">
        <v>0</v>
      </c>
      <c r="T48" s="15">
        <v>2.16</v>
      </c>
      <c r="U48" s="15">
        <v>5.19</v>
      </c>
      <c r="V48" s="15">
        <v>0</v>
      </c>
      <c r="W48" s="15">
        <v>0</v>
      </c>
      <c r="X48" s="15">
        <v>0</v>
      </c>
      <c r="Y48" s="15">
        <v>0</v>
      </c>
      <c r="Z48" s="15">
        <v>0.49</v>
      </c>
      <c r="AA48" s="15">
        <v>0</v>
      </c>
      <c r="AB48" s="15">
        <v>1.54</v>
      </c>
      <c r="AC48" s="15">
        <v>0</v>
      </c>
      <c r="AD48" s="15">
        <v>0</v>
      </c>
      <c r="AE48" s="15">
        <v>0</v>
      </c>
      <c r="AF48" s="15">
        <v>0</v>
      </c>
      <c r="AG48" s="15">
        <v>0.28999999999999998</v>
      </c>
      <c r="AH48" s="16">
        <v>14.78</v>
      </c>
      <c r="AI48" s="24">
        <f>'Employee Salaries'!$E$26</f>
        <v>26.5625</v>
      </c>
      <c r="AJ48" s="24">
        <f>AH48*AI48</f>
        <v>392.59375</v>
      </c>
      <c r="AL48" s="22"/>
      <c r="AM48" s="2" t="s">
        <v>30</v>
      </c>
      <c r="AN48" s="13">
        <v>14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1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1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6">
        <v>2</v>
      </c>
      <c r="BT48" s="24">
        <f>'Employee Salaries'!$E$28</f>
        <v>41.666666666666671</v>
      </c>
      <c r="BU48" s="24">
        <f t="shared" si="0"/>
        <v>83.333333333333343</v>
      </c>
    </row>
    <row r="49" spans="1:73" ht="16" x14ac:dyDescent="0.2">
      <c r="A49" s="22"/>
      <c r="B49" s="2" t="s">
        <v>30</v>
      </c>
      <c r="C49" s="13">
        <v>14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1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1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6">
        <v>2</v>
      </c>
      <c r="AI49" s="24">
        <f>'Employee Salaries'!$E$28</f>
        <v>41.666666666666671</v>
      </c>
      <c r="AJ49" s="24">
        <f>AH49*AI49</f>
        <v>83.333333333333343</v>
      </c>
      <c r="AL49" s="22"/>
      <c r="AM49" s="2" t="s">
        <v>39</v>
      </c>
      <c r="AN49" s="13">
        <v>82</v>
      </c>
      <c r="AO49" s="15">
        <v>0</v>
      </c>
      <c r="AP49" s="15">
        <v>0</v>
      </c>
      <c r="AQ49" s="15">
        <v>0.22</v>
      </c>
      <c r="AR49" s="15">
        <v>0</v>
      </c>
      <c r="AS49" s="15">
        <v>0</v>
      </c>
      <c r="AT49" s="15">
        <v>0</v>
      </c>
      <c r="AU49" s="15">
        <v>0</v>
      </c>
      <c r="AV49" s="15">
        <v>0.48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0.25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6">
        <v>0.95</v>
      </c>
      <c r="BT49" s="24">
        <f>'Employee Salaries'!$E$28</f>
        <v>41.666666666666671</v>
      </c>
      <c r="BU49" s="24">
        <f t="shared" si="0"/>
        <v>39.583333333333336</v>
      </c>
    </row>
    <row r="50" spans="1:73" ht="16" x14ac:dyDescent="0.2">
      <c r="A50" s="22"/>
      <c r="B50" s="2" t="s">
        <v>30</v>
      </c>
      <c r="C50" s="13">
        <v>14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0.65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6">
        <v>0.65</v>
      </c>
      <c r="AI50" s="24">
        <f>'Employee Salaries'!$E$32</f>
        <v>26.041666666666668</v>
      </c>
      <c r="AJ50" s="24">
        <f>AH50*AI50</f>
        <v>16.927083333333336</v>
      </c>
      <c r="AL50" s="22"/>
      <c r="AM50" s="2" t="s">
        <v>38</v>
      </c>
      <c r="AN50" s="13">
        <v>2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0.92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6">
        <v>0.92</v>
      </c>
      <c r="BT50" s="24">
        <f>'Employee Salaries'!$E$28</f>
        <v>41.666666666666671</v>
      </c>
      <c r="BU50" s="24">
        <f t="shared" si="0"/>
        <v>38.333333333333343</v>
      </c>
    </row>
    <row r="51" spans="1:73" ht="16" x14ac:dyDescent="0.2">
      <c r="A51" s="22"/>
      <c r="B51" s="2" t="s">
        <v>30</v>
      </c>
      <c r="C51" s="13">
        <v>14</v>
      </c>
      <c r="D51" s="15">
        <v>0</v>
      </c>
      <c r="E51" s="15">
        <v>0</v>
      </c>
      <c r="F51" s="15">
        <v>0</v>
      </c>
      <c r="G51" s="15">
        <v>0.75</v>
      </c>
      <c r="H51" s="15">
        <v>1.55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1.02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0.25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6">
        <v>3.57</v>
      </c>
      <c r="AI51" s="24">
        <f>'Employee Salaries'!$E$36</f>
        <v>25.520833333333336</v>
      </c>
      <c r="AJ51" s="24">
        <f>AH51*AI51</f>
        <v>91.109375</v>
      </c>
      <c r="AL51" s="2" t="s">
        <v>55</v>
      </c>
      <c r="AM51" s="2" t="s">
        <v>25</v>
      </c>
      <c r="AN51" s="22"/>
      <c r="AO51" s="13">
        <v>0</v>
      </c>
      <c r="AP51" s="13">
        <v>0.61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0.9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4">
        <v>1.51</v>
      </c>
      <c r="BT51" s="24">
        <f>'Employee Salaries'!$E$30</f>
        <v>36.458333333333329</v>
      </c>
      <c r="BU51" s="24">
        <f t="shared" si="0"/>
        <v>55.052083333333329</v>
      </c>
    </row>
    <row r="52" spans="1:73" ht="16" x14ac:dyDescent="0.2">
      <c r="A52" s="22"/>
      <c r="B52" s="2" t="s">
        <v>30</v>
      </c>
      <c r="C52" s="13">
        <v>14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1.08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6">
        <v>1.08</v>
      </c>
      <c r="AI52" s="24">
        <f>'Employee Salaries'!$E$42</f>
        <v>26.041666666666668</v>
      </c>
      <c r="AJ52" s="24">
        <f>AH52*AI52</f>
        <v>28.125000000000004</v>
      </c>
      <c r="AL52" s="22"/>
      <c r="AM52" s="2" t="s">
        <v>73</v>
      </c>
      <c r="AN52" s="13">
        <v>37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0.9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6">
        <v>0.9</v>
      </c>
      <c r="BT52" s="24">
        <f>'Employee Salaries'!$E$30</f>
        <v>36.458333333333329</v>
      </c>
      <c r="BU52" s="24">
        <f t="shared" si="0"/>
        <v>32.8125</v>
      </c>
    </row>
    <row r="53" spans="1:73" ht="16" x14ac:dyDescent="0.2">
      <c r="A53" s="22"/>
      <c r="B53" s="2" t="s">
        <v>30</v>
      </c>
      <c r="C53" s="13">
        <v>14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0.56000000000000005</v>
      </c>
      <c r="N53" s="15">
        <v>3.78</v>
      </c>
      <c r="O53" s="15">
        <v>1.07</v>
      </c>
      <c r="P53" s="15">
        <v>0</v>
      </c>
      <c r="Q53" s="15">
        <v>0</v>
      </c>
      <c r="R53" s="15">
        <v>2.2000000000000002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1.7</v>
      </c>
      <c r="AG53" s="15">
        <v>3.6</v>
      </c>
      <c r="AH53" s="16">
        <v>12.92</v>
      </c>
      <c r="AI53" s="24">
        <f>'Employee Salaries'!$E$44</f>
        <v>34.895833333333329</v>
      </c>
      <c r="AJ53" s="24">
        <f>AH53*AI53</f>
        <v>450.85416666666663</v>
      </c>
      <c r="AL53" s="22"/>
      <c r="AM53" s="2" t="s">
        <v>38</v>
      </c>
      <c r="AN53" s="13">
        <v>2</v>
      </c>
      <c r="AO53" s="15">
        <v>0</v>
      </c>
      <c r="AP53" s="15">
        <v>0.61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6">
        <v>0.61</v>
      </c>
      <c r="BT53" s="24">
        <f>'Employee Salaries'!$E$30</f>
        <v>36.458333333333329</v>
      </c>
      <c r="BU53" s="24">
        <f t="shared" si="0"/>
        <v>22.239583333333329</v>
      </c>
    </row>
    <row r="54" spans="1:73" ht="16" x14ac:dyDescent="0.2">
      <c r="A54" s="22"/>
      <c r="B54" s="2" t="s">
        <v>30</v>
      </c>
      <c r="C54" s="13">
        <v>14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3.2</v>
      </c>
      <c r="AB54" s="15">
        <v>0.14000000000000001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6">
        <v>3.34</v>
      </c>
      <c r="AI54" s="24">
        <f>'Employee Salaries'!$E$46</f>
        <v>33.333333333333329</v>
      </c>
      <c r="AJ54" s="24">
        <f>AH54*AI54</f>
        <v>111.33333333333331</v>
      </c>
      <c r="AL54" s="2" t="s">
        <v>58</v>
      </c>
      <c r="AM54" s="2" t="s">
        <v>25</v>
      </c>
      <c r="AN54" s="22"/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0.65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1.19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4">
        <v>1.84</v>
      </c>
      <c r="BT54" s="24">
        <f>'Employee Salaries'!$E$32</f>
        <v>26.041666666666668</v>
      </c>
      <c r="BU54" s="24">
        <f t="shared" si="0"/>
        <v>47.916666666666671</v>
      </c>
    </row>
    <row r="55" spans="1:73" ht="16" x14ac:dyDescent="0.2">
      <c r="A55" s="22"/>
      <c r="B55" s="2" t="s">
        <v>30</v>
      </c>
      <c r="C55" s="13">
        <v>14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6">
        <v>1</v>
      </c>
      <c r="AI55" s="24">
        <f>'Employee Salaries'!$E$48</f>
        <v>28.125</v>
      </c>
      <c r="AJ55" s="24">
        <f>AH55*AI55</f>
        <v>28.125</v>
      </c>
      <c r="AL55" s="22"/>
      <c r="AM55" s="2" t="s">
        <v>70</v>
      </c>
      <c r="AN55" s="13">
        <v>36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1.19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6">
        <v>1.19</v>
      </c>
      <c r="BT55" s="24">
        <f>'Employee Salaries'!$E$32</f>
        <v>26.041666666666668</v>
      </c>
      <c r="BU55" s="24">
        <f t="shared" si="0"/>
        <v>30.989583333333332</v>
      </c>
    </row>
    <row r="56" spans="1:73" ht="16" x14ac:dyDescent="0.2">
      <c r="A56" s="22"/>
      <c r="B56" s="2" t="s">
        <v>30</v>
      </c>
      <c r="C56" s="13">
        <v>14</v>
      </c>
      <c r="D56" s="15">
        <v>0</v>
      </c>
      <c r="E56" s="15">
        <v>0</v>
      </c>
      <c r="F56" s="15">
        <v>3.72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2.92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6">
        <v>6.63</v>
      </c>
      <c r="AI56" s="24">
        <f>'Employee Salaries'!$E$52</f>
        <v>31.25</v>
      </c>
      <c r="AJ56" s="24">
        <f>AH56*AI56</f>
        <v>207.1875</v>
      </c>
      <c r="AL56" s="22"/>
      <c r="AM56" s="2" t="s">
        <v>30</v>
      </c>
      <c r="AN56" s="13">
        <v>14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0.65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6">
        <v>0.65</v>
      </c>
      <c r="BT56" s="24">
        <f>'Employee Salaries'!$E$32</f>
        <v>26.041666666666668</v>
      </c>
      <c r="BU56" s="24">
        <f t="shared" si="0"/>
        <v>16.927083333333336</v>
      </c>
    </row>
    <row r="57" spans="1:73" ht="16" x14ac:dyDescent="0.2">
      <c r="A57" s="22"/>
      <c r="B57" s="2" t="s">
        <v>30</v>
      </c>
      <c r="C57" s="13">
        <v>14</v>
      </c>
      <c r="D57" s="15">
        <v>0</v>
      </c>
      <c r="E57" s="15">
        <v>0</v>
      </c>
      <c r="F57" s="15">
        <v>0</v>
      </c>
      <c r="G57" s="15">
        <v>0.67</v>
      </c>
      <c r="H57" s="15">
        <v>2.23</v>
      </c>
      <c r="I57" s="15">
        <v>0</v>
      </c>
      <c r="J57" s="15">
        <v>0</v>
      </c>
      <c r="K57" s="15">
        <v>0</v>
      </c>
      <c r="L57" s="15">
        <v>0</v>
      </c>
      <c r="M57" s="15">
        <v>0.94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0.57999999999999996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6">
        <v>4.43</v>
      </c>
      <c r="AI57" s="24">
        <f>'Employee Salaries'!$E$54</f>
        <v>25</v>
      </c>
      <c r="AJ57" s="24">
        <f>AH57*AI57</f>
        <v>110.75</v>
      </c>
      <c r="AK57" s="24"/>
      <c r="AL57" s="2" t="s">
        <v>60</v>
      </c>
      <c r="AM57" s="2" t="s">
        <v>25</v>
      </c>
      <c r="AN57" s="22"/>
      <c r="AO57" s="13">
        <v>0</v>
      </c>
      <c r="AP57" s="13">
        <v>0</v>
      </c>
      <c r="AQ57" s="13">
        <v>0</v>
      </c>
      <c r="AR57" s="13">
        <v>0.75</v>
      </c>
      <c r="AS57" s="13">
        <v>1.55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1.02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0.25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4">
        <v>3.57</v>
      </c>
      <c r="BT57" s="24">
        <f>'Employee Salaries'!$E$36</f>
        <v>25.520833333333336</v>
      </c>
      <c r="BU57" s="24">
        <f t="shared" si="0"/>
        <v>91.109375</v>
      </c>
    </row>
    <row r="58" spans="1:73" ht="16" x14ac:dyDescent="0.2">
      <c r="A58" s="22"/>
      <c r="B58" s="2"/>
      <c r="C58" s="1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6"/>
      <c r="AI58" s="24"/>
      <c r="AJ58" s="46">
        <f>SUM(AJ40:AJ57)</f>
        <v>5556.1067708333321</v>
      </c>
      <c r="AK58" s="24"/>
      <c r="AL58" s="22"/>
      <c r="AM58" s="2" t="s">
        <v>30</v>
      </c>
      <c r="AN58" s="13">
        <v>14</v>
      </c>
      <c r="AO58" s="15">
        <v>0</v>
      </c>
      <c r="AP58" s="15">
        <v>0</v>
      </c>
      <c r="AQ58" s="15">
        <v>0</v>
      </c>
      <c r="AR58" s="15">
        <v>0.75</v>
      </c>
      <c r="AS58" s="15">
        <v>1.55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1.02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0.25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6">
        <v>3.57</v>
      </c>
      <c r="BT58" s="24">
        <f>'Employee Salaries'!$E$36</f>
        <v>25.520833333333336</v>
      </c>
      <c r="BU58" s="24">
        <f t="shared" si="0"/>
        <v>91.109375</v>
      </c>
    </row>
    <row r="59" spans="1:73" ht="16" x14ac:dyDescent="0.2">
      <c r="A59" s="22"/>
      <c r="B59" s="2" t="s">
        <v>35</v>
      </c>
      <c r="C59" s="13">
        <v>42</v>
      </c>
      <c r="D59" s="15">
        <v>0.83</v>
      </c>
      <c r="E59" s="15">
        <v>0</v>
      </c>
      <c r="F59" s="15">
        <v>0</v>
      </c>
      <c r="G59" s="15">
        <v>0.25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1.1000000000000001</v>
      </c>
      <c r="N59" s="15">
        <v>1.39</v>
      </c>
      <c r="O59" s="15">
        <v>1.54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5.99</v>
      </c>
      <c r="V59" s="15">
        <v>0</v>
      </c>
      <c r="W59" s="15">
        <v>0</v>
      </c>
      <c r="X59" s="15">
        <v>0</v>
      </c>
      <c r="Y59" s="15">
        <v>0.88</v>
      </c>
      <c r="Z59" s="15">
        <v>0</v>
      </c>
      <c r="AA59" s="15">
        <v>0.9</v>
      </c>
      <c r="AB59" s="15">
        <v>0</v>
      </c>
      <c r="AC59" s="15">
        <v>0</v>
      </c>
      <c r="AD59" s="15">
        <v>0</v>
      </c>
      <c r="AE59" s="15">
        <v>0</v>
      </c>
      <c r="AF59" s="15">
        <v>0.83</v>
      </c>
      <c r="AG59" s="15">
        <v>0</v>
      </c>
      <c r="AH59" s="16">
        <v>13.71</v>
      </c>
      <c r="AI59" s="24">
        <f>'Employee Salaries'!$E$6</f>
        <v>26.041666666666668</v>
      </c>
      <c r="AJ59" s="24">
        <f>AH59*AI59</f>
        <v>357.03125000000006</v>
      </c>
      <c r="AL59" s="2" t="s">
        <v>62</v>
      </c>
      <c r="AM59" s="2" t="s">
        <v>25</v>
      </c>
      <c r="AN59" s="22"/>
      <c r="AO59" s="13">
        <v>0</v>
      </c>
      <c r="AP59" s="13">
        <v>0</v>
      </c>
      <c r="AQ59" s="13">
        <v>0</v>
      </c>
      <c r="AR59" s="13">
        <v>0</v>
      </c>
      <c r="AS59" s="13">
        <v>0.98</v>
      </c>
      <c r="AT59" s="13">
        <v>0</v>
      </c>
      <c r="AU59" s="13">
        <v>0</v>
      </c>
      <c r="AV59" s="13">
        <v>1.59</v>
      </c>
      <c r="AW59" s="13">
        <v>0</v>
      </c>
      <c r="AX59" s="13">
        <v>0.8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1.01</v>
      </c>
      <c r="BE59" s="13">
        <v>1.93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0.54</v>
      </c>
      <c r="BM59" s="13">
        <v>5.14</v>
      </c>
      <c r="BN59" s="13">
        <v>1.58</v>
      </c>
      <c r="BO59" s="13">
        <v>0</v>
      </c>
      <c r="BP59" s="13">
        <v>0</v>
      </c>
      <c r="BQ59" s="13">
        <v>0</v>
      </c>
      <c r="BR59" s="13">
        <v>0</v>
      </c>
      <c r="BS59" s="14">
        <v>13.57</v>
      </c>
      <c r="BT59" s="24">
        <f>'Employee Salaries'!$E$38</f>
        <v>33.854166666666671</v>
      </c>
      <c r="BU59" s="24">
        <f t="shared" si="0"/>
        <v>459.40104166666674</v>
      </c>
    </row>
    <row r="60" spans="1:73" ht="16" x14ac:dyDescent="0.2">
      <c r="A60" s="22"/>
      <c r="B60" s="2" t="s">
        <v>35</v>
      </c>
      <c r="C60" s="13">
        <v>42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1.59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0.43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6">
        <v>2.02</v>
      </c>
      <c r="AI60" s="24">
        <f>'Employee Salaries'!$E$24</f>
        <v>23.958333333333336</v>
      </c>
      <c r="AJ60" s="24">
        <f>AH60*AI60</f>
        <v>48.395833333333336</v>
      </c>
      <c r="AL60" s="22"/>
      <c r="AM60" s="2" t="s">
        <v>32</v>
      </c>
      <c r="AN60" s="13">
        <v>11</v>
      </c>
      <c r="AO60" s="15">
        <v>0</v>
      </c>
      <c r="AP60" s="15">
        <v>0</v>
      </c>
      <c r="AQ60" s="15">
        <v>0</v>
      </c>
      <c r="AR60" s="15">
        <v>0</v>
      </c>
      <c r="AS60" s="15">
        <v>0.12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1.01</v>
      </c>
      <c r="BE60" s="15">
        <v>1.43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0.54</v>
      </c>
      <c r="BM60" s="15">
        <v>5.14</v>
      </c>
      <c r="BN60" s="15">
        <v>0.95</v>
      </c>
      <c r="BO60" s="15">
        <v>0</v>
      </c>
      <c r="BP60" s="15">
        <v>0</v>
      </c>
      <c r="BQ60" s="15">
        <v>0</v>
      </c>
      <c r="BR60" s="15">
        <v>0</v>
      </c>
      <c r="BS60" s="16">
        <v>9.18</v>
      </c>
      <c r="BT60" s="24">
        <f>'Employee Salaries'!$E$38</f>
        <v>33.854166666666671</v>
      </c>
      <c r="BU60" s="24">
        <f t="shared" si="0"/>
        <v>310.78125000000006</v>
      </c>
    </row>
    <row r="61" spans="1:73" ht="16" x14ac:dyDescent="0.2">
      <c r="A61" s="22"/>
      <c r="B61" s="2" t="s">
        <v>35</v>
      </c>
      <c r="C61" s="13">
        <v>42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4.66</v>
      </c>
      <c r="S61" s="15">
        <v>0.48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6">
        <v>5.14</v>
      </c>
      <c r="AI61" s="24">
        <f>'Employee Salaries'!$E$26</f>
        <v>26.5625</v>
      </c>
      <c r="AJ61" s="24">
        <f>AH61*AI61</f>
        <v>136.53125</v>
      </c>
      <c r="AL61" s="22"/>
      <c r="AM61" s="2" t="s">
        <v>39</v>
      </c>
      <c r="AN61" s="13">
        <v>82</v>
      </c>
      <c r="AO61" s="15">
        <v>0</v>
      </c>
      <c r="AP61" s="15">
        <v>0</v>
      </c>
      <c r="AQ61" s="15">
        <v>0</v>
      </c>
      <c r="AR61" s="15">
        <v>0</v>
      </c>
      <c r="AS61" s="15">
        <v>0.86</v>
      </c>
      <c r="AT61" s="15">
        <v>0</v>
      </c>
      <c r="AU61" s="15">
        <v>0</v>
      </c>
      <c r="AV61" s="15">
        <v>0</v>
      </c>
      <c r="AW61" s="15">
        <v>0</v>
      </c>
      <c r="AX61" s="15">
        <v>0.8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0.5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0.64</v>
      </c>
      <c r="BO61" s="15">
        <v>0</v>
      </c>
      <c r="BP61" s="15">
        <v>0</v>
      </c>
      <c r="BQ61" s="15">
        <v>0</v>
      </c>
      <c r="BR61" s="15">
        <v>0</v>
      </c>
      <c r="BS61" s="16">
        <v>2.8</v>
      </c>
      <c r="BT61" s="24">
        <f>'Employee Salaries'!$E$38</f>
        <v>33.854166666666671</v>
      </c>
      <c r="BU61" s="24">
        <f t="shared" si="0"/>
        <v>94.791666666666671</v>
      </c>
    </row>
    <row r="62" spans="1:73" ht="16" x14ac:dyDescent="0.2">
      <c r="A62" s="22"/>
      <c r="B62" s="2" t="s">
        <v>35</v>
      </c>
      <c r="C62" s="13">
        <v>42</v>
      </c>
      <c r="D62" s="15">
        <v>0</v>
      </c>
      <c r="E62" s="15">
        <v>0.4</v>
      </c>
      <c r="F62" s="15">
        <v>0.27</v>
      </c>
      <c r="G62" s="15">
        <v>0.56999999999999995</v>
      </c>
      <c r="H62" s="15">
        <v>0</v>
      </c>
      <c r="I62" s="15">
        <v>0</v>
      </c>
      <c r="J62" s="15">
        <v>0</v>
      </c>
      <c r="K62" s="15">
        <v>0</v>
      </c>
      <c r="L62" s="15">
        <v>3</v>
      </c>
      <c r="M62" s="15">
        <v>0.75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0.63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1.26</v>
      </c>
      <c r="AB62" s="15">
        <v>3.58</v>
      </c>
      <c r="AC62" s="15">
        <v>1.61</v>
      </c>
      <c r="AD62" s="15">
        <v>0</v>
      </c>
      <c r="AE62" s="15">
        <v>0</v>
      </c>
      <c r="AF62" s="15">
        <v>0</v>
      </c>
      <c r="AG62" s="15">
        <v>0</v>
      </c>
      <c r="AH62" s="16">
        <v>12.07</v>
      </c>
      <c r="AI62" s="24">
        <f>'Employee Salaries'!$E$42</f>
        <v>26.041666666666668</v>
      </c>
      <c r="AJ62" s="24">
        <f>AH62*AI62</f>
        <v>314.32291666666669</v>
      </c>
      <c r="AL62" s="22"/>
      <c r="AM62" s="2" t="s">
        <v>73</v>
      </c>
      <c r="AN62" s="13">
        <v>37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1.59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6">
        <v>1.59</v>
      </c>
      <c r="BT62" s="24">
        <f>'Employee Salaries'!$E$38</f>
        <v>33.854166666666671</v>
      </c>
      <c r="BU62" s="24">
        <f t="shared" si="0"/>
        <v>53.828125000000007</v>
      </c>
    </row>
    <row r="63" spans="1:73" ht="16" x14ac:dyDescent="0.2">
      <c r="A63" s="22"/>
      <c r="B63" s="2" t="s">
        <v>35</v>
      </c>
      <c r="C63" s="13">
        <v>42</v>
      </c>
      <c r="D63" s="15">
        <v>0</v>
      </c>
      <c r="E63" s="15">
        <v>0</v>
      </c>
      <c r="F63" s="15">
        <v>0</v>
      </c>
      <c r="G63" s="15">
        <v>1.01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0.87</v>
      </c>
      <c r="O63" s="15">
        <v>0.41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6">
        <v>2.29</v>
      </c>
      <c r="AI63" s="24">
        <f>'Employee Salaries'!$E$54</f>
        <v>25</v>
      </c>
      <c r="AJ63" s="24">
        <f>AH63*AI63</f>
        <v>57.25</v>
      </c>
      <c r="AK63" s="24"/>
      <c r="AL63" s="2" t="s">
        <v>64</v>
      </c>
      <c r="AM63" s="2" t="s">
        <v>25</v>
      </c>
      <c r="AN63" s="22"/>
      <c r="AO63" s="13">
        <v>0.7</v>
      </c>
      <c r="AP63" s="13">
        <v>2.2000000000000002</v>
      </c>
      <c r="AQ63" s="13">
        <v>1.33</v>
      </c>
      <c r="AR63" s="13">
        <v>0.56999999999999995</v>
      </c>
      <c r="AS63" s="13">
        <v>2.56</v>
      </c>
      <c r="AT63" s="13">
        <v>0</v>
      </c>
      <c r="AU63" s="13">
        <v>0</v>
      </c>
      <c r="AV63" s="13">
        <v>1.25</v>
      </c>
      <c r="AW63" s="13">
        <v>5.23</v>
      </c>
      <c r="AX63" s="13">
        <v>6.91</v>
      </c>
      <c r="AY63" s="13">
        <v>2.99</v>
      </c>
      <c r="AZ63" s="13">
        <v>2.99</v>
      </c>
      <c r="BA63" s="13">
        <v>0</v>
      </c>
      <c r="BB63" s="13">
        <v>0</v>
      </c>
      <c r="BC63" s="13">
        <v>1.91</v>
      </c>
      <c r="BD63" s="13">
        <v>2.34</v>
      </c>
      <c r="BE63" s="13">
        <v>5.21</v>
      </c>
      <c r="BF63" s="13">
        <v>1.96</v>
      </c>
      <c r="BG63" s="13">
        <v>0</v>
      </c>
      <c r="BH63" s="13">
        <v>0</v>
      </c>
      <c r="BI63" s="13">
        <v>0</v>
      </c>
      <c r="BJ63" s="13">
        <v>4.05</v>
      </c>
      <c r="BK63" s="13">
        <v>3.89</v>
      </c>
      <c r="BL63" s="13">
        <v>3.07</v>
      </c>
      <c r="BM63" s="13">
        <v>5.2</v>
      </c>
      <c r="BN63" s="13">
        <v>3.35</v>
      </c>
      <c r="BO63" s="13">
        <v>0</v>
      </c>
      <c r="BP63" s="13">
        <v>0</v>
      </c>
      <c r="BQ63" s="13">
        <v>3.38</v>
      </c>
      <c r="BR63" s="13">
        <v>1.07</v>
      </c>
      <c r="BS63" s="14">
        <v>62.15</v>
      </c>
      <c r="BT63" s="24">
        <f>'Employee Salaries'!$E$42</f>
        <v>26.041666666666668</v>
      </c>
      <c r="BU63" s="24">
        <f t="shared" si="0"/>
        <v>1618.4895833333333</v>
      </c>
    </row>
    <row r="64" spans="1:73" ht="16" x14ac:dyDescent="0.2">
      <c r="A64" s="22"/>
      <c r="B64" s="2"/>
      <c r="C64" s="1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6"/>
      <c r="AI64" s="24"/>
      <c r="AJ64" s="46">
        <f>SUM(AJ59:AJ63)</f>
        <v>913.53125</v>
      </c>
      <c r="AK64" s="24"/>
      <c r="AL64" s="22"/>
      <c r="AM64" s="2" t="s">
        <v>61</v>
      </c>
      <c r="AN64" s="13">
        <v>38</v>
      </c>
      <c r="AO64" s="15">
        <v>0.7</v>
      </c>
      <c r="AP64" s="15">
        <v>1.74</v>
      </c>
      <c r="AQ64" s="15">
        <v>1.06</v>
      </c>
      <c r="AR64" s="15">
        <v>0</v>
      </c>
      <c r="AS64" s="15">
        <v>2.06</v>
      </c>
      <c r="AT64" s="15">
        <v>0</v>
      </c>
      <c r="AU64" s="15">
        <v>0</v>
      </c>
      <c r="AV64" s="15">
        <v>1.25</v>
      </c>
      <c r="AW64" s="15">
        <v>1.7</v>
      </c>
      <c r="AX64" s="15">
        <v>4.2</v>
      </c>
      <c r="AY64" s="15">
        <v>2.99</v>
      </c>
      <c r="AZ64" s="15">
        <v>2.99</v>
      </c>
      <c r="BA64" s="15">
        <v>0</v>
      </c>
      <c r="BB64" s="15">
        <v>0</v>
      </c>
      <c r="BC64" s="15">
        <v>1.91</v>
      </c>
      <c r="BD64" s="15">
        <v>2.34</v>
      </c>
      <c r="BE64" s="15">
        <v>2.41</v>
      </c>
      <c r="BF64" s="15">
        <v>0.6</v>
      </c>
      <c r="BG64" s="15">
        <v>0</v>
      </c>
      <c r="BH64" s="15">
        <v>0</v>
      </c>
      <c r="BI64" s="15">
        <v>0</v>
      </c>
      <c r="BJ64" s="15">
        <v>4.05</v>
      </c>
      <c r="BK64" s="15">
        <v>3.63</v>
      </c>
      <c r="BL64" s="15">
        <v>1.81</v>
      </c>
      <c r="BM64" s="15">
        <v>1.62</v>
      </c>
      <c r="BN64" s="15">
        <v>0.99</v>
      </c>
      <c r="BO64" s="15">
        <v>0</v>
      </c>
      <c r="BP64" s="15">
        <v>0</v>
      </c>
      <c r="BQ64" s="15">
        <v>3.38</v>
      </c>
      <c r="BR64" s="15">
        <v>1.07</v>
      </c>
      <c r="BS64" s="16">
        <v>42.48</v>
      </c>
      <c r="BT64" s="24">
        <f>'Employee Salaries'!$E$42</f>
        <v>26.041666666666668</v>
      </c>
      <c r="BU64" s="24">
        <f t="shared" si="0"/>
        <v>1106.25</v>
      </c>
    </row>
    <row r="65" spans="1:73" ht="16" x14ac:dyDescent="0.2">
      <c r="A65" s="22"/>
      <c r="B65" s="2" t="s">
        <v>47</v>
      </c>
      <c r="C65" s="13">
        <v>1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1.45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0.16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0.98</v>
      </c>
      <c r="AH65" s="16">
        <v>2.59</v>
      </c>
      <c r="AI65" s="24">
        <f>'Employee Salaries'!$E$12</f>
        <v>28.645833333333332</v>
      </c>
      <c r="AJ65" s="24">
        <f>AH65*AI65</f>
        <v>74.192708333333329</v>
      </c>
      <c r="AL65" s="22"/>
      <c r="AM65" s="2" t="s">
        <v>35</v>
      </c>
      <c r="AN65" s="13">
        <v>42</v>
      </c>
      <c r="AO65" s="15">
        <v>0</v>
      </c>
      <c r="AP65" s="15">
        <v>0.4</v>
      </c>
      <c r="AQ65" s="15">
        <v>0.27</v>
      </c>
      <c r="AR65" s="15">
        <v>0.56999999999999995</v>
      </c>
      <c r="AS65" s="15">
        <v>0</v>
      </c>
      <c r="AT65" s="15">
        <v>0</v>
      </c>
      <c r="AU65" s="15">
        <v>0</v>
      </c>
      <c r="AV65" s="15">
        <v>0</v>
      </c>
      <c r="AW65" s="15">
        <v>3</v>
      </c>
      <c r="AX65" s="15">
        <v>0.75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0.63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1.26</v>
      </c>
      <c r="BM65" s="15">
        <v>3.58</v>
      </c>
      <c r="BN65" s="15">
        <v>1.61</v>
      </c>
      <c r="BO65" s="15">
        <v>0</v>
      </c>
      <c r="BP65" s="15">
        <v>0</v>
      </c>
      <c r="BQ65" s="15">
        <v>0</v>
      </c>
      <c r="BR65" s="15">
        <v>0</v>
      </c>
      <c r="BS65" s="16">
        <v>12.07</v>
      </c>
      <c r="BT65" s="24">
        <f>'Employee Salaries'!$E$42</f>
        <v>26.041666666666668</v>
      </c>
      <c r="BU65" s="24">
        <f t="shared" si="0"/>
        <v>314.32291666666669</v>
      </c>
    </row>
    <row r="66" spans="1:73" ht="16" x14ac:dyDescent="0.2">
      <c r="A66" s="22"/>
      <c r="B66" s="2" t="s">
        <v>47</v>
      </c>
      <c r="C66" s="13">
        <v>1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1.42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0.42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6">
        <v>1.84</v>
      </c>
      <c r="AI66" s="24">
        <f>'Employee Salaries'!$E$16</f>
        <v>26.041666666666668</v>
      </c>
      <c r="AJ66" s="24">
        <f>AH66*AI66</f>
        <v>47.916666666666671</v>
      </c>
      <c r="AL66" s="22"/>
      <c r="AM66" s="2" t="s">
        <v>32</v>
      </c>
      <c r="AN66" s="13">
        <v>11</v>
      </c>
      <c r="AO66" s="15">
        <v>0</v>
      </c>
      <c r="AP66" s="15">
        <v>0</v>
      </c>
      <c r="AQ66" s="15">
        <v>0</v>
      </c>
      <c r="AR66" s="15">
        <v>0</v>
      </c>
      <c r="AS66" s="15">
        <v>0.5</v>
      </c>
      <c r="AT66" s="15">
        <v>0</v>
      </c>
      <c r="AU66" s="15">
        <v>0</v>
      </c>
      <c r="AV66" s="15">
        <v>0</v>
      </c>
      <c r="AW66" s="15">
        <v>0</v>
      </c>
      <c r="AX66" s="15">
        <v>0.89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2.8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0.27</v>
      </c>
      <c r="BL66" s="15">
        <v>0</v>
      </c>
      <c r="BM66" s="15">
        <v>0</v>
      </c>
      <c r="BN66" s="15">
        <v>0.74</v>
      </c>
      <c r="BO66" s="15">
        <v>0</v>
      </c>
      <c r="BP66" s="15">
        <v>0</v>
      </c>
      <c r="BQ66" s="15">
        <v>0</v>
      </c>
      <c r="BR66" s="15">
        <v>0</v>
      </c>
      <c r="BS66" s="16">
        <v>5.2</v>
      </c>
      <c r="BT66" s="24">
        <f>'Employee Salaries'!$E$42</f>
        <v>26.041666666666668</v>
      </c>
      <c r="BU66" s="24">
        <f t="shared" si="0"/>
        <v>135.41666666666669</v>
      </c>
    </row>
    <row r="67" spans="1:73" ht="16" x14ac:dyDescent="0.2">
      <c r="A67" s="22"/>
      <c r="B67" s="2" t="s">
        <v>47</v>
      </c>
      <c r="C67" s="13">
        <v>1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3.49</v>
      </c>
      <c r="S67" s="15">
        <v>1.98</v>
      </c>
      <c r="T67" s="15">
        <v>2.19</v>
      </c>
      <c r="U67" s="15">
        <v>1.53</v>
      </c>
      <c r="V67" s="15">
        <v>0</v>
      </c>
      <c r="W67" s="15">
        <v>0</v>
      </c>
      <c r="X67" s="15">
        <v>0</v>
      </c>
      <c r="Y67" s="15">
        <v>0</v>
      </c>
      <c r="Z67" s="15">
        <v>0.75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6">
        <v>9.93</v>
      </c>
      <c r="AI67" s="24">
        <f>'Employee Salaries'!$E$20</f>
        <v>24.479166666666664</v>
      </c>
      <c r="AJ67" s="24">
        <f>AH67*AI67</f>
        <v>243.07812499999997</v>
      </c>
      <c r="AL67" s="22"/>
      <c r="AM67" s="2" t="s">
        <v>30</v>
      </c>
      <c r="AN67" s="13">
        <v>14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1.08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6">
        <v>1.08</v>
      </c>
      <c r="BT67" s="24">
        <f>'Employee Salaries'!$E$42</f>
        <v>26.041666666666668</v>
      </c>
      <c r="BU67" s="24">
        <f t="shared" si="0"/>
        <v>28.125000000000004</v>
      </c>
    </row>
    <row r="68" spans="1:73" ht="16" x14ac:dyDescent="0.2">
      <c r="A68" s="22"/>
      <c r="B68" s="2" t="s">
        <v>47</v>
      </c>
      <c r="C68" s="13">
        <v>1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0.99</v>
      </c>
      <c r="M68" s="15">
        <v>0.47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6">
        <v>1.45</v>
      </c>
      <c r="AI68" s="24">
        <f>'Employee Salaries'!$E$44</f>
        <v>34.895833333333329</v>
      </c>
      <c r="AJ68" s="24">
        <f>AH68*AI68</f>
        <v>50.598958333333321</v>
      </c>
      <c r="AL68" s="22"/>
      <c r="AM68" s="2" t="s">
        <v>39</v>
      </c>
      <c r="AN68" s="13">
        <v>82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0.73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6">
        <v>0.73</v>
      </c>
      <c r="BT68" s="24">
        <f>'Employee Salaries'!$E$42</f>
        <v>26.041666666666668</v>
      </c>
      <c r="BU68" s="24">
        <f t="shared" si="0"/>
        <v>19.010416666666668</v>
      </c>
    </row>
    <row r="69" spans="1:73" ht="16" x14ac:dyDescent="0.2">
      <c r="A69" s="22"/>
      <c r="B69" s="2" t="s">
        <v>47</v>
      </c>
      <c r="C69" s="13">
        <v>1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8.0399999999999991</v>
      </c>
      <c r="L69" s="15">
        <v>7.71</v>
      </c>
      <c r="M69" s="15">
        <v>5.31</v>
      </c>
      <c r="N69" s="15">
        <v>2.6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6">
        <v>23.67</v>
      </c>
      <c r="AI69" s="24">
        <f>'Employee Salaries'!$E$46</f>
        <v>33.333333333333329</v>
      </c>
      <c r="AJ69" s="24">
        <f>AH69*AI69</f>
        <v>789</v>
      </c>
      <c r="AL69" s="22"/>
      <c r="AM69" s="2" t="s">
        <v>75</v>
      </c>
      <c r="AN69" s="13">
        <v>4</v>
      </c>
      <c r="AO69" s="15">
        <v>0</v>
      </c>
      <c r="AP69" s="15">
        <v>0.06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0.53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6">
        <v>0.59</v>
      </c>
      <c r="BT69" s="24">
        <f>'Employee Salaries'!$E$42</f>
        <v>26.041666666666668</v>
      </c>
      <c r="BU69" s="24">
        <f t="shared" si="0"/>
        <v>15.364583333333334</v>
      </c>
    </row>
    <row r="70" spans="1:73" ht="16" x14ac:dyDescent="0.2">
      <c r="A70" s="22"/>
      <c r="B70" s="2" t="s">
        <v>47</v>
      </c>
      <c r="C70" s="13">
        <v>1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0.37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6">
        <v>0.37</v>
      </c>
      <c r="AI70" s="24">
        <f>'Employee Salaries'!$E$50</f>
        <v>37.5</v>
      </c>
      <c r="AJ70" s="24">
        <f>AH70*AI70</f>
        <v>13.875</v>
      </c>
      <c r="AK70" s="24"/>
      <c r="AL70" s="2" t="s">
        <v>66</v>
      </c>
      <c r="AM70" s="2" t="s">
        <v>25</v>
      </c>
      <c r="AN70" s="22"/>
      <c r="AO70" s="13">
        <v>1.18</v>
      </c>
      <c r="AP70" s="13">
        <v>2.21</v>
      </c>
      <c r="AQ70" s="13">
        <v>1.26</v>
      </c>
      <c r="AR70" s="13">
        <v>0</v>
      </c>
      <c r="AS70" s="13">
        <v>1.6</v>
      </c>
      <c r="AT70" s="13">
        <v>0</v>
      </c>
      <c r="AU70" s="13">
        <v>0</v>
      </c>
      <c r="AV70" s="13">
        <v>0.95</v>
      </c>
      <c r="AW70" s="13">
        <v>2.81</v>
      </c>
      <c r="AX70" s="13">
        <v>1.87</v>
      </c>
      <c r="AY70" s="13">
        <v>4.47</v>
      </c>
      <c r="AZ70" s="13">
        <v>4.5</v>
      </c>
      <c r="BA70" s="13">
        <v>0</v>
      </c>
      <c r="BB70" s="13">
        <v>0</v>
      </c>
      <c r="BC70" s="13">
        <v>2.5499999999999998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3.9</v>
      </c>
      <c r="BR70" s="13">
        <v>6.24</v>
      </c>
      <c r="BS70" s="14">
        <v>33.549999999999997</v>
      </c>
      <c r="BT70" s="24">
        <f>'Employee Salaries'!$E$44</f>
        <v>34.895833333333329</v>
      </c>
      <c r="BU70" s="24">
        <f t="shared" si="0"/>
        <v>1170.755208333333</v>
      </c>
    </row>
    <row r="71" spans="1:73" ht="16" x14ac:dyDescent="0.2">
      <c r="A71" s="22"/>
      <c r="B71" s="2"/>
      <c r="C71" s="13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6"/>
      <c r="AI71" s="24"/>
      <c r="AJ71" s="46">
        <f>SUM(AJ65:AJ70)</f>
        <v>1218.6614583333333</v>
      </c>
      <c r="AK71" s="24"/>
      <c r="AL71" s="22"/>
      <c r="AM71" s="2" t="s">
        <v>50</v>
      </c>
      <c r="AN71" s="13">
        <v>34</v>
      </c>
      <c r="AO71" s="15">
        <v>0.67</v>
      </c>
      <c r="AP71" s="15">
        <v>0.98</v>
      </c>
      <c r="AQ71" s="15">
        <v>1.26</v>
      </c>
      <c r="AR71" s="15">
        <v>0</v>
      </c>
      <c r="AS71" s="15">
        <v>1.6</v>
      </c>
      <c r="AT71" s="15">
        <v>0</v>
      </c>
      <c r="AU71" s="15">
        <v>0</v>
      </c>
      <c r="AV71" s="15">
        <v>0.4</v>
      </c>
      <c r="AW71" s="15">
        <v>1.83</v>
      </c>
      <c r="AX71" s="15">
        <v>0.85</v>
      </c>
      <c r="AY71" s="15">
        <v>0.17</v>
      </c>
      <c r="AZ71" s="15">
        <v>2.42</v>
      </c>
      <c r="BA71" s="15">
        <v>0</v>
      </c>
      <c r="BB71" s="15">
        <v>0</v>
      </c>
      <c r="BC71" s="15">
        <v>0.35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2.2000000000000002</v>
      </c>
      <c r="BR71" s="15">
        <v>2.1800000000000002</v>
      </c>
      <c r="BS71" s="16">
        <v>14.92</v>
      </c>
      <c r="BT71" s="24">
        <f>'Employee Salaries'!$E$44</f>
        <v>34.895833333333329</v>
      </c>
      <c r="BU71" s="24">
        <f t="shared" si="0"/>
        <v>520.64583333333326</v>
      </c>
    </row>
    <row r="72" spans="1:73" ht="16" x14ac:dyDescent="0.2">
      <c r="A72" s="22"/>
      <c r="B72" s="2" t="s">
        <v>32</v>
      </c>
      <c r="C72" s="13">
        <v>11</v>
      </c>
      <c r="D72" s="15">
        <v>0.5</v>
      </c>
      <c r="E72" s="15">
        <v>2.4900000000000002</v>
      </c>
      <c r="F72" s="15">
        <v>7.25</v>
      </c>
      <c r="G72" s="15">
        <v>7.42</v>
      </c>
      <c r="H72" s="15">
        <v>7.33</v>
      </c>
      <c r="I72" s="15">
        <v>0.72</v>
      </c>
      <c r="J72" s="15">
        <v>0</v>
      </c>
      <c r="K72" s="15">
        <v>0</v>
      </c>
      <c r="L72" s="15">
        <v>7.71</v>
      </c>
      <c r="M72" s="15">
        <v>8.08</v>
      </c>
      <c r="N72" s="15">
        <v>8.34</v>
      </c>
      <c r="O72" s="15">
        <v>8.18</v>
      </c>
      <c r="P72" s="15">
        <v>0</v>
      </c>
      <c r="Q72" s="15">
        <v>0</v>
      </c>
      <c r="R72" s="15">
        <v>2.5</v>
      </c>
      <c r="S72" s="15">
        <v>3.93</v>
      </c>
      <c r="T72" s="15">
        <v>3</v>
      </c>
      <c r="U72" s="15">
        <v>4.5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6">
        <v>71.930000000000007</v>
      </c>
      <c r="AI72" s="24">
        <f>'Employee Salaries'!$E$4</f>
        <v>36.979166666666671</v>
      </c>
      <c r="AJ72" s="24">
        <f>AH72*AI72</f>
        <v>2659.9114583333339</v>
      </c>
      <c r="AL72" s="22"/>
      <c r="AM72" s="2" t="s">
        <v>30</v>
      </c>
      <c r="AN72" s="13">
        <v>14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0.56000000000000005</v>
      </c>
      <c r="AY72" s="15">
        <v>3.78</v>
      </c>
      <c r="AZ72" s="15">
        <v>1.07</v>
      </c>
      <c r="BA72" s="15">
        <v>0</v>
      </c>
      <c r="BB72" s="15">
        <v>0</v>
      </c>
      <c r="BC72" s="15">
        <v>2.2000000000000002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1.7</v>
      </c>
      <c r="BR72" s="15">
        <v>3.6</v>
      </c>
      <c r="BS72" s="16">
        <v>12.92</v>
      </c>
      <c r="BT72" s="24">
        <f>'Employee Salaries'!$E$44</f>
        <v>34.895833333333329</v>
      </c>
      <c r="BU72" s="24">
        <f t="shared" ref="BU72:BU93" si="1">BS72*BT72</f>
        <v>450.85416666666663</v>
      </c>
    </row>
    <row r="73" spans="1:73" ht="16" x14ac:dyDescent="0.2">
      <c r="A73" s="22"/>
      <c r="B73" s="2" t="s">
        <v>32</v>
      </c>
      <c r="C73" s="13">
        <v>11</v>
      </c>
      <c r="D73" s="15">
        <v>0</v>
      </c>
      <c r="E73" s="15">
        <v>0</v>
      </c>
      <c r="F73" s="15">
        <v>0</v>
      </c>
      <c r="G73" s="15">
        <v>0</v>
      </c>
      <c r="H73" s="15">
        <v>0.12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1.01</v>
      </c>
      <c r="T73" s="15">
        <v>1.43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0.54</v>
      </c>
      <c r="AB73" s="15">
        <v>5.14</v>
      </c>
      <c r="AC73" s="15">
        <v>0.95</v>
      </c>
      <c r="AD73" s="15">
        <v>0</v>
      </c>
      <c r="AE73" s="15">
        <v>0</v>
      </c>
      <c r="AF73" s="15">
        <v>0</v>
      </c>
      <c r="AG73" s="15">
        <v>0</v>
      </c>
      <c r="AH73" s="16">
        <v>9.18</v>
      </c>
      <c r="AI73" s="24">
        <f>'Employee Salaries'!$E$38</f>
        <v>33.854166666666671</v>
      </c>
      <c r="AJ73" s="24">
        <f>AH73*AI73</f>
        <v>310.78125000000006</v>
      </c>
      <c r="AL73" s="22"/>
      <c r="AM73" s="2" t="s">
        <v>39</v>
      </c>
      <c r="AN73" s="13">
        <v>82</v>
      </c>
      <c r="AO73" s="15">
        <v>0.51</v>
      </c>
      <c r="AP73" s="15">
        <v>1.23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0.55000000000000004</v>
      </c>
      <c r="AW73" s="15">
        <v>0</v>
      </c>
      <c r="AX73" s="15">
        <v>0</v>
      </c>
      <c r="AY73" s="15">
        <v>0</v>
      </c>
      <c r="AZ73" s="15">
        <v>1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0.45</v>
      </c>
      <c r="BS73" s="16">
        <v>3.75</v>
      </c>
      <c r="BT73" s="24">
        <f>'Employee Salaries'!$E$44</f>
        <v>34.895833333333329</v>
      </c>
      <c r="BU73" s="24">
        <f t="shared" si="1"/>
        <v>130.85937499999997</v>
      </c>
    </row>
    <row r="74" spans="1:73" ht="16" x14ac:dyDescent="0.2">
      <c r="A74" s="22"/>
      <c r="B74" s="2" t="s">
        <v>32</v>
      </c>
      <c r="C74" s="13">
        <v>11</v>
      </c>
      <c r="D74" s="15">
        <v>0</v>
      </c>
      <c r="E74" s="15">
        <v>0</v>
      </c>
      <c r="F74" s="15">
        <v>0</v>
      </c>
      <c r="G74" s="15">
        <v>0</v>
      </c>
      <c r="H74" s="15">
        <v>0.5</v>
      </c>
      <c r="I74" s="15">
        <v>0</v>
      </c>
      <c r="J74" s="15">
        <v>0</v>
      </c>
      <c r="K74" s="15">
        <v>0</v>
      </c>
      <c r="L74" s="15">
        <v>0</v>
      </c>
      <c r="M74" s="15">
        <v>0.89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2.8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0.27</v>
      </c>
      <c r="AA74" s="15">
        <v>0</v>
      </c>
      <c r="AB74" s="15">
        <v>0</v>
      </c>
      <c r="AC74" s="15">
        <v>0.74</v>
      </c>
      <c r="AD74" s="15">
        <v>0</v>
      </c>
      <c r="AE74" s="15">
        <v>0</v>
      </c>
      <c r="AF74" s="15">
        <v>0</v>
      </c>
      <c r="AG74" s="15">
        <v>0</v>
      </c>
      <c r="AH74" s="16">
        <v>5.2</v>
      </c>
      <c r="AI74" s="24">
        <f>'Employee Salaries'!$E$42</f>
        <v>26.041666666666668</v>
      </c>
      <c r="AJ74" s="24">
        <f>AH74*AI74</f>
        <v>135.41666666666669</v>
      </c>
      <c r="AL74" s="22"/>
      <c r="AM74" s="2" t="s">
        <v>47</v>
      </c>
      <c r="AN74" s="13">
        <v>1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0.99</v>
      </c>
      <c r="AX74" s="15">
        <v>0.47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6">
        <v>1.45</v>
      </c>
      <c r="BT74" s="24">
        <f>'Employee Salaries'!$E$44</f>
        <v>34.895833333333329</v>
      </c>
      <c r="BU74" s="24">
        <f t="shared" si="1"/>
        <v>50.598958333333321</v>
      </c>
    </row>
    <row r="75" spans="1:73" ht="16" x14ac:dyDescent="0.2">
      <c r="A75" s="22"/>
      <c r="B75" s="2" t="s">
        <v>32</v>
      </c>
      <c r="C75" s="13">
        <v>11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3.75</v>
      </c>
      <c r="O75" s="15">
        <v>7.49</v>
      </c>
      <c r="P75" s="15">
        <v>0.24</v>
      </c>
      <c r="Q75" s="15">
        <v>0.28999999999999998</v>
      </c>
      <c r="R75" s="15">
        <v>5.47</v>
      </c>
      <c r="S75" s="15">
        <v>3.11</v>
      </c>
      <c r="T75" s="15">
        <v>3.42</v>
      </c>
      <c r="U75" s="15">
        <v>7.43</v>
      </c>
      <c r="V75" s="15">
        <v>0</v>
      </c>
      <c r="W75" s="15">
        <v>0</v>
      </c>
      <c r="X75" s="15">
        <v>0</v>
      </c>
      <c r="Y75" s="15">
        <v>8.69</v>
      </c>
      <c r="Z75" s="15">
        <v>7.3</v>
      </c>
      <c r="AA75" s="15">
        <v>0</v>
      </c>
      <c r="AB75" s="15">
        <v>4.2</v>
      </c>
      <c r="AC75" s="15">
        <v>2.39</v>
      </c>
      <c r="AD75" s="15">
        <v>0</v>
      </c>
      <c r="AE75" s="15">
        <v>0</v>
      </c>
      <c r="AF75" s="15">
        <v>1.46</v>
      </c>
      <c r="AG75" s="15">
        <v>7.28</v>
      </c>
      <c r="AH75" s="16">
        <v>62.52</v>
      </c>
      <c r="AI75" s="24">
        <f>'Employee Salaries'!$E$46</f>
        <v>33.333333333333329</v>
      </c>
      <c r="AJ75" s="24">
        <f>AH75*AI75</f>
        <v>2084</v>
      </c>
      <c r="AK75" s="24"/>
      <c r="AL75" s="22"/>
      <c r="AM75" s="2" t="s">
        <v>38</v>
      </c>
      <c r="AN75" s="13">
        <v>2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0.52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6">
        <v>0.52</v>
      </c>
      <c r="BT75" s="24">
        <f>'Employee Salaries'!$E$44</f>
        <v>34.895833333333329</v>
      </c>
      <c r="BU75" s="24">
        <f t="shared" si="1"/>
        <v>18.145833333333332</v>
      </c>
    </row>
    <row r="76" spans="1:73" ht="16" x14ac:dyDescent="0.2">
      <c r="A76" s="22"/>
      <c r="B76" s="2"/>
      <c r="C76" s="13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6"/>
      <c r="AI76" s="24"/>
      <c r="AJ76" s="46">
        <f>SUM(AJ72:AJ75)</f>
        <v>5190.109375</v>
      </c>
      <c r="AK76" s="24"/>
      <c r="AL76" s="2" t="s">
        <v>67</v>
      </c>
      <c r="AM76" s="2" t="s">
        <v>25</v>
      </c>
      <c r="AN76" s="22"/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8.0399999999999991</v>
      </c>
      <c r="AW76" s="13">
        <v>7.71</v>
      </c>
      <c r="AX76" s="13">
        <v>5.31</v>
      </c>
      <c r="AY76" s="13">
        <v>6.35</v>
      </c>
      <c r="AZ76" s="13">
        <v>7.49</v>
      </c>
      <c r="BA76" s="13">
        <v>0.24</v>
      </c>
      <c r="BB76" s="13">
        <v>0.28999999999999998</v>
      </c>
      <c r="BC76" s="13">
        <v>5.47</v>
      </c>
      <c r="BD76" s="13">
        <v>3.11</v>
      </c>
      <c r="BE76" s="13">
        <v>3.42</v>
      </c>
      <c r="BF76" s="13">
        <v>7.43</v>
      </c>
      <c r="BG76" s="13">
        <v>0</v>
      </c>
      <c r="BH76" s="13">
        <v>0</v>
      </c>
      <c r="BI76" s="13">
        <v>0</v>
      </c>
      <c r="BJ76" s="13">
        <v>8.69</v>
      </c>
      <c r="BK76" s="13">
        <v>7.3</v>
      </c>
      <c r="BL76" s="13">
        <v>3.2</v>
      </c>
      <c r="BM76" s="13">
        <v>4.34</v>
      </c>
      <c r="BN76" s="13">
        <v>2.39</v>
      </c>
      <c r="BO76" s="13">
        <v>0</v>
      </c>
      <c r="BP76" s="13">
        <v>0</v>
      </c>
      <c r="BQ76" s="13">
        <v>1.46</v>
      </c>
      <c r="BR76" s="13">
        <v>7.28</v>
      </c>
      <c r="BS76" s="14">
        <v>89.53</v>
      </c>
      <c r="BT76" s="24">
        <f>'Employee Salaries'!$E$46</f>
        <v>33.333333333333329</v>
      </c>
      <c r="BU76" s="24">
        <f t="shared" si="1"/>
        <v>2984.333333333333</v>
      </c>
    </row>
    <row r="77" spans="1:73" ht="16" x14ac:dyDescent="0.2">
      <c r="A77" s="22"/>
      <c r="B77" s="2" t="s">
        <v>83</v>
      </c>
      <c r="C77" s="13">
        <v>70</v>
      </c>
      <c r="D77" s="15">
        <v>0</v>
      </c>
      <c r="E77" s="15">
        <v>2.84</v>
      </c>
      <c r="F77" s="15">
        <v>2.8</v>
      </c>
      <c r="G77" s="15">
        <v>3.98</v>
      </c>
      <c r="H77" s="15">
        <v>0.67</v>
      </c>
      <c r="I77" s="15">
        <v>0</v>
      </c>
      <c r="J77" s="15">
        <v>0</v>
      </c>
      <c r="K77" s="15">
        <v>1.02</v>
      </c>
      <c r="L77" s="15">
        <v>0.92</v>
      </c>
      <c r="M77" s="15">
        <v>0</v>
      </c>
      <c r="N77" s="15">
        <v>1.27</v>
      </c>
      <c r="O77" s="15">
        <v>1.84</v>
      </c>
      <c r="P77" s="15">
        <v>0</v>
      </c>
      <c r="Q77" s="15">
        <v>0</v>
      </c>
      <c r="R77" s="15">
        <v>4.71</v>
      </c>
      <c r="S77" s="15">
        <v>0.7</v>
      </c>
      <c r="T77" s="15">
        <v>0.3</v>
      </c>
      <c r="U77" s="15">
        <v>4.71</v>
      </c>
      <c r="V77" s="15">
        <v>0</v>
      </c>
      <c r="W77" s="15">
        <v>0</v>
      </c>
      <c r="X77" s="15">
        <v>1.96</v>
      </c>
      <c r="Y77" s="15">
        <v>0.25</v>
      </c>
      <c r="Z77" s="15">
        <v>4.8</v>
      </c>
      <c r="AA77" s="15">
        <v>0</v>
      </c>
      <c r="AB77" s="15">
        <v>2.0499999999999998</v>
      </c>
      <c r="AC77" s="15">
        <v>0</v>
      </c>
      <c r="AD77" s="15">
        <v>0</v>
      </c>
      <c r="AE77" s="15">
        <v>0</v>
      </c>
      <c r="AF77" s="15">
        <v>0.55000000000000004</v>
      </c>
      <c r="AG77" s="15">
        <v>1.1399999999999999</v>
      </c>
      <c r="AH77" s="16">
        <v>36.51</v>
      </c>
      <c r="AI77" s="24">
        <f>'Employee Salaries'!$E$54</f>
        <v>25</v>
      </c>
      <c r="AJ77" s="24">
        <f>AH77*AI77</f>
        <v>912.75</v>
      </c>
      <c r="AK77" s="24"/>
      <c r="AL77" s="22"/>
      <c r="AM77" s="2" t="s">
        <v>32</v>
      </c>
      <c r="AN77" s="13">
        <v>11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3.75</v>
      </c>
      <c r="AZ77" s="15">
        <v>7.49</v>
      </c>
      <c r="BA77" s="15">
        <v>0.24</v>
      </c>
      <c r="BB77" s="15">
        <v>0.28999999999999998</v>
      </c>
      <c r="BC77" s="15">
        <v>5.47</v>
      </c>
      <c r="BD77" s="15">
        <v>3.11</v>
      </c>
      <c r="BE77" s="15">
        <v>3.42</v>
      </c>
      <c r="BF77" s="15">
        <v>7.43</v>
      </c>
      <c r="BG77" s="15">
        <v>0</v>
      </c>
      <c r="BH77" s="15">
        <v>0</v>
      </c>
      <c r="BI77" s="15">
        <v>0</v>
      </c>
      <c r="BJ77" s="15">
        <v>8.69</v>
      </c>
      <c r="BK77" s="15">
        <v>7.3</v>
      </c>
      <c r="BL77" s="15">
        <v>0</v>
      </c>
      <c r="BM77" s="15">
        <v>4.2</v>
      </c>
      <c r="BN77" s="15">
        <v>2.39</v>
      </c>
      <c r="BO77" s="15">
        <v>0</v>
      </c>
      <c r="BP77" s="15">
        <v>0</v>
      </c>
      <c r="BQ77" s="15">
        <v>1.46</v>
      </c>
      <c r="BR77" s="15">
        <v>7.28</v>
      </c>
      <c r="BS77" s="16">
        <v>62.52</v>
      </c>
      <c r="BT77" s="24">
        <f>'Employee Salaries'!$E$46</f>
        <v>33.333333333333329</v>
      </c>
      <c r="BU77" s="24">
        <f t="shared" si="1"/>
        <v>2084</v>
      </c>
    </row>
    <row r="78" spans="1:73" ht="16" x14ac:dyDescent="0.2">
      <c r="A78" s="22"/>
      <c r="B78" s="2"/>
      <c r="C78" s="1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6"/>
      <c r="AI78" s="24"/>
      <c r="AJ78" s="46">
        <f>SUM(AJ77)</f>
        <v>912.75</v>
      </c>
      <c r="AK78" s="24"/>
      <c r="AL78" s="22"/>
      <c r="AM78" s="2" t="s">
        <v>47</v>
      </c>
      <c r="AN78" s="13">
        <v>1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8.0399999999999991</v>
      </c>
      <c r="AW78" s="15">
        <v>7.71</v>
      </c>
      <c r="AX78" s="15">
        <v>5.31</v>
      </c>
      <c r="AY78" s="15">
        <v>2.6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6">
        <v>23.67</v>
      </c>
      <c r="BT78" s="24">
        <f>'Employee Salaries'!$E$46</f>
        <v>33.333333333333329</v>
      </c>
      <c r="BU78" s="24">
        <f t="shared" si="1"/>
        <v>789</v>
      </c>
    </row>
    <row r="79" spans="1:73" ht="16" x14ac:dyDescent="0.2">
      <c r="A79" s="22"/>
      <c r="B79" s="2" t="s">
        <v>75</v>
      </c>
      <c r="C79" s="13">
        <v>4</v>
      </c>
      <c r="D79" s="15">
        <v>0</v>
      </c>
      <c r="E79" s="15">
        <v>0.06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0.53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6">
        <v>0.59</v>
      </c>
      <c r="AI79" s="24">
        <f>'Employee Salaries'!$E$42</f>
        <v>26.041666666666668</v>
      </c>
      <c r="AJ79" s="24">
        <f>AH79*AI79</f>
        <v>15.364583333333334</v>
      </c>
      <c r="AL79" s="22"/>
      <c r="AM79" s="2" t="s">
        <v>30</v>
      </c>
      <c r="AN79" s="13">
        <v>14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3.2</v>
      </c>
      <c r="BM79" s="15">
        <v>0.14000000000000001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6">
        <v>3.34</v>
      </c>
      <c r="BT79" s="24">
        <f>'Employee Salaries'!$E$46</f>
        <v>33.333333333333329</v>
      </c>
      <c r="BU79" s="24">
        <f t="shared" si="1"/>
        <v>111.33333333333331</v>
      </c>
    </row>
    <row r="80" spans="1:73" ht="16" x14ac:dyDescent="0.2">
      <c r="A80" s="22"/>
      <c r="B80" s="2" t="s">
        <v>75</v>
      </c>
      <c r="C80" s="13">
        <v>4</v>
      </c>
      <c r="D80" s="15">
        <v>0</v>
      </c>
      <c r="E80" s="15">
        <v>0</v>
      </c>
      <c r="F80" s="15">
        <v>1.77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0.72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4.3</v>
      </c>
      <c r="AG80" s="15">
        <v>0</v>
      </c>
      <c r="AH80" s="16">
        <v>6.79</v>
      </c>
      <c r="AI80" s="24">
        <f>'Employee Salaries'!$E$54</f>
        <v>25</v>
      </c>
      <c r="AJ80" s="24">
        <f>AH80*AI80</f>
        <v>169.75</v>
      </c>
      <c r="AK80" s="24"/>
      <c r="AL80" s="2" t="s">
        <v>68</v>
      </c>
      <c r="AM80" s="2" t="s">
        <v>25</v>
      </c>
      <c r="AN80" s="22"/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1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4">
        <v>1</v>
      </c>
      <c r="BT80" s="24">
        <f>'Employee Salaries'!$E$48</f>
        <v>28.125</v>
      </c>
      <c r="BU80" s="24">
        <f t="shared" si="1"/>
        <v>28.125</v>
      </c>
    </row>
    <row r="81" spans="1:73" ht="16" x14ac:dyDescent="0.2">
      <c r="A81" s="22"/>
      <c r="B81" s="2"/>
      <c r="C81" s="13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6"/>
      <c r="AI81" s="24"/>
      <c r="AJ81" s="46">
        <f>SUM(AJ79:AJ80)</f>
        <v>185.11458333333334</v>
      </c>
      <c r="AK81" s="24"/>
      <c r="AL81" s="22"/>
      <c r="AM81" s="2" t="s">
        <v>30</v>
      </c>
      <c r="AN81" s="13">
        <v>14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1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6">
        <v>1</v>
      </c>
      <c r="BT81" s="24">
        <f>'Employee Salaries'!$E$48</f>
        <v>28.125</v>
      </c>
      <c r="BU81" s="24">
        <f t="shared" si="1"/>
        <v>28.125</v>
      </c>
    </row>
    <row r="82" spans="1:73" ht="16" x14ac:dyDescent="0.2">
      <c r="A82" s="2" t="s">
        <v>23</v>
      </c>
      <c r="B82" s="2" t="s">
        <v>25</v>
      </c>
      <c r="C82" s="22"/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0.6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2.08</v>
      </c>
      <c r="U82" s="13">
        <v>1.34</v>
      </c>
      <c r="V82" s="13">
        <v>0</v>
      </c>
      <c r="W82" s="13">
        <v>0</v>
      </c>
      <c r="X82" s="13">
        <v>0</v>
      </c>
      <c r="Y82" s="13">
        <v>0</v>
      </c>
      <c r="Z82" s="13">
        <v>2.46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4">
        <v>6.49</v>
      </c>
      <c r="AI82" s="24">
        <f>'Employee Salaries'!$E$2</f>
        <v>32.552083333333329</v>
      </c>
      <c r="AJ82" s="24">
        <f>AH82*AI82</f>
        <v>211.26302083333331</v>
      </c>
      <c r="AL82" s="2" t="s">
        <v>69</v>
      </c>
      <c r="AM82" s="2" t="s">
        <v>25</v>
      </c>
      <c r="AN82" s="22"/>
      <c r="AO82" s="13">
        <v>0</v>
      </c>
      <c r="AP82" s="13">
        <v>0</v>
      </c>
      <c r="AQ82" s="13">
        <v>0</v>
      </c>
      <c r="AR82" s="13">
        <v>0</v>
      </c>
      <c r="AS82" s="13">
        <v>0.89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0.37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2.5299999999999998</v>
      </c>
      <c r="BM82" s="13">
        <v>4.2699999999999996</v>
      </c>
      <c r="BN82" s="13">
        <v>0.89</v>
      </c>
      <c r="BO82" s="13">
        <v>0</v>
      </c>
      <c r="BP82" s="13">
        <v>0</v>
      </c>
      <c r="BQ82" s="13">
        <v>0</v>
      </c>
      <c r="BR82" s="13">
        <v>5.73</v>
      </c>
      <c r="BS82" s="14">
        <v>14.68</v>
      </c>
      <c r="BT82" s="24">
        <f>'Employee Salaries'!$E$50</f>
        <v>37.5</v>
      </c>
      <c r="BU82" s="24">
        <f t="shared" si="1"/>
        <v>550.5</v>
      </c>
    </row>
    <row r="83" spans="1:73" ht="16" x14ac:dyDescent="0.2">
      <c r="A83" s="2" t="s">
        <v>27</v>
      </c>
      <c r="B83" s="2" t="s">
        <v>25</v>
      </c>
      <c r="C83" s="22"/>
      <c r="D83" s="13">
        <v>0.5</v>
      </c>
      <c r="E83" s="13">
        <v>2.4900000000000002</v>
      </c>
      <c r="F83" s="13">
        <v>7.25</v>
      </c>
      <c r="G83" s="13">
        <v>7.42</v>
      </c>
      <c r="H83" s="13">
        <v>7.33</v>
      </c>
      <c r="I83" s="13">
        <v>0.72</v>
      </c>
      <c r="J83" s="13">
        <v>0</v>
      </c>
      <c r="K83" s="13">
        <v>0</v>
      </c>
      <c r="L83" s="13">
        <v>7.71</v>
      </c>
      <c r="M83" s="13">
        <v>8.08</v>
      </c>
      <c r="N83" s="13">
        <v>8.34</v>
      </c>
      <c r="O83" s="13">
        <v>8.18</v>
      </c>
      <c r="P83" s="13">
        <v>0</v>
      </c>
      <c r="Q83" s="13">
        <v>0</v>
      </c>
      <c r="R83" s="13">
        <v>2.5</v>
      </c>
      <c r="S83" s="13">
        <v>3.93</v>
      </c>
      <c r="T83" s="13">
        <v>3</v>
      </c>
      <c r="U83" s="13">
        <v>4.5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4">
        <v>71.930000000000007</v>
      </c>
      <c r="AI83" s="24">
        <f>'Employee Salaries'!$E$4</f>
        <v>36.979166666666671</v>
      </c>
      <c r="AJ83" s="24">
        <f>AH83*AI83</f>
        <v>2659.9114583333339</v>
      </c>
      <c r="AL83" s="22"/>
      <c r="AM83" s="2" t="s">
        <v>41</v>
      </c>
      <c r="AN83" s="13">
        <v>35</v>
      </c>
      <c r="AO83" s="15">
        <v>0</v>
      </c>
      <c r="AP83" s="15">
        <v>0</v>
      </c>
      <c r="AQ83" s="15">
        <v>0</v>
      </c>
      <c r="AR83" s="15">
        <v>0</v>
      </c>
      <c r="AS83" s="15">
        <v>0.89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2.5299999999999998</v>
      </c>
      <c r="BM83" s="15">
        <v>4.2699999999999996</v>
      </c>
      <c r="BN83" s="15">
        <v>0.89</v>
      </c>
      <c r="BO83" s="15">
        <v>0</v>
      </c>
      <c r="BP83" s="15">
        <v>0</v>
      </c>
      <c r="BQ83" s="15">
        <v>0</v>
      </c>
      <c r="BR83" s="15">
        <v>5.73</v>
      </c>
      <c r="BS83" s="16">
        <v>14.31</v>
      </c>
      <c r="BT83" s="24">
        <f>'Employee Salaries'!$E$50</f>
        <v>37.5</v>
      </c>
      <c r="BU83" s="24">
        <f t="shared" si="1"/>
        <v>536.625</v>
      </c>
    </row>
    <row r="84" spans="1:73" ht="16" x14ac:dyDescent="0.2">
      <c r="A84" s="2" t="s">
        <v>28</v>
      </c>
      <c r="B84" s="2" t="s">
        <v>25</v>
      </c>
      <c r="C84" s="22"/>
      <c r="D84" s="13">
        <v>0.83</v>
      </c>
      <c r="E84" s="13">
        <v>0</v>
      </c>
      <c r="F84" s="13">
        <v>0</v>
      </c>
      <c r="G84" s="13">
        <v>0.25</v>
      </c>
      <c r="H84" s="13">
        <v>0</v>
      </c>
      <c r="I84" s="13">
        <v>0</v>
      </c>
      <c r="J84" s="13">
        <v>0</v>
      </c>
      <c r="K84" s="13">
        <v>1.57</v>
      </c>
      <c r="L84" s="13">
        <v>0</v>
      </c>
      <c r="M84" s="13">
        <v>7.97</v>
      </c>
      <c r="N84" s="13">
        <v>3.07</v>
      </c>
      <c r="O84" s="13">
        <v>1.54</v>
      </c>
      <c r="P84" s="13">
        <v>1.5</v>
      </c>
      <c r="Q84" s="13">
        <v>0</v>
      </c>
      <c r="R84" s="13">
        <v>3.04</v>
      </c>
      <c r="S84" s="13">
        <v>6.18</v>
      </c>
      <c r="T84" s="13">
        <v>5</v>
      </c>
      <c r="U84" s="13">
        <v>5.99</v>
      </c>
      <c r="V84" s="13">
        <v>0</v>
      </c>
      <c r="W84" s="13">
        <v>1.8</v>
      </c>
      <c r="X84" s="13">
        <v>1.46</v>
      </c>
      <c r="Y84" s="13">
        <v>1.42</v>
      </c>
      <c r="Z84" s="13">
        <v>0</v>
      </c>
      <c r="AA84" s="13">
        <v>0.9</v>
      </c>
      <c r="AB84" s="13">
        <v>1.94</v>
      </c>
      <c r="AC84" s="13">
        <v>1.05</v>
      </c>
      <c r="AD84" s="13">
        <v>0</v>
      </c>
      <c r="AE84" s="13">
        <v>0</v>
      </c>
      <c r="AF84" s="13">
        <v>2.02</v>
      </c>
      <c r="AG84" s="13">
        <v>0</v>
      </c>
      <c r="AH84" s="14">
        <v>47.53</v>
      </c>
      <c r="AI84" s="24">
        <f>'Employee Salaries'!$E$6</f>
        <v>26.041666666666668</v>
      </c>
      <c r="AJ84" s="24">
        <f>AH84*AI84</f>
        <v>1237.7604166666667</v>
      </c>
      <c r="AL84" s="22"/>
      <c r="AM84" s="2" t="s">
        <v>47</v>
      </c>
      <c r="AN84" s="13">
        <v>1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0.37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6">
        <v>0.37</v>
      </c>
      <c r="BT84" s="24">
        <f>'Employee Salaries'!$E$50</f>
        <v>37.5</v>
      </c>
      <c r="BU84" s="24">
        <f t="shared" si="1"/>
        <v>13.875</v>
      </c>
    </row>
    <row r="85" spans="1:73" ht="16" x14ac:dyDescent="0.2">
      <c r="A85" s="2" t="s">
        <v>29</v>
      </c>
      <c r="B85" s="2" t="s">
        <v>25</v>
      </c>
      <c r="C85" s="22"/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3.33</v>
      </c>
      <c r="V85" s="13">
        <v>0</v>
      </c>
      <c r="W85" s="13">
        <v>0</v>
      </c>
      <c r="X85" s="13">
        <v>0</v>
      </c>
      <c r="Y85" s="13">
        <v>5.46</v>
      </c>
      <c r="Z85" s="13">
        <v>2.84</v>
      </c>
      <c r="AA85" s="13">
        <v>5.82</v>
      </c>
      <c r="AB85" s="13">
        <v>4.6900000000000004</v>
      </c>
      <c r="AC85" s="13">
        <v>8.14</v>
      </c>
      <c r="AD85" s="13">
        <v>0</v>
      </c>
      <c r="AE85" s="13">
        <v>0</v>
      </c>
      <c r="AF85" s="13">
        <v>0</v>
      </c>
      <c r="AG85" s="13">
        <v>0</v>
      </c>
      <c r="AH85" s="14">
        <v>30.28</v>
      </c>
      <c r="AI85" s="24">
        <f>'Employee Salaries'!$E$8</f>
        <v>28.645833333333332</v>
      </c>
      <c r="AJ85" s="24">
        <f>AH85*AI85</f>
        <v>867.39583333333337</v>
      </c>
      <c r="AL85" s="2" t="s">
        <v>71</v>
      </c>
      <c r="AM85" s="2" t="s">
        <v>25</v>
      </c>
      <c r="AN85" s="22"/>
      <c r="AO85" s="13">
        <v>0</v>
      </c>
      <c r="AP85" s="13">
        <v>0</v>
      </c>
      <c r="AQ85" s="13">
        <v>3.72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2.92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4">
        <v>6.63</v>
      </c>
      <c r="BT85" s="24">
        <f>'Employee Salaries'!$E$52</f>
        <v>31.25</v>
      </c>
      <c r="BU85" s="24">
        <f t="shared" si="1"/>
        <v>207.1875</v>
      </c>
    </row>
    <row r="86" spans="1:73" ht="16" x14ac:dyDescent="0.2">
      <c r="A86" s="2" t="s">
        <v>31</v>
      </c>
      <c r="B86" s="2" t="s">
        <v>25</v>
      </c>
      <c r="C86" s="22"/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1.5</v>
      </c>
      <c r="M86" s="13">
        <v>1.75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4.75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0.67</v>
      </c>
      <c r="AH86" s="14">
        <v>8.67</v>
      </c>
      <c r="AI86" s="24">
        <f>'Employee Salaries'!$E$10</f>
        <v>33.854166666666671</v>
      </c>
      <c r="AJ86" s="24">
        <f>AH86*AI86</f>
        <v>293.51562500000006</v>
      </c>
      <c r="AL86" s="22"/>
      <c r="AM86" s="2" t="s">
        <v>30</v>
      </c>
      <c r="AN86" s="13">
        <v>14</v>
      </c>
      <c r="AO86" s="15">
        <v>0</v>
      </c>
      <c r="AP86" s="15">
        <v>0</v>
      </c>
      <c r="AQ86" s="15">
        <v>3.72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2.92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6">
        <v>6.63</v>
      </c>
      <c r="BT86" s="24">
        <f>'Employee Salaries'!$E$52</f>
        <v>31.25</v>
      </c>
      <c r="BU86" s="24">
        <f t="shared" si="1"/>
        <v>207.1875</v>
      </c>
    </row>
    <row r="87" spans="1:73" ht="16" x14ac:dyDescent="0.2">
      <c r="A87" s="2" t="s">
        <v>34</v>
      </c>
      <c r="B87" s="2" t="s">
        <v>25</v>
      </c>
      <c r="C87" s="22"/>
      <c r="D87" s="13">
        <v>0</v>
      </c>
      <c r="E87" s="13">
        <v>0</v>
      </c>
      <c r="F87" s="13">
        <v>0</v>
      </c>
      <c r="G87" s="13">
        <v>2.9</v>
      </c>
      <c r="H87" s="13">
        <v>1.41</v>
      </c>
      <c r="I87" s="13">
        <v>0</v>
      </c>
      <c r="J87" s="13">
        <v>0</v>
      </c>
      <c r="K87" s="13">
        <v>1.57</v>
      </c>
      <c r="L87" s="13">
        <v>1.45</v>
      </c>
      <c r="M87" s="13">
        <v>0</v>
      </c>
      <c r="N87" s="13">
        <v>1.75</v>
      </c>
      <c r="O87" s="13">
        <v>0.56000000000000005</v>
      </c>
      <c r="P87" s="13">
        <v>0</v>
      </c>
      <c r="Q87" s="13">
        <v>0</v>
      </c>
      <c r="R87" s="13">
        <v>0.08</v>
      </c>
      <c r="S87" s="13">
        <v>1.6</v>
      </c>
      <c r="T87" s="13">
        <v>0.16</v>
      </c>
      <c r="U87" s="13">
        <v>1.1000000000000001</v>
      </c>
      <c r="V87" s="13">
        <v>0</v>
      </c>
      <c r="W87" s="13">
        <v>0</v>
      </c>
      <c r="X87" s="13">
        <v>0</v>
      </c>
      <c r="Y87" s="13">
        <v>3.82</v>
      </c>
      <c r="Z87" s="13">
        <v>5.32</v>
      </c>
      <c r="AA87" s="13">
        <v>6.46</v>
      </c>
      <c r="AB87" s="13">
        <v>7.56</v>
      </c>
      <c r="AC87" s="13">
        <v>0</v>
      </c>
      <c r="AD87" s="13">
        <v>0</v>
      </c>
      <c r="AE87" s="13">
        <v>0</v>
      </c>
      <c r="AF87" s="13">
        <v>7.51</v>
      </c>
      <c r="AG87" s="13">
        <v>4.79</v>
      </c>
      <c r="AH87" s="14">
        <v>48.04</v>
      </c>
      <c r="AI87" s="24">
        <f>'Employee Salaries'!$E$12</f>
        <v>28.645833333333332</v>
      </c>
      <c r="AJ87" s="24">
        <f>AH87*AI87</f>
        <v>1376.1458333333333</v>
      </c>
      <c r="AL87" s="2" t="s">
        <v>72</v>
      </c>
      <c r="AM87" s="2" t="s">
        <v>25</v>
      </c>
      <c r="AN87" s="22"/>
      <c r="AO87" s="13">
        <v>1.25</v>
      </c>
      <c r="AP87" s="13">
        <v>5.68</v>
      </c>
      <c r="AQ87" s="13">
        <v>6.38</v>
      </c>
      <c r="AR87" s="13">
        <v>5.67</v>
      </c>
      <c r="AS87" s="13">
        <v>4.62</v>
      </c>
      <c r="AT87" s="13">
        <v>0</v>
      </c>
      <c r="AU87" s="13">
        <v>0</v>
      </c>
      <c r="AV87" s="13">
        <v>2.0499999999999998</v>
      </c>
      <c r="AW87" s="13">
        <v>2.0699999999999998</v>
      </c>
      <c r="AX87" s="13">
        <v>1.62</v>
      </c>
      <c r="AY87" s="13">
        <v>2.14</v>
      </c>
      <c r="AZ87" s="13">
        <v>2.61</v>
      </c>
      <c r="BA87" s="13">
        <v>0</v>
      </c>
      <c r="BB87" s="13">
        <v>0</v>
      </c>
      <c r="BC87" s="13">
        <v>4.71</v>
      </c>
      <c r="BD87" s="13">
        <v>1.28</v>
      </c>
      <c r="BE87" s="13">
        <v>1.98</v>
      </c>
      <c r="BF87" s="13">
        <v>5.24</v>
      </c>
      <c r="BG87" s="13">
        <v>0</v>
      </c>
      <c r="BH87" s="13">
        <v>0</v>
      </c>
      <c r="BI87" s="13">
        <v>1.96</v>
      </c>
      <c r="BJ87" s="13">
        <v>2.06</v>
      </c>
      <c r="BK87" s="13">
        <v>5.63</v>
      </c>
      <c r="BL87" s="13">
        <v>2.68</v>
      </c>
      <c r="BM87" s="13">
        <v>3.38</v>
      </c>
      <c r="BN87" s="13">
        <v>0</v>
      </c>
      <c r="BO87" s="13">
        <v>0</v>
      </c>
      <c r="BP87" s="13">
        <v>0</v>
      </c>
      <c r="BQ87" s="13">
        <v>5.64</v>
      </c>
      <c r="BR87" s="13">
        <v>1.1399999999999999</v>
      </c>
      <c r="BS87" s="14">
        <v>69.77</v>
      </c>
      <c r="BT87" s="24">
        <f>'Employee Salaries'!$E$54</f>
        <v>25</v>
      </c>
      <c r="BU87" s="24">
        <f t="shared" si="1"/>
        <v>1744.25</v>
      </c>
    </row>
    <row r="88" spans="1:73" ht="16" x14ac:dyDescent="0.2">
      <c r="A88" s="2" t="s">
        <v>36</v>
      </c>
      <c r="B88" s="2" t="s">
        <v>25</v>
      </c>
      <c r="C88" s="22"/>
      <c r="D88" s="13">
        <v>0.12</v>
      </c>
      <c r="E88" s="13">
        <v>0.84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1.1499999999999999</v>
      </c>
      <c r="M88" s="13">
        <v>0.24</v>
      </c>
      <c r="N88" s="13">
        <v>0</v>
      </c>
      <c r="O88" s="13">
        <v>0.27</v>
      </c>
      <c r="P88" s="13">
        <v>0</v>
      </c>
      <c r="Q88" s="13">
        <v>0</v>
      </c>
      <c r="R88" s="13">
        <v>0.25</v>
      </c>
      <c r="S88" s="13">
        <v>0</v>
      </c>
      <c r="T88" s="13">
        <v>0.57999999999999996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1.19</v>
      </c>
      <c r="AA88" s="13">
        <v>0.28000000000000003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4">
        <v>4.92</v>
      </c>
      <c r="AI88" s="24">
        <f>'Employee Salaries'!$E$14</f>
        <v>34.895833333333329</v>
      </c>
      <c r="AJ88" s="24">
        <f>AH88*AI88</f>
        <v>171.68749999999997</v>
      </c>
      <c r="AL88" s="22"/>
      <c r="AM88" s="2" t="s">
        <v>83</v>
      </c>
      <c r="AN88" s="13">
        <v>70</v>
      </c>
      <c r="AO88" s="15">
        <v>0</v>
      </c>
      <c r="AP88" s="15">
        <v>2.84</v>
      </c>
      <c r="AQ88" s="15">
        <v>2.8</v>
      </c>
      <c r="AR88" s="15">
        <v>3.98</v>
      </c>
      <c r="AS88" s="15">
        <v>0.67</v>
      </c>
      <c r="AT88" s="15">
        <v>0</v>
      </c>
      <c r="AU88" s="15">
        <v>0</v>
      </c>
      <c r="AV88" s="15">
        <v>1.02</v>
      </c>
      <c r="AW88" s="15">
        <v>0.92</v>
      </c>
      <c r="AX88" s="15">
        <v>0</v>
      </c>
      <c r="AY88" s="15">
        <v>1.27</v>
      </c>
      <c r="AZ88" s="15">
        <v>1.84</v>
      </c>
      <c r="BA88" s="15">
        <v>0</v>
      </c>
      <c r="BB88" s="15">
        <v>0</v>
      </c>
      <c r="BC88" s="15">
        <v>4.71</v>
      </c>
      <c r="BD88" s="15">
        <v>0.7</v>
      </c>
      <c r="BE88" s="15">
        <v>0.3</v>
      </c>
      <c r="BF88" s="15">
        <v>4.71</v>
      </c>
      <c r="BG88" s="15">
        <v>0</v>
      </c>
      <c r="BH88" s="15">
        <v>0</v>
      </c>
      <c r="BI88" s="15">
        <v>1.96</v>
      </c>
      <c r="BJ88" s="15">
        <v>0.25</v>
      </c>
      <c r="BK88" s="15">
        <v>4.8</v>
      </c>
      <c r="BL88" s="15">
        <v>0</v>
      </c>
      <c r="BM88" s="15">
        <v>2.0499999999999998</v>
      </c>
      <c r="BN88" s="15">
        <v>0</v>
      </c>
      <c r="BO88" s="15">
        <v>0</v>
      </c>
      <c r="BP88" s="15">
        <v>0</v>
      </c>
      <c r="BQ88" s="15">
        <v>0.55000000000000004</v>
      </c>
      <c r="BR88" s="15">
        <v>1.1399999999999999</v>
      </c>
      <c r="BS88" s="16">
        <v>36.51</v>
      </c>
      <c r="BT88" s="24">
        <f>'Employee Salaries'!$E$54</f>
        <v>25</v>
      </c>
      <c r="BU88" s="24">
        <f t="shared" si="1"/>
        <v>912.75</v>
      </c>
    </row>
    <row r="89" spans="1:73" ht="16" x14ac:dyDescent="0.2">
      <c r="A89" s="2" t="s">
        <v>37</v>
      </c>
      <c r="B89" s="2" t="s">
        <v>25</v>
      </c>
      <c r="C89" s="22"/>
      <c r="D89" s="13">
        <v>0</v>
      </c>
      <c r="E89" s="13">
        <v>0</v>
      </c>
      <c r="F89" s="13">
        <v>1.58</v>
      </c>
      <c r="G89" s="13">
        <v>0</v>
      </c>
      <c r="H89" s="13">
        <v>0</v>
      </c>
      <c r="I89" s="13">
        <v>0</v>
      </c>
      <c r="J89" s="13">
        <v>0</v>
      </c>
      <c r="K89" s="13">
        <v>1.91</v>
      </c>
      <c r="L89" s="13">
        <v>3.25</v>
      </c>
      <c r="M89" s="13">
        <v>0.67</v>
      </c>
      <c r="N89" s="13">
        <v>1.28</v>
      </c>
      <c r="O89" s="13">
        <v>0.75</v>
      </c>
      <c r="P89" s="13">
        <v>0</v>
      </c>
      <c r="Q89" s="13">
        <v>0</v>
      </c>
      <c r="R89" s="13">
        <v>0</v>
      </c>
      <c r="S89" s="13">
        <v>0</v>
      </c>
      <c r="T89" s="13">
        <v>1.1599999999999999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2.33</v>
      </c>
      <c r="AA89" s="13">
        <v>2.25</v>
      </c>
      <c r="AB89" s="13">
        <v>1.03</v>
      </c>
      <c r="AC89" s="13">
        <v>0</v>
      </c>
      <c r="AD89" s="13">
        <v>0</v>
      </c>
      <c r="AE89" s="13">
        <v>0</v>
      </c>
      <c r="AF89" s="13">
        <v>1.34</v>
      </c>
      <c r="AG89" s="13">
        <v>3.75</v>
      </c>
      <c r="AH89" s="14">
        <v>21.31</v>
      </c>
      <c r="AI89" s="24">
        <f>'Employee Salaries'!$E$16</f>
        <v>26.041666666666668</v>
      </c>
      <c r="AJ89" s="24">
        <f>AH89*AI89</f>
        <v>554.94791666666663</v>
      </c>
      <c r="AL89" s="22"/>
      <c r="AM89" s="2" t="s">
        <v>61</v>
      </c>
      <c r="AN89" s="13">
        <v>38</v>
      </c>
      <c r="AO89" s="15">
        <v>0</v>
      </c>
      <c r="AP89" s="15">
        <v>2.84</v>
      </c>
      <c r="AQ89" s="15">
        <v>1.81</v>
      </c>
      <c r="AR89" s="15">
        <v>0</v>
      </c>
      <c r="AS89" s="15">
        <v>0.64</v>
      </c>
      <c r="AT89" s="15">
        <v>0</v>
      </c>
      <c r="AU89" s="15">
        <v>0</v>
      </c>
      <c r="AV89" s="15">
        <v>0.36</v>
      </c>
      <c r="AW89" s="15">
        <v>1.1499999999999999</v>
      </c>
      <c r="AX89" s="15">
        <v>0.68</v>
      </c>
      <c r="AY89" s="15">
        <v>0</v>
      </c>
      <c r="AZ89" s="15">
        <v>0.36</v>
      </c>
      <c r="BA89" s="15">
        <v>0</v>
      </c>
      <c r="BB89" s="15">
        <v>0</v>
      </c>
      <c r="BC89" s="15">
        <v>0</v>
      </c>
      <c r="BD89" s="15">
        <v>0</v>
      </c>
      <c r="BE89" s="15">
        <v>1.68</v>
      </c>
      <c r="BF89" s="15">
        <v>0.53</v>
      </c>
      <c r="BG89" s="15">
        <v>0</v>
      </c>
      <c r="BH89" s="15">
        <v>0</v>
      </c>
      <c r="BI89" s="15">
        <v>0</v>
      </c>
      <c r="BJ89" s="15">
        <v>1.0900000000000001</v>
      </c>
      <c r="BK89" s="15">
        <v>0.28000000000000003</v>
      </c>
      <c r="BL89" s="15">
        <v>2.68</v>
      </c>
      <c r="BM89" s="15">
        <v>0</v>
      </c>
      <c r="BN89" s="15">
        <v>0</v>
      </c>
      <c r="BO89" s="15">
        <v>0</v>
      </c>
      <c r="BP89" s="15">
        <v>0</v>
      </c>
      <c r="BQ89" s="15">
        <v>0.78</v>
      </c>
      <c r="BR89" s="15">
        <v>0</v>
      </c>
      <c r="BS89" s="16">
        <v>14.9</v>
      </c>
      <c r="BT89" s="24">
        <f>'Employee Salaries'!$E$54</f>
        <v>25</v>
      </c>
      <c r="BU89" s="24">
        <f t="shared" si="1"/>
        <v>372.5</v>
      </c>
    </row>
    <row r="90" spans="1:73" ht="16" x14ac:dyDescent="0.2">
      <c r="A90" s="2" t="s">
        <v>40</v>
      </c>
      <c r="B90" s="2" t="s">
        <v>25</v>
      </c>
      <c r="C90" s="22"/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0.89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6.52</v>
      </c>
      <c r="AB90" s="13">
        <v>7.5</v>
      </c>
      <c r="AC90" s="13">
        <v>14.33</v>
      </c>
      <c r="AD90" s="13">
        <v>3.5</v>
      </c>
      <c r="AE90" s="13">
        <v>0</v>
      </c>
      <c r="AF90" s="13">
        <v>0</v>
      </c>
      <c r="AG90" s="13">
        <v>0</v>
      </c>
      <c r="AH90" s="14">
        <v>32.74</v>
      </c>
      <c r="AI90" s="24">
        <f>'Employee Salaries'!$E$18</f>
        <v>25</v>
      </c>
      <c r="AJ90" s="24">
        <f>AH90*AI90</f>
        <v>818.5</v>
      </c>
      <c r="AL90" s="22"/>
      <c r="AM90" s="2" t="s">
        <v>75</v>
      </c>
      <c r="AN90" s="13">
        <v>4</v>
      </c>
      <c r="AO90" s="15">
        <v>0</v>
      </c>
      <c r="AP90" s="15">
        <v>0</v>
      </c>
      <c r="AQ90" s="15">
        <v>1.77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0.72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4.3</v>
      </c>
      <c r="BR90" s="15">
        <v>0</v>
      </c>
      <c r="BS90" s="16">
        <v>6.79</v>
      </c>
      <c r="BT90" s="24">
        <f>'Employee Salaries'!$E$54</f>
        <v>25</v>
      </c>
      <c r="BU90" s="24">
        <f t="shared" si="1"/>
        <v>169.75</v>
      </c>
    </row>
    <row r="91" spans="1:73" ht="16" x14ac:dyDescent="0.2">
      <c r="A91" s="2" t="s">
        <v>42</v>
      </c>
      <c r="B91" s="2" t="s">
        <v>25</v>
      </c>
      <c r="C91" s="22"/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3.49</v>
      </c>
      <c r="S91" s="13">
        <v>1.98</v>
      </c>
      <c r="T91" s="13">
        <v>2.19</v>
      </c>
      <c r="U91" s="13">
        <v>1.93</v>
      </c>
      <c r="V91" s="13">
        <v>0</v>
      </c>
      <c r="W91" s="13">
        <v>0</v>
      </c>
      <c r="X91" s="13">
        <v>0</v>
      </c>
      <c r="Y91" s="13">
        <v>0</v>
      </c>
      <c r="Z91" s="13">
        <v>0.75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4">
        <v>10.33</v>
      </c>
      <c r="AI91" s="24">
        <f>'Employee Salaries'!$E$20</f>
        <v>24.479166666666664</v>
      </c>
      <c r="AJ91" s="24">
        <f>AH91*AI91</f>
        <v>252.86979166666666</v>
      </c>
      <c r="AL91" s="22"/>
      <c r="AM91" s="2" t="s">
        <v>38</v>
      </c>
      <c r="AN91" s="13">
        <v>2</v>
      </c>
      <c r="AO91" s="15">
        <v>1.25</v>
      </c>
      <c r="AP91" s="15">
        <v>0</v>
      </c>
      <c r="AQ91" s="15">
        <v>0</v>
      </c>
      <c r="AR91" s="15">
        <v>0</v>
      </c>
      <c r="AS91" s="15">
        <v>1.07</v>
      </c>
      <c r="AT91" s="15">
        <v>0</v>
      </c>
      <c r="AU91" s="15">
        <v>0</v>
      </c>
      <c r="AV91" s="15">
        <v>0.66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0.55000000000000004</v>
      </c>
      <c r="BL91" s="15">
        <v>0</v>
      </c>
      <c r="BM91" s="15">
        <v>1.33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6">
        <v>4.8499999999999996</v>
      </c>
      <c r="BT91" s="24">
        <f>'Employee Salaries'!$E$54</f>
        <v>25</v>
      </c>
      <c r="BU91" s="24">
        <f t="shared" si="1"/>
        <v>121.24999999999999</v>
      </c>
    </row>
    <row r="92" spans="1:73" ht="16" x14ac:dyDescent="0.2">
      <c r="A92" s="2" t="s">
        <v>43</v>
      </c>
      <c r="B92" s="2" t="s">
        <v>25</v>
      </c>
      <c r="C92" s="22"/>
      <c r="D92" s="13">
        <v>1.0900000000000001</v>
      </c>
      <c r="E92" s="13">
        <v>1.76</v>
      </c>
      <c r="F92" s="13">
        <v>1.38</v>
      </c>
      <c r="G92" s="13">
        <v>1.18</v>
      </c>
      <c r="H92" s="13">
        <v>0.56999999999999995</v>
      </c>
      <c r="I92" s="13">
        <v>3.01</v>
      </c>
      <c r="J92" s="13">
        <v>2.14</v>
      </c>
      <c r="K92" s="13">
        <v>1.97</v>
      </c>
      <c r="L92" s="13">
        <v>1.27</v>
      </c>
      <c r="M92" s="13">
        <v>1.84</v>
      </c>
      <c r="N92" s="13">
        <v>1.41</v>
      </c>
      <c r="O92" s="13">
        <v>0.72</v>
      </c>
      <c r="P92" s="13">
        <v>1.31</v>
      </c>
      <c r="Q92" s="13">
        <v>0</v>
      </c>
      <c r="R92" s="13">
        <v>1.87</v>
      </c>
      <c r="S92" s="13">
        <v>1.68</v>
      </c>
      <c r="T92" s="13">
        <v>0</v>
      </c>
      <c r="U92" s="13">
        <v>0</v>
      </c>
      <c r="V92" s="13">
        <v>1.05</v>
      </c>
      <c r="W92" s="13">
        <v>2.25</v>
      </c>
      <c r="X92" s="13">
        <v>0</v>
      </c>
      <c r="Y92" s="13">
        <v>1.04</v>
      </c>
      <c r="Z92" s="13">
        <v>1.8</v>
      </c>
      <c r="AA92" s="13">
        <v>1.04</v>
      </c>
      <c r="AB92" s="13">
        <v>0.55000000000000004</v>
      </c>
      <c r="AC92" s="13">
        <v>0.51</v>
      </c>
      <c r="AD92" s="13">
        <v>0</v>
      </c>
      <c r="AE92" s="13">
        <v>0</v>
      </c>
      <c r="AF92" s="13">
        <v>1.35</v>
      </c>
      <c r="AG92" s="13">
        <v>0.3</v>
      </c>
      <c r="AH92" s="14">
        <v>33.07</v>
      </c>
      <c r="AI92" s="24">
        <f>'Employee Salaries'!$E$22</f>
        <v>26.041666666666668</v>
      </c>
      <c r="AJ92" s="24">
        <f>AH92*AI92</f>
        <v>861.19791666666674</v>
      </c>
      <c r="AL92" s="22"/>
      <c r="AM92" s="2" t="s">
        <v>30</v>
      </c>
      <c r="AN92" s="13">
        <v>14</v>
      </c>
      <c r="AO92" s="15">
        <v>0</v>
      </c>
      <c r="AP92" s="15">
        <v>0</v>
      </c>
      <c r="AQ92" s="15">
        <v>0</v>
      </c>
      <c r="AR92" s="15">
        <v>0.67</v>
      </c>
      <c r="AS92" s="15">
        <v>2.23</v>
      </c>
      <c r="AT92" s="15">
        <v>0</v>
      </c>
      <c r="AU92" s="15">
        <v>0</v>
      </c>
      <c r="AV92" s="15">
        <v>0</v>
      </c>
      <c r="AW92" s="15">
        <v>0</v>
      </c>
      <c r="AX92" s="15">
        <v>0.94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0.57999999999999996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6">
        <v>4.43</v>
      </c>
      <c r="BT92" s="24">
        <f>'Employee Salaries'!$E$54</f>
        <v>25</v>
      </c>
      <c r="BU92" s="24">
        <f t="shared" si="1"/>
        <v>110.75</v>
      </c>
    </row>
    <row r="93" spans="1:73" ht="16" x14ac:dyDescent="0.2">
      <c r="A93" s="2" t="s">
        <v>48</v>
      </c>
      <c r="B93" s="2" t="s">
        <v>25</v>
      </c>
      <c r="C93" s="22"/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1.59</v>
      </c>
      <c r="M93" s="13">
        <v>0.89</v>
      </c>
      <c r="N93" s="13">
        <v>0</v>
      </c>
      <c r="O93" s="13">
        <v>1.99</v>
      </c>
      <c r="P93" s="13">
        <v>0</v>
      </c>
      <c r="Q93" s="13">
        <v>0</v>
      </c>
      <c r="R93" s="13">
        <v>5.48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5.58</v>
      </c>
      <c r="AA93" s="13">
        <v>1.48</v>
      </c>
      <c r="AB93" s="13">
        <v>0</v>
      </c>
      <c r="AC93" s="13">
        <v>0</v>
      </c>
      <c r="AD93" s="13">
        <v>0</v>
      </c>
      <c r="AE93" s="13">
        <v>0</v>
      </c>
      <c r="AF93" s="13">
        <v>2.2999999999999998</v>
      </c>
      <c r="AG93" s="13">
        <v>1.45</v>
      </c>
      <c r="AH93" s="14">
        <v>20.77</v>
      </c>
      <c r="AI93" s="24">
        <f>'Employee Salaries'!$E$24</f>
        <v>23.958333333333336</v>
      </c>
      <c r="AJ93" s="24">
        <f>AH93*AI93</f>
        <v>497.61458333333337</v>
      </c>
      <c r="AL93" s="22"/>
      <c r="AM93" s="2" t="s">
        <v>35</v>
      </c>
      <c r="AN93" s="13">
        <v>42</v>
      </c>
      <c r="AO93" s="15">
        <v>0</v>
      </c>
      <c r="AP93" s="15">
        <v>0</v>
      </c>
      <c r="AQ93" s="15">
        <v>0</v>
      </c>
      <c r="AR93" s="15">
        <v>1.01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0.87</v>
      </c>
      <c r="AZ93" s="15">
        <v>0.41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6">
        <v>2.29</v>
      </c>
      <c r="BT93" s="24">
        <f>'Employee Salaries'!$E$54</f>
        <v>25</v>
      </c>
      <c r="BU93" s="24">
        <f t="shared" si="1"/>
        <v>57.25</v>
      </c>
    </row>
    <row r="94" spans="1:73" ht="16" x14ac:dyDescent="0.2">
      <c r="A94" s="2" t="s">
        <v>49</v>
      </c>
      <c r="B94" s="2" t="s">
        <v>25</v>
      </c>
      <c r="C94" s="22"/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3.23</v>
      </c>
      <c r="P94" s="13">
        <v>0</v>
      </c>
      <c r="Q94" s="13">
        <v>0</v>
      </c>
      <c r="R94" s="13">
        <v>6.54</v>
      </c>
      <c r="S94" s="13">
        <v>0.48</v>
      </c>
      <c r="T94" s="13">
        <v>2.16</v>
      </c>
      <c r="U94" s="13">
        <v>5.19</v>
      </c>
      <c r="V94" s="13">
        <v>0</v>
      </c>
      <c r="W94" s="13">
        <v>0</v>
      </c>
      <c r="X94" s="13">
        <v>0</v>
      </c>
      <c r="Y94" s="13">
        <v>0</v>
      </c>
      <c r="Z94" s="13">
        <v>0.49</v>
      </c>
      <c r="AA94" s="13">
        <v>0</v>
      </c>
      <c r="AB94" s="13">
        <v>1.54</v>
      </c>
      <c r="AC94" s="13">
        <v>0</v>
      </c>
      <c r="AD94" s="13">
        <v>0</v>
      </c>
      <c r="AE94" s="13">
        <v>0</v>
      </c>
      <c r="AF94" s="13">
        <v>0</v>
      </c>
      <c r="AG94" s="13">
        <v>0.28999999999999998</v>
      </c>
      <c r="AH94" s="14">
        <v>19.93</v>
      </c>
      <c r="AI94" s="24">
        <f>'Employee Salaries'!$E$26</f>
        <v>26.5625</v>
      </c>
      <c r="AJ94" s="24">
        <f>AH94*AI94</f>
        <v>529.390625</v>
      </c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</row>
    <row r="95" spans="1:73" ht="16" x14ac:dyDescent="0.2">
      <c r="A95" s="2" t="s">
        <v>51</v>
      </c>
      <c r="B95" s="2" t="s">
        <v>25</v>
      </c>
      <c r="C95" s="22"/>
      <c r="D95" s="13">
        <v>0</v>
      </c>
      <c r="E95" s="13">
        <v>0</v>
      </c>
      <c r="F95" s="13">
        <v>0.22</v>
      </c>
      <c r="G95" s="13">
        <v>0</v>
      </c>
      <c r="H95" s="13">
        <v>0</v>
      </c>
      <c r="I95" s="13">
        <v>0</v>
      </c>
      <c r="J95" s="13">
        <v>0</v>
      </c>
      <c r="K95" s="13">
        <v>0.48</v>
      </c>
      <c r="L95" s="13">
        <v>0</v>
      </c>
      <c r="M95" s="13">
        <v>1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1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0.92</v>
      </c>
      <c r="AB95" s="13">
        <v>0.25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4">
        <v>3.86</v>
      </c>
      <c r="AI95" s="24">
        <f>'Employee Salaries'!$E$28</f>
        <v>41.666666666666671</v>
      </c>
      <c r="AJ95" s="24">
        <f>AH95*AI95</f>
        <v>160.83333333333334</v>
      </c>
      <c r="AL95" s="1" t="s">
        <v>74</v>
      </c>
      <c r="AM95" s="22"/>
      <c r="AN95" s="22"/>
      <c r="AO95" s="14">
        <v>5.67</v>
      </c>
      <c r="AP95" s="14">
        <v>15.79</v>
      </c>
      <c r="AQ95" s="14">
        <v>23.12</v>
      </c>
      <c r="AR95" s="14">
        <v>18.73</v>
      </c>
      <c r="AS95" s="14">
        <v>21.52</v>
      </c>
      <c r="AT95" s="14">
        <v>3.73</v>
      </c>
      <c r="AU95" s="14">
        <v>2.14</v>
      </c>
      <c r="AV95" s="14">
        <v>22.27</v>
      </c>
      <c r="AW95" s="14">
        <v>35.729999999999997</v>
      </c>
      <c r="AX95" s="14">
        <v>41.21</v>
      </c>
      <c r="AY95" s="14">
        <v>35.729999999999997</v>
      </c>
      <c r="AZ95" s="14">
        <v>35.74</v>
      </c>
      <c r="BA95" s="14">
        <v>3.05</v>
      </c>
      <c r="BB95" s="14">
        <v>0.66</v>
      </c>
      <c r="BC95" s="14">
        <v>37.9</v>
      </c>
      <c r="BD95" s="14">
        <v>23.59</v>
      </c>
      <c r="BE95" s="14">
        <v>29.86</v>
      </c>
      <c r="BF95" s="14">
        <v>38.020000000000003</v>
      </c>
      <c r="BG95" s="14">
        <v>1.05</v>
      </c>
      <c r="BH95" s="14">
        <v>4.05</v>
      </c>
      <c r="BI95" s="14">
        <v>3.42</v>
      </c>
      <c r="BJ95" s="14">
        <v>26.53</v>
      </c>
      <c r="BK95" s="14">
        <v>45.53</v>
      </c>
      <c r="BL95" s="14">
        <v>37.68</v>
      </c>
      <c r="BM95" s="14">
        <v>47.63</v>
      </c>
      <c r="BN95" s="14">
        <v>32.25</v>
      </c>
      <c r="BO95" s="14">
        <v>3.5</v>
      </c>
      <c r="BP95" s="14">
        <v>0</v>
      </c>
      <c r="BQ95" s="14">
        <v>28.91</v>
      </c>
      <c r="BR95" s="14">
        <v>32.700000000000003</v>
      </c>
      <c r="BS95" s="14">
        <v>657.68</v>
      </c>
    </row>
    <row r="96" spans="1:73" ht="16" x14ac:dyDescent="0.2">
      <c r="A96" s="2" t="s">
        <v>55</v>
      </c>
      <c r="B96" s="2" t="s">
        <v>25</v>
      </c>
      <c r="C96" s="22"/>
      <c r="D96" s="13">
        <v>0</v>
      </c>
      <c r="E96" s="13">
        <v>0.61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0.9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4">
        <v>1.51</v>
      </c>
      <c r="AI96" s="24">
        <f>'Employee Salaries'!$E$30</f>
        <v>36.458333333333329</v>
      </c>
      <c r="AJ96" s="24">
        <f>AH96*AI96</f>
        <v>55.052083333333329</v>
      </c>
    </row>
    <row r="97" spans="1:38" ht="16" x14ac:dyDescent="0.2">
      <c r="A97" s="2" t="s">
        <v>58</v>
      </c>
      <c r="B97" s="2" t="s">
        <v>25</v>
      </c>
      <c r="C97" s="22"/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0.65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1.19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4">
        <v>1.84</v>
      </c>
      <c r="AI97" s="24">
        <f>'Employee Salaries'!$E$32</f>
        <v>26.041666666666668</v>
      </c>
      <c r="AJ97" s="24">
        <f>AH97*AI97</f>
        <v>47.916666666666671</v>
      </c>
    </row>
    <row r="98" spans="1:38" ht="16" x14ac:dyDescent="0.2">
      <c r="A98" s="2" t="s">
        <v>60</v>
      </c>
      <c r="B98" s="2" t="s">
        <v>25</v>
      </c>
      <c r="C98" s="22"/>
      <c r="D98" s="13">
        <v>0</v>
      </c>
      <c r="E98" s="13">
        <v>0</v>
      </c>
      <c r="F98" s="13">
        <v>0</v>
      </c>
      <c r="G98" s="13">
        <v>0.75</v>
      </c>
      <c r="H98" s="13">
        <v>1.55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1.02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0.25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4">
        <v>3.57</v>
      </c>
      <c r="AI98" s="24">
        <f>'Employee Salaries'!$E$36</f>
        <v>25.520833333333336</v>
      </c>
      <c r="AJ98" s="24">
        <f>AH98*AI98</f>
        <v>91.109375</v>
      </c>
    </row>
    <row r="99" spans="1:38" ht="16" x14ac:dyDescent="0.2">
      <c r="A99" s="2" t="s">
        <v>62</v>
      </c>
      <c r="B99" s="2" t="s">
        <v>25</v>
      </c>
      <c r="C99" s="22"/>
      <c r="D99" s="13">
        <v>0</v>
      </c>
      <c r="E99" s="13">
        <v>0</v>
      </c>
      <c r="F99" s="13">
        <v>0</v>
      </c>
      <c r="G99" s="13">
        <v>0</v>
      </c>
      <c r="H99" s="13">
        <v>0.98</v>
      </c>
      <c r="I99" s="13">
        <v>0</v>
      </c>
      <c r="J99" s="13">
        <v>0</v>
      </c>
      <c r="K99" s="13">
        <v>1.59</v>
      </c>
      <c r="L99" s="13">
        <v>0</v>
      </c>
      <c r="M99" s="13">
        <v>0.8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1.01</v>
      </c>
      <c r="T99" s="13">
        <v>1.93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0.54</v>
      </c>
      <c r="AB99" s="13">
        <v>5.14</v>
      </c>
      <c r="AC99" s="13">
        <v>1.58</v>
      </c>
      <c r="AD99" s="13">
        <v>0</v>
      </c>
      <c r="AE99" s="13">
        <v>0</v>
      </c>
      <c r="AF99" s="13">
        <v>0</v>
      </c>
      <c r="AG99" s="13">
        <v>0</v>
      </c>
      <c r="AH99" s="14">
        <v>13.57</v>
      </c>
      <c r="AI99" s="24">
        <f>'Employee Salaries'!$E$38</f>
        <v>33.854166666666671</v>
      </c>
      <c r="AJ99" s="24">
        <f>AH99*AI99</f>
        <v>459.40104166666674</v>
      </c>
    </row>
    <row r="100" spans="1:38" ht="16" x14ac:dyDescent="0.2">
      <c r="A100" s="2" t="s">
        <v>64</v>
      </c>
      <c r="B100" s="2" t="s">
        <v>25</v>
      </c>
      <c r="C100" s="22"/>
      <c r="D100" s="13">
        <v>0.7</v>
      </c>
      <c r="E100" s="13">
        <v>2.2000000000000002</v>
      </c>
      <c r="F100" s="13">
        <v>1.33</v>
      </c>
      <c r="G100" s="13">
        <v>0.56999999999999995</v>
      </c>
      <c r="H100" s="13">
        <v>2.56</v>
      </c>
      <c r="I100" s="13">
        <v>0</v>
      </c>
      <c r="J100" s="13">
        <v>0</v>
      </c>
      <c r="K100" s="13">
        <v>1.25</v>
      </c>
      <c r="L100" s="13">
        <v>5.23</v>
      </c>
      <c r="M100" s="13">
        <v>6.91</v>
      </c>
      <c r="N100" s="13">
        <v>2.99</v>
      </c>
      <c r="O100" s="13">
        <v>2.99</v>
      </c>
      <c r="P100" s="13">
        <v>0</v>
      </c>
      <c r="Q100" s="13">
        <v>0</v>
      </c>
      <c r="R100" s="13">
        <v>1.91</v>
      </c>
      <c r="S100" s="13">
        <v>2.34</v>
      </c>
      <c r="T100" s="13">
        <v>5.21</v>
      </c>
      <c r="U100" s="13">
        <v>1.96</v>
      </c>
      <c r="V100" s="13">
        <v>0</v>
      </c>
      <c r="W100" s="13">
        <v>0</v>
      </c>
      <c r="X100" s="13">
        <v>0</v>
      </c>
      <c r="Y100" s="13">
        <v>4.05</v>
      </c>
      <c r="Z100" s="13">
        <v>3.89</v>
      </c>
      <c r="AA100" s="13">
        <v>3.07</v>
      </c>
      <c r="AB100" s="13">
        <v>5.2</v>
      </c>
      <c r="AC100" s="13">
        <v>3.35</v>
      </c>
      <c r="AD100" s="13">
        <v>0</v>
      </c>
      <c r="AE100" s="13">
        <v>0</v>
      </c>
      <c r="AF100" s="13">
        <v>3.38</v>
      </c>
      <c r="AG100" s="13">
        <v>1.07</v>
      </c>
      <c r="AH100" s="14">
        <v>62.15</v>
      </c>
      <c r="AI100" s="24">
        <f>'Employee Salaries'!$E$42</f>
        <v>26.041666666666668</v>
      </c>
      <c r="AJ100" s="24">
        <f>AH100*AI100</f>
        <v>1618.4895833333333</v>
      </c>
    </row>
    <row r="101" spans="1:38" ht="16" x14ac:dyDescent="0.2">
      <c r="A101" s="2" t="s">
        <v>66</v>
      </c>
      <c r="B101" s="2" t="s">
        <v>25</v>
      </c>
      <c r="C101" s="22"/>
      <c r="D101" s="13">
        <v>1.18</v>
      </c>
      <c r="E101" s="13">
        <v>2.21</v>
      </c>
      <c r="F101" s="13">
        <v>1.26</v>
      </c>
      <c r="G101" s="13">
        <v>0</v>
      </c>
      <c r="H101" s="13">
        <v>1.6</v>
      </c>
      <c r="I101" s="13">
        <v>0</v>
      </c>
      <c r="J101" s="13">
        <v>0</v>
      </c>
      <c r="K101" s="13">
        <v>0.95</v>
      </c>
      <c r="L101" s="13">
        <v>2.81</v>
      </c>
      <c r="M101" s="13">
        <v>1.87</v>
      </c>
      <c r="N101" s="13">
        <v>4.47</v>
      </c>
      <c r="O101" s="13">
        <v>4.5</v>
      </c>
      <c r="P101" s="13">
        <v>0</v>
      </c>
      <c r="Q101" s="13">
        <v>0</v>
      </c>
      <c r="R101" s="13">
        <v>2.5499999999999998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3.9</v>
      </c>
      <c r="AG101" s="13">
        <v>6.24</v>
      </c>
      <c r="AH101" s="14">
        <v>33.549999999999997</v>
      </c>
      <c r="AI101" s="24">
        <f>'Employee Salaries'!$E$44</f>
        <v>34.895833333333329</v>
      </c>
      <c r="AJ101" s="24">
        <f>AH101*AI101</f>
        <v>1170.755208333333</v>
      </c>
    </row>
    <row r="102" spans="1:38" ht="16" x14ac:dyDescent="0.2">
      <c r="A102" s="2" t="s">
        <v>67</v>
      </c>
      <c r="B102" s="2" t="s">
        <v>25</v>
      </c>
      <c r="C102" s="22"/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8.0399999999999991</v>
      </c>
      <c r="L102" s="13">
        <v>7.71</v>
      </c>
      <c r="M102" s="13">
        <v>5.31</v>
      </c>
      <c r="N102" s="13">
        <v>6.35</v>
      </c>
      <c r="O102" s="13">
        <v>7.49</v>
      </c>
      <c r="P102" s="13">
        <v>0.24</v>
      </c>
      <c r="Q102" s="13">
        <v>0.28999999999999998</v>
      </c>
      <c r="R102" s="13">
        <v>5.47</v>
      </c>
      <c r="S102" s="13">
        <v>3.11</v>
      </c>
      <c r="T102" s="13">
        <v>3.42</v>
      </c>
      <c r="U102" s="13">
        <v>7.43</v>
      </c>
      <c r="V102" s="13">
        <v>0</v>
      </c>
      <c r="W102" s="13">
        <v>0</v>
      </c>
      <c r="X102" s="13">
        <v>0</v>
      </c>
      <c r="Y102" s="13">
        <v>8.69</v>
      </c>
      <c r="Z102" s="13">
        <v>7.3</v>
      </c>
      <c r="AA102" s="13">
        <v>3.2</v>
      </c>
      <c r="AB102" s="13">
        <v>4.34</v>
      </c>
      <c r="AC102" s="13">
        <v>2.39</v>
      </c>
      <c r="AD102" s="13">
        <v>0</v>
      </c>
      <c r="AE102" s="13">
        <v>0</v>
      </c>
      <c r="AF102" s="13">
        <v>1.46</v>
      </c>
      <c r="AG102" s="13">
        <v>7.28</v>
      </c>
      <c r="AH102" s="14">
        <v>89.53</v>
      </c>
      <c r="AI102" s="24">
        <f>'Employee Salaries'!$E$46</f>
        <v>33.333333333333329</v>
      </c>
      <c r="AJ102" s="24">
        <f>AH102*AI102</f>
        <v>2984.333333333333</v>
      </c>
    </row>
    <row r="103" spans="1:38" ht="16" x14ac:dyDescent="0.2">
      <c r="A103" s="2" t="s">
        <v>68</v>
      </c>
      <c r="B103" s="2" t="s">
        <v>25</v>
      </c>
      <c r="C103" s="22"/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1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4">
        <v>1</v>
      </c>
      <c r="AI103" s="24">
        <f>'Employee Salaries'!$E$48</f>
        <v>28.125</v>
      </c>
      <c r="AJ103" s="24">
        <f>AH103*AI103</f>
        <v>28.125</v>
      </c>
    </row>
    <row r="104" spans="1:38" ht="16" x14ac:dyDescent="0.2">
      <c r="A104" s="2" t="s">
        <v>69</v>
      </c>
      <c r="B104" s="2" t="s">
        <v>25</v>
      </c>
      <c r="C104" s="22"/>
      <c r="D104" s="13">
        <v>0</v>
      </c>
      <c r="E104" s="13">
        <v>0</v>
      </c>
      <c r="F104" s="13">
        <v>0</v>
      </c>
      <c r="G104" s="13">
        <v>0</v>
      </c>
      <c r="H104" s="13">
        <v>0.89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0.37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2.5299999999999998</v>
      </c>
      <c r="AB104" s="13">
        <v>4.2699999999999996</v>
      </c>
      <c r="AC104" s="13">
        <v>0.89</v>
      </c>
      <c r="AD104" s="13">
        <v>0</v>
      </c>
      <c r="AE104" s="13">
        <v>0</v>
      </c>
      <c r="AF104" s="13">
        <v>0</v>
      </c>
      <c r="AG104" s="13">
        <v>5.73</v>
      </c>
      <c r="AH104" s="14">
        <v>14.68</v>
      </c>
      <c r="AI104" s="24">
        <f>'Employee Salaries'!$E$50</f>
        <v>37.5</v>
      </c>
      <c r="AJ104" s="24">
        <f>AH104*AI104</f>
        <v>550.5</v>
      </c>
    </row>
    <row r="105" spans="1:38" ht="16" x14ac:dyDescent="0.2">
      <c r="A105" s="2" t="s">
        <v>71</v>
      </c>
      <c r="B105" s="2" t="s">
        <v>25</v>
      </c>
      <c r="C105" s="22"/>
      <c r="D105" s="13">
        <v>0</v>
      </c>
      <c r="E105" s="13">
        <v>0</v>
      </c>
      <c r="F105" s="13">
        <v>3.72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2.92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4">
        <v>6.63</v>
      </c>
      <c r="AI105" s="24">
        <f>'Employee Salaries'!$E$52</f>
        <v>31.25</v>
      </c>
      <c r="AJ105" s="24">
        <f>AH105*AI105</f>
        <v>207.1875</v>
      </c>
    </row>
    <row r="106" spans="1:38" ht="16" x14ac:dyDescent="0.2">
      <c r="A106" s="2" t="s">
        <v>72</v>
      </c>
      <c r="B106" s="2" t="s">
        <v>25</v>
      </c>
      <c r="C106" s="22"/>
      <c r="D106" s="13">
        <v>1.25</v>
      </c>
      <c r="E106" s="13">
        <v>5.68</v>
      </c>
      <c r="F106" s="13">
        <v>6.38</v>
      </c>
      <c r="G106" s="13">
        <v>5.67</v>
      </c>
      <c r="H106" s="13">
        <v>4.62</v>
      </c>
      <c r="I106" s="13">
        <v>0</v>
      </c>
      <c r="J106" s="13">
        <v>0</v>
      </c>
      <c r="K106" s="13">
        <v>2.0499999999999998</v>
      </c>
      <c r="L106" s="13">
        <v>2.0699999999999998</v>
      </c>
      <c r="M106" s="13">
        <v>1.62</v>
      </c>
      <c r="N106" s="13">
        <v>2.14</v>
      </c>
      <c r="O106" s="13">
        <v>2.61</v>
      </c>
      <c r="P106" s="13">
        <v>0</v>
      </c>
      <c r="Q106" s="13">
        <v>0</v>
      </c>
      <c r="R106" s="13">
        <v>4.71</v>
      </c>
      <c r="S106" s="13">
        <v>1.28</v>
      </c>
      <c r="T106" s="13">
        <v>1.98</v>
      </c>
      <c r="U106" s="13">
        <v>5.24</v>
      </c>
      <c r="V106" s="13">
        <v>0</v>
      </c>
      <c r="W106" s="13">
        <v>0</v>
      </c>
      <c r="X106" s="13">
        <v>1.96</v>
      </c>
      <c r="Y106" s="13">
        <v>2.06</v>
      </c>
      <c r="Z106" s="13">
        <v>5.63</v>
      </c>
      <c r="AA106" s="13">
        <v>2.68</v>
      </c>
      <c r="AB106" s="13">
        <v>3.38</v>
      </c>
      <c r="AC106" s="13">
        <v>0</v>
      </c>
      <c r="AD106" s="13">
        <v>0</v>
      </c>
      <c r="AE106" s="13">
        <v>0</v>
      </c>
      <c r="AF106" s="13">
        <v>5.64</v>
      </c>
      <c r="AG106" s="13">
        <v>1.1399999999999999</v>
      </c>
      <c r="AH106" s="14">
        <v>69.77</v>
      </c>
      <c r="AI106" s="24">
        <f>'Employee Salaries'!$E$54</f>
        <v>25</v>
      </c>
      <c r="AJ106" s="24">
        <f>AH106*AI106</f>
        <v>1744.25</v>
      </c>
      <c r="AL106" s="24"/>
    </row>
    <row r="107" spans="1:38" ht="13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/>
      <c r="AJ107"/>
    </row>
    <row r="108" spans="1:38" ht="16" x14ac:dyDescent="0.2">
      <c r="A108" s="1" t="s">
        <v>74</v>
      </c>
      <c r="B108" s="22"/>
      <c r="C108" s="22"/>
      <c r="D108" s="14">
        <v>5.67</v>
      </c>
      <c r="E108" s="14">
        <v>15.79</v>
      </c>
      <c r="F108" s="14">
        <v>23.12</v>
      </c>
      <c r="G108" s="14">
        <v>18.73</v>
      </c>
      <c r="H108" s="14">
        <v>21.52</v>
      </c>
      <c r="I108" s="14">
        <v>3.73</v>
      </c>
      <c r="J108" s="14">
        <v>2.14</v>
      </c>
      <c r="K108" s="14">
        <v>22.27</v>
      </c>
      <c r="L108" s="14">
        <v>35.729999999999997</v>
      </c>
      <c r="M108" s="14">
        <v>41.21</v>
      </c>
      <c r="N108" s="14">
        <v>35.729999999999997</v>
      </c>
      <c r="O108" s="14">
        <v>35.74</v>
      </c>
      <c r="P108" s="14">
        <v>3.05</v>
      </c>
      <c r="Q108" s="14">
        <v>0.66</v>
      </c>
      <c r="R108" s="14">
        <v>37.9</v>
      </c>
      <c r="S108" s="14">
        <v>23.59</v>
      </c>
      <c r="T108" s="14">
        <v>29.86</v>
      </c>
      <c r="U108" s="14">
        <v>38.020000000000003</v>
      </c>
      <c r="V108" s="14">
        <v>1.05</v>
      </c>
      <c r="W108" s="14">
        <v>4.05</v>
      </c>
      <c r="X108" s="14">
        <v>3.42</v>
      </c>
      <c r="Y108" s="14">
        <v>26.53</v>
      </c>
      <c r="Z108" s="14">
        <v>45.53</v>
      </c>
      <c r="AA108" s="14">
        <v>37.68</v>
      </c>
      <c r="AB108" s="14">
        <v>47.63</v>
      </c>
      <c r="AC108" s="14">
        <v>32.25</v>
      </c>
      <c r="AD108" s="14">
        <v>3.5</v>
      </c>
      <c r="AE108" s="14">
        <v>0</v>
      </c>
      <c r="AF108" s="14">
        <v>28.91</v>
      </c>
      <c r="AG108" s="14">
        <v>32.700000000000003</v>
      </c>
      <c r="AH108" s="14">
        <v>657.68</v>
      </c>
      <c r="AI108"/>
      <c r="AJ108"/>
    </row>
    <row r="109" spans="1:38" ht="15.75" customHeight="1" x14ac:dyDescent="0.2">
      <c r="A109" s="42"/>
      <c r="B109" s="42"/>
      <c r="C109" s="41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4"/>
      <c r="AI109" s="40"/>
      <c r="AJ109" s="40"/>
    </row>
    <row r="110" spans="1:38" ht="15.75" customHeight="1" x14ac:dyDescent="0.2">
      <c r="A110" s="42"/>
      <c r="B110" s="42"/>
      <c r="C110" s="41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4"/>
      <c r="AI110" s="40"/>
      <c r="AJ110" s="40"/>
    </row>
    <row r="111" spans="1:38" ht="15.75" customHeight="1" x14ac:dyDescent="0.2">
      <c r="A111" s="42"/>
      <c r="B111" s="42"/>
      <c r="C111" s="41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4"/>
      <c r="AI111" s="40"/>
      <c r="AJ111" s="40"/>
    </row>
    <row r="112" spans="1:38" ht="15.75" customHeight="1" x14ac:dyDescent="0.2">
      <c r="A112" s="42"/>
      <c r="B112" s="42"/>
      <c r="C112" s="41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4"/>
      <c r="AI112" s="40"/>
      <c r="AJ112" s="40"/>
    </row>
    <row r="113" spans="1:36" ht="15.75" customHeight="1" x14ac:dyDescent="0.2">
      <c r="A113" s="42"/>
      <c r="B113" s="42"/>
      <c r="C113" s="41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4"/>
      <c r="AI113" s="40"/>
      <c r="AJ113" s="40"/>
    </row>
    <row r="114" spans="1:36" ht="15.75" customHeight="1" x14ac:dyDescent="0.2">
      <c r="A114" s="42"/>
      <c r="B114" s="42"/>
      <c r="C114" s="41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4"/>
      <c r="AI114" s="40"/>
      <c r="AJ114" s="40"/>
    </row>
    <row r="115" spans="1:36" ht="15.75" customHeight="1" x14ac:dyDescent="0.2">
      <c r="A115" s="42"/>
      <c r="B115" s="42"/>
      <c r="C115" s="41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4"/>
      <c r="AI115" s="40"/>
      <c r="AJ115" s="40"/>
    </row>
    <row r="116" spans="1:36" ht="15.75" customHeight="1" x14ac:dyDescent="0.2">
      <c r="A116" s="42"/>
      <c r="B116" s="42"/>
      <c r="C116" s="41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4"/>
      <c r="AI116" s="40"/>
      <c r="AJ116" s="40"/>
    </row>
    <row r="117" spans="1:36" ht="15.75" customHeight="1" x14ac:dyDescent="0.2">
      <c r="A117" s="42"/>
      <c r="B117" s="42"/>
      <c r="C117" s="41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4"/>
      <c r="AI117" s="40"/>
      <c r="AJ117" s="40"/>
    </row>
    <row r="118" spans="1:36" ht="15.75" customHeight="1" x14ac:dyDescent="0.2">
      <c r="A118" s="42"/>
      <c r="B118" s="42"/>
      <c r="C118" s="41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4"/>
      <c r="AI118" s="40"/>
      <c r="AJ118" s="40"/>
    </row>
    <row r="119" spans="1:36" ht="15.75" customHeight="1" x14ac:dyDescent="0.2">
      <c r="A119" s="42"/>
      <c r="B119" s="42"/>
      <c r="C119" s="41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4"/>
      <c r="AI119" s="40"/>
      <c r="AJ119" s="40"/>
    </row>
    <row r="120" spans="1:36" ht="15.75" customHeight="1" x14ac:dyDescent="0.1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0"/>
      <c r="AJ120" s="40"/>
    </row>
    <row r="121" spans="1:36" ht="15.75" customHeight="1" x14ac:dyDescent="0.2">
      <c r="A121" s="39"/>
      <c r="B121" s="41"/>
      <c r="C121" s="41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0"/>
      <c r="AJ121" s="40"/>
    </row>
  </sheetData>
  <autoFilter ref="A6:AJ108">
    <sortState ref="A7:AJ95">
      <sortCondition ref="B6:B95"/>
    </sortState>
  </autoFilter>
  <mergeCells count="2">
    <mergeCell ref="AL3:BU4"/>
    <mergeCell ref="AI3:AJ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4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1" max="1" width="26.5" customWidth="1"/>
    <col min="2" max="2" width="25" customWidth="1"/>
    <col min="3" max="4" width="25" style="23" customWidth="1"/>
    <col min="5" max="6" width="17.83203125" customWidth="1"/>
    <col min="7" max="7" width="24.5" customWidth="1"/>
    <col min="8" max="8" width="44.5" customWidth="1"/>
  </cols>
  <sheetData>
    <row r="1" spans="1:9" ht="15.75" customHeight="1" x14ac:dyDescent="0.15">
      <c r="A1" s="4" t="s">
        <v>1</v>
      </c>
      <c r="B1" s="4" t="s">
        <v>6</v>
      </c>
      <c r="C1" s="25" t="s">
        <v>87</v>
      </c>
      <c r="D1" s="25" t="s">
        <v>88</v>
      </c>
      <c r="E1" s="4" t="s">
        <v>7</v>
      </c>
      <c r="F1" s="4" t="s">
        <v>89</v>
      </c>
      <c r="G1" s="4" t="s">
        <v>90</v>
      </c>
      <c r="H1" s="4" t="s">
        <v>8</v>
      </c>
    </row>
    <row r="2" spans="1:9" ht="15.75" customHeight="1" x14ac:dyDescent="0.15">
      <c r="A2" s="6"/>
      <c r="B2" s="6"/>
      <c r="C2" s="26"/>
      <c r="D2" s="26"/>
      <c r="E2" s="6"/>
      <c r="F2" s="6"/>
      <c r="G2" s="6"/>
      <c r="H2" s="6"/>
    </row>
    <row r="3" spans="1:9" ht="15.75" customHeight="1" x14ac:dyDescent="0.15">
      <c r="A3" s="8" t="s">
        <v>9</v>
      </c>
      <c r="B3" s="8" t="s">
        <v>11</v>
      </c>
      <c r="C3" s="32">
        <f>F3*0.754</f>
        <v>59666.583600000005</v>
      </c>
      <c r="D3" s="33">
        <f>C3*1.05</f>
        <v>62649.912780000006</v>
      </c>
      <c r="E3" s="10" t="s">
        <v>12</v>
      </c>
      <c r="F3" s="34">
        <f>'Client Activities - Jibble Repo'!AK14</f>
        <v>79133.400000000009</v>
      </c>
      <c r="G3" s="36"/>
      <c r="H3" s="8" t="s">
        <v>16</v>
      </c>
      <c r="I3" s="24"/>
    </row>
    <row r="4" spans="1:9" ht="15.75" customHeight="1" x14ac:dyDescent="0.15">
      <c r="A4" s="8" t="s">
        <v>17</v>
      </c>
      <c r="B4" s="12" t="s">
        <v>18</v>
      </c>
      <c r="C4" s="27">
        <f>D4/1.05</f>
        <v>46305</v>
      </c>
      <c r="D4" s="27">
        <v>48620.25</v>
      </c>
      <c r="E4" s="10" t="s">
        <v>19</v>
      </c>
      <c r="F4" s="10"/>
      <c r="G4" s="34">
        <f>C4/2</f>
        <v>23152.5</v>
      </c>
      <c r="H4" s="10" t="s">
        <v>20</v>
      </c>
      <c r="I4" s="24"/>
    </row>
    <row r="5" spans="1:9" ht="15.75" customHeight="1" x14ac:dyDescent="0.15">
      <c r="A5" s="8" t="s">
        <v>21</v>
      </c>
      <c r="B5" s="8" t="s">
        <v>18</v>
      </c>
      <c r="C5" s="27">
        <f>D5/1.05</f>
        <v>12000.4</v>
      </c>
      <c r="D5" s="27">
        <v>12600.42</v>
      </c>
      <c r="E5" s="10" t="s">
        <v>12</v>
      </c>
      <c r="F5" s="34">
        <f>C5/0.754</f>
        <v>15915.649867374004</v>
      </c>
      <c r="G5" s="36"/>
      <c r="I5" s="24"/>
    </row>
    <row r="6" spans="1:9" ht="15.75" customHeight="1" x14ac:dyDescent="0.15">
      <c r="A6" s="8" t="s">
        <v>24</v>
      </c>
      <c r="B6" s="8" t="s">
        <v>11</v>
      </c>
      <c r="C6" s="35">
        <f>'Client Activities - Jibble Repo'!AK20</f>
        <v>75949.8</v>
      </c>
      <c r="D6" s="33">
        <f>C6*1.05</f>
        <v>79747.290000000008</v>
      </c>
      <c r="E6" s="10" t="s">
        <v>19</v>
      </c>
      <c r="F6" s="10"/>
      <c r="G6" s="10"/>
    </row>
    <row r="7" spans="1:9" ht="15.75" customHeight="1" x14ac:dyDescent="0.15">
      <c r="H7" s="30" t="s">
        <v>91</v>
      </c>
    </row>
    <row r="9" spans="1:9" ht="15.75" customHeight="1" x14ac:dyDescent="0.15">
      <c r="B9" s="30" t="s">
        <v>9</v>
      </c>
      <c r="C9" s="31" t="s">
        <v>33</v>
      </c>
      <c r="D9" s="31" t="s">
        <v>105</v>
      </c>
      <c r="E9" s="45" t="s">
        <v>17</v>
      </c>
      <c r="F9" s="45" t="s">
        <v>25</v>
      </c>
      <c r="G9" s="24"/>
    </row>
    <row r="10" spans="1:9" ht="15.75" customHeight="1" x14ac:dyDescent="0.15">
      <c r="A10" s="30" t="s">
        <v>101</v>
      </c>
      <c r="B10" s="24">
        <f>F3</f>
        <v>79133.400000000009</v>
      </c>
      <c r="C10" s="23">
        <f>C6</f>
        <v>75949.8</v>
      </c>
      <c r="D10" s="23">
        <f>F5</f>
        <v>15915.649867374004</v>
      </c>
      <c r="E10" s="24">
        <f>G4</f>
        <v>23152.5</v>
      </c>
      <c r="F10" s="24">
        <f>SUM(B10:E10)</f>
        <v>194151.34986737403</v>
      </c>
      <c r="G10" s="24"/>
    </row>
    <row r="11" spans="1:9" ht="15.75" customHeight="1" x14ac:dyDescent="0.15">
      <c r="A11" s="30" t="s">
        <v>99</v>
      </c>
      <c r="B11" s="24">
        <f>'Client Activities - Jibble Repo'!AL14</f>
        <v>25517.15625</v>
      </c>
      <c r="C11" s="23">
        <f>'Client Activities - Jibble Repo'!AL20</f>
        <v>22752.046875</v>
      </c>
      <c r="D11" s="51">
        <f>'Client Activities - Jibble Repo'!AL28</f>
        <v>13798.604166666666</v>
      </c>
      <c r="E11" s="24">
        <f>'Client Activities - Jibble Repo'!AL39</f>
        <v>13597.151041666668</v>
      </c>
      <c r="F11" s="24">
        <f>SUM(B11:E11)</f>
        <v>75664.958333333328</v>
      </c>
    </row>
    <row r="12" spans="1:9" ht="15.75" customHeight="1" x14ac:dyDescent="0.15">
      <c r="A12" s="30" t="s">
        <v>102</v>
      </c>
      <c r="B12" s="24">
        <f>B10-B11</f>
        <v>53616.243750000009</v>
      </c>
      <c r="C12" s="24">
        <f>C10-C11</f>
        <v>53197.753125000003</v>
      </c>
      <c r="D12" s="24">
        <f>D10-D11</f>
        <v>2117.0457007073383</v>
      </c>
      <c r="E12" s="24">
        <f>E10-E11</f>
        <v>9555.3489583333321</v>
      </c>
      <c r="F12" s="24">
        <f>F10-F11</f>
        <v>118486.3915340407</v>
      </c>
    </row>
    <row r="13" spans="1:9" ht="15.75" customHeight="1" x14ac:dyDescent="0.15">
      <c r="A13" s="30" t="s">
        <v>103</v>
      </c>
      <c r="B13" s="52">
        <f>B12/B10</f>
        <v>0.67754252629104783</v>
      </c>
      <c r="C13" s="52">
        <f>C12/C10</f>
        <v>0.70043309034388501</v>
      </c>
      <c r="D13" s="52">
        <f>D12/D10</f>
        <v>0.13301660430763418</v>
      </c>
      <c r="E13" s="52">
        <f>E12/E10</f>
        <v>0.41271348486484538</v>
      </c>
      <c r="F13" s="52">
        <f>F12/F10</f>
        <v>0.61027848436273802</v>
      </c>
    </row>
    <row r="14" spans="1:9" ht="15.75" customHeight="1" x14ac:dyDescent="0.15">
      <c r="A14" s="30" t="s">
        <v>104</v>
      </c>
      <c r="B14" s="52">
        <f>B12/$F$10</f>
        <v>0.27615694553051312</v>
      </c>
      <c r="C14" s="52">
        <f>C12/$F$10</f>
        <v>0.27400145897177491</v>
      </c>
      <c r="D14" s="52">
        <f>D12/$F$10</f>
        <v>1.0904099828064576E-2</v>
      </c>
      <c r="E14" s="52">
        <f>E12/$F$10</f>
        <v>4.9215980032385295E-2</v>
      </c>
      <c r="F14" s="5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990"/>
  <sheetViews>
    <sheetView workbookViewId="0">
      <selection activeCell="G54" sqref="G54"/>
    </sheetView>
  </sheetViews>
  <sheetFormatPr baseColWidth="10" defaultColWidth="14.5" defaultRowHeight="15.75" customHeight="1" x14ac:dyDescent="0.15"/>
  <cols>
    <col min="1" max="1" width="22.6640625" customWidth="1"/>
    <col min="2" max="2" width="25.5" customWidth="1"/>
    <col min="3" max="3" width="23.33203125" customWidth="1"/>
    <col min="4" max="5" width="14.5" style="23"/>
    <col min="6" max="6" width="14.5" style="40"/>
  </cols>
  <sheetData>
    <row r="1" spans="1:10" x14ac:dyDescent="0.2">
      <c r="A1" s="1" t="s">
        <v>13</v>
      </c>
      <c r="B1" s="1" t="s">
        <v>44</v>
      </c>
      <c r="C1" s="1" t="s">
        <v>45</v>
      </c>
      <c r="D1" s="28" t="s">
        <v>85</v>
      </c>
      <c r="E1" s="29" t="s">
        <v>86</v>
      </c>
      <c r="F1" s="29" t="s">
        <v>94</v>
      </c>
      <c r="G1" s="38" t="s">
        <v>92</v>
      </c>
      <c r="H1" s="38"/>
      <c r="I1" s="38"/>
      <c r="J1" s="38"/>
    </row>
    <row r="2" spans="1:10" x14ac:dyDescent="0.2">
      <c r="A2" s="2" t="s">
        <v>23</v>
      </c>
      <c r="B2" s="17" t="s">
        <v>46</v>
      </c>
      <c r="C2" s="18">
        <v>62500</v>
      </c>
      <c r="D2" s="23">
        <f>C2/12</f>
        <v>5208.333333333333</v>
      </c>
      <c r="E2" s="37">
        <f>(D2/4)/40</f>
        <v>32.552083333333329</v>
      </c>
      <c r="F2" s="40">
        <v>100</v>
      </c>
      <c r="G2" s="38"/>
      <c r="H2" s="38"/>
      <c r="I2" s="38"/>
      <c r="J2" s="38"/>
    </row>
    <row r="3" spans="1:10" x14ac:dyDescent="0.2">
      <c r="A3" s="3"/>
      <c r="B3" s="19"/>
      <c r="C3" s="20"/>
      <c r="E3" s="37"/>
      <c r="G3" s="8" t="s">
        <v>52</v>
      </c>
    </row>
    <row r="4" spans="1:10" x14ac:dyDescent="0.2">
      <c r="A4" s="2" t="s">
        <v>27</v>
      </c>
      <c r="B4" s="17" t="s">
        <v>53</v>
      </c>
      <c r="C4" s="18">
        <v>71000</v>
      </c>
      <c r="D4" s="23">
        <f>C4/12</f>
        <v>5916.666666666667</v>
      </c>
      <c r="E4" s="37">
        <f>(D4/4)/40</f>
        <v>36.979166666666671</v>
      </c>
      <c r="F4" s="40">
        <v>120</v>
      </c>
    </row>
    <row r="5" spans="1:10" x14ac:dyDescent="0.2">
      <c r="A5" s="3"/>
      <c r="B5" s="19"/>
      <c r="C5" s="20"/>
      <c r="E5" s="37"/>
    </row>
    <row r="6" spans="1:10" x14ac:dyDescent="0.2">
      <c r="A6" s="2" t="s">
        <v>28</v>
      </c>
      <c r="B6" s="17" t="s">
        <v>54</v>
      </c>
      <c r="C6" s="18">
        <v>50000</v>
      </c>
      <c r="D6" s="23">
        <f>C6/12</f>
        <v>4166.666666666667</v>
      </c>
      <c r="E6" s="37">
        <f>(D6/4)/40</f>
        <v>26.041666666666668</v>
      </c>
      <c r="F6" s="40">
        <v>100</v>
      </c>
    </row>
    <row r="7" spans="1:10" x14ac:dyDescent="0.2">
      <c r="A7" s="3"/>
      <c r="B7" s="19"/>
      <c r="C7" s="20"/>
      <c r="E7" s="37"/>
    </row>
    <row r="8" spans="1:10" x14ac:dyDescent="0.2">
      <c r="A8" s="2" t="s">
        <v>29</v>
      </c>
      <c r="B8" s="17" t="s">
        <v>46</v>
      </c>
      <c r="C8" s="18">
        <v>55000</v>
      </c>
      <c r="D8" s="23">
        <f>C8/12</f>
        <v>4583.333333333333</v>
      </c>
      <c r="E8" s="37">
        <f>(D8/4)/40</f>
        <v>28.645833333333332</v>
      </c>
      <c r="F8" s="40">
        <v>100</v>
      </c>
    </row>
    <row r="9" spans="1:10" x14ac:dyDescent="0.2">
      <c r="A9" s="3"/>
      <c r="B9" s="19"/>
      <c r="C9" s="20"/>
      <c r="E9" s="37"/>
    </row>
    <row r="10" spans="1:10" x14ac:dyDescent="0.2">
      <c r="A10" s="2" t="s">
        <v>31</v>
      </c>
      <c r="B10" s="17" t="s">
        <v>46</v>
      </c>
      <c r="C10" s="18">
        <v>65000</v>
      </c>
      <c r="D10" s="23">
        <f>C10/12</f>
        <v>5416.666666666667</v>
      </c>
      <c r="E10" s="37">
        <f>(D10/4)/40</f>
        <v>33.854166666666671</v>
      </c>
      <c r="F10" s="40">
        <v>100</v>
      </c>
    </row>
    <row r="11" spans="1:10" x14ac:dyDescent="0.2">
      <c r="A11" s="3"/>
      <c r="B11" s="19"/>
      <c r="C11" s="20"/>
      <c r="E11" s="37"/>
    </row>
    <row r="12" spans="1:10" x14ac:dyDescent="0.2">
      <c r="A12" s="2" t="s">
        <v>34</v>
      </c>
      <c r="B12" s="17" t="s">
        <v>46</v>
      </c>
      <c r="C12" s="18">
        <v>55000</v>
      </c>
      <c r="D12" s="23">
        <f>C12/12</f>
        <v>4583.333333333333</v>
      </c>
      <c r="E12" s="37">
        <f>(D12/4)/40</f>
        <v>28.645833333333332</v>
      </c>
      <c r="F12" s="40">
        <v>100</v>
      </c>
    </row>
    <row r="13" spans="1:10" x14ac:dyDescent="0.2">
      <c r="A13" s="3"/>
      <c r="B13" s="19"/>
      <c r="C13" s="20"/>
      <c r="E13" s="37"/>
    </row>
    <row r="14" spans="1:10" x14ac:dyDescent="0.2">
      <c r="A14" s="2" t="s">
        <v>36</v>
      </c>
      <c r="B14" s="17" t="s">
        <v>46</v>
      </c>
      <c r="C14" s="18">
        <v>67000</v>
      </c>
      <c r="D14" s="23">
        <f>C14/12</f>
        <v>5583.333333333333</v>
      </c>
      <c r="E14" s="37">
        <f>(D14/4)/40</f>
        <v>34.895833333333329</v>
      </c>
      <c r="F14" s="40">
        <v>100</v>
      </c>
    </row>
    <row r="15" spans="1:10" x14ac:dyDescent="0.2">
      <c r="A15" s="3"/>
      <c r="B15" s="19"/>
      <c r="C15" s="20"/>
      <c r="E15" s="37"/>
    </row>
    <row r="16" spans="1:10" x14ac:dyDescent="0.2">
      <c r="A16" s="2" t="s">
        <v>37</v>
      </c>
      <c r="B16" s="17" t="s">
        <v>56</v>
      </c>
      <c r="C16" s="18">
        <v>50000</v>
      </c>
      <c r="D16" s="23">
        <f>C16/12</f>
        <v>4166.666666666667</v>
      </c>
      <c r="E16" s="37">
        <f>(D16/4)/40</f>
        <v>26.041666666666668</v>
      </c>
      <c r="F16" s="40">
        <v>90</v>
      </c>
    </row>
    <row r="17" spans="1:6" x14ac:dyDescent="0.2">
      <c r="A17" s="3"/>
      <c r="B17" s="19"/>
      <c r="C17" s="20"/>
      <c r="E17" s="37"/>
    </row>
    <row r="18" spans="1:6" x14ac:dyDescent="0.2">
      <c r="A18" s="2" t="s">
        <v>40</v>
      </c>
      <c r="B18" s="17" t="s">
        <v>57</v>
      </c>
      <c r="C18" s="18">
        <v>48000</v>
      </c>
      <c r="D18" s="23">
        <f>C18/12</f>
        <v>4000</v>
      </c>
      <c r="E18" s="37">
        <f>(D18/4)/40</f>
        <v>25</v>
      </c>
      <c r="F18" s="40">
        <v>80</v>
      </c>
    </row>
    <row r="19" spans="1:6" x14ac:dyDescent="0.2">
      <c r="A19" s="3"/>
      <c r="B19" s="19"/>
      <c r="C19" s="20"/>
      <c r="E19" s="37"/>
    </row>
    <row r="20" spans="1:6" x14ac:dyDescent="0.2">
      <c r="A20" s="2" t="s">
        <v>42</v>
      </c>
      <c r="B20" s="17" t="s">
        <v>56</v>
      </c>
      <c r="C20" s="18">
        <v>47000</v>
      </c>
      <c r="D20" s="23">
        <f>C20/12</f>
        <v>3916.6666666666665</v>
      </c>
      <c r="E20" s="37">
        <f>(D20/4)/40</f>
        <v>24.479166666666664</v>
      </c>
      <c r="F20" s="40">
        <v>90</v>
      </c>
    </row>
    <row r="21" spans="1:6" x14ac:dyDescent="0.2">
      <c r="A21" s="3"/>
      <c r="B21" s="19"/>
      <c r="C21" s="20"/>
      <c r="E21" s="37"/>
    </row>
    <row r="22" spans="1:6" x14ac:dyDescent="0.2">
      <c r="A22" s="2" t="s">
        <v>43</v>
      </c>
      <c r="B22" s="17" t="s">
        <v>56</v>
      </c>
      <c r="C22" s="18">
        <v>50000</v>
      </c>
      <c r="D22" s="23">
        <f>C22/12</f>
        <v>4166.666666666667</v>
      </c>
      <c r="E22" s="37">
        <f>(D22/4)/40</f>
        <v>26.041666666666668</v>
      </c>
      <c r="F22" s="40">
        <v>90</v>
      </c>
    </row>
    <row r="23" spans="1:6" x14ac:dyDescent="0.2">
      <c r="A23" s="3"/>
      <c r="B23" s="19"/>
      <c r="C23" s="20"/>
      <c r="E23" s="37"/>
    </row>
    <row r="24" spans="1:6" x14ac:dyDescent="0.2">
      <c r="A24" s="2" t="s">
        <v>48</v>
      </c>
      <c r="B24" s="17" t="s">
        <v>54</v>
      </c>
      <c r="C24" s="18">
        <v>46000</v>
      </c>
      <c r="D24" s="23">
        <f>C24/12</f>
        <v>3833.3333333333335</v>
      </c>
      <c r="E24" s="37">
        <f>(D24/4)/40</f>
        <v>23.958333333333336</v>
      </c>
      <c r="F24" s="40">
        <v>100</v>
      </c>
    </row>
    <row r="25" spans="1:6" x14ac:dyDescent="0.2">
      <c r="A25" s="3"/>
      <c r="B25" s="19"/>
      <c r="C25" s="20"/>
      <c r="E25" s="37"/>
    </row>
    <row r="26" spans="1:6" x14ac:dyDescent="0.2">
      <c r="A26" s="2" t="s">
        <v>49</v>
      </c>
      <c r="B26" s="17" t="s">
        <v>54</v>
      </c>
      <c r="C26" s="18">
        <v>51000</v>
      </c>
      <c r="D26" s="23">
        <f>C26/12</f>
        <v>4250</v>
      </c>
      <c r="E26" s="37">
        <f>(D26/4)/40</f>
        <v>26.5625</v>
      </c>
      <c r="F26" s="40">
        <v>100</v>
      </c>
    </row>
    <row r="27" spans="1:6" x14ac:dyDescent="0.2">
      <c r="A27" s="3"/>
      <c r="B27" s="19"/>
      <c r="C27" s="20"/>
      <c r="E27" s="37"/>
    </row>
    <row r="28" spans="1:6" x14ac:dyDescent="0.2">
      <c r="A28" s="2" t="s">
        <v>51</v>
      </c>
      <c r="B28" s="17" t="s">
        <v>46</v>
      </c>
      <c r="C28" s="18">
        <v>80000</v>
      </c>
      <c r="D28" s="23">
        <f>C28/12</f>
        <v>6666.666666666667</v>
      </c>
      <c r="E28" s="37">
        <f>(D28/4)/40</f>
        <v>41.666666666666671</v>
      </c>
      <c r="F28" s="40">
        <v>100</v>
      </c>
    </row>
    <row r="29" spans="1:6" x14ac:dyDescent="0.2">
      <c r="A29" s="3"/>
      <c r="B29" s="19"/>
      <c r="C29" s="20"/>
      <c r="E29" s="37"/>
    </row>
    <row r="30" spans="1:6" x14ac:dyDescent="0.2">
      <c r="A30" s="2" t="s">
        <v>55</v>
      </c>
      <c r="B30" s="17" t="s">
        <v>46</v>
      </c>
      <c r="C30" s="18">
        <v>70000</v>
      </c>
      <c r="D30" s="23">
        <f>C30/12</f>
        <v>5833.333333333333</v>
      </c>
      <c r="E30" s="37">
        <f>(D30/4)/40</f>
        <v>36.458333333333329</v>
      </c>
      <c r="F30" s="40">
        <v>100</v>
      </c>
    </row>
    <row r="31" spans="1:6" x14ac:dyDescent="0.2">
      <c r="A31" s="3"/>
      <c r="B31" s="19"/>
      <c r="C31" s="20"/>
      <c r="E31" s="37"/>
    </row>
    <row r="32" spans="1:6" x14ac:dyDescent="0.2">
      <c r="A32" s="2" t="s">
        <v>58</v>
      </c>
      <c r="B32" s="17" t="s">
        <v>46</v>
      </c>
      <c r="C32" s="18">
        <v>50000</v>
      </c>
      <c r="D32" s="23">
        <f>C32/12</f>
        <v>4166.666666666667</v>
      </c>
      <c r="E32" s="37">
        <f>(D32/4)/40</f>
        <v>26.041666666666668</v>
      </c>
      <c r="F32" s="40">
        <v>100</v>
      </c>
    </row>
    <row r="33" spans="1:6" x14ac:dyDescent="0.2">
      <c r="A33" s="3"/>
      <c r="B33" s="19"/>
      <c r="C33" s="20"/>
      <c r="E33" s="37"/>
    </row>
    <row r="34" spans="1:6" x14ac:dyDescent="0.2">
      <c r="A34" s="2" t="s">
        <v>59</v>
      </c>
      <c r="B34" s="17" t="s">
        <v>46</v>
      </c>
      <c r="C34" s="18">
        <v>60000</v>
      </c>
      <c r="D34" s="23">
        <f>C34/12</f>
        <v>5000</v>
      </c>
      <c r="E34" s="37">
        <f>(D34/4)/40</f>
        <v>31.25</v>
      </c>
      <c r="F34" s="40">
        <v>100</v>
      </c>
    </row>
    <row r="35" spans="1:6" x14ac:dyDescent="0.2">
      <c r="A35" s="3"/>
      <c r="B35" s="19"/>
      <c r="C35" s="20"/>
      <c r="E35" s="37"/>
    </row>
    <row r="36" spans="1:6" x14ac:dyDescent="0.2">
      <c r="A36" s="2" t="s">
        <v>60</v>
      </c>
      <c r="B36" s="17" t="s">
        <v>57</v>
      </c>
      <c r="C36" s="18">
        <v>49000</v>
      </c>
      <c r="D36" s="23">
        <f>C36/12</f>
        <v>4083.3333333333335</v>
      </c>
      <c r="E36" s="37">
        <f>(D36/4)/40</f>
        <v>25.520833333333336</v>
      </c>
      <c r="F36" s="40">
        <v>80</v>
      </c>
    </row>
    <row r="37" spans="1:6" x14ac:dyDescent="0.2">
      <c r="A37" s="3"/>
      <c r="B37" s="19"/>
      <c r="C37" s="20"/>
      <c r="E37" s="37"/>
    </row>
    <row r="38" spans="1:6" x14ac:dyDescent="0.2">
      <c r="A38" s="2" t="s">
        <v>62</v>
      </c>
      <c r="B38" s="17" t="s">
        <v>53</v>
      </c>
      <c r="C38" s="18">
        <v>65000</v>
      </c>
      <c r="D38" s="23">
        <f>C38/12</f>
        <v>5416.666666666667</v>
      </c>
      <c r="E38" s="37">
        <f>(D38/4)/40</f>
        <v>33.854166666666671</v>
      </c>
      <c r="F38" s="40">
        <v>120</v>
      </c>
    </row>
    <row r="39" spans="1:6" x14ac:dyDescent="0.2">
      <c r="A39" s="3"/>
      <c r="B39" s="19"/>
      <c r="C39" s="20"/>
      <c r="E39" s="37"/>
    </row>
    <row r="40" spans="1:6" x14ac:dyDescent="0.2">
      <c r="A40" s="2" t="s">
        <v>63</v>
      </c>
      <c r="B40" s="17" t="s">
        <v>56</v>
      </c>
      <c r="C40" s="18">
        <v>60000</v>
      </c>
      <c r="D40" s="23">
        <f>C40/12</f>
        <v>5000</v>
      </c>
      <c r="E40" s="37">
        <f>(D40/4)/40</f>
        <v>31.25</v>
      </c>
      <c r="F40" s="40">
        <v>90</v>
      </c>
    </row>
    <row r="41" spans="1:6" x14ac:dyDescent="0.2">
      <c r="A41" s="3"/>
      <c r="B41" s="19"/>
      <c r="C41" s="20"/>
      <c r="E41" s="37"/>
    </row>
    <row r="42" spans="1:6" x14ac:dyDescent="0.2">
      <c r="A42" s="2" t="s">
        <v>64</v>
      </c>
      <c r="B42" s="17" t="s">
        <v>65</v>
      </c>
      <c r="C42" s="18">
        <v>50000</v>
      </c>
      <c r="D42" s="23">
        <f>C42/12</f>
        <v>4166.666666666667</v>
      </c>
      <c r="E42" s="37">
        <f>(D42/4)/40</f>
        <v>26.041666666666668</v>
      </c>
      <c r="F42" s="40">
        <v>110</v>
      </c>
    </row>
    <row r="43" spans="1:6" x14ac:dyDescent="0.2">
      <c r="A43" s="3"/>
      <c r="B43" s="19"/>
      <c r="C43" s="20"/>
      <c r="E43" s="37"/>
    </row>
    <row r="44" spans="1:6" x14ac:dyDescent="0.2">
      <c r="A44" s="2" t="s">
        <v>66</v>
      </c>
      <c r="B44" s="17" t="s">
        <v>46</v>
      </c>
      <c r="C44" s="18">
        <v>67000</v>
      </c>
      <c r="D44" s="23">
        <f>C44/12</f>
        <v>5583.333333333333</v>
      </c>
      <c r="E44" s="37">
        <f>(D44/4)/40</f>
        <v>34.895833333333329</v>
      </c>
      <c r="F44" s="40">
        <v>100</v>
      </c>
    </row>
    <row r="45" spans="1:6" x14ac:dyDescent="0.2">
      <c r="A45" s="3"/>
      <c r="B45" s="19"/>
      <c r="C45" s="20"/>
      <c r="E45" s="37"/>
    </row>
    <row r="46" spans="1:6" x14ac:dyDescent="0.2">
      <c r="A46" s="2" t="s">
        <v>67</v>
      </c>
      <c r="B46" s="17" t="s">
        <v>53</v>
      </c>
      <c r="C46" s="18">
        <v>64000</v>
      </c>
      <c r="D46" s="23">
        <f>C46/12</f>
        <v>5333.333333333333</v>
      </c>
      <c r="E46" s="37">
        <f>(D46/4)/40</f>
        <v>33.333333333333329</v>
      </c>
      <c r="F46" s="40">
        <v>120</v>
      </c>
    </row>
    <row r="47" spans="1:6" x14ac:dyDescent="0.2">
      <c r="A47" s="3"/>
      <c r="B47" s="19"/>
      <c r="C47" s="20"/>
      <c r="E47" s="37"/>
    </row>
    <row r="48" spans="1:6" x14ac:dyDescent="0.2">
      <c r="A48" s="2" t="s">
        <v>68</v>
      </c>
      <c r="B48" s="17" t="s">
        <v>54</v>
      </c>
      <c r="C48" s="18">
        <v>54000</v>
      </c>
      <c r="D48" s="23">
        <f>C48/12</f>
        <v>4500</v>
      </c>
      <c r="E48" s="37">
        <f>(D48/4)/40</f>
        <v>28.125</v>
      </c>
      <c r="F48" s="40">
        <v>100</v>
      </c>
    </row>
    <row r="49" spans="1:6" x14ac:dyDescent="0.2">
      <c r="A49" s="3"/>
      <c r="B49" s="19"/>
      <c r="C49" s="20"/>
      <c r="E49" s="37"/>
    </row>
    <row r="50" spans="1:6" x14ac:dyDescent="0.2">
      <c r="A50" s="2" t="s">
        <v>69</v>
      </c>
      <c r="B50" s="17" t="s">
        <v>46</v>
      </c>
      <c r="C50" s="18">
        <v>72000</v>
      </c>
      <c r="D50" s="23">
        <f>C50/12</f>
        <v>6000</v>
      </c>
      <c r="E50" s="37">
        <f>(D50/4)/40</f>
        <v>37.5</v>
      </c>
      <c r="F50" s="40">
        <v>100</v>
      </c>
    </row>
    <row r="51" spans="1:6" x14ac:dyDescent="0.2">
      <c r="A51" s="3"/>
      <c r="B51" s="19"/>
      <c r="C51" s="20"/>
      <c r="E51" s="37"/>
    </row>
    <row r="52" spans="1:6" x14ac:dyDescent="0.2">
      <c r="A52" s="2" t="s">
        <v>71</v>
      </c>
      <c r="B52" s="17" t="s">
        <v>56</v>
      </c>
      <c r="C52" s="18">
        <v>60000</v>
      </c>
      <c r="D52" s="23">
        <f>C52/12</f>
        <v>5000</v>
      </c>
      <c r="E52" s="37">
        <f>(D52/4)/40</f>
        <v>31.25</v>
      </c>
      <c r="F52" s="40">
        <v>90</v>
      </c>
    </row>
    <row r="53" spans="1:6" x14ac:dyDescent="0.2">
      <c r="A53" s="3"/>
      <c r="B53" s="19"/>
      <c r="C53" s="20"/>
      <c r="E53" s="37"/>
    </row>
    <row r="54" spans="1:6" x14ac:dyDescent="0.2">
      <c r="A54" s="2" t="s">
        <v>72</v>
      </c>
      <c r="B54" s="17" t="s">
        <v>65</v>
      </c>
      <c r="C54" s="18">
        <v>48000</v>
      </c>
      <c r="D54" s="23">
        <f>C54/12</f>
        <v>4000</v>
      </c>
      <c r="E54" s="37">
        <f>(D54/4)/40</f>
        <v>25</v>
      </c>
      <c r="F54" s="40">
        <v>110</v>
      </c>
    </row>
    <row r="55" spans="1:6" x14ac:dyDescent="0.2">
      <c r="B55" s="21"/>
    </row>
    <row r="56" spans="1:6" x14ac:dyDescent="0.2">
      <c r="B56" s="21"/>
    </row>
    <row r="57" spans="1:6" x14ac:dyDescent="0.2">
      <c r="B57" s="21"/>
    </row>
    <row r="58" spans="1:6" x14ac:dyDescent="0.2">
      <c r="B58" s="21"/>
    </row>
    <row r="59" spans="1:6" x14ac:dyDescent="0.2">
      <c r="B59" s="21"/>
    </row>
    <row r="60" spans="1:6" x14ac:dyDescent="0.2">
      <c r="B60" s="21"/>
    </row>
    <row r="61" spans="1:6" x14ac:dyDescent="0.2">
      <c r="B61" s="21"/>
    </row>
    <row r="62" spans="1:6" x14ac:dyDescent="0.2">
      <c r="B62" s="21"/>
    </row>
    <row r="63" spans="1:6" x14ac:dyDescent="0.2">
      <c r="B63" s="21"/>
    </row>
    <row r="64" spans="1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  <row r="71" spans="2:2" x14ac:dyDescent="0.2">
      <c r="B71" s="21"/>
    </row>
    <row r="72" spans="2:2" x14ac:dyDescent="0.2">
      <c r="B72" s="21"/>
    </row>
    <row r="73" spans="2:2" x14ac:dyDescent="0.2">
      <c r="B73" s="21"/>
    </row>
    <row r="74" spans="2:2" x14ac:dyDescent="0.2">
      <c r="B74" s="21"/>
    </row>
    <row r="75" spans="2:2" x14ac:dyDescent="0.2">
      <c r="B75" s="21"/>
    </row>
    <row r="76" spans="2:2" x14ac:dyDescent="0.2">
      <c r="B76" s="21"/>
    </row>
    <row r="77" spans="2:2" x14ac:dyDescent="0.2">
      <c r="B77" s="21"/>
    </row>
    <row r="78" spans="2:2" x14ac:dyDescent="0.2">
      <c r="B78" s="21"/>
    </row>
    <row r="79" spans="2:2" x14ac:dyDescent="0.2">
      <c r="B79" s="21"/>
    </row>
    <row r="80" spans="2:2" x14ac:dyDescent="0.2">
      <c r="B80" s="21"/>
    </row>
    <row r="81" spans="2:2" x14ac:dyDescent="0.2">
      <c r="B81" s="21"/>
    </row>
    <row r="82" spans="2:2" x14ac:dyDescent="0.2">
      <c r="B82" s="21"/>
    </row>
    <row r="83" spans="2:2" x14ac:dyDescent="0.2">
      <c r="B83" s="21"/>
    </row>
    <row r="84" spans="2:2" x14ac:dyDescent="0.2">
      <c r="B84" s="21"/>
    </row>
    <row r="85" spans="2:2" x14ac:dyDescent="0.2">
      <c r="B85" s="21"/>
    </row>
    <row r="86" spans="2:2" x14ac:dyDescent="0.2">
      <c r="B86" s="21"/>
    </row>
    <row r="87" spans="2:2" x14ac:dyDescent="0.2">
      <c r="B87" s="21"/>
    </row>
    <row r="88" spans="2:2" x14ac:dyDescent="0.2">
      <c r="B88" s="21"/>
    </row>
    <row r="89" spans="2:2" x14ac:dyDescent="0.2">
      <c r="B89" s="21"/>
    </row>
    <row r="90" spans="2:2" x14ac:dyDescent="0.2">
      <c r="B90" s="21"/>
    </row>
    <row r="91" spans="2:2" x14ac:dyDescent="0.2">
      <c r="B91" s="21"/>
    </row>
    <row r="92" spans="2:2" x14ac:dyDescent="0.2">
      <c r="B92" s="21"/>
    </row>
    <row r="93" spans="2:2" x14ac:dyDescent="0.2">
      <c r="B93" s="21"/>
    </row>
    <row r="94" spans="2:2" x14ac:dyDescent="0.2">
      <c r="B94" s="21"/>
    </row>
    <row r="95" spans="2:2" x14ac:dyDescent="0.2">
      <c r="B95" s="21"/>
    </row>
    <row r="96" spans="2:2" x14ac:dyDescent="0.2">
      <c r="B96" s="21"/>
    </row>
    <row r="97" spans="2:2" x14ac:dyDescent="0.2">
      <c r="B97" s="21"/>
    </row>
    <row r="98" spans="2:2" x14ac:dyDescent="0.2">
      <c r="B98" s="21"/>
    </row>
    <row r="99" spans="2:2" x14ac:dyDescent="0.2">
      <c r="B99" s="21"/>
    </row>
    <row r="100" spans="2:2" x14ac:dyDescent="0.2">
      <c r="B100" s="21"/>
    </row>
    <row r="101" spans="2:2" x14ac:dyDescent="0.2">
      <c r="B101" s="21"/>
    </row>
    <row r="102" spans="2:2" x14ac:dyDescent="0.2">
      <c r="B102" s="21"/>
    </row>
    <row r="103" spans="2:2" x14ac:dyDescent="0.2">
      <c r="B103" s="21"/>
    </row>
    <row r="104" spans="2:2" x14ac:dyDescent="0.2">
      <c r="B104" s="21"/>
    </row>
    <row r="105" spans="2:2" x14ac:dyDescent="0.2">
      <c r="B105" s="21"/>
    </row>
    <row r="106" spans="2:2" x14ac:dyDescent="0.2">
      <c r="B106" s="21"/>
    </row>
    <row r="107" spans="2:2" x14ac:dyDescent="0.2">
      <c r="B107" s="21"/>
    </row>
    <row r="108" spans="2:2" x14ac:dyDescent="0.2">
      <c r="B108" s="21"/>
    </row>
    <row r="109" spans="2:2" x14ac:dyDescent="0.2">
      <c r="B109" s="21"/>
    </row>
    <row r="110" spans="2:2" x14ac:dyDescent="0.2">
      <c r="B110" s="21"/>
    </row>
    <row r="111" spans="2:2" x14ac:dyDescent="0.2">
      <c r="B111" s="21"/>
    </row>
    <row r="112" spans="2:2" x14ac:dyDescent="0.2">
      <c r="B112" s="21"/>
    </row>
    <row r="113" spans="2:2" x14ac:dyDescent="0.2">
      <c r="B113" s="21"/>
    </row>
    <row r="114" spans="2:2" x14ac:dyDescent="0.2">
      <c r="B114" s="21"/>
    </row>
    <row r="115" spans="2:2" x14ac:dyDescent="0.2">
      <c r="B115" s="21"/>
    </row>
    <row r="116" spans="2:2" x14ac:dyDescent="0.2">
      <c r="B116" s="21"/>
    </row>
    <row r="117" spans="2:2" x14ac:dyDescent="0.2">
      <c r="B117" s="21"/>
    </row>
    <row r="118" spans="2:2" x14ac:dyDescent="0.2">
      <c r="B118" s="21"/>
    </row>
    <row r="119" spans="2:2" x14ac:dyDescent="0.2">
      <c r="B119" s="21"/>
    </row>
    <row r="120" spans="2:2" x14ac:dyDescent="0.2">
      <c r="B120" s="21"/>
    </row>
    <row r="121" spans="2:2" x14ac:dyDescent="0.2">
      <c r="B121" s="21"/>
    </row>
    <row r="122" spans="2:2" x14ac:dyDescent="0.2">
      <c r="B122" s="21"/>
    </row>
    <row r="123" spans="2:2" x14ac:dyDescent="0.2">
      <c r="B123" s="21"/>
    </row>
    <row r="124" spans="2:2" x14ac:dyDescent="0.2">
      <c r="B124" s="21"/>
    </row>
    <row r="125" spans="2:2" x14ac:dyDescent="0.2">
      <c r="B125" s="21"/>
    </row>
    <row r="126" spans="2:2" x14ac:dyDescent="0.2">
      <c r="B126" s="21"/>
    </row>
    <row r="127" spans="2:2" x14ac:dyDescent="0.2">
      <c r="B127" s="21"/>
    </row>
    <row r="128" spans="2:2" x14ac:dyDescent="0.2">
      <c r="B128" s="21"/>
    </row>
    <row r="129" spans="2:2" x14ac:dyDescent="0.2">
      <c r="B129" s="21"/>
    </row>
    <row r="130" spans="2:2" x14ac:dyDescent="0.2">
      <c r="B130" s="21"/>
    </row>
    <row r="131" spans="2:2" x14ac:dyDescent="0.2">
      <c r="B131" s="21"/>
    </row>
    <row r="132" spans="2:2" x14ac:dyDescent="0.2">
      <c r="B132" s="21"/>
    </row>
    <row r="133" spans="2:2" x14ac:dyDescent="0.2">
      <c r="B133" s="21"/>
    </row>
    <row r="134" spans="2:2" x14ac:dyDescent="0.2">
      <c r="B134" s="21"/>
    </row>
    <row r="135" spans="2:2" x14ac:dyDescent="0.2">
      <c r="B135" s="21"/>
    </row>
    <row r="136" spans="2:2" x14ac:dyDescent="0.2">
      <c r="B136" s="21"/>
    </row>
    <row r="137" spans="2:2" x14ac:dyDescent="0.2">
      <c r="B137" s="21"/>
    </row>
    <row r="138" spans="2:2" x14ac:dyDescent="0.2">
      <c r="B138" s="21"/>
    </row>
    <row r="139" spans="2:2" x14ac:dyDescent="0.2">
      <c r="B139" s="21"/>
    </row>
    <row r="140" spans="2:2" x14ac:dyDescent="0.2">
      <c r="B140" s="21"/>
    </row>
    <row r="141" spans="2:2" x14ac:dyDescent="0.2">
      <c r="B141" s="21"/>
    </row>
    <row r="142" spans="2:2" x14ac:dyDescent="0.2">
      <c r="B142" s="21"/>
    </row>
    <row r="143" spans="2:2" x14ac:dyDescent="0.2">
      <c r="B143" s="21"/>
    </row>
    <row r="144" spans="2:2" x14ac:dyDescent="0.2">
      <c r="B144" s="21"/>
    </row>
    <row r="145" spans="2:2" x14ac:dyDescent="0.2">
      <c r="B145" s="21"/>
    </row>
    <row r="146" spans="2:2" x14ac:dyDescent="0.2">
      <c r="B146" s="21"/>
    </row>
    <row r="147" spans="2:2" x14ac:dyDescent="0.2">
      <c r="B147" s="21"/>
    </row>
    <row r="148" spans="2:2" x14ac:dyDescent="0.2">
      <c r="B148" s="21"/>
    </row>
    <row r="149" spans="2:2" x14ac:dyDescent="0.2">
      <c r="B149" s="21"/>
    </row>
    <row r="150" spans="2:2" x14ac:dyDescent="0.2">
      <c r="B150" s="21"/>
    </row>
    <row r="151" spans="2:2" x14ac:dyDescent="0.2">
      <c r="B151" s="21"/>
    </row>
    <row r="152" spans="2:2" x14ac:dyDescent="0.2">
      <c r="B152" s="21"/>
    </row>
    <row r="153" spans="2:2" x14ac:dyDescent="0.2">
      <c r="B153" s="21"/>
    </row>
    <row r="154" spans="2:2" x14ac:dyDescent="0.2">
      <c r="B154" s="21"/>
    </row>
    <row r="155" spans="2:2" x14ac:dyDescent="0.2">
      <c r="B155" s="21"/>
    </row>
    <row r="156" spans="2:2" x14ac:dyDescent="0.2">
      <c r="B156" s="21"/>
    </row>
    <row r="157" spans="2:2" x14ac:dyDescent="0.2">
      <c r="B157" s="21"/>
    </row>
    <row r="158" spans="2:2" x14ac:dyDescent="0.2">
      <c r="B158" s="21"/>
    </row>
    <row r="159" spans="2:2" x14ac:dyDescent="0.2">
      <c r="B159" s="21"/>
    </row>
    <row r="160" spans="2:2" x14ac:dyDescent="0.2">
      <c r="B160" s="21"/>
    </row>
    <row r="161" spans="2:2" x14ac:dyDescent="0.2">
      <c r="B161" s="21"/>
    </row>
    <row r="162" spans="2:2" x14ac:dyDescent="0.2">
      <c r="B162" s="21"/>
    </row>
    <row r="163" spans="2:2" x14ac:dyDescent="0.2">
      <c r="B163" s="21"/>
    </row>
    <row r="164" spans="2:2" x14ac:dyDescent="0.2">
      <c r="B164" s="21"/>
    </row>
    <row r="165" spans="2:2" x14ac:dyDescent="0.2">
      <c r="B165" s="21"/>
    </row>
    <row r="166" spans="2:2" x14ac:dyDescent="0.2">
      <c r="B166" s="21"/>
    </row>
    <row r="167" spans="2:2" x14ac:dyDescent="0.2">
      <c r="B167" s="21"/>
    </row>
    <row r="168" spans="2:2" x14ac:dyDescent="0.2">
      <c r="B168" s="21"/>
    </row>
    <row r="169" spans="2:2" x14ac:dyDescent="0.2">
      <c r="B169" s="21"/>
    </row>
    <row r="170" spans="2:2" x14ac:dyDescent="0.2">
      <c r="B170" s="21"/>
    </row>
    <row r="171" spans="2:2" x14ac:dyDescent="0.2">
      <c r="B171" s="21"/>
    </row>
    <row r="172" spans="2:2" x14ac:dyDescent="0.2">
      <c r="B172" s="21"/>
    </row>
    <row r="173" spans="2:2" x14ac:dyDescent="0.2">
      <c r="B173" s="21"/>
    </row>
    <row r="174" spans="2:2" x14ac:dyDescent="0.2">
      <c r="B174" s="21"/>
    </row>
    <row r="175" spans="2:2" x14ac:dyDescent="0.2">
      <c r="B175" s="21"/>
    </row>
    <row r="176" spans="2:2" x14ac:dyDescent="0.2">
      <c r="B176" s="21"/>
    </row>
    <row r="177" spans="2:2" x14ac:dyDescent="0.2">
      <c r="B177" s="21"/>
    </row>
    <row r="178" spans="2:2" x14ac:dyDescent="0.2">
      <c r="B178" s="21"/>
    </row>
    <row r="179" spans="2:2" x14ac:dyDescent="0.2">
      <c r="B179" s="21"/>
    </row>
    <row r="180" spans="2:2" x14ac:dyDescent="0.2">
      <c r="B180" s="21"/>
    </row>
    <row r="181" spans="2:2" x14ac:dyDescent="0.2">
      <c r="B181" s="21"/>
    </row>
    <row r="182" spans="2:2" x14ac:dyDescent="0.2">
      <c r="B182" s="21"/>
    </row>
    <row r="183" spans="2:2" x14ac:dyDescent="0.2">
      <c r="B183" s="21"/>
    </row>
    <row r="184" spans="2:2" x14ac:dyDescent="0.2">
      <c r="B184" s="21"/>
    </row>
    <row r="185" spans="2:2" x14ac:dyDescent="0.2">
      <c r="B185" s="21"/>
    </row>
    <row r="186" spans="2:2" x14ac:dyDescent="0.2">
      <c r="B186" s="21"/>
    </row>
    <row r="187" spans="2:2" x14ac:dyDescent="0.2">
      <c r="B187" s="21"/>
    </row>
    <row r="188" spans="2:2" x14ac:dyDescent="0.2">
      <c r="B188" s="21"/>
    </row>
    <row r="189" spans="2:2" x14ac:dyDescent="0.2">
      <c r="B189" s="21"/>
    </row>
    <row r="190" spans="2:2" x14ac:dyDescent="0.2">
      <c r="B190" s="21"/>
    </row>
    <row r="191" spans="2:2" x14ac:dyDescent="0.2">
      <c r="B191" s="21"/>
    </row>
    <row r="192" spans="2:2" x14ac:dyDescent="0.2">
      <c r="B192" s="21"/>
    </row>
    <row r="193" spans="2:2" x14ac:dyDescent="0.2">
      <c r="B193" s="21"/>
    </row>
    <row r="194" spans="2:2" x14ac:dyDescent="0.2">
      <c r="B194" s="21"/>
    </row>
    <row r="195" spans="2:2" x14ac:dyDescent="0.2">
      <c r="B195" s="21"/>
    </row>
    <row r="196" spans="2:2" x14ac:dyDescent="0.2">
      <c r="B196" s="21"/>
    </row>
    <row r="197" spans="2:2" x14ac:dyDescent="0.2">
      <c r="B197" s="21"/>
    </row>
    <row r="198" spans="2:2" x14ac:dyDescent="0.2">
      <c r="B198" s="21"/>
    </row>
    <row r="199" spans="2:2" x14ac:dyDescent="0.2">
      <c r="B199" s="21"/>
    </row>
    <row r="200" spans="2:2" x14ac:dyDescent="0.2">
      <c r="B200" s="21"/>
    </row>
    <row r="201" spans="2:2" x14ac:dyDescent="0.2">
      <c r="B201" s="21"/>
    </row>
    <row r="202" spans="2:2" x14ac:dyDescent="0.2">
      <c r="B202" s="21"/>
    </row>
    <row r="203" spans="2:2" x14ac:dyDescent="0.2">
      <c r="B203" s="21"/>
    </row>
    <row r="204" spans="2:2" x14ac:dyDescent="0.2">
      <c r="B204" s="21"/>
    </row>
    <row r="205" spans="2:2" x14ac:dyDescent="0.2">
      <c r="B205" s="21"/>
    </row>
    <row r="206" spans="2:2" x14ac:dyDescent="0.2">
      <c r="B206" s="21"/>
    </row>
    <row r="207" spans="2:2" x14ac:dyDescent="0.2">
      <c r="B207" s="21"/>
    </row>
    <row r="208" spans="2:2" x14ac:dyDescent="0.2">
      <c r="B208" s="21"/>
    </row>
    <row r="209" spans="2:2" x14ac:dyDescent="0.2">
      <c r="B209" s="21"/>
    </row>
    <row r="210" spans="2:2" x14ac:dyDescent="0.2">
      <c r="B210" s="21"/>
    </row>
    <row r="211" spans="2:2" x14ac:dyDescent="0.2">
      <c r="B211" s="21"/>
    </row>
    <row r="212" spans="2:2" x14ac:dyDescent="0.2">
      <c r="B212" s="21"/>
    </row>
    <row r="213" spans="2:2" x14ac:dyDescent="0.2">
      <c r="B213" s="21"/>
    </row>
    <row r="214" spans="2:2" x14ac:dyDescent="0.2">
      <c r="B214" s="21"/>
    </row>
    <row r="215" spans="2:2" x14ac:dyDescent="0.2">
      <c r="B215" s="21"/>
    </row>
    <row r="216" spans="2:2" x14ac:dyDescent="0.2">
      <c r="B216" s="21"/>
    </row>
    <row r="217" spans="2:2" x14ac:dyDescent="0.2">
      <c r="B217" s="21"/>
    </row>
    <row r="218" spans="2:2" x14ac:dyDescent="0.2">
      <c r="B218" s="21"/>
    </row>
    <row r="219" spans="2:2" x14ac:dyDescent="0.2">
      <c r="B219" s="21"/>
    </row>
    <row r="220" spans="2:2" x14ac:dyDescent="0.2">
      <c r="B220" s="21"/>
    </row>
    <row r="221" spans="2:2" x14ac:dyDescent="0.2">
      <c r="B221" s="21"/>
    </row>
    <row r="222" spans="2:2" x14ac:dyDescent="0.2">
      <c r="B222" s="21"/>
    </row>
    <row r="223" spans="2:2" x14ac:dyDescent="0.2">
      <c r="B223" s="21"/>
    </row>
    <row r="224" spans="2:2" x14ac:dyDescent="0.2">
      <c r="B224" s="21"/>
    </row>
    <row r="225" spans="2:2" x14ac:dyDescent="0.2">
      <c r="B225" s="21"/>
    </row>
    <row r="226" spans="2:2" x14ac:dyDescent="0.2">
      <c r="B226" s="21"/>
    </row>
    <row r="227" spans="2:2" x14ac:dyDescent="0.2">
      <c r="B227" s="21"/>
    </row>
    <row r="228" spans="2:2" x14ac:dyDescent="0.2">
      <c r="B228" s="21"/>
    </row>
    <row r="229" spans="2:2" x14ac:dyDescent="0.2">
      <c r="B229" s="21"/>
    </row>
    <row r="230" spans="2:2" x14ac:dyDescent="0.2">
      <c r="B230" s="21"/>
    </row>
    <row r="231" spans="2:2" x14ac:dyDescent="0.2">
      <c r="B231" s="21"/>
    </row>
    <row r="232" spans="2:2" x14ac:dyDescent="0.2">
      <c r="B232" s="21"/>
    </row>
    <row r="233" spans="2:2" x14ac:dyDescent="0.2">
      <c r="B233" s="21"/>
    </row>
    <row r="234" spans="2:2" x14ac:dyDescent="0.2">
      <c r="B234" s="21"/>
    </row>
    <row r="235" spans="2:2" x14ac:dyDescent="0.2">
      <c r="B235" s="21"/>
    </row>
    <row r="236" spans="2:2" x14ac:dyDescent="0.2">
      <c r="B236" s="21"/>
    </row>
    <row r="237" spans="2:2" x14ac:dyDescent="0.2">
      <c r="B237" s="21"/>
    </row>
    <row r="238" spans="2:2" x14ac:dyDescent="0.2">
      <c r="B238" s="21"/>
    </row>
    <row r="239" spans="2:2" x14ac:dyDescent="0.2">
      <c r="B239" s="21"/>
    </row>
    <row r="240" spans="2:2" x14ac:dyDescent="0.2">
      <c r="B240" s="21"/>
    </row>
    <row r="241" spans="2:2" x14ac:dyDescent="0.2">
      <c r="B241" s="21"/>
    </row>
    <row r="242" spans="2:2" x14ac:dyDescent="0.2">
      <c r="B242" s="21"/>
    </row>
    <row r="243" spans="2:2" x14ac:dyDescent="0.2">
      <c r="B243" s="21"/>
    </row>
    <row r="244" spans="2:2" x14ac:dyDescent="0.2">
      <c r="B244" s="21"/>
    </row>
    <row r="245" spans="2:2" x14ac:dyDescent="0.2">
      <c r="B245" s="21"/>
    </row>
    <row r="246" spans="2:2" x14ac:dyDescent="0.2">
      <c r="B246" s="21"/>
    </row>
    <row r="247" spans="2:2" x14ac:dyDescent="0.2">
      <c r="B247" s="21"/>
    </row>
    <row r="248" spans="2:2" x14ac:dyDescent="0.2">
      <c r="B248" s="21"/>
    </row>
    <row r="249" spans="2:2" x14ac:dyDescent="0.2">
      <c r="B249" s="21"/>
    </row>
    <row r="250" spans="2:2" x14ac:dyDescent="0.2">
      <c r="B250" s="21"/>
    </row>
    <row r="251" spans="2:2" x14ac:dyDescent="0.2">
      <c r="B251" s="21"/>
    </row>
    <row r="252" spans="2:2" x14ac:dyDescent="0.2">
      <c r="B252" s="21"/>
    </row>
    <row r="253" spans="2:2" x14ac:dyDescent="0.2">
      <c r="B253" s="21"/>
    </row>
    <row r="254" spans="2:2" x14ac:dyDescent="0.2">
      <c r="B254" s="21"/>
    </row>
    <row r="255" spans="2:2" x14ac:dyDescent="0.2">
      <c r="B255" s="21"/>
    </row>
    <row r="256" spans="2:2" x14ac:dyDescent="0.2">
      <c r="B256" s="21"/>
    </row>
    <row r="257" spans="2:2" x14ac:dyDescent="0.2">
      <c r="B257" s="21"/>
    </row>
    <row r="258" spans="2:2" x14ac:dyDescent="0.2">
      <c r="B258" s="21"/>
    </row>
    <row r="259" spans="2:2" x14ac:dyDescent="0.2">
      <c r="B259" s="21"/>
    </row>
    <row r="260" spans="2:2" x14ac:dyDescent="0.2">
      <c r="B260" s="21"/>
    </row>
    <row r="261" spans="2:2" x14ac:dyDescent="0.2">
      <c r="B261" s="21"/>
    </row>
    <row r="262" spans="2:2" x14ac:dyDescent="0.2">
      <c r="B262" s="21"/>
    </row>
    <row r="263" spans="2:2" x14ac:dyDescent="0.2">
      <c r="B263" s="21"/>
    </row>
    <row r="264" spans="2:2" x14ac:dyDescent="0.2">
      <c r="B264" s="21"/>
    </row>
    <row r="265" spans="2:2" x14ac:dyDescent="0.2">
      <c r="B265" s="21"/>
    </row>
    <row r="266" spans="2:2" x14ac:dyDescent="0.2">
      <c r="B266" s="21"/>
    </row>
    <row r="267" spans="2:2" x14ac:dyDescent="0.2">
      <c r="B267" s="21"/>
    </row>
    <row r="268" spans="2:2" x14ac:dyDescent="0.2">
      <c r="B268" s="21"/>
    </row>
    <row r="269" spans="2:2" x14ac:dyDescent="0.2">
      <c r="B269" s="21"/>
    </row>
    <row r="270" spans="2:2" x14ac:dyDescent="0.2">
      <c r="B270" s="21"/>
    </row>
    <row r="271" spans="2:2" x14ac:dyDescent="0.2">
      <c r="B271" s="21"/>
    </row>
    <row r="272" spans="2:2" x14ac:dyDescent="0.2">
      <c r="B272" s="21"/>
    </row>
    <row r="273" spans="2:2" x14ac:dyDescent="0.2">
      <c r="B273" s="21"/>
    </row>
    <row r="274" spans="2:2" x14ac:dyDescent="0.2">
      <c r="B274" s="21"/>
    </row>
    <row r="275" spans="2:2" x14ac:dyDescent="0.2">
      <c r="B275" s="21"/>
    </row>
    <row r="276" spans="2:2" x14ac:dyDescent="0.2">
      <c r="B276" s="21"/>
    </row>
    <row r="277" spans="2:2" x14ac:dyDescent="0.2">
      <c r="B277" s="21"/>
    </row>
    <row r="278" spans="2:2" x14ac:dyDescent="0.2">
      <c r="B278" s="21"/>
    </row>
    <row r="279" spans="2:2" x14ac:dyDescent="0.2">
      <c r="B279" s="21"/>
    </row>
    <row r="280" spans="2:2" x14ac:dyDescent="0.2">
      <c r="B280" s="21"/>
    </row>
    <row r="281" spans="2:2" x14ac:dyDescent="0.2">
      <c r="B281" s="21"/>
    </row>
    <row r="282" spans="2:2" x14ac:dyDescent="0.2">
      <c r="B282" s="21"/>
    </row>
    <row r="283" spans="2:2" x14ac:dyDescent="0.2">
      <c r="B283" s="21"/>
    </row>
    <row r="284" spans="2:2" x14ac:dyDescent="0.2">
      <c r="B284" s="21"/>
    </row>
    <row r="285" spans="2:2" x14ac:dyDescent="0.2">
      <c r="B285" s="21"/>
    </row>
    <row r="286" spans="2:2" x14ac:dyDescent="0.2">
      <c r="B286" s="21"/>
    </row>
    <row r="287" spans="2:2" x14ac:dyDescent="0.2">
      <c r="B287" s="21"/>
    </row>
    <row r="288" spans="2:2" x14ac:dyDescent="0.2">
      <c r="B288" s="21"/>
    </row>
    <row r="289" spans="2:2" x14ac:dyDescent="0.2">
      <c r="B289" s="21"/>
    </row>
    <row r="290" spans="2:2" x14ac:dyDescent="0.2">
      <c r="B290" s="21"/>
    </row>
    <row r="291" spans="2:2" x14ac:dyDescent="0.2">
      <c r="B291" s="21"/>
    </row>
    <row r="292" spans="2:2" x14ac:dyDescent="0.2">
      <c r="B292" s="21"/>
    </row>
    <row r="293" spans="2:2" x14ac:dyDescent="0.2">
      <c r="B293" s="21"/>
    </row>
    <row r="294" spans="2:2" x14ac:dyDescent="0.2">
      <c r="B294" s="21"/>
    </row>
    <row r="295" spans="2:2" x14ac:dyDescent="0.2">
      <c r="B295" s="21"/>
    </row>
    <row r="296" spans="2:2" x14ac:dyDescent="0.2">
      <c r="B296" s="21"/>
    </row>
    <row r="297" spans="2:2" x14ac:dyDescent="0.2">
      <c r="B297" s="21"/>
    </row>
    <row r="298" spans="2:2" x14ac:dyDescent="0.2">
      <c r="B298" s="21"/>
    </row>
    <row r="299" spans="2:2" x14ac:dyDescent="0.2">
      <c r="B299" s="21"/>
    </row>
    <row r="300" spans="2:2" x14ac:dyDescent="0.2">
      <c r="B300" s="21"/>
    </row>
    <row r="301" spans="2:2" x14ac:dyDescent="0.2">
      <c r="B301" s="21"/>
    </row>
    <row r="302" spans="2:2" x14ac:dyDescent="0.2">
      <c r="B302" s="21"/>
    </row>
    <row r="303" spans="2:2" x14ac:dyDescent="0.2">
      <c r="B303" s="21"/>
    </row>
    <row r="304" spans="2:2" x14ac:dyDescent="0.2">
      <c r="B304" s="21"/>
    </row>
    <row r="305" spans="2:2" x14ac:dyDescent="0.2">
      <c r="B305" s="21"/>
    </row>
    <row r="306" spans="2:2" x14ac:dyDescent="0.2">
      <c r="B306" s="21"/>
    </row>
    <row r="307" spans="2:2" x14ac:dyDescent="0.2">
      <c r="B307" s="21"/>
    </row>
    <row r="308" spans="2:2" x14ac:dyDescent="0.2">
      <c r="B308" s="21"/>
    </row>
    <row r="309" spans="2:2" x14ac:dyDescent="0.2">
      <c r="B309" s="21"/>
    </row>
    <row r="310" spans="2:2" x14ac:dyDescent="0.2">
      <c r="B310" s="21"/>
    </row>
    <row r="311" spans="2:2" x14ac:dyDescent="0.2">
      <c r="B311" s="21"/>
    </row>
    <row r="312" spans="2:2" x14ac:dyDescent="0.2">
      <c r="B312" s="21"/>
    </row>
    <row r="313" spans="2:2" x14ac:dyDescent="0.2">
      <c r="B313" s="21"/>
    </row>
    <row r="314" spans="2:2" x14ac:dyDescent="0.2">
      <c r="B314" s="21"/>
    </row>
    <row r="315" spans="2:2" x14ac:dyDescent="0.2">
      <c r="B315" s="21"/>
    </row>
    <row r="316" spans="2:2" x14ac:dyDescent="0.2">
      <c r="B316" s="21"/>
    </row>
    <row r="317" spans="2:2" x14ac:dyDescent="0.2">
      <c r="B317" s="21"/>
    </row>
    <row r="318" spans="2:2" x14ac:dyDescent="0.2">
      <c r="B318" s="21"/>
    </row>
    <row r="319" spans="2:2" x14ac:dyDescent="0.2">
      <c r="B319" s="21"/>
    </row>
    <row r="320" spans="2:2" x14ac:dyDescent="0.2">
      <c r="B320" s="21"/>
    </row>
    <row r="321" spans="2:2" x14ac:dyDescent="0.2">
      <c r="B321" s="21"/>
    </row>
    <row r="322" spans="2:2" x14ac:dyDescent="0.2">
      <c r="B322" s="21"/>
    </row>
    <row r="323" spans="2:2" x14ac:dyDescent="0.2">
      <c r="B323" s="21"/>
    </row>
    <row r="324" spans="2:2" x14ac:dyDescent="0.2">
      <c r="B324" s="21"/>
    </row>
    <row r="325" spans="2:2" x14ac:dyDescent="0.2">
      <c r="B325" s="21"/>
    </row>
    <row r="326" spans="2:2" x14ac:dyDescent="0.2">
      <c r="B326" s="21"/>
    </row>
    <row r="327" spans="2:2" x14ac:dyDescent="0.2">
      <c r="B327" s="21"/>
    </row>
    <row r="328" spans="2:2" x14ac:dyDescent="0.2">
      <c r="B328" s="21"/>
    </row>
    <row r="329" spans="2:2" x14ac:dyDescent="0.2">
      <c r="B329" s="21"/>
    </row>
    <row r="330" spans="2:2" x14ac:dyDescent="0.2">
      <c r="B330" s="21"/>
    </row>
    <row r="331" spans="2:2" x14ac:dyDescent="0.2">
      <c r="B331" s="21"/>
    </row>
    <row r="332" spans="2:2" x14ac:dyDescent="0.2">
      <c r="B332" s="21"/>
    </row>
    <row r="333" spans="2:2" x14ac:dyDescent="0.2">
      <c r="B333" s="21"/>
    </row>
    <row r="334" spans="2:2" x14ac:dyDescent="0.2">
      <c r="B334" s="21"/>
    </row>
    <row r="335" spans="2:2" x14ac:dyDescent="0.2">
      <c r="B335" s="21"/>
    </row>
    <row r="336" spans="2:2" x14ac:dyDescent="0.2">
      <c r="B336" s="21"/>
    </row>
    <row r="337" spans="2:2" x14ac:dyDescent="0.2">
      <c r="B337" s="21"/>
    </row>
    <row r="338" spans="2:2" x14ac:dyDescent="0.2">
      <c r="B338" s="21"/>
    </row>
    <row r="339" spans="2:2" x14ac:dyDescent="0.2">
      <c r="B339" s="21"/>
    </row>
    <row r="340" spans="2:2" x14ac:dyDescent="0.2">
      <c r="B340" s="21"/>
    </row>
    <row r="341" spans="2:2" x14ac:dyDescent="0.2">
      <c r="B341" s="21"/>
    </row>
    <row r="342" spans="2:2" x14ac:dyDescent="0.2">
      <c r="B342" s="21"/>
    </row>
    <row r="343" spans="2:2" x14ac:dyDescent="0.2">
      <c r="B343" s="21"/>
    </row>
    <row r="344" spans="2:2" x14ac:dyDescent="0.2">
      <c r="B344" s="21"/>
    </row>
    <row r="345" spans="2:2" x14ac:dyDescent="0.2">
      <c r="B345" s="21"/>
    </row>
    <row r="346" spans="2:2" x14ac:dyDescent="0.2">
      <c r="B346" s="21"/>
    </row>
    <row r="347" spans="2:2" x14ac:dyDescent="0.2">
      <c r="B347" s="21"/>
    </row>
    <row r="348" spans="2:2" x14ac:dyDescent="0.2">
      <c r="B348" s="21"/>
    </row>
    <row r="349" spans="2:2" x14ac:dyDescent="0.2">
      <c r="B349" s="21"/>
    </row>
    <row r="350" spans="2:2" x14ac:dyDescent="0.2">
      <c r="B350" s="21"/>
    </row>
    <row r="351" spans="2:2" x14ac:dyDescent="0.2">
      <c r="B351" s="21"/>
    </row>
    <row r="352" spans="2:2" x14ac:dyDescent="0.2">
      <c r="B352" s="21"/>
    </row>
    <row r="353" spans="2:2" x14ac:dyDescent="0.2">
      <c r="B353" s="21"/>
    </row>
    <row r="354" spans="2:2" x14ac:dyDescent="0.2">
      <c r="B354" s="21"/>
    </row>
    <row r="355" spans="2:2" x14ac:dyDescent="0.2">
      <c r="B355" s="21"/>
    </row>
    <row r="356" spans="2:2" x14ac:dyDescent="0.2">
      <c r="B356" s="21"/>
    </row>
    <row r="357" spans="2:2" x14ac:dyDescent="0.2">
      <c r="B357" s="21"/>
    </row>
    <row r="358" spans="2:2" x14ac:dyDescent="0.2">
      <c r="B358" s="21"/>
    </row>
    <row r="359" spans="2:2" x14ac:dyDescent="0.2">
      <c r="B359" s="21"/>
    </row>
    <row r="360" spans="2:2" x14ac:dyDescent="0.2">
      <c r="B360" s="21"/>
    </row>
    <row r="361" spans="2:2" x14ac:dyDescent="0.2">
      <c r="B361" s="21"/>
    </row>
    <row r="362" spans="2:2" x14ac:dyDescent="0.2">
      <c r="B362" s="21"/>
    </row>
    <row r="363" spans="2:2" x14ac:dyDescent="0.2">
      <c r="B363" s="21"/>
    </row>
    <row r="364" spans="2:2" x14ac:dyDescent="0.2">
      <c r="B364" s="21"/>
    </row>
    <row r="365" spans="2:2" x14ac:dyDescent="0.2">
      <c r="B365" s="21"/>
    </row>
    <row r="366" spans="2:2" x14ac:dyDescent="0.2">
      <c r="B366" s="21"/>
    </row>
    <row r="367" spans="2:2" x14ac:dyDescent="0.2">
      <c r="B367" s="21"/>
    </row>
    <row r="368" spans="2:2" x14ac:dyDescent="0.2">
      <c r="B368" s="21"/>
    </row>
    <row r="369" spans="2:2" x14ac:dyDescent="0.2">
      <c r="B369" s="21"/>
    </row>
    <row r="370" spans="2:2" x14ac:dyDescent="0.2">
      <c r="B370" s="21"/>
    </row>
    <row r="371" spans="2:2" x14ac:dyDescent="0.2">
      <c r="B371" s="21"/>
    </row>
    <row r="372" spans="2:2" x14ac:dyDescent="0.2">
      <c r="B372" s="21"/>
    </row>
    <row r="373" spans="2:2" x14ac:dyDescent="0.2">
      <c r="B373" s="21"/>
    </row>
    <row r="374" spans="2:2" x14ac:dyDescent="0.2">
      <c r="B374" s="21"/>
    </row>
    <row r="375" spans="2:2" x14ac:dyDescent="0.2">
      <c r="B375" s="21"/>
    </row>
    <row r="376" spans="2:2" x14ac:dyDescent="0.2">
      <c r="B376" s="21"/>
    </row>
    <row r="377" spans="2:2" x14ac:dyDescent="0.2">
      <c r="B377" s="21"/>
    </row>
    <row r="378" spans="2:2" x14ac:dyDescent="0.2">
      <c r="B378" s="21"/>
    </row>
    <row r="379" spans="2:2" x14ac:dyDescent="0.2">
      <c r="B379" s="21"/>
    </row>
    <row r="380" spans="2:2" x14ac:dyDescent="0.2">
      <c r="B380" s="21"/>
    </row>
    <row r="381" spans="2:2" x14ac:dyDescent="0.2">
      <c r="B381" s="21"/>
    </row>
    <row r="382" spans="2:2" x14ac:dyDescent="0.2">
      <c r="B382" s="21"/>
    </row>
    <row r="383" spans="2:2" x14ac:dyDescent="0.2">
      <c r="B383" s="21"/>
    </row>
    <row r="384" spans="2:2" x14ac:dyDescent="0.2">
      <c r="B384" s="21"/>
    </row>
    <row r="385" spans="2:2" x14ac:dyDescent="0.2">
      <c r="B385" s="21"/>
    </row>
    <row r="386" spans="2:2" x14ac:dyDescent="0.2">
      <c r="B386" s="21"/>
    </row>
    <row r="387" spans="2:2" x14ac:dyDescent="0.2">
      <c r="B387" s="21"/>
    </row>
    <row r="388" spans="2:2" x14ac:dyDescent="0.2">
      <c r="B388" s="21"/>
    </row>
    <row r="389" spans="2:2" x14ac:dyDescent="0.2">
      <c r="B389" s="21"/>
    </row>
    <row r="390" spans="2:2" x14ac:dyDescent="0.2">
      <c r="B390" s="21"/>
    </row>
    <row r="391" spans="2:2" x14ac:dyDescent="0.2">
      <c r="B391" s="21"/>
    </row>
    <row r="392" spans="2:2" x14ac:dyDescent="0.2">
      <c r="B392" s="21"/>
    </row>
    <row r="393" spans="2:2" x14ac:dyDescent="0.2">
      <c r="B393" s="21"/>
    </row>
    <row r="394" spans="2:2" x14ac:dyDescent="0.2">
      <c r="B394" s="21"/>
    </row>
    <row r="395" spans="2:2" x14ac:dyDescent="0.2">
      <c r="B395" s="21"/>
    </row>
    <row r="396" spans="2:2" x14ac:dyDescent="0.2">
      <c r="B396" s="21"/>
    </row>
    <row r="397" spans="2:2" x14ac:dyDescent="0.2">
      <c r="B397" s="21"/>
    </row>
    <row r="398" spans="2:2" x14ac:dyDescent="0.2">
      <c r="B398" s="21"/>
    </row>
    <row r="399" spans="2:2" x14ac:dyDescent="0.2">
      <c r="B399" s="21"/>
    </row>
    <row r="400" spans="2:2" x14ac:dyDescent="0.2">
      <c r="B400" s="21"/>
    </row>
    <row r="401" spans="2:2" x14ac:dyDescent="0.2">
      <c r="B401" s="21"/>
    </row>
    <row r="402" spans="2:2" x14ac:dyDescent="0.2">
      <c r="B402" s="21"/>
    </row>
    <row r="403" spans="2:2" x14ac:dyDescent="0.2">
      <c r="B403" s="21"/>
    </row>
    <row r="404" spans="2:2" x14ac:dyDescent="0.2">
      <c r="B404" s="21"/>
    </row>
    <row r="405" spans="2:2" x14ac:dyDescent="0.2">
      <c r="B405" s="21"/>
    </row>
    <row r="406" spans="2:2" x14ac:dyDescent="0.2">
      <c r="B406" s="21"/>
    </row>
    <row r="407" spans="2:2" x14ac:dyDescent="0.2">
      <c r="B407" s="21"/>
    </row>
    <row r="408" spans="2:2" x14ac:dyDescent="0.2">
      <c r="B408" s="21"/>
    </row>
    <row r="409" spans="2:2" x14ac:dyDescent="0.2">
      <c r="B409" s="21"/>
    </row>
    <row r="410" spans="2:2" x14ac:dyDescent="0.2">
      <c r="B410" s="21"/>
    </row>
    <row r="411" spans="2:2" x14ac:dyDescent="0.2">
      <c r="B411" s="21"/>
    </row>
    <row r="412" spans="2:2" x14ac:dyDescent="0.2">
      <c r="B412" s="21"/>
    </row>
    <row r="413" spans="2:2" x14ac:dyDescent="0.2">
      <c r="B413" s="21"/>
    </row>
    <row r="414" spans="2:2" x14ac:dyDescent="0.2">
      <c r="B414" s="21"/>
    </row>
    <row r="415" spans="2:2" x14ac:dyDescent="0.2">
      <c r="B415" s="21"/>
    </row>
    <row r="416" spans="2:2" x14ac:dyDescent="0.2">
      <c r="B416" s="21"/>
    </row>
    <row r="417" spans="2:2" x14ac:dyDescent="0.2">
      <c r="B417" s="21"/>
    </row>
    <row r="418" spans="2:2" x14ac:dyDescent="0.2">
      <c r="B418" s="21"/>
    </row>
    <row r="419" spans="2:2" x14ac:dyDescent="0.2">
      <c r="B419" s="21"/>
    </row>
    <row r="420" spans="2:2" x14ac:dyDescent="0.2">
      <c r="B420" s="21"/>
    </row>
    <row r="421" spans="2:2" x14ac:dyDescent="0.2">
      <c r="B421" s="21"/>
    </row>
    <row r="422" spans="2:2" x14ac:dyDescent="0.2">
      <c r="B422" s="21"/>
    </row>
    <row r="423" spans="2:2" x14ac:dyDescent="0.2">
      <c r="B423" s="21"/>
    </row>
    <row r="424" spans="2:2" x14ac:dyDescent="0.2">
      <c r="B424" s="21"/>
    </row>
    <row r="425" spans="2:2" x14ac:dyDescent="0.2">
      <c r="B425" s="21"/>
    </row>
    <row r="426" spans="2:2" x14ac:dyDescent="0.2">
      <c r="B426" s="21"/>
    </row>
    <row r="427" spans="2:2" x14ac:dyDescent="0.2">
      <c r="B427" s="21"/>
    </row>
    <row r="428" spans="2:2" x14ac:dyDescent="0.2">
      <c r="B428" s="21"/>
    </row>
    <row r="429" spans="2:2" x14ac:dyDescent="0.2">
      <c r="B429" s="21"/>
    </row>
    <row r="430" spans="2:2" x14ac:dyDescent="0.2">
      <c r="B430" s="21"/>
    </row>
    <row r="431" spans="2:2" x14ac:dyDescent="0.2">
      <c r="B431" s="21"/>
    </row>
    <row r="432" spans="2:2" x14ac:dyDescent="0.2">
      <c r="B432" s="21"/>
    </row>
    <row r="433" spans="2:2" x14ac:dyDescent="0.2">
      <c r="B433" s="21"/>
    </row>
    <row r="434" spans="2:2" x14ac:dyDescent="0.2">
      <c r="B434" s="21"/>
    </row>
    <row r="435" spans="2:2" x14ac:dyDescent="0.2">
      <c r="B435" s="21"/>
    </row>
    <row r="436" spans="2:2" x14ac:dyDescent="0.2">
      <c r="B436" s="21"/>
    </row>
    <row r="437" spans="2:2" x14ac:dyDescent="0.2">
      <c r="B437" s="21"/>
    </row>
    <row r="438" spans="2:2" x14ac:dyDescent="0.2">
      <c r="B438" s="21"/>
    </row>
    <row r="439" spans="2:2" x14ac:dyDescent="0.2">
      <c r="B439" s="21"/>
    </row>
    <row r="440" spans="2:2" x14ac:dyDescent="0.2">
      <c r="B440" s="21"/>
    </row>
    <row r="441" spans="2:2" x14ac:dyDescent="0.2">
      <c r="B441" s="21"/>
    </row>
    <row r="442" spans="2:2" x14ac:dyDescent="0.2">
      <c r="B442" s="21"/>
    </row>
    <row r="443" spans="2:2" x14ac:dyDescent="0.2">
      <c r="B443" s="21"/>
    </row>
    <row r="444" spans="2:2" x14ac:dyDescent="0.2">
      <c r="B444" s="21"/>
    </row>
    <row r="445" spans="2:2" x14ac:dyDescent="0.2">
      <c r="B445" s="21"/>
    </row>
    <row r="446" spans="2:2" x14ac:dyDescent="0.2">
      <c r="B446" s="21"/>
    </row>
    <row r="447" spans="2:2" x14ac:dyDescent="0.2">
      <c r="B447" s="21"/>
    </row>
    <row r="448" spans="2:2" x14ac:dyDescent="0.2">
      <c r="B448" s="21"/>
    </row>
    <row r="449" spans="2:2" x14ac:dyDescent="0.2">
      <c r="B449" s="21"/>
    </row>
    <row r="450" spans="2:2" x14ac:dyDescent="0.2">
      <c r="B450" s="21"/>
    </row>
    <row r="451" spans="2:2" x14ac:dyDescent="0.2">
      <c r="B451" s="21"/>
    </row>
    <row r="452" spans="2:2" x14ac:dyDescent="0.2">
      <c r="B452" s="21"/>
    </row>
    <row r="453" spans="2:2" x14ac:dyDescent="0.2">
      <c r="B453" s="21"/>
    </row>
    <row r="454" spans="2:2" x14ac:dyDescent="0.2">
      <c r="B454" s="21"/>
    </row>
    <row r="455" spans="2:2" x14ac:dyDescent="0.2">
      <c r="B455" s="21"/>
    </row>
    <row r="456" spans="2:2" x14ac:dyDescent="0.2">
      <c r="B456" s="21"/>
    </row>
    <row r="457" spans="2:2" x14ac:dyDescent="0.2">
      <c r="B457" s="21"/>
    </row>
    <row r="458" spans="2:2" x14ac:dyDescent="0.2">
      <c r="B458" s="21"/>
    </row>
    <row r="459" spans="2:2" x14ac:dyDescent="0.2">
      <c r="B459" s="21"/>
    </row>
    <row r="460" spans="2:2" x14ac:dyDescent="0.2">
      <c r="B460" s="21"/>
    </row>
    <row r="461" spans="2:2" x14ac:dyDescent="0.2">
      <c r="B461" s="21"/>
    </row>
    <row r="462" spans="2:2" x14ac:dyDescent="0.2">
      <c r="B462" s="21"/>
    </row>
    <row r="463" spans="2:2" x14ac:dyDescent="0.2">
      <c r="B463" s="21"/>
    </row>
    <row r="464" spans="2:2" x14ac:dyDescent="0.2">
      <c r="B464" s="21"/>
    </row>
    <row r="465" spans="2:2" x14ac:dyDescent="0.2">
      <c r="B465" s="21"/>
    </row>
    <row r="466" spans="2:2" x14ac:dyDescent="0.2">
      <c r="B466" s="21"/>
    </row>
    <row r="467" spans="2:2" x14ac:dyDescent="0.2">
      <c r="B467" s="21"/>
    </row>
    <row r="468" spans="2:2" x14ac:dyDescent="0.2">
      <c r="B468" s="21"/>
    </row>
    <row r="469" spans="2:2" x14ac:dyDescent="0.2">
      <c r="B469" s="21"/>
    </row>
    <row r="470" spans="2:2" x14ac:dyDescent="0.2">
      <c r="B470" s="21"/>
    </row>
    <row r="471" spans="2:2" x14ac:dyDescent="0.2">
      <c r="B471" s="21"/>
    </row>
    <row r="472" spans="2:2" x14ac:dyDescent="0.2">
      <c r="B472" s="21"/>
    </row>
    <row r="473" spans="2:2" x14ac:dyDescent="0.2">
      <c r="B473" s="21"/>
    </row>
    <row r="474" spans="2:2" x14ac:dyDescent="0.2">
      <c r="B474" s="21"/>
    </row>
    <row r="475" spans="2:2" x14ac:dyDescent="0.2">
      <c r="B475" s="21"/>
    </row>
    <row r="476" spans="2:2" x14ac:dyDescent="0.2">
      <c r="B476" s="21"/>
    </row>
    <row r="477" spans="2:2" x14ac:dyDescent="0.2">
      <c r="B477" s="21"/>
    </row>
    <row r="478" spans="2:2" x14ac:dyDescent="0.2">
      <c r="B478" s="21"/>
    </row>
    <row r="479" spans="2:2" x14ac:dyDescent="0.2">
      <c r="B479" s="21"/>
    </row>
    <row r="480" spans="2:2" x14ac:dyDescent="0.2">
      <c r="B480" s="21"/>
    </row>
    <row r="481" spans="2:2" x14ac:dyDescent="0.2">
      <c r="B481" s="21"/>
    </row>
    <row r="482" spans="2:2" x14ac:dyDescent="0.2">
      <c r="B482" s="21"/>
    </row>
    <row r="483" spans="2:2" x14ac:dyDescent="0.2">
      <c r="B483" s="21"/>
    </row>
    <row r="484" spans="2:2" x14ac:dyDescent="0.2">
      <c r="B484" s="21"/>
    </row>
    <row r="485" spans="2:2" x14ac:dyDescent="0.2">
      <c r="B485" s="21"/>
    </row>
    <row r="486" spans="2:2" x14ac:dyDescent="0.2">
      <c r="B486" s="21"/>
    </row>
    <row r="487" spans="2:2" x14ac:dyDescent="0.2">
      <c r="B487" s="21"/>
    </row>
    <row r="488" spans="2:2" x14ac:dyDescent="0.2">
      <c r="B488" s="21"/>
    </row>
    <row r="489" spans="2:2" x14ac:dyDescent="0.2">
      <c r="B489" s="21"/>
    </row>
    <row r="490" spans="2:2" x14ac:dyDescent="0.2">
      <c r="B490" s="21"/>
    </row>
    <row r="491" spans="2:2" x14ac:dyDescent="0.2">
      <c r="B491" s="21"/>
    </row>
    <row r="492" spans="2:2" x14ac:dyDescent="0.2">
      <c r="B492" s="21"/>
    </row>
    <row r="493" spans="2:2" x14ac:dyDescent="0.2">
      <c r="B493" s="21"/>
    </row>
    <row r="494" spans="2:2" x14ac:dyDescent="0.2">
      <c r="B494" s="21"/>
    </row>
    <row r="495" spans="2:2" x14ac:dyDescent="0.2">
      <c r="B495" s="21"/>
    </row>
    <row r="496" spans="2:2" x14ac:dyDescent="0.2">
      <c r="B496" s="21"/>
    </row>
    <row r="497" spans="2:2" x14ac:dyDescent="0.2">
      <c r="B497" s="21"/>
    </row>
    <row r="498" spans="2:2" x14ac:dyDescent="0.2">
      <c r="B498" s="21"/>
    </row>
    <row r="499" spans="2:2" x14ac:dyDescent="0.2">
      <c r="B499" s="21"/>
    </row>
    <row r="500" spans="2:2" x14ac:dyDescent="0.2">
      <c r="B500" s="21"/>
    </row>
    <row r="501" spans="2:2" x14ac:dyDescent="0.2">
      <c r="B501" s="21"/>
    </row>
    <row r="502" spans="2:2" x14ac:dyDescent="0.2">
      <c r="B502" s="21"/>
    </row>
    <row r="503" spans="2:2" x14ac:dyDescent="0.2">
      <c r="B503" s="21"/>
    </row>
    <row r="504" spans="2:2" x14ac:dyDescent="0.2">
      <c r="B504" s="21"/>
    </row>
    <row r="505" spans="2:2" x14ac:dyDescent="0.2">
      <c r="B505" s="21"/>
    </row>
    <row r="506" spans="2:2" x14ac:dyDescent="0.2">
      <c r="B506" s="21"/>
    </row>
    <row r="507" spans="2:2" x14ac:dyDescent="0.2">
      <c r="B507" s="21"/>
    </row>
    <row r="508" spans="2:2" x14ac:dyDescent="0.2">
      <c r="B508" s="21"/>
    </row>
    <row r="509" spans="2:2" x14ac:dyDescent="0.2">
      <c r="B509" s="21"/>
    </row>
    <row r="510" spans="2:2" x14ac:dyDescent="0.2">
      <c r="B510" s="21"/>
    </row>
    <row r="511" spans="2:2" x14ac:dyDescent="0.2">
      <c r="B511" s="21"/>
    </row>
    <row r="512" spans="2:2" x14ac:dyDescent="0.2">
      <c r="B512" s="21"/>
    </row>
    <row r="513" spans="2:2" x14ac:dyDescent="0.2">
      <c r="B513" s="21"/>
    </row>
    <row r="514" spans="2:2" x14ac:dyDescent="0.2">
      <c r="B514" s="21"/>
    </row>
    <row r="515" spans="2:2" x14ac:dyDescent="0.2">
      <c r="B515" s="21"/>
    </row>
    <row r="516" spans="2:2" x14ac:dyDescent="0.2">
      <c r="B516" s="21"/>
    </row>
    <row r="517" spans="2:2" x14ac:dyDescent="0.2">
      <c r="B517" s="21"/>
    </row>
    <row r="518" spans="2:2" x14ac:dyDescent="0.2">
      <c r="B518" s="21"/>
    </row>
    <row r="519" spans="2:2" x14ac:dyDescent="0.2">
      <c r="B519" s="21"/>
    </row>
    <row r="520" spans="2:2" x14ac:dyDescent="0.2">
      <c r="B520" s="21"/>
    </row>
    <row r="521" spans="2:2" x14ac:dyDescent="0.2">
      <c r="B521" s="21"/>
    </row>
    <row r="522" spans="2:2" x14ac:dyDescent="0.2">
      <c r="B522" s="21"/>
    </row>
    <row r="523" spans="2:2" x14ac:dyDescent="0.2">
      <c r="B523" s="21"/>
    </row>
    <row r="524" spans="2:2" x14ac:dyDescent="0.2">
      <c r="B524" s="21"/>
    </row>
    <row r="525" spans="2:2" x14ac:dyDescent="0.2">
      <c r="B525" s="21"/>
    </row>
    <row r="526" spans="2:2" x14ac:dyDescent="0.2">
      <c r="B526" s="21"/>
    </row>
    <row r="527" spans="2:2" x14ac:dyDescent="0.2">
      <c r="B527" s="21"/>
    </row>
    <row r="528" spans="2:2" x14ac:dyDescent="0.2">
      <c r="B528" s="21"/>
    </row>
    <row r="529" spans="2:2" x14ac:dyDescent="0.2">
      <c r="B529" s="21"/>
    </row>
    <row r="530" spans="2:2" x14ac:dyDescent="0.2">
      <c r="B530" s="21"/>
    </row>
    <row r="531" spans="2:2" x14ac:dyDescent="0.2">
      <c r="B531" s="21"/>
    </row>
    <row r="532" spans="2:2" x14ac:dyDescent="0.2">
      <c r="B532" s="21"/>
    </row>
    <row r="533" spans="2:2" x14ac:dyDescent="0.2">
      <c r="B533" s="21"/>
    </row>
    <row r="534" spans="2:2" x14ac:dyDescent="0.2">
      <c r="B534" s="21"/>
    </row>
    <row r="535" spans="2:2" x14ac:dyDescent="0.2">
      <c r="B535" s="21"/>
    </row>
    <row r="536" spans="2:2" x14ac:dyDescent="0.2">
      <c r="B536" s="21"/>
    </row>
    <row r="537" spans="2:2" x14ac:dyDescent="0.2">
      <c r="B537" s="21"/>
    </row>
    <row r="538" spans="2:2" x14ac:dyDescent="0.2">
      <c r="B538" s="21"/>
    </row>
    <row r="539" spans="2:2" x14ac:dyDescent="0.2">
      <c r="B539" s="21"/>
    </row>
    <row r="540" spans="2:2" x14ac:dyDescent="0.2">
      <c r="B540" s="21"/>
    </row>
    <row r="541" spans="2:2" x14ac:dyDescent="0.2">
      <c r="B541" s="21"/>
    </row>
    <row r="542" spans="2:2" x14ac:dyDescent="0.2">
      <c r="B542" s="21"/>
    </row>
    <row r="543" spans="2:2" x14ac:dyDescent="0.2">
      <c r="B543" s="21"/>
    </row>
    <row r="544" spans="2:2" x14ac:dyDescent="0.2">
      <c r="B544" s="21"/>
    </row>
    <row r="545" spans="2:2" x14ac:dyDescent="0.2">
      <c r="B545" s="21"/>
    </row>
    <row r="546" spans="2:2" x14ac:dyDescent="0.2">
      <c r="B546" s="21"/>
    </row>
    <row r="547" spans="2:2" x14ac:dyDescent="0.2">
      <c r="B547" s="21"/>
    </row>
    <row r="548" spans="2:2" x14ac:dyDescent="0.2">
      <c r="B548" s="21"/>
    </row>
    <row r="549" spans="2:2" x14ac:dyDescent="0.2">
      <c r="B549" s="21"/>
    </row>
    <row r="550" spans="2:2" x14ac:dyDescent="0.2">
      <c r="B550" s="21"/>
    </row>
    <row r="551" spans="2:2" x14ac:dyDescent="0.2">
      <c r="B551" s="21"/>
    </row>
    <row r="552" spans="2:2" x14ac:dyDescent="0.2">
      <c r="B552" s="21"/>
    </row>
    <row r="553" spans="2:2" x14ac:dyDescent="0.2">
      <c r="B553" s="21"/>
    </row>
    <row r="554" spans="2:2" x14ac:dyDescent="0.2">
      <c r="B554" s="21"/>
    </row>
    <row r="555" spans="2:2" x14ac:dyDescent="0.2">
      <c r="B555" s="21"/>
    </row>
    <row r="556" spans="2:2" x14ac:dyDescent="0.2">
      <c r="B556" s="21"/>
    </row>
    <row r="557" spans="2:2" x14ac:dyDescent="0.2">
      <c r="B557" s="21"/>
    </row>
    <row r="558" spans="2:2" x14ac:dyDescent="0.2">
      <c r="B558" s="21"/>
    </row>
    <row r="559" spans="2:2" x14ac:dyDescent="0.2">
      <c r="B559" s="21"/>
    </row>
    <row r="560" spans="2:2" x14ac:dyDescent="0.2">
      <c r="B560" s="21"/>
    </row>
    <row r="561" spans="2:2" x14ac:dyDescent="0.2">
      <c r="B561" s="21"/>
    </row>
    <row r="562" spans="2:2" x14ac:dyDescent="0.2">
      <c r="B562" s="21"/>
    </row>
    <row r="563" spans="2:2" x14ac:dyDescent="0.2">
      <c r="B563" s="21"/>
    </row>
    <row r="564" spans="2:2" x14ac:dyDescent="0.2">
      <c r="B564" s="21"/>
    </row>
    <row r="565" spans="2:2" x14ac:dyDescent="0.2">
      <c r="B565" s="21"/>
    </row>
    <row r="566" spans="2:2" x14ac:dyDescent="0.2">
      <c r="B566" s="21"/>
    </row>
    <row r="567" spans="2:2" x14ac:dyDescent="0.2">
      <c r="B567" s="21"/>
    </row>
    <row r="568" spans="2:2" x14ac:dyDescent="0.2">
      <c r="B568" s="21"/>
    </row>
    <row r="569" spans="2:2" x14ac:dyDescent="0.2">
      <c r="B569" s="21"/>
    </row>
    <row r="570" spans="2:2" x14ac:dyDescent="0.2">
      <c r="B570" s="21"/>
    </row>
    <row r="571" spans="2:2" x14ac:dyDescent="0.2">
      <c r="B571" s="21"/>
    </row>
    <row r="572" spans="2:2" x14ac:dyDescent="0.2">
      <c r="B572" s="21"/>
    </row>
    <row r="573" spans="2:2" x14ac:dyDescent="0.2">
      <c r="B573" s="21"/>
    </row>
    <row r="574" spans="2:2" x14ac:dyDescent="0.2">
      <c r="B574" s="21"/>
    </row>
    <row r="575" spans="2:2" x14ac:dyDescent="0.2">
      <c r="B575" s="21"/>
    </row>
    <row r="576" spans="2:2" x14ac:dyDescent="0.2">
      <c r="B576" s="21"/>
    </row>
    <row r="577" spans="2:2" x14ac:dyDescent="0.2">
      <c r="B577" s="21"/>
    </row>
    <row r="578" spans="2:2" x14ac:dyDescent="0.2">
      <c r="B578" s="21"/>
    </row>
    <row r="579" spans="2:2" x14ac:dyDescent="0.2">
      <c r="B579" s="21"/>
    </row>
    <row r="580" spans="2:2" x14ac:dyDescent="0.2">
      <c r="B580" s="21"/>
    </row>
    <row r="581" spans="2:2" x14ac:dyDescent="0.2">
      <c r="B581" s="21"/>
    </row>
    <row r="582" spans="2:2" x14ac:dyDescent="0.2">
      <c r="B582" s="21"/>
    </row>
    <row r="583" spans="2:2" x14ac:dyDescent="0.2">
      <c r="B583" s="21"/>
    </row>
    <row r="584" spans="2:2" x14ac:dyDescent="0.2">
      <c r="B584" s="21"/>
    </row>
    <row r="585" spans="2:2" x14ac:dyDescent="0.2">
      <c r="B585" s="21"/>
    </row>
    <row r="586" spans="2:2" x14ac:dyDescent="0.2">
      <c r="B586" s="21"/>
    </row>
    <row r="587" spans="2:2" x14ac:dyDescent="0.2">
      <c r="B587" s="21"/>
    </row>
    <row r="588" spans="2:2" x14ac:dyDescent="0.2">
      <c r="B588" s="21"/>
    </row>
    <row r="589" spans="2:2" x14ac:dyDescent="0.2">
      <c r="B589" s="21"/>
    </row>
    <row r="590" spans="2:2" x14ac:dyDescent="0.2">
      <c r="B590" s="21"/>
    </row>
    <row r="591" spans="2:2" x14ac:dyDescent="0.2">
      <c r="B591" s="21"/>
    </row>
    <row r="592" spans="2:2" x14ac:dyDescent="0.2">
      <c r="B592" s="21"/>
    </row>
    <row r="593" spans="2:2" x14ac:dyDescent="0.2">
      <c r="B593" s="21"/>
    </row>
    <row r="594" spans="2:2" x14ac:dyDescent="0.2">
      <c r="B594" s="21"/>
    </row>
    <row r="595" spans="2:2" x14ac:dyDescent="0.2">
      <c r="B595" s="21"/>
    </row>
    <row r="596" spans="2:2" x14ac:dyDescent="0.2">
      <c r="B596" s="21"/>
    </row>
    <row r="597" spans="2:2" x14ac:dyDescent="0.2">
      <c r="B597" s="21"/>
    </row>
    <row r="598" spans="2:2" x14ac:dyDescent="0.2">
      <c r="B598" s="21"/>
    </row>
    <row r="599" spans="2:2" x14ac:dyDescent="0.2">
      <c r="B599" s="21"/>
    </row>
    <row r="600" spans="2:2" x14ac:dyDescent="0.2">
      <c r="B600" s="21"/>
    </row>
    <row r="601" spans="2:2" x14ac:dyDescent="0.2">
      <c r="B601" s="21"/>
    </row>
    <row r="602" spans="2:2" x14ac:dyDescent="0.2">
      <c r="B602" s="21"/>
    </row>
    <row r="603" spans="2:2" x14ac:dyDescent="0.2">
      <c r="B603" s="21"/>
    </row>
    <row r="604" spans="2:2" x14ac:dyDescent="0.2">
      <c r="B604" s="21"/>
    </row>
    <row r="605" spans="2:2" x14ac:dyDescent="0.2">
      <c r="B605" s="21"/>
    </row>
    <row r="606" spans="2:2" x14ac:dyDescent="0.2">
      <c r="B606" s="21"/>
    </row>
    <row r="607" spans="2:2" x14ac:dyDescent="0.2">
      <c r="B607" s="21"/>
    </row>
    <row r="608" spans="2:2" x14ac:dyDescent="0.2">
      <c r="B608" s="21"/>
    </row>
    <row r="609" spans="2:2" x14ac:dyDescent="0.2">
      <c r="B609" s="21"/>
    </row>
    <row r="610" spans="2:2" x14ac:dyDescent="0.2">
      <c r="B610" s="21"/>
    </row>
    <row r="611" spans="2:2" x14ac:dyDescent="0.2">
      <c r="B611" s="21"/>
    </row>
    <row r="612" spans="2:2" x14ac:dyDescent="0.2">
      <c r="B612" s="21"/>
    </row>
    <row r="613" spans="2:2" x14ac:dyDescent="0.2">
      <c r="B613" s="21"/>
    </row>
    <row r="614" spans="2:2" x14ac:dyDescent="0.2">
      <c r="B614" s="21"/>
    </row>
    <row r="615" spans="2:2" x14ac:dyDescent="0.2">
      <c r="B615" s="21"/>
    </row>
    <row r="616" spans="2:2" x14ac:dyDescent="0.2">
      <c r="B616" s="21"/>
    </row>
    <row r="617" spans="2:2" x14ac:dyDescent="0.2">
      <c r="B617" s="21"/>
    </row>
    <row r="618" spans="2:2" x14ac:dyDescent="0.2">
      <c r="B618" s="21"/>
    </row>
    <row r="619" spans="2:2" x14ac:dyDescent="0.2">
      <c r="B619" s="21"/>
    </row>
    <row r="620" spans="2:2" x14ac:dyDescent="0.2">
      <c r="B620" s="21"/>
    </row>
    <row r="621" spans="2:2" x14ac:dyDescent="0.2">
      <c r="B621" s="21"/>
    </row>
    <row r="622" spans="2:2" x14ac:dyDescent="0.2">
      <c r="B622" s="21"/>
    </row>
    <row r="623" spans="2:2" x14ac:dyDescent="0.2">
      <c r="B623" s="21"/>
    </row>
    <row r="624" spans="2:2" x14ac:dyDescent="0.2">
      <c r="B624" s="21"/>
    </row>
    <row r="625" spans="2:2" x14ac:dyDescent="0.2">
      <c r="B625" s="21"/>
    </row>
    <row r="626" spans="2:2" x14ac:dyDescent="0.2">
      <c r="B626" s="21"/>
    </row>
    <row r="627" spans="2:2" x14ac:dyDescent="0.2">
      <c r="B627" s="21"/>
    </row>
    <row r="628" spans="2:2" x14ac:dyDescent="0.2">
      <c r="B628" s="21"/>
    </row>
    <row r="629" spans="2:2" x14ac:dyDescent="0.2">
      <c r="B629" s="21"/>
    </row>
    <row r="630" spans="2:2" x14ac:dyDescent="0.2">
      <c r="B630" s="21"/>
    </row>
    <row r="631" spans="2:2" x14ac:dyDescent="0.2">
      <c r="B631" s="21"/>
    </row>
    <row r="632" spans="2:2" x14ac:dyDescent="0.2">
      <c r="B632" s="21"/>
    </row>
    <row r="633" spans="2:2" x14ac:dyDescent="0.2">
      <c r="B633" s="21"/>
    </row>
    <row r="634" spans="2:2" x14ac:dyDescent="0.2">
      <c r="B634" s="21"/>
    </row>
    <row r="635" spans="2:2" x14ac:dyDescent="0.2">
      <c r="B635" s="21"/>
    </row>
    <row r="636" spans="2:2" x14ac:dyDescent="0.2">
      <c r="B636" s="21"/>
    </row>
    <row r="637" spans="2:2" x14ac:dyDescent="0.2">
      <c r="B637" s="21"/>
    </row>
    <row r="638" spans="2:2" x14ac:dyDescent="0.2">
      <c r="B638" s="21"/>
    </row>
    <row r="639" spans="2:2" x14ac:dyDescent="0.2">
      <c r="B639" s="21"/>
    </row>
    <row r="640" spans="2:2" x14ac:dyDescent="0.2">
      <c r="B640" s="21"/>
    </row>
    <row r="641" spans="2:2" x14ac:dyDescent="0.2">
      <c r="B641" s="21"/>
    </row>
    <row r="642" spans="2:2" x14ac:dyDescent="0.2">
      <c r="B642" s="21"/>
    </row>
    <row r="643" spans="2:2" x14ac:dyDescent="0.2">
      <c r="B643" s="21"/>
    </row>
    <row r="644" spans="2:2" x14ac:dyDescent="0.2">
      <c r="B644" s="21"/>
    </row>
    <row r="645" spans="2:2" x14ac:dyDescent="0.2">
      <c r="B645" s="21"/>
    </row>
    <row r="646" spans="2:2" x14ac:dyDescent="0.2">
      <c r="B646" s="21"/>
    </row>
    <row r="647" spans="2:2" x14ac:dyDescent="0.2">
      <c r="B647" s="21"/>
    </row>
    <row r="648" spans="2:2" x14ac:dyDescent="0.2">
      <c r="B648" s="21"/>
    </row>
    <row r="649" spans="2:2" x14ac:dyDescent="0.2">
      <c r="B649" s="21"/>
    </row>
    <row r="650" spans="2:2" x14ac:dyDescent="0.2">
      <c r="B650" s="21"/>
    </row>
    <row r="651" spans="2:2" x14ac:dyDescent="0.2">
      <c r="B651" s="21"/>
    </row>
    <row r="652" spans="2:2" x14ac:dyDescent="0.2">
      <c r="B652" s="21"/>
    </row>
    <row r="653" spans="2:2" x14ac:dyDescent="0.2">
      <c r="B653" s="21"/>
    </row>
    <row r="654" spans="2:2" x14ac:dyDescent="0.2">
      <c r="B654" s="21"/>
    </row>
    <row r="655" spans="2:2" x14ac:dyDescent="0.2">
      <c r="B655" s="21"/>
    </row>
    <row r="656" spans="2:2" x14ac:dyDescent="0.2">
      <c r="B656" s="21"/>
    </row>
    <row r="657" spans="2:2" x14ac:dyDescent="0.2">
      <c r="B657" s="21"/>
    </row>
    <row r="658" spans="2:2" x14ac:dyDescent="0.2">
      <c r="B658" s="21"/>
    </row>
    <row r="659" spans="2:2" x14ac:dyDescent="0.2">
      <c r="B659" s="21"/>
    </row>
    <row r="660" spans="2:2" x14ac:dyDescent="0.2">
      <c r="B660" s="21"/>
    </row>
    <row r="661" spans="2:2" x14ac:dyDescent="0.2">
      <c r="B661" s="21"/>
    </row>
    <row r="662" spans="2:2" x14ac:dyDescent="0.2">
      <c r="B662" s="21"/>
    </row>
    <row r="663" spans="2:2" x14ac:dyDescent="0.2">
      <c r="B663" s="21"/>
    </row>
    <row r="664" spans="2:2" x14ac:dyDescent="0.2">
      <c r="B664" s="21"/>
    </row>
    <row r="665" spans="2:2" x14ac:dyDescent="0.2">
      <c r="B665" s="21"/>
    </row>
    <row r="666" spans="2:2" x14ac:dyDescent="0.2">
      <c r="B666" s="21"/>
    </row>
    <row r="667" spans="2:2" x14ac:dyDescent="0.2">
      <c r="B667" s="21"/>
    </row>
    <row r="668" spans="2:2" x14ac:dyDescent="0.2">
      <c r="B668" s="21"/>
    </row>
    <row r="669" spans="2:2" x14ac:dyDescent="0.2">
      <c r="B669" s="21"/>
    </row>
    <row r="670" spans="2:2" x14ac:dyDescent="0.2">
      <c r="B670" s="21"/>
    </row>
    <row r="671" spans="2:2" x14ac:dyDescent="0.2">
      <c r="B671" s="21"/>
    </row>
    <row r="672" spans="2:2" x14ac:dyDescent="0.2">
      <c r="B672" s="21"/>
    </row>
    <row r="673" spans="2:2" x14ac:dyDescent="0.2">
      <c r="B673" s="21"/>
    </row>
    <row r="674" spans="2:2" x14ac:dyDescent="0.2">
      <c r="B674" s="21"/>
    </row>
    <row r="675" spans="2:2" x14ac:dyDescent="0.2">
      <c r="B675" s="21"/>
    </row>
    <row r="676" spans="2:2" x14ac:dyDescent="0.2">
      <c r="B676" s="21"/>
    </row>
    <row r="677" spans="2:2" x14ac:dyDescent="0.2">
      <c r="B677" s="21"/>
    </row>
    <row r="678" spans="2:2" x14ac:dyDescent="0.2">
      <c r="B678" s="21"/>
    </row>
    <row r="679" spans="2:2" x14ac:dyDescent="0.2">
      <c r="B679" s="21"/>
    </row>
    <row r="680" spans="2:2" x14ac:dyDescent="0.2">
      <c r="B680" s="21"/>
    </row>
    <row r="681" spans="2:2" x14ac:dyDescent="0.2">
      <c r="B681" s="21"/>
    </row>
    <row r="682" spans="2:2" x14ac:dyDescent="0.2">
      <c r="B682" s="21"/>
    </row>
    <row r="683" spans="2:2" x14ac:dyDescent="0.2">
      <c r="B683" s="21"/>
    </row>
    <row r="684" spans="2:2" x14ac:dyDescent="0.2">
      <c r="B684" s="21"/>
    </row>
    <row r="685" spans="2:2" x14ac:dyDescent="0.2">
      <c r="B685" s="21"/>
    </row>
    <row r="686" spans="2:2" x14ac:dyDescent="0.2">
      <c r="B686" s="21"/>
    </row>
    <row r="687" spans="2:2" x14ac:dyDescent="0.2">
      <c r="B687" s="21"/>
    </row>
    <row r="688" spans="2:2" x14ac:dyDescent="0.2">
      <c r="B688" s="21"/>
    </row>
    <row r="689" spans="2:2" x14ac:dyDescent="0.2">
      <c r="B689" s="21"/>
    </row>
    <row r="690" spans="2:2" x14ac:dyDescent="0.2">
      <c r="B690" s="21"/>
    </row>
    <row r="691" spans="2:2" x14ac:dyDescent="0.2">
      <c r="B691" s="21"/>
    </row>
    <row r="692" spans="2:2" x14ac:dyDescent="0.2">
      <c r="B692" s="21"/>
    </row>
    <row r="693" spans="2:2" x14ac:dyDescent="0.2">
      <c r="B693" s="21"/>
    </row>
    <row r="694" spans="2:2" x14ac:dyDescent="0.2">
      <c r="B694" s="21"/>
    </row>
    <row r="695" spans="2:2" x14ac:dyDescent="0.2">
      <c r="B695" s="21"/>
    </row>
    <row r="696" spans="2:2" x14ac:dyDescent="0.2">
      <c r="B696" s="21"/>
    </row>
    <row r="697" spans="2:2" x14ac:dyDescent="0.2">
      <c r="B697" s="21"/>
    </row>
    <row r="698" spans="2:2" x14ac:dyDescent="0.2">
      <c r="B698" s="21"/>
    </row>
    <row r="699" spans="2:2" x14ac:dyDescent="0.2">
      <c r="B699" s="21"/>
    </row>
    <row r="700" spans="2:2" x14ac:dyDescent="0.2">
      <c r="B700" s="21"/>
    </row>
    <row r="701" spans="2:2" x14ac:dyDescent="0.2">
      <c r="B701" s="21"/>
    </row>
    <row r="702" spans="2:2" x14ac:dyDescent="0.2">
      <c r="B702" s="21"/>
    </row>
    <row r="703" spans="2:2" x14ac:dyDescent="0.2">
      <c r="B703" s="21"/>
    </row>
    <row r="704" spans="2:2" x14ac:dyDescent="0.2">
      <c r="B704" s="21"/>
    </row>
    <row r="705" spans="2:2" x14ac:dyDescent="0.2">
      <c r="B705" s="21"/>
    </row>
    <row r="706" spans="2:2" x14ac:dyDescent="0.2">
      <c r="B706" s="21"/>
    </row>
    <row r="707" spans="2:2" x14ac:dyDescent="0.2">
      <c r="B707" s="21"/>
    </row>
    <row r="708" spans="2:2" x14ac:dyDescent="0.2">
      <c r="B708" s="21"/>
    </row>
    <row r="709" spans="2:2" x14ac:dyDescent="0.2">
      <c r="B709" s="21"/>
    </row>
    <row r="710" spans="2:2" x14ac:dyDescent="0.2">
      <c r="B710" s="21"/>
    </row>
    <row r="711" spans="2:2" x14ac:dyDescent="0.2">
      <c r="B711" s="21"/>
    </row>
    <row r="712" spans="2:2" x14ac:dyDescent="0.2">
      <c r="B712" s="21"/>
    </row>
    <row r="713" spans="2:2" x14ac:dyDescent="0.2">
      <c r="B713" s="21"/>
    </row>
    <row r="714" spans="2:2" x14ac:dyDescent="0.2">
      <c r="B714" s="21"/>
    </row>
    <row r="715" spans="2:2" x14ac:dyDescent="0.2">
      <c r="B715" s="21"/>
    </row>
    <row r="716" spans="2:2" x14ac:dyDescent="0.2">
      <c r="B716" s="21"/>
    </row>
    <row r="717" spans="2:2" x14ac:dyDescent="0.2">
      <c r="B717" s="21"/>
    </row>
    <row r="718" spans="2:2" x14ac:dyDescent="0.2">
      <c r="B718" s="21"/>
    </row>
    <row r="719" spans="2:2" x14ac:dyDescent="0.2">
      <c r="B719" s="21"/>
    </row>
    <row r="720" spans="2:2" x14ac:dyDescent="0.2">
      <c r="B720" s="21"/>
    </row>
    <row r="721" spans="2:2" x14ac:dyDescent="0.2">
      <c r="B721" s="21"/>
    </row>
    <row r="722" spans="2:2" x14ac:dyDescent="0.2">
      <c r="B722" s="21"/>
    </row>
    <row r="723" spans="2:2" x14ac:dyDescent="0.2">
      <c r="B723" s="21"/>
    </row>
    <row r="724" spans="2:2" x14ac:dyDescent="0.2">
      <c r="B724" s="21"/>
    </row>
    <row r="725" spans="2:2" x14ac:dyDescent="0.2">
      <c r="B725" s="21"/>
    </row>
    <row r="726" spans="2:2" x14ac:dyDescent="0.2">
      <c r="B726" s="21"/>
    </row>
    <row r="727" spans="2:2" x14ac:dyDescent="0.2">
      <c r="B727" s="21"/>
    </row>
    <row r="728" spans="2:2" x14ac:dyDescent="0.2">
      <c r="B728" s="21"/>
    </row>
    <row r="729" spans="2:2" x14ac:dyDescent="0.2">
      <c r="B729" s="21"/>
    </row>
    <row r="730" spans="2:2" x14ac:dyDescent="0.2">
      <c r="B730" s="21"/>
    </row>
    <row r="731" spans="2:2" x14ac:dyDescent="0.2">
      <c r="B731" s="21"/>
    </row>
    <row r="732" spans="2:2" x14ac:dyDescent="0.2">
      <c r="B732" s="21"/>
    </row>
    <row r="733" spans="2:2" x14ac:dyDescent="0.2">
      <c r="B733" s="21"/>
    </row>
    <row r="734" spans="2:2" x14ac:dyDescent="0.2">
      <c r="B734" s="21"/>
    </row>
    <row r="735" spans="2:2" x14ac:dyDescent="0.2">
      <c r="B735" s="21"/>
    </row>
    <row r="736" spans="2:2" x14ac:dyDescent="0.2">
      <c r="B736" s="21"/>
    </row>
    <row r="737" spans="2:2" x14ac:dyDescent="0.2">
      <c r="B737" s="21"/>
    </row>
    <row r="738" spans="2:2" x14ac:dyDescent="0.2">
      <c r="B738" s="21"/>
    </row>
    <row r="739" spans="2:2" x14ac:dyDescent="0.2">
      <c r="B739" s="21"/>
    </row>
    <row r="740" spans="2:2" x14ac:dyDescent="0.2">
      <c r="B740" s="21"/>
    </row>
    <row r="741" spans="2:2" x14ac:dyDescent="0.2">
      <c r="B741" s="21"/>
    </row>
    <row r="742" spans="2:2" x14ac:dyDescent="0.2">
      <c r="B742" s="21"/>
    </row>
    <row r="743" spans="2:2" x14ac:dyDescent="0.2">
      <c r="B743" s="21"/>
    </row>
    <row r="744" spans="2:2" x14ac:dyDescent="0.2">
      <c r="B744" s="21"/>
    </row>
    <row r="745" spans="2:2" x14ac:dyDescent="0.2">
      <c r="B745" s="21"/>
    </row>
    <row r="746" spans="2:2" x14ac:dyDescent="0.2">
      <c r="B746" s="21"/>
    </row>
    <row r="747" spans="2:2" x14ac:dyDescent="0.2">
      <c r="B747" s="21"/>
    </row>
    <row r="748" spans="2:2" x14ac:dyDescent="0.2">
      <c r="B748" s="21"/>
    </row>
    <row r="749" spans="2:2" x14ac:dyDescent="0.2">
      <c r="B749" s="21"/>
    </row>
    <row r="750" spans="2:2" x14ac:dyDescent="0.2">
      <c r="B750" s="21"/>
    </row>
    <row r="751" spans="2:2" x14ac:dyDescent="0.2">
      <c r="B751" s="21"/>
    </row>
    <row r="752" spans="2:2" x14ac:dyDescent="0.2">
      <c r="B752" s="21"/>
    </row>
    <row r="753" spans="2:2" x14ac:dyDescent="0.2">
      <c r="B753" s="21"/>
    </row>
    <row r="754" spans="2:2" x14ac:dyDescent="0.2">
      <c r="B754" s="21"/>
    </row>
    <row r="755" spans="2:2" x14ac:dyDescent="0.2">
      <c r="B755" s="21"/>
    </row>
    <row r="756" spans="2:2" x14ac:dyDescent="0.2">
      <c r="B756" s="21"/>
    </row>
    <row r="757" spans="2:2" x14ac:dyDescent="0.2">
      <c r="B757" s="21"/>
    </row>
    <row r="758" spans="2:2" x14ac:dyDescent="0.2">
      <c r="B758" s="21"/>
    </row>
    <row r="759" spans="2:2" x14ac:dyDescent="0.2">
      <c r="B759" s="21"/>
    </row>
    <row r="760" spans="2:2" x14ac:dyDescent="0.2">
      <c r="B760" s="21"/>
    </row>
    <row r="761" spans="2:2" x14ac:dyDescent="0.2">
      <c r="B761" s="21"/>
    </row>
    <row r="762" spans="2:2" x14ac:dyDescent="0.2">
      <c r="B762" s="21"/>
    </row>
    <row r="763" spans="2:2" x14ac:dyDescent="0.2">
      <c r="B763" s="21"/>
    </row>
    <row r="764" spans="2:2" x14ac:dyDescent="0.2">
      <c r="B764" s="21"/>
    </row>
    <row r="765" spans="2:2" x14ac:dyDescent="0.2">
      <c r="B765" s="21"/>
    </row>
    <row r="766" spans="2:2" x14ac:dyDescent="0.2">
      <c r="B766" s="21"/>
    </row>
    <row r="767" spans="2:2" x14ac:dyDescent="0.2">
      <c r="B767" s="21"/>
    </row>
    <row r="768" spans="2:2" x14ac:dyDescent="0.2">
      <c r="B768" s="21"/>
    </row>
    <row r="769" spans="2:2" x14ac:dyDescent="0.2">
      <c r="B769" s="21"/>
    </row>
    <row r="770" spans="2:2" x14ac:dyDescent="0.2">
      <c r="B770" s="21"/>
    </row>
    <row r="771" spans="2:2" x14ac:dyDescent="0.2">
      <c r="B771" s="21"/>
    </row>
    <row r="772" spans="2:2" x14ac:dyDescent="0.2">
      <c r="B772" s="21"/>
    </row>
    <row r="773" spans="2:2" x14ac:dyDescent="0.2">
      <c r="B773" s="21"/>
    </row>
    <row r="774" spans="2:2" x14ac:dyDescent="0.2">
      <c r="B774" s="21"/>
    </row>
    <row r="775" spans="2:2" x14ac:dyDescent="0.2">
      <c r="B775" s="21"/>
    </row>
    <row r="776" spans="2:2" x14ac:dyDescent="0.2">
      <c r="B776" s="21"/>
    </row>
    <row r="777" spans="2:2" x14ac:dyDescent="0.2">
      <c r="B777" s="21"/>
    </row>
    <row r="778" spans="2:2" x14ac:dyDescent="0.2">
      <c r="B778" s="21"/>
    </row>
    <row r="779" spans="2:2" x14ac:dyDescent="0.2">
      <c r="B779" s="21"/>
    </row>
    <row r="780" spans="2:2" x14ac:dyDescent="0.2">
      <c r="B780" s="21"/>
    </row>
    <row r="781" spans="2:2" x14ac:dyDescent="0.2">
      <c r="B781" s="21"/>
    </row>
    <row r="782" spans="2:2" x14ac:dyDescent="0.2">
      <c r="B782" s="21"/>
    </row>
    <row r="783" spans="2:2" x14ac:dyDescent="0.2">
      <c r="B783" s="21"/>
    </row>
    <row r="784" spans="2:2" x14ac:dyDescent="0.2">
      <c r="B784" s="21"/>
    </row>
    <row r="785" spans="2:2" x14ac:dyDescent="0.2">
      <c r="B785" s="21"/>
    </row>
    <row r="786" spans="2:2" x14ac:dyDescent="0.2">
      <c r="B786" s="21"/>
    </row>
    <row r="787" spans="2:2" x14ac:dyDescent="0.2">
      <c r="B787" s="21"/>
    </row>
    <row r="788" spans="2:2" x14ac:dyDescent="0.2">
      <c r="B788" s="21"/>
    </row>
    <row r="789" spans="2:2" x14ac:dyDescent="0.2">
      <c r="B789" s="21"/>
    </row>
    <row r="790" spans="2:2" x14ac:dyDescent="0.2">
      <c r="B790" s="21"/>
    </row>
    <row r="791" spans="2:2" x14ac:dyDescent="0.2">
      <c r="B791" s="21"/>
    </row>
    <row r="792" spans="2:2" x14ac:dyDescent="0.2">
      <c r="B792" s="21"/>
    </row>
    <row r="793" spans="2:2" x14ac:dyDescent="0.2">
      <c r="B793" s="21"/>
    </row>
    <row r="794" spans="2:2" x14ac:dyDescent="0.2">
      <c r="B794" s="21"/>
    </row>
    <row r="795" spans="2:2" x14ac:dyDescent="0.2">
      <c r="B795" s="21"/>
    </row>
    <row r="796" spans="2:2" x14ac:dyDescent="0.2">
      <c r="B796" s="21"/>
    </row>
    <row r="797" spans="2:2" x14ac:dyDescent="0.2">
      <c r="B797" s="21"/>
    </row>
    <row r="798" spans="2:2" x14ac:dyDescent="0.2">
      <c r="B798" s="21"/>
    </row>
    <row r="799" spans="2:2" x14ac:dyDescent="0.2">
      <c r="B799" s="21"/>
    </row>
    <row r="800" spans="2:2" x14ac:dyDescent="0.2">
      <c r="B800" s="21"/>
    </row>
    <row r="801" spans="2:2" x14ac:dyDescent="0.2">
      <c r="B801" s="21"/>
    </row>
    <row r="802" spans="2:2" x14ac:dyDescent="0.2">
      <c r="B802" s="21"/>
    </row>
    <row r="803" spans="2:2" x14ac:dyDescent="0.2">
      <c r="B803" s="21"/>
    </row>
    <row r="804" spans="2:2" x14ac:dyDescent="0.2">
      <c r="B804" s="21"/>
    </row>
    <row r="805" spans="2:2" x14ac:dyDescent="0.2">
      <c r="B805" s="21"/>
    </row>
    <row r="806" spans="2:2" x14ac:dyDescent="0.2">
      <c r="B806" s="21"/>
    </row>
    <row r="807" spans="2:2" x14ac:dyDescent="0.2">
      <c r="B807" s="21"/>
    </row>
    <row r="808" spans="2:2" x14ac:dyDescent="0.2">
      <c r="B808" s="21"/>
    </row>
    <row r="809" spans="2:2" x14ac:dyDescent="0.2">
      <c r="B809" s="21"/>
    </row>
    <row r="810" spans="2:2" x14ac:dyDescent="0.2">
      <c r="B810" s="21"/>
    </row>
    <row r="811" spans="2:2" x14ac:dyDescent="0.2">
      <c r="B811" s="21"/>
    </row>
    <row r="812" spans="2:2" x14ac:dyDescent="0.2">
      <c r="B812" s="21"/>
    </row>
    <row r="813" spans="2:2" x14ac:dyDescent="0.2">
      <c r="B813" s="21"/>
    </row>
    <row r="814" spans="2:2" x14ac:dyDescent="0.2">
      <c r="B814" s="21"/>
    </row>
    <row r="815" spans="2:2" x14ac:dyDescent="0.2">
      <c r="B815" s="21"/>
    </row>
    <row r="816" spans="2:2" x14ac:dyDescent="0.2">
      <c r="B816" s="21"/>
    </row>
    <row r="817" spans="2:2" x14ac:dyDescent="0.2">
      <c r="B817" s="21"/>
    </row>
    <row r="818" spans="2:2" x14ac:dyDescent="0.2">
      <c r="B818" s="21"/>
    </row>
    <row r="819" spans="2:2" x14ac:dyDescent="0.2">
      <c r="B819" s="21"/>
    </row>
    <row r="820" spans="2:2" x14ac:dyDescent="0.2">
      <c r="B820" s="21"/>
    </row>
    <row r="821" spans="2:2" x14ac:dyDescent="0.2">
      <c r="B821" s="21"/>
    </row>
    <row r="822" spans="2:2" x14ac:dyDescent="0.2">
      <c r="B822" s="21"/>
    </row>
    <row r="823" spans="2:2" x14ac:dyDescent="0.2">
      <c r="B823" s="21"/>
    </row>
    <row r="824" spans="2:2" x14ac:dyDescent="0.2">
      <c r="B824" s="21"/>
    </row>
    <row r="825" spans="2:2" x14ac:dyDescent="0.2">
      <c r="B825" s="21"/>
    </row>
    <row r="826" spans="2:2" x14ac:dyDescent="0.2">
      <c r="B826" s="21"/>
    </row>
    <row r="827" spans="2:2" x14ac:dyDescent="0.2">
      <c r="B827" s="21"/>
    </row>
    <row r="828" spans="2:2" x14ac:dyDescent="0.2">
      <c r="B828" s="21"/>
    </row>
    <row r="829" spans="2:2" x14ac:dyDescent="0.2">
      <c r="B829" s="21"/>
    </row>
    <row r="830" spans="2:2" x14ac:dyDescent="0.2">
      <c r="B830" s="21"/>
    </row>
    <row r="831" spans="2:2" x14ac:dyDescent="0.2">
      <c r="B831" s="21"/>
    </row>
    <row r="832" spans="2:2" x14ac:dyDescent="0.2">
      <c r="B832" s="21"/>
    </row>
    <row r="833" spans="2:2" x14ac:dyDescent="0.2">
      <c r="B833" s="21"/>
    </row>
    <row r="834" spans="2:2" x14ac:dyDescent="0.2">
      <c r="B834" s="21"/>
    </row>
    <row r="835" spans="2:2" x14ac:dyDescent="0.2">
      <c r="B835" s="21"/>
    </row>
    <row r="836" spans="2:2" x14ac:dyDescent="0.2">
      <c r="B836" s="21"/>
    </row>
    <row r="837" spans="2:2" x14ac:dyDescent="0.2">
      <c r="B837" s="21"/>
    </row>
    <row r="838" spans="2:2" x14ac:dyDescent="0.2">
      <c r="B838" s="21"/>
    </row>
    <row r="839" spans="2:2" x14ac:dyDescent="0.2">
      <c r="B839" s="21"/>
    </row>
    <row r="840" spans="2:2" x14ac:dyDescent="0.2">
      <c r="B840" s="21"/>
    </row>
    <row r="841" spans="2:2" x14ac:dyDescent="0.2">
      <c r="B841" s="21"/>
    </row>
    <row r="842" spans="2:2" x14ac:dyDescent="0.2">
      <c r="B842" s="21"/>
    </row>
    <row r="843" spans="2:2" x14ac:dyDescent="0.2">
      <c r="B843" s="21"/>
    </row>
    <row r="844" spans="2:2" x14ac:dyDescent="0.2">
      <c r="B844" s="21"/>
    </row>
    <row r="845" spans="2:2" x14ac:dyDescent="0.2">
      <c r="B845" s="21"/>
    </row>
    <row r="846" spans="2:2" x14ac:dyDescent="0.2">
      <c r="B846" s="21"/>
    </row>
    <row r="847" spans="2:2" x14ac:dyDescent="0.2">
      <c r="B847" s="21"/>
    </row>
    <row r="848" spans="2:2" x14ac:dyDescent="0.2">
      <c r="B848" s="21"/>
    </row>
    <row r="849" spans="2:2" x14ac:dyDescent="0.2">
      <c r="B849" s="21"/>
    </row>
    <row r="850" spans="2:2" x14ac:dyDescent="0.2">
      <c r="B850" s="21"/>
    </row>
    <row r="851" spans="2:2" x14ac:dyDescent="0.2">
      <c r="B851" s="21"/>
    </row>
    <row r="852" spans="2:2" x14ac:dyDescent="0.2">
      <c r="B852" s="21"/>
    </row>
    <row r="853" spans="2:2" x14ac:dyDescent="0.2">
      <c r="B853" s="21"/>
    </row>
    <row r="854" spans="2:2" x14ac:dyDescent="0.2">
      <c r="B854" s="21"/>
    </row>
    <row r="855" spans="2:2" x14ac:dyDescent="0.2">
      <c r="B855" s="21"/>
    </row>
    <row r="856" spans="2:2" x14ac:dyDescent="0.2">
      <c r="B856" s="21"/>
    </row>
    <row r="857" spans="2:2" x14ac:dyDescent="0.2">
      <c r="B857" s="21"/>
    </row>
    <row r="858" spans="2:2" x14ac:dyDescent="0.2">
      <c r="B858" s="21"/>
    </row>
    <row r="859" spans="2:2" x14ac:dyDescent="0.2">
      <c r="B859" s="21"/>
    </row>
    <row r="860" spans="2:2" x14ac:dyDescent="0.2">
      <c r="B860" s="21"/>
    </row>
    <row r="861" spans="2:2" x14ac:dyDescent="0.2">
      <c r="B861" s="21"/>
    </row>
    <row r="862" spans="2:2" x14ac:dyDescent="0.2">
      <c r="B862" s="21"/>
    </row>
    <row r="863" spans="2:2" x14ac:dyDescent="0.2">
      <c r="B863" s="21"/>
    </row>
    <row r="864" spans="2:2" x14ac:dyDescent="0.2">
      <c r="B864" s="21"/>
    </row>
    <row r="865" spans="2:2" x14ac:dyDescent="0.2">
      <c r="B865" s="21"/>
    </row>
    <row r="866" spans="2:2" x14ac:dyDescent="0.2">
      <c r="B866" s="21"/>
    </row>
    <row r="867" spans="2:2" x14ac:dyDescent="0.2">
      <c r="B867" s="21"/>
    </row>
    <row r="868" spans="2:2" x14ac:dyDescent="0.2">
      <c r="B868" s="21"/>
    </row>
    <row r="869" spans="2:2" x14ac:dyDescent="0.2">
      <c r="B869" s="21"/>
    </row>
    <row r="870" spans="2:2" x14ac:dyDescent="0.2">
      <c r="B870" s="21"/>
    </row>
    <row r="871" spans="2:2" x14ac:dyDescent="0.2">
      <c r="B871" s="21"/>
    </row>
    <row r="872" spans="2:2" x14ac:dyDescent="0.2">
      <c r="B872" s="21"/>
    </row>
    <row r="873" spans="2:2" x14ac:dyDescent="0.2">
      <c r="B873" s="21"/>
    </row>
    <row r="874" spans="2:2" x14ac:dyDescent="0.2">
      <c r="B874" s="21"/>
    </row>
    <row r="875" spans="2:2" x14ac:dyDescent="0.2">
      <c r="B875" s="21"/>
    </row>
    <row r="876" spans="2:2" x14ac:dyDescent="0.2">
      <c r="B876" s="21"/>
    </row>
    <row r="877" spans="2:2" x14ac:dyDescent="0.2">
      <c r="B877" s="21"/>
    </row>
    <row r="878" spans="2:2" x14ac:dyDescent="0.2">
      <c r="B878" s="21"/>
    </row>
    <row r="879" spans="2:2" x14ac:dyDescent="0.2">
      <c r="B879" s="21"/>
    </row>
    <row r="880" spans="2:2" x14ac:dyDescent="0.2">
      <c r="B880" s="21"/>
    </row>
    <row r="881" spans="2:2" x14ac:dyDescent="0.2">
      <c r="B881" s="21"/>
    </row>
    <row r="882" spans="2:2" x14ac:dyDescent="0.2">
      <c r="B882" s="21"/>
    </row>
    <row r="883" spans="2:2" x14ac:dyDescent="0.2">
      <c r="B883" s="21"/>
    </row>
    <row r="884" spans="2:2" x14ac:dyDescent="0.2">
      <c r="B884" s="21"/>
    </row>
    <row r="885" spans="2:2" x14ac:dyDescent="0.2">
      <c r="B885" s="21"/>
    </row>
    <row r="886" spans="2:2" x14ac:dyDescent="0.2">
      <c r="B886" s="21"/>
    </row>
    <row r="887" spans="2:2" x14ac:dyDescent="0.2">
      <c r="B887" s="21"/>
    </row>
    <row r="888" spans="2:2" x14ac:dyDescent="0.2">
      <c r="B888" s="21"/>
    </row>
    <row r="889" spans="2:2" x14ac:dyDescent="0.2">
      <c r="B889" s="21"/>
    </row>
    <row r="890" spans="2:2" x14ac:dyDescent="0.2">
      <c r="B890" s="21"/>
    </row>
    <row r="891" spans="2:2" x14ac:dyDescent="0.2">
      <c r="B891" s="21"/>
    </row>
    <row r="892" spans="2:2" x14ac:dyDescent="0.2">
      <c r="B892" s="21"/>
    </row>
    <row r="893" spans="2:2" x14ac:dyDescent="0.2">
      <c r="B893" s="21"/>
    </row>
    <row r="894" spans="2:2" x14ac:dyDescent="0.2">
      <c r="B894" s="21"/>
    </row>
    <row r="895" spans="2:2" x14ac:dyDescent="0.2">
      <c r="B895" s="21"/>
    </row>
    <row r="896" spans="2:2" x14ac:dyDescent="0.2">
      <c r="B896" s="21"/>
    </row>
    <row r="897" spans="2:2" x14ac:dyDescent="0.2">
      <c r="B897" s="21"/>
    </row>
    <row r="898" spans="2:2" x14ac:dyDescent="0.2">
      <c r="B898" s="21"/>
    </row>
    <row r="899" spans="2:2" x14ac:dyDescent="0.2">
      <c r="B899" s="21"/>
    </row>
    <row r="900" spans="2:2" x14ac:dyDescent="0.2">
      <c r="B900" s="21"/>
    </row>
    <row r="901" spans="2:2" x14ac:dyDescent="0.2">
      <c r="B901" s="21"/>
    </row>
    <row r="902" spans="2:2" x14ac:dyDescent="0.2">
      <c r="B902" s="21"/>
    </row>
    <row r="903" spans="2:2" x14ac:dyDescent="0.2">
      <c r="B903" s="21"/>
    </row>
    <row r="904" spans="2:2" x14ac:dyDescent="0.2">
      <c r="B904" s="21"/>
    </row>
    <row r="905" spans="2:2" x14ac:dyDescent="0.2">
      <c r="B905" s="21"/>
    </row>
    <row r="906" spans="2:2" x14ac:dyDescent="0.2">
      <c r="B906" s="21"/>
    </row>
    <row r="907" spans="2:2" x14ac:dyDescent="0.2">
      <c r="B907" s="21"/>
    </row>
    <row r="908" spans="2:2" x14ac:dyDescent="0.2">
      <c r="B908" s="21"/>
    </row>
    <row r="909" spans="2:2" x14ac:dyDescent="0.2">
      <c r="B909" s="21"/>
    </row>
    <row r="910" spans="2:2" x14ac:dyDescent="0.2">
      <c r="B910" s="21"/>
    </row>
    <row r="911" spans="2:2" x14ac:dyDescent="0.2">
      <c r="B911" s="21"/>
    </row>
    <row r="912" spans="2:2" x14ac:dyDescent="0.2">
      <c r="B912" s="21"/>
    </row>
    <row r="913" spans="2:2" x14ac:dyDescent="0.2">
      <c r="B913" s="21"/>
    </row>
    <row r="914" spans="2:2" x14ac:dyDescent="0.2">
      <c r="B914" s="21"/>
    </row>
    <row r="915" spans="2:2" x14ac:dyDescent="0.2">
      <c r="B915" s="21"/>
    </row>
    <row r="916" spans="2:2" x14ac:dyDescent="0.2">
      <c r="B916" s="21"/>
    </row>
    <row r="917" spans="2:2" x14ac:dyDescent="0.2">
      <c r="B917" s="21"/>
    </row>
    <row r="918" spans="2:2" x14ac:dyDescent="0.2">
      <c r="B918" s="21"/>
    </row>
    <row r="919" spans="2:2" x14ac:dyDescent="0.2">
      <c r="B919" s="21"/>
    </row>
    <row r="920" spans="2:2" x14ac:dyDescent="0.2">
      <c r="B920" s="21"/>
    </row>
    <row r="921" spans="2:2" x14ac:dyDescent="0.2">
      <c r="B921" s="21"/>
    </row>
    <row r="922" spans="2:2" x14ac:dyDescent="0.2">
      <c r="B922" s="21"/>
    </row>
    <row r="923" spans="2:2" x14ac:dyDescent="0.2">
      <c r="B923" s="21"/>
    </row>
    <row r="924" spans="2:2" x14ac:dyDescent="0.2">
      <c r="B924" s="21"/>
    </row>
    <row r="925" spans="2:2" x14ac:dyDescent="0.2">
      <c r="B925" s="21"/>
    </row>
    <row r="926" spans="2:2" x14ac:dyDescent="0.2">
      <c r="B926" s="21"/>
    </row>
    <row r="927" spans="2:2" x14ac:dyDescent="0.2">
      <c r="B927" s="21"/>
    </row>
    <row r="928" spans="2:2" x14ac:dyDescent="0.2">
      <c r="B928" s="21"/>
    </row>
    <row r="929" spans="2:2" x14ac:dyDescent="0.2">
      <c r="B929" s="21"/>
    </row>
    <row r="930" spans="2:2" x14ac:dyDescent="0.2">
      <c r="B930" s="21"/>
    </row>
    <row r="931" spans="2:2" x14ac:dyDescent="0.2">
      <c r="B931" s="21"/>
    </row>
    <row r="932" spans="2:2" x14ac:dyDescent="0.2">
      <c r="B932" s="21"/>
    </row>
    <row r="933" spans="2:2" x14ac:dyDescent="0.2">
      <c r="B933" s="21"/>
    </row>
    <row r="934" spans="2:2" x14ac:dyDescent="0.2">
      <c r="B934" s="21"/>
    </row>
    <row r="935" spans="2:2" x14ac:dyDescent="0.2">
      <c r="B935" s="21"/>
    </row>
    <row r="936" spans="2:2" x14ac:dyDescent="0.2">
      <c r="B936" s="21"/>
    </row>
    <row r="937" spans="2:2" x14ac:dyDescent="0.2">
      <c r="B937" s="21"/>
    </row>
    <row r="938" spans="2:2" x14ac:dyDescent="0.2">
      <c r="B938" s="21"/>
    </row>
    <row r="939" spans="2:2" x14ac:dyDescent="0.2">
      <c r="B939" s="21"/>
    </row>
    <row r="940" spans="2:2" x14ac:dyDescent="0.2">
      <c r="B940" s="21"/>
    </row>
    <row r="941" spans="2:2" x14ac:dyDescent="0.2">
      <c r="B941" s="21"/>
    </row>
    <row r="942" spans="2:2" x14ac:dyDescent="0.2">
      <c r="B942" s="21"/>
    </row>
    <row r="943" spans="2:2" x14ac:dyDescent="0.2">
      <c r="B943" s="21"/>
    </row>
    <row r="944" spans="2:2" x14ac:dyDescent="0.2">
      <c r="B944" s="21"/>
    </row>
    <row r="945" spans="2:2" x14ac:dyDescent="0.2">
      <c r="B945" s="21"/>
    </row>
    <row r="946" spans="2:2" x14ac:dyDescent="0.2">
      <c r="B946" s="21"/>
    </row>
    <row r="947" spans="2:2" x14ac:dyDescent="0.2">
      <c r="B947" s="21"/>
    </row>
    <row r="948" spans="2:2" x14ac:dyDescent="0.2">
      <c r="B948" s="21"/>
    </row>
    <row r="949" spans="2:2" x14ac:dyDescent="0.2">
      <c r="B949" s="21"/>
    </row>
    <row r="950" spans="2:2" x14ac:dyDescent="0.2">
      <c r="B950" s="21"/>
    </row>
    <row r="951" spans="2:2" x14ac:dyDescent="0.2">
      <c r="B951" s="21"/>
    </row>
    <row r="952" spans="2:2" x14ac:dyDescent="0.2">
      <c r="B952" s="21"/>
    </row>
    <row r="953" spans="2:2" x14ac:dyDescent="0.2">
      <c r="B953" s="21"/>
    </row>
    <row r="954" spans="2:2" x14ac:dyDescent="0.2">
      <c r="B954" s="21"/>
    </row>
    <row r="955" spans="2:2" x14ac:dyDescent="0.2">
      <c r="B955" s="21"/>
    </row>
    <row r="956" spans="2:2" x14ac:dyDescent="0.2">
      <c r="B956" s="21"/>
    </row>
    <row r="957" spans="2:2" x14ac:dyDescent="0.2">
      <c r="B957" s="21"/>
    </row>
    <row r="958" spans="2:2" x14ac:dyDescent="0.2">
      <c r="B958" s="21"/>
    </row>
    <row r="959" spans="2:2" x14ac:dyDescent="0.2">
      <c r="B959" s="21"/>
    </row>
    <row r="960" spans="2:2" x14ac:dyDescent="0.2">
      <c r="B960" s="21"/>
    </row>
    <row r="961" spans="2:2" x14ac:dyDescent="0.2">
      <c r="B961" s="21"/>
    </row>
    <row r="962" spans="2:2" x14ac:dyDescent="0.2">
      <c r="B962" s="21"/>
    </row>
    <row r="963" spans="2:2" x14ac:dyDescent="0.2">
      <c r="B963" s="21"/>
    </row>
    <row r="964" spans="2:2" x14ac:dyDescent="0.2">
      <c r="B964" s="21"/>
    </row>
    <row r="965" spans="2:2" x14ac:dyDescent="0.2">
      <c r="B965" s="21"/>
    </row>
    <row r="966" spans="2:2" x14ac:dyDescent="0.2">
      <c r="B966" s="21"/>
    </row>
    <row r="967" spans="2:2" x14ac:dyDescent="0.2">
      <c r="B967" s="21"/>
    </row>
    <row r="968" spans="2:2" x14ac:dyDescent="0.2">
      <c r="B968" s="21"/>
    </row>
    <row r="969" spans="2:2" x14ac:dyDescent="0.2">
      <c r="B969" s="21"/>
    </row>
    <row r="970" spans="2:2" x14ac:dyDescent="0.2">
      <c r="B970" s="21"/>
    </row>
    <row r="971" spans="2:2" x14ac:dyDescent="0.2">
      <c r="B971" s="21"/>
    </row>
    <row r="972" spans="2:2" x14ac:dyDescent="0.2">
      <c r="B972" s="21"/>
    </row>
    <row r="973" spans="2:2" x14ac:dyDescent="0.2">
      <c r="B973" s="21"/>
    </row>
    <row r="974" spans="2:2" x14ac:dyDescent="0.2">
      <c r="B974" s="21"/>
    </row>
    <row r="975" spans="2:2" x14ac:dyDescent="0.2">
      <c r="B975" s="21"/>
    </row>
    <row r="976" spans="2:2" x14ac:dyDescent="0.2">
      <c r="B976" s="21"/>
    </row>
    <row r="977" spans="2:2" x14ac:dyDescent="0.2">
      <c r="B977" s="21"/>
    </row>
    <row r="978" spans="2:2" x14ac:dyDescent="0.2">
      <c r="B978" s="21"/>
    </row>
    <row r="979" spans="2:2" x14ac:dyDescent="0.2">
      <c r="B979" s="21"/>
    </row>
    <row r="980" spans="2:2" x14ac:dyDescent="0.2">
      <c r="B980" s="21"/>
    </row>
    <row r="981" spans="2:2" x14ac:dyDescent="0.2">
      <c r="B981" s="21"/>
    </row>
    <row r="982" spans="2:2" x14ac:dyDescent="0.2">
      <c r="B982" s="21"/>
    </row>
    <row r="983" spans="2:2" x14ac:dyDescent="0.2">
      <c r="B983" s="21"/>
    </row>
    <row r="984" spans="2:2" x14ac:dyDescent="0.2">
      <c r="B984" s="21"/>
    </row>
    <row r="985" spans="2:2" x14ac:dyDescent="0.2">
      <c r="B985" s="21"/>
    </row>
    <row r="986" spans="2:2" x14ac:dyDescent="0.2">
      <c r="B986" s="21"/>
    </row>
    <row r="987" spans="2:2" x14ac:dyDescent="0.2">
      <c r="B987" s="21"/>
    </row>
    <row r="988" spans="2:2" x14ac:dyDescent="0.2">
      <c r="B988" s="21"/>
    </row>
    <row r="989" spans="2:2" x14ac:dyDescent="0.2">
      <c r="B989" s="21"/>
    </row>
    <row r="990" spans="2:2" x14ac:dyDescent="0.2">
      <c r="B990" s="21"/>
    </row>
  </sheetData>
  <mergeCells count="1">
    <mergeCell ref="G1:J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944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5.5" customWidth="1"/>
    <col min="2" max="2" width="12.83203125" customWidth="1"/>
  </cols>
  <sheetData>
    <row r="1" spans="1:4" x14ac:dyDescent="0.2">
      <c r="A1" s="1" t="s">
        <v>44</v>
      </c>
      <c r="B1" s="1" t="s">
        <v>76</v>
      </c>
    </row>
    <row r="2" spans="1:4" x14ac:dyDescent="0.2">
      <c r="A2" s="17" t="s">
        <v>57</v>
      </c>
      <c r="B2" s="22" t="s">
        <v>77</v>
      </c>
      <c r="D2" s="8" t="s">
        <v>78</v>
      </c>
    </row>
    <row r="3" spans="1:4" x14ac:dyDescent="0.2">
      <c r="A3" s="17" t="s">
        <v>46</v>
      </c>
      <c r="B3" s="22" t="s">
        <v>79</v>
      </c>
    </row>
    <row r="4" spans="1:4" x14ac:dyDescent="0.2">
      <c r="A4" s="17" t="s">
        <v>54</v>
      </c>
      <c r="B4" s="22" t="s">
        <v>79</v>
      </c>
    </row>
    <row r="5" spans="1:4" x14ac:dyDescent="0.2">
      <c r="A5" s="17" t="s">
        <v>53</v>
      </c>
      <c r="B5" s="22" t="s">
        <v>80</v>
      </c>
    </row>
    <row r="6" spans="1:4" x14ac:dyDescent="0.2">
      <c r="A6" s="17" t="s">
        <v>65</v>
      </c>
      <c r="B6" s="22" t="s">
        <v>81</v>
      </c>
    </row>
    <row r="7" spans="1:4" x14ac:dyDescent="0.2">
      <c r="A7" s="17" t="s">
        <v>56</v>
      </c>
      <c r="B7" s="22" t="s">
        <v>82</v>
      </c>
    </row>
    <row r="8" spans="1:4" x14ac:dyDescent="0.2">
      <c r="A8" s="21"/>
    </row>
    <row r="9" spans="1:4" x14ac:dyDescent="0.2">
      <c r="A9" s="21"/>
    </row>
    <row r="10" spans="1:4" x14ac:dyDescent="0.2">
      <c r="A10" s="21"/>
    </row>
    <row r="11" spans="1:4" x14ac:dyDescent="0.2">
      <c r="A11" s="21"/>
    </row>
    <row r="12" spans="1:4" x14ac:dyDescent="0.2">
      <c r="A12" s="21"/>
    </row>
    <row r="13" spans="1:4" x14ac:dyDescent="0.2">
      <c r="A13" s="21"/>
    </row>
    <row r="14" spans="1:4" x14ac:dyDescent="0.2">
      <c r="A14" s="21"/>
    </row>
    <row r="15" spans="1:4" x14ac:dyDescent="0.2">
      <c r="A15" s="21"/>
    </row>
    <row r="16" spans="1:4" x14ac:dyDescent="0.2">
      <c r="A16" s="21"/>
    </row>
    <row r="17" spans="1:1" x14ac:dyDescent="0.2">
      <c r="A17" s="21"/>
    </row>
    <row r="18" spans="1:1" x14ac:dyDescent="0.2">
      <c r="A18" s="21"/>
    </row>
    <row r="19" spans="1:1" x14ac:dyDescent="0.2">
      <c r="A19" s="21"/>
    </row>
    <row r="20" spans="1:1" x14ac:dyDescent="0.2">
      <c r="A20" s="21"/>
    </row>
    <row r="21" spans="1:1" x14ac:dyDescent="0.2">
      <c r="A21" s="21"/>
    </row>
    <row r="22" spans="1:1" x14ac:dyDescent="0.2">
      <c r="A22" s="21"/>
    </row>
    <row r="23" spans="1:1" x14ac:dyDescent="0.2">
      <c r="A23" s="21"/>
    </row>
    <row r="24" spans="1:1" x14ac:dyDescent="0.2">
      <c r="A24" s="21"/>
    </row>
    <row r="25" spans="1:1" x14ac:dyDescent="0.2">
      <c r="A25" s="21"/>
    </row>
    <row r="26" spans="1:1" x14ac:dyDescent="0.2">
      <c r="A26" s="21"/>
    </row>
    <row r="27" spans="1:1" x14ac:dyDescent="0.2">
      <c r="A27" s="21"/>
    </row>
    <row r="28" spans="1:1" x14ac:dyDescent="0.2">
      <c r="A28" s="21"/>
    </row>
    <row r="29" spans="1:1" x14ac:dyDescent="0.2">
      <c r="A29" s="21"/>
    </row>
    <row r="30" spans="1:1" x14ac:dyDescent="0.2">
      <c r="A30" s="21"/>
    </row>
    <row r="31" spans="1:1" x14ac:dyDescent="0.2">
      <c r="A31" s="21"/>
    </row>
    <row r="32" spans="1:1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x14ac:dyDescent="0.2">
      <c r="A37" s="21"/>
    </row>
    <row r="38" spans="1:1" x14ac:dyDescent="0.2">
      <c r="A38" s="21"/>
    </row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1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  <row r="52" spans="1:1" x14ac:dyDescent="0.2">
      <c r="A52" s="21"/>
    </row>
    <row r="53" spans="1:1" x14ac:dyDescent="0.2">
      <c r="A53" s="21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x14ac:dyDescent="0.2">
      <c r="A63" s="21"/>
    </row>
    <row r="64" spans="1:1" x14ac:dyDescent="0.2">
      <c r="A64" s="21"/>
    </row>
    <row r="65" spans="1:1" x14ac:dyDescent="0.2">
      <c r="A65" s="21"/>
    </row>
    <row r="66" spans="1:1" x14ac:dyDescent="0.2">
      <c r="A66" s="21"/>
    </row>
    <row r="67" spans="1:1" x14ac:dyDescent="0.2">
      <c r="A67" s="21"/>
    </row>
    <row r="68" spans="1:1" x14ac:dyDescent="0.2">
      <c r="A68" s="21"/>
    </row>
    <row r="69" spans="1:1" x14ac:dyDescent="0.2">
      <c r="A69" s="21"/>
    </row>
    <row r="70" spans="1:1" x14ac:dyDescent="0.2">
      <c r="A70" s="21"/>
    </row>
    <row r="71" spans="1:1" x14ac:dyDescent="0.2">
      <c r="A71" s="21"/>
    </row>
    <row r="72" spans="1:1" x14ac:dyDescent="0.2">
      <c r="A72" s="21"/>
    </row>
    <row r="73" spans="1:1" x14ac:dyDescent="0.2">
      <c r="A73" s="21"/>
    </row>
    <row r="74" spans="1:1" x14ac:dyDescent="0.2">
      <c r="A74" s="21"/>
    </row>
    <row r="75" spans="1:1" x14ac:dyDescent="0.2">
      <c r="A75" s="21"/>
    </row>
    <row r="76" spans="1:1" x14ac:dyDescent="0.2">
      <c r="A76" s="21"/>
    </row>
    <row r="77" spans="1:1" x14ac:dyDescent="0.2">
      <c r="A77" s="21"/>
    </row>
    <row r="78" spans="1:1" x14ac:dyDescent="0.2">
      <c r="A78" s="21"/>
    </row>
    <row r="79" spans="1:1" x14ac:dyDescent="0.2">
      <c r="A79" s="21"/>
    </row>
    <row r="80" spans="1:1" x14ac:dyDescent="0.2">
      <c r="A80" s="21"/>
    </row>
    <row r="81" spans="1:1" x14ac:dyDescent="0.2">
      <c r="A81" s="21"/>
    </row>
    <row r="82" spans="1:1" x14ac:dyDescent="0.2">
      <c r="A82" s="21"/>
    </row>
    <row r="83" spans="1:1" x14ac:dyDescent="0.2">
      <c r="A83" s="21"/>
    </row>
    <row r="84" spans="1:1" x14ac:dyDescent="0.2">
      <c r="A84" s="21"/>
    </row>
    <row r="85" spans="1:1" x14ac:dyDescent="0.2">
      <c r="A85" s="21"/>
    </row>
    <row r="86" spans="1:1" x14ac:dyDescent="0.2">
      <c r="A86" s="21"/>
    </row>
    <row r="87" spans="1:1" x14ac:dyDescent="0.2">
      <c r="A87" s="21"/>
    </row>
    <row r="88" spans="1:1" x14ac:dyDescent="0.2">
      <c r="A88" s="21"/>
    </row>
    <row r="89" spans="1:1" x14ac:dyDescent="0.2">
      <c r="A89" s="21"/>
    </row>
    <row r="90" spans="1:1" x14ac:dyDescent="0.2">
      <c r="A90" s="21"/>
    </row>
    <row r="91" spans="1:1" x14ac:dyDescent="0.2">
      <c r="A91" s="21"/>
    </row>
    <row r="92" spans="1:1" x14ac:dyDescent="0.2">
      <c r="A92" s="21"/>
    </row>
    <row r="93" spans="1:1" x14ac:dyDescent="0.2">
      <c r="A93" s="21"/>
    </row>
    <row r="94" spans="1:1" x14ac:dyDescent="0.2">
      <c r="A94" s="21"/>
    </row>
    <row r="95" spans="1:1" x14ac:dyDescent="0.2">
      <c r="A95" s="21"/>
    </row>
    <row r="96" spans="1:1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  <row r="156" spans="1:1" x14ac:dyDescent="0.2">
      <c r="A156" s="21"/>
    </row>
    <row r="157" spans="1:1" x14ac:dyDescent="0.2">
      <c r="A157" s="21"/>
    </row>
    <row r="158" spans="1:1" x14ac:dyDescent="0.2">
      <c r="A158" s="21"/>
    </row>
    <row r="159" spans="1:1" x14ac:dyDescent="0.2">
      <c r="A159" s="21"/>
    </row>
    <row r="160" spans="1:1" x14ac:dyDescent="0.2">
      <c r="A160" s="21"/>
    </row>
    <row r="161" spans="1:1" x14ac:dyDescent="0.2">
      <c r="A161" s="21"/>
    </row>
    <row r="162" spans="1:1" x14ac:dyDescent="0.2">
      <c r="A162" s="21"/>
    </row>
    <row r="163" spans="1:1" x14ac:dyDescent="0.2">
      <c r="A163" s="21"/>
    </row>
    <row r="164" spans="1:1" x14ac:dyDescent="0.2">
      <c r="A164" s="21"/>
    </row>
    <row r="165" spans="1:1" x14ac:dyDescent="0.2">
      <c r="A165" s="21"/>
    </row>
    <row r="166" spans="1:1" x14ac:dyDescent="0.2">
      <c r="A166" s="21"/>
    </row>
    <row r="167" spans="1:1" x14ac:dyDescent="0.2">
      <c r="A167" s="21"/>
    </row>
    <row r="168" spans="1:1" x14ac:dyDescent="0.2">
      <c r="A168" s="21"/>
    </row>
    <row r="169" spans="1:1" x14ac:dyDescent="0.2">
      <c r="A169" s="21"/>
    </row>
    <row r="170" spans="1:1" x14ac:dyDescent="0.2">
      <c r="A170" s="21"/>
    </row>
    <row r="171" spans="1:1" x14ac:dyDescent="0.2">
      <c r="A171" s="21"/>
    </row>
    <row r="172" spans="1:1" x14ac:dyDescent="0.2">
      <c r="A172" s="21"/>
    </row>
    <row r="173" spans="1:1" x14ac:dyDescent="0.2">
      <c r="A173" s="21"/>
    </row>
    <row r="174" spans="1:1" x14ac:dyDescent="0.2">
      <c r="A174" s="21"/>
    </row>
    <row r="175" spans="1:1" x14ac:dyDescent="0.2">
      <c r="A175" s="21"/>
    </row>
    <row r="176" spans="1:1" x14ac:dyDescent="0.2">
      <c r="A176" s="21"/>
    </row>
    <row r="177" spans="1:1" x14ac:dyDescent="0.2">
      <c r="A177" s="21"/>
    </row>
    <row r="178" spans="1:1" x14ac:dyDescent="0.2">
      <c r="A178" s="21"/>
    </row>
    <row r="179" spans="1:1" x14ac:dyDescent="0.2">
      <c r="A179" s="21"/>
    </row>
    <row r="180" spans="1:1" x14ac:dyDescent="0.2">
      <c r="A180" s="21"/>
    </row>
    <row r="181" spans="1:1" x14ac:dyDescent="0.2">
      <c r="A181" s="21"/>
    </row>
    <row r="182" spans="1:1" x14ac:dyDescent="0.2">
      <c r="A182" s="21"/>
    </row>
    <row r="183" spans="1:1" x14ac:dyDescent="0.2">
      <c r="A183" s="21"/>
    </row>
    <row r="184" spans="1:1" x14ac:dyDescent="0.2">
      <c r="A184" s="21"/>
    </row>
    <row r="185" spans="1:1" x14ac:dyDescent="0.2">
      <c r="A185" s="21"/>
    </row>
    <row r="186" spans="1:1" x14ac:dyDescent="0.2">
      <c r="A186" s="21"/>
    </row>
    <row r="187" spans="1:1" x14ac:dyDescent="0.2">
      <c r="A187" s="21"/>
    </row>
    <row r="188" spans="1:1" x14ac:dyDescent="0.2">
      <c r="A188" s="21"/>
    </row>
    <row r="189" spans="1:1" x14ac:dyDescent="0.2">
      <c r="A189" s="21"/>
    </row>
    <row r="190" spans="1:1" x14ac:dyDescent="0.2">
      <c r="A190" s="21"/>
    </row>
    <row r="191" spans="1:1" x14ac:dyDescent="0.2">
      <c r="A191" s="21"/>
    </row>
    <row r="192" spans="1:1" x14ac:dyDescent="0.2">
      <c r="A192" s="21"/>
    </row>
    <row r="193" spans="1:1" x14ac:dyDescent="0.2">
      <c r="A193" s="21"/>
    </row>
    <row r="194" spans="1:1" x14ac:dyDescent="0.2">
      <c r="A194" s="21"/>
    </row>
    <row r="195" spans="1:1" x14ac:dyDescent="0.2">
      <c r="A195" s="21"/>
    </row>
    <row r="196" spans="1:1" x14ac:dyDescent="0.2">
      <c r="A196" s="21"/>
    </row>
    <row r="197" spans="1:1" x14ac:dyDescent="0.2">
      <c r="A197" s="21"/>
    </row>
    <row r="198" spans="1:1" x14ac:dyDescent="0.2">
      <c r="A198" s="21"/>
    </row>
    <row r="199" spans="1:1" x14ac:dyDescent="0.2">
      <c r="A199" s="21"/>
    </row>
    <row r="200" spans="1:1" x14ac:dyDescent="0.2">
      <c r="A200" s="21"/>
    </row>
    <row r="201" spans="1:1" x14ac:dyDescent="0.2">
      <c r="A201" s="21"/>
    </row>
    <row r="202" spans="1:1" x14ac:dyDescent="0.2">
      <c r="A202" s="21"/>
    </row>
    <row r="203" spans="1:1" x14ac:dyDescent="0.2">
      <c r="A203" s="21"/>
    </row>
    <row r="204" spans="1:1" x14ac:dyDescent="0.2">
      <c r="A204" s="21"/>
    </row>
    <row r="205" spans="1:1" x14ac:dyDescent="0.2">
      <c r="A205" s="21"/>
    </row>
    <row r="206" spans="1:1" x14ac:dyDescent="0.2">
      <c r="A206" s="21"/>
    </row>
    <row r="207" spans="1:1" x14ac:dyDescent="0.2">
      <c r="A207" s="21"/>
    </row>
    <row r="208" spans="1:1" x14ac:dyDescent="0.2">
      <c r="A208" s="21"/>
    </row>
    <row r="209" spans="1:1" x14ac:dyDescent="0.2">
      <c r="A209" s="21"/>
    </row>
    <row r="210" spans="1:1" x14ac:dyDescent="0.2">
      <c r="A210" s="21"/>
    </row>
    <row r="211" spans="1:1" x14ac:dyDescent="0.2">
      <c r="A211" s="21"/>
    </row>
    <row r="212" spans="1:1" x14ac:dyDescent="0.2">
      <c r="A212" s="21"/>
    </row>
    <row r="213" spans="1:1" x14ac:dyDescent="0.2">
      <c r="A213" s="21"/>
    </row>
    <row r="214" spans="1:1" x14ac:dyDescent="0.2">
      <c r="A214" s="21"/>
    </row>
    <row r="215" spans="1:1" x14ac:dyDescent="0.2">
      <c r="A215" s="21"/>
    </row>
    <row r="216" spans="1:1" x14ac:dyDescent="0.2">
      <c r="A216" s="21"/>
    </row>
    <row r="217" spans="1:1" x14ac:dyDescent="0.2">
      <c r="A217" s="21"/>
    </row>
    <row r="218" spans="1:1" x14ac:dyDescent="0.2">
      <c r="A218" s="21"/>
    </row>
    <row r="219" spans="1:1" x14ac:dyDescent="0.2">
      <c r="A219" s="21"/>
    </row>
    <row r="220" spans="1:1" x14ac:dyDescent="0.2">
      <c r="A220" s="21"/>
    </row>
    <row r="221" spans="1:1" x14ac:dyDescent="0.2">
      <c r="A221" s="21"/>
    </row>
    <row r="222" spans="1:1" x14ac:dyDescent="0.2">
      <c r="A222" s="21"/>
    </row>
    <row r="223" spans="1:1" x14ac:dyDescent="0.2">
      <c r="A223" s="21"/>
    </row>
    <row r="224" spans="1:1" x14ac:dyDescent="0.2">
      <c r="A224" s="21"/>
    </row>
    <row r="225" spans="1:1" x14ac:dyDescent="0.2">
      <c r="A225" s="21"/>
    </row>
    <row r="226" spans="1:1" x14ac:dyDescent="0.2">
      <c r="A226" s="21"/>
    </row>
    <row r="227" spans="1:1" x14ac:dyDescent="0.2">
      <c r="A227" s="21"/>
    </row>
    <row r="228" spans="1:1" x14ac:dyDescent="0.2">
      <c r="A228" s="21"/>
    </row>
    <row r="229" spans="1:1" x14ac:dyDescent="0.2">
      <c r="A229" s="21"/>
    </row>
    <row r="230" spans="1:1" x14ac:dyDescent="0.2">
      <c r="A230" s="21"/>
    </row>
    <row r="231" spans="1:1" x14ac:dyDescent="0.2">
      <c r="A231" s="21"/>
    </row>
    <row r="232" spans="1:1" x14ac:dyDescent="0.2">
      <c r="A232" s="21"/>
    </row>
    <row r="233" spans="1:1" x14ac:dyDescent="0.2">
      <c r="A233" s="21"/>
    </row>
    <row r="234" spans="1:1" x14ac:dyDescent="0.2">
      <c r="A234" s="21"/>
    </row>
    <row r="235" spans="1:1" x14ac:dyDescent="0.2">
      <c r="A235" s="21"/>
    </row>
    <row r="236" spans="1:1" x14ac:dyDescent="0.2">
      <c r="A236" s="21"/>
    </row>
    <row r="237" spans="1:1" x14ac:dyDescent="0.2">
      <c r="A237" s="21"/>
    </row>
    <row r="238" spans="1:1" x14ac:dyDescent="0.2">
      <c r="A238" s="21"/>
    </row>
    <row r="239" spans="1:1" x14ac:dyDescent="0.2">
      <c r="A239" s="21"/>
    </row>
    <row r="240" spans="1:1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  <row r="252" spans="1:1" x14ac:dyDescent="0.2">
      <c r="A252" s="21"/>
    </row>
    <row r="253" spans="1:1" x14ac:dyDescent="0.2">
      <c r="A253" s="21"/>
    </row>
    <row r="254" spans="1:1" x14ac:dyDescent="0.2">
      <c r="A254" s="21"/>
    </row>
    <row r="255" spans="1:1" x14ac:dyDescent="0.2">
      <c r="A255" s="21"/>
    </row>
    <row r="256" spans="1:1" x14ac:dyDescent="0.2">
      <c r="A256" s="21"/>
    </row>
    <row r="257" spans="1:1" x14ac:dyDescent="0.2">
      <c r="A257" s="21"/>
    </row>
    <row r="258" spans="1:1" x14ac:dyDescent="0.2">
      <c r="A258" s="21"/>
    </row>
    <row r="259" spans="1:1" x14ac:dyDescent="0.2">
      <c r="A259" s="21"/>
    </row>
    <row r="260" spans="1:1" x14ac:dyDescent="0.2">
      <c r="A260" s="21"/>
    </row>
    <row r="261" spans="1:1" x14ac:dyDescent="0.2">
      <c r="A261" s="21"/>
    </row>
    <row r="262" spans="1:1" x14ac:dyDescent="0.2">
      <c r="A262" s="21"/>
    </row>
    <row r="263" spans="1:1" x14ac:dyDescent="0.2">
      <c r="A263" s="21"/>
    </row>
    <row r="264" spans="1:1" x14ac:dyDescent="0.2">
      <c r="A264" s="21"/>
    </row>
    <row r="265" spans="1:1" x14ac:dyDescent="0.2">
      <c r="A265" s="21"/>
    </row>
    <row r="266" spans="1:1" x14ac:dyDescent="0.2">
      <c r="A266" s="21"/>
    </row>
    <row r="267" spans="1:1" x14ac:dyDescent="0.2">
      <c r="A267" s="21"/>
    </row>
    <row r="268" spans="1:1" x14ac:dyDescent="0.2">
      <c r="A268" s="21"/>
    </row>
    <row r="269" spans="1:1" x14ac:dyDescent="0.2">
      <c r="A269" s="21"/>
    </row>
    <row r="270" spans="1:1" x14ac:dyDescent="0.2">
      <c r="A270" s="21"/>
    </row>
    <row r="271" spans="1:1" x14ac:dyDescent="0.2">
      <c r="A271" s="21"/>
    </row>
    <row r="272" spans="1:1" x14ac:dyDescent="0.2">
      <c r="A272" s="21"/>
    </row>
    <row r="273" spans="1:1" x14ac:dyDescent="0.2">
      <c r="A273" s="21"/>
    </row>
    <row r="274" spans="1:1" x14ac:dyDescent="0.2">
      <c r="A274" s="21"/>
    </row>
    <row r="275" spans="1:1" x14ac:dyDescent="0.2">
      <c r="A275" s="21"/>
    </row>
    <row r="276" spans="1:1" x14ac:dyDescent="0.2">
      <c r="A276" s="21"/>
    </row>
    <row r="277" spans="1:1" x14ac:dyDescent="0.2">
      <c r="A277" s="21"/>
    </row>
    <row r="278" spans="1:1" x14ac:dyDescent="0.2">
      <c r="A278" s="21"/>
    </row>
    <row r="279" spans="1:1" x14ac:dyDescent="0.2">
      <c r="A279" s="21"/>
    </row>
    <row r="280" spans="1:1" x14ac:dyDescent="0.2">
      <c r="A280" s="21"/>
    </row>
    <row r="281" spans="1:1" x14ac:dyDescent="0.2">
      <c r="A281" s="21"/>
    </row>
    <row r="282" spans="1:1" x14ac:dyDescent="0.2">
      <c r="A282" s="21"/>
    </row>
    <row r="283" spans="1:1" x14ac:dyDescent="0.2">
      <c r="A283" s="21"/>
    </row>
    <row r="284" spans="1:1" x14ac:dyDescent="0.2">
      <c r="A284" s="21"/>
    </row>
    <row r="285" spans="1:1" x14ac:dyDescent="0.2">
      <c r="A285" s="21"/>
    </row>
    <row r="286" spans="1:1" x14ac:dyDescent="0.2">
      <c r="A286" s="21"/>
    </row>
    <row r="287" spans="1:1" x14ac:dyDescent="0.2">
      <c r="A287" s="21"/>
    </row>
    <row r="288" spans="1:1" x14ac:dyDescent="0.2">
      <c r="A288" s="21"/>
    </row>
    <row r="289" spans="1:1" x14ac:dyDescent="0.2">
      <c r="A289" s="21"/>
    </row>
    <row r="290" spans="1:1" x14ac:dyDescent="0.2">
      <c r="A290" s="21"/>
    </row>
    <row r="291" spans="1:1" x14ac:dyDescent="0.2">
      <c r="A291" s="21"/>
    </row>
    <row r="292" spans="1:1" x14ac:dyDescent="0.2">
      <c r="A292" s="21"/>
    </row>
    <row r="293" spans="1:1" x14ac:dyDescent="0.2">
      <c r="A293" s="21"/>
    </row>
    <row r="294" spans="1:1" x14ac:dyDescent="0.2">
      <c r="A294" s="21"/>
    </row>
    <row r="295" spans="1:1" x14ac:dyDescent="0.2">
      <c r="A295" s="21"/>
    </row>
    <row r="296" spans="1:1" x14ac:dyDescent="0.2">
      <c r="A296" s="21"/>
    </row>
    <row r="297" spans="1:1" x14ac:dyDescent="0.2">
      <c r="A297" s="21"/>
    </row>
    <row r="298" spans="1:1" x14ac:dyDescent="0.2">
      <c r="A298" s="21"/>
    </row>
    <row r="299" spans="1:1" x14ac:dyDescent="0.2">
      <c r="A299" s="21"/>
    </row>
    <row r="300" spans="1:1" x14ac:dyDescent="0.2">
      <c r="A300" s="21"/>
    </row>
    <row r="301" spans="1:1" x14ac:dyDescent="0.2">
      <c r="A301" s="21"/>
    </row>
    <row r="302" spans="1:1" x14ac:dyDescent="0.2">
      <c r="A302" s="21"/>
    </row>
    <row r="303" spans="1:1" x14ac:dyDescent="0.2">
      <c r="A303" s="21"/>
    </row>
    <row r="304" spans="1:1" x14ac:dyDescent="0.2">
      <c r="A304" s="21"/>
    </row>
    <row r="305" spans="1:1" x14ac:dyDescent="0.2">
      <c r="A305" s="21"/>
    </row>
    <row r="306" spans="1:1" x14ac:dyDescent="0.2">
      <c r="A306" s="21"/>
    </row>
    <row r="307" spans="1:1" x14ac:dyDescent="0.2">
      <c r="A307" s="21"/>
    </row>
    <row r="308" spans="1:1" x14ac:dyDescent="0.2">
      <c r="A308" s="21"/>
    </row>
    <row r="309" spans="1:1" x14ac:dyDescent="0.2">
      <c r="A309" s="21"/>
    </row>
    <row r="310" spans="1:1" x14ac:dyDescent="0.2">
      <c r="A310" s="21"/>
    </row>
    <row r="311" spans="1:1" x14ac:dyDescent="0.2">
      <c r="A311" s="21"/>
    </row>
    <row r="312" spans="1:1" x14ac:dyDescent="0.2">
      <c r="A312" s="21"/>
    </row>
    <row r="313" spans="1:1" x14ac:dyDescent="0.2">
      <c r="A313" s="21"/>
    </row>
    <row r="314" spans="1:1" x14ac:dyDescent="0.2">
      <c r="A314" s="21"/>
    </row>
    <row r="315" spans="1:1" x14ac:dyDescent="0.2">
      <c r="A315" s="21"/>
    </row>
    <row r="316" spans="1:1" x14ac:dyDescent="0.2">
      <c r="A316" s="21"/>
    </row>
    <row r="317" spans="1:1" x14ac:dyDescent="0.2">
      <c r="A317" s="21"/>
    </row>
    <row r="318" spans="1:1" x14ac:dyDescent="0.2">
      <c r="A318" s="21"/>
    </row>
    <row r="319" spans="1:1" x14ac:dyDescent="0.2">
      <c r="A319" s="21"/>
    </row>
    <row r="320" spans="1:1" x14ac:dyDescent="0.2">
      <c r="A320" s="21"/>
    </row>
    <row r="321" spans="1:1" x14ac:dyDescent="0.2">
      <c r="A321" s="21"/>
    </row>
    <row r="322" spans="1:1" x14ac:dyDescent="0.2">
      <c r="A322" s="21"/>
    </row>
    <row r="323" spans="1:1" x14ac:dyDescent="0.2">
      <c r="A323" s="21"/>
    </row>
    <row r="324" spans="1:1" x14ac:dyDescent="0.2">
      <c r="A324" s="21"/>
    </row>
    <row r="325" spans="1:1" x14ac:dyDescent="0.2">
      <c r="A325" s="21"/>
    </row>
    <row r="326" spans="1:1" x14ac:dyDescent="0.2">
      <c r="A326" s="21"/>
    </row>
    <row r="327" spans="1:1" x14ac:dyDescent="0.2">
      <c r="A327" s="21"/>
    </row>
    <row r="328" spans="1:1" x14ac:dyDescent="0.2">
      <c r="A328" s="21"/>
    </row>
    <row r="329" spans="1:1" x14ac:dyDescent="0.2">
      <c r="A329" s="21"/>
    </row>
    <row r="330" spans="1:1" x14ac:dyDescent="0.2">
      <c r="A330" s="21"/>
    </row>
    <row r="331" spans="1:1" x14ac:dyDescent="0.2">
      <c r="A331" s="21"/>
    </row>
    <row r="332" spans="1:1" x14ac:dyDescent="0.2">
      <c r="A332" s="21"/>
    </row>
    <row r="333" spans="1:1" x14ac:dyDescent="0.2">
      <c r="A333" s="21"/>
    </row>
    <row r="334" spans="1:1" x14ac:dyDescent="0.2">
      <c r="A334" s="21"/>
    </row>
    <row r="335" spans="1:1" x14ac:dyDescent="0.2">
      <c r="A335" s="21"/>
    </row>
    <row r="336" spans="1:1" x14ac:dyDescent="0.2">
      <c r="A336" s="21"/>
    </row>
    <row r="337" spans="1:1" x14ac:dyDescent="0.2">
      <c r="A337" s="21"/>
    </row>
    <row r="338" spans="1:1" x14ac:dyDescent="0.2">
      <c r="A338" s="21"/>
    </row>
    <row r="339" spans="1:1" x14ac:dyDescent="0.2">
      <c r="A339" s="21"/>
    </row>
    <row r="340" spans="1:1" x14ac:dyDescent="0.2">
      <c r="A340" s="21"/>
    </row>
    <row r="341" spans="1:1" x14ac:dyDescent="0.2">
      <c r="A341" s="21"/>
    </row>
    <row r="342" spans="1:1" x14ac:dyDescent="0.2">
      <c r="A342" s="21"/>
    </row>
    <row r="343" spans="1:1" x14ac:dyDescent="0.2">
      <c r="A343" s="21"/>
    </row>
    <row r="344" spans="1:1" x14ac:dyDescent="0.2">
      <c r="A344" s="21"/>
    </row>
    <row r="345" spans="1:1" x14ac:dyDescent="0.2">
      <c r="A345" s="21"/>
    </row>
    <row r="346" spans="1:1" x14ac:dyDescent="0.2">
      <c r="A346" s="21"/>
    </row>
    <row r="347" spans="1:1" x14ac:dyDescent="0.2">
      <c r="A347" s="21"/>
    </row>
    <row r="348" spans="1:1" x14ac:dyDescent="0.2">
      <c r="A348" s="21"/>
    </row>
    <row r="349" spans="1:1" x14ac:dyDescent="0.2">
      <c r="A349" s="21"/>
    </row>
    <row r="350" spans="1:1" x14ac:dyDescent="0.2">
      <c r="A350" s="21"/>
    </row>
    <row r="351" spans="1:1" x14ac:dyDescent="0.2">
      <c r="A351" s="21"/>
    </row>
    <row r="352" spans="1:1" x14ac:dyDescent="0.2">
      <c r="A352" s="21"/>
    </row>
    <row r="353" spans="1:1" x14ac:dyDescent="0.2">
      <c r="A353" s="21"/>
    </row>
    <row r="354" spans="1:1" x14ac:dyDescent="0.2">
      <c r="A354" s="21"/>
    </row>
    <row r="355" spans="1:1" x14ac:dyDescent="0.2">
      <c r="A355" s="21"/>
    </row>
    <row r="356" spans="1:1" x14ac:dyDescent="0.2">
      <c r="A356" s="21"/>
    </row>
    <row r="357" spans="1:1" x14ac:dyDescent="0.2">
      <c r="A357" s="21"/>
    </row>
    <row r="358" spans="1: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1"/>
    </row>
    <row r="373" spans="1:1" x14ac:dyDescent="0.2">
      <c r="A373" s="21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1"/>
    </row>
    <row r="396" spans="1:1" x14ac:dyDescent="0.2">
      <c r="A396" s="21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1"/>
    </row>
    <row r="419" spans="1:1" x14ac:dyDescent="0.2">
      <c r="A419" s="21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1"/>
    </row>
    <row r="442" spans="1:1" x14ac:dyDescent="0.2">
      <c r="A442" s="21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1"/>
    </row>
    <row r="465" spans="1:1" x14ac:dyDescent="0.2">
      <c r="A465" s="21"/>
    </row>
    <row r="466" spans="1:1" x14ac:dyDescent="0.2">
      <c r="A466" s="21"/>
    </row>
    <row r="467" spans="1:1" x14ac:dyDescent="0.2">
      <c r="A467" s="21"/>
    </row>
    <row r="468" spans="1:1" x14ac:dyDescent="0.2">
      <c r="A468" s="21"/>
    </row>
    <row r="469" spans="1:1" x14ac:dyDescent="0.2">
      <c r="A469" s="21"/>
    </row>
    <row r="470" spans="1:1" x14ac:dyDescent="0.2">
      <c r="A470" s="21"/>
    </row>
    <row r="471" spans="1:1" x14ac:dyDescent="0.2">
      <c r="A471" s="21"/>
    </row>
    <row r="472" spans="1:1" x14ac:dyDescent="0.2">
      <c r="A472" s="21"/>
    </row>
    <row r="473" spans="1:1" x14ac:dyDescent="0.2">
      <c r="A473" s="21"/>
    </row>
    <row r="474" spans="1:1" x14ac:dyDescent="0.2">
      <c r="A474" s="21"/>
    </row>
    <row r="475" spans="1:1" x14ac:dyDescent="0.2">
      <c r="A475" s="21"/>
    </row>
    <row r="476" spans="1:1" x14ac:dyDescent="0.2">
      <c r="A476" s="21"/>
    </row>
    <row r="477" spans="1:1" x14ac:dyDescent="0.2">
      <c r="A477" s="21"/>
    </row>
    <row r="478" spans="1:1" x14ac:dyDescent="0.2">
      <c r="A478" s="21"/>
    </row>
    <row r="479" spans="1:1" x14ac:dyDescent="0.2">
      <c r="A479" s="21"/>
    </row>
    <row r="480" spans="1:1" x14ac:dyDescent="0.2">
      <c r="A480" s="21"/>
    </row>
    <row r="481" spans="1:1" x14ac:dyDescent="0.2">
      <c r="A481" s="21"/>
    </row>
    <row r="482" spans="1:1" x14ac:dyDescent="0.2">
      <c r="A482" s="21"/>
    </row>
    <row r="483" spans="1:1" x14ac:dyDescent="0.2">
      <c r="A483" s="21"/>
    </row>
    <row r="484" spans="1:1" x14ac:dyDescent="0.2">
      <c r="A484" s="21"/>
    </row>
    <row r="485" spans="1:1" x14ac:dyDescent="0.2">
      <c r="A485" s="21"/>
    </row>
    <row r="486" spans="1:1" x14ac:dyDescent="0.2">
      <c r="A486" s="21"/>
    </row>
    <row r="487" spans="1:1" x14ac:dyDescent="0.2">
      <c r="A487" s="21"/>
    </row>
    <row r="488" spans="1:1" x14ac:dyDescent="0.2">
      <c r="A488" s="21"/>
    </row>
    <row r="489" spans="1:1" x14ac:dyDescent="0.2">
      <c r="A489" s="21"/>
    </row>
    <row r="490" spans="1:1" x14ac:dyDescent="0.2">
      <c r="A490" s="21"/>
    </row>
    <row r="491" spans="1:1" x14ac:dyDescent="0.2">
      <c r="A491" s="21"/>
    </row>
    <row r="492" spans="1:1" x14ac:dyDescent="0.2">
      <c r="A492" s="21"/>
    </row>
    <row r="493" spans="1:1" x14ac:dyDescent="0.2">
      <c r="A493" s="21"/>
    </row>
    <row r="494" spans="1:1" x14ac:dyDescent="0.2">
      <c r="A494" s="21"/>
    </row>
    <row r="495" spans="1:1" x14ac:dyDescent="0.2">
      <c r="A495" s="21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1"/>
    </row>
    <row r="500" spans="1:1" x14ac:dyDescent="0.2">
      <c r="A500" s="21"/>
    </row>
    <row r="501" spans="1:1" x14ac:dyDescent="0.2">
      <c r="A501" s="21"/>
    </row>
    <row r="502" spans="1:1" x14ac:dyDescent="0.2">
      <c r="A502" s="21"/>
    </row>
    <row r="503" spans="1:1" x14ac:dyDescent="0.2">
      <c r="A503" s="21"/>
    </row>
    <row r="504" spans="1:1" x14ac:dyDescent="0.2">
      <c r="A504" s="21"/>
    </row>
    <row r="505" spans="1:1" x14ac:dyDescent="0.2">
      <c r="A505" s="21"/>
    </row>
    <row r="506" spans="1:1" x14ac:dyDescent="0.2">
      <c r="A506" s="21"/>
    </row>
    <row r="507" spans="1:1" x14ac:dyDescent="0.2">
      <c r="A507" s="21"/>
    </row>
    <row r="508" spans="1:1" x14ac:dyDescent="0.2">
      <c r="A508" s="21"/>
    </row>
    <row r="509" spans="1:1" x14ac:dyDescent="0.2">
      <c r="A509" s="21"/>
    </row>
    <row r="510" spans="1:1" x14ac:dyDescent="0.2">
      <c r="A510" s="21"/>
    </row>
    <row r="511" spans="1:1" x14ac:dyDescent="0.2">
      <c r="A511" s="21"/>
    </row>
    <row r="512" spans="1:1" x14ac:dyDescent="0.2">
      <c r="A512" s="21"/>
    </row>
    <row r="513" spans="1:1" x14ac:dyDescent="0.2">
      <c r="A513" s="21"/>
    </row>
    <row r="514" spans="1:1" x14ac:dyDescent="0.2">
      <c r="A514" s="21"/>
    </row>
    <row r="515" spans="1:1" x14ac:dyDescent="0.2">
      <c r="A515" s="21"/>
    </row>
    <row r="516" spans="1:1" x14ac:dyDescent="0.2">
      <c r="A516" s="21"/>
    </row>
    <row r="517" spans="1:1" x14ac:dyDescent="0.2">
      <c r="A517" s="21"/>
    </row>
    <row r="518" spans="1:1" x14ac:dyDescent="0.2">
      <c r="A518" s="21"/>
    </row>
    <row r="519" spans="1:1" x14ac:dyDescent="0.2">
      <c r="A519" s="21"/>
    </row>
    <row r="520" spans="1:1" x14ac:dyDescent="0.2">
      <c r="A520" s="21"/>
    </row>
    <row r="521" spans="1:1" x14ac:dyDescent="0.2">
      <c r="A521" s="21"/>
    </row>
    <row r="522" spans="1:1" x14ac:dyDescent="0.2">
      <c r="A522" s="21"/>
    </row>
    <row r="523" spans="1:1" x14ac:dyDescent="0.2">
      <c r="A523" s="21"/>
    </row>
    <row r="524" spans="1:1" x14ac:dyDescent="0.2">
      <c r="A524" s="21"/>
    </row>
    <row r="525" spans="1:1" x14ac:dyDescent="0.2">
      <c r="A525" s="21"/>
    </row>
    <row r="526" spans="1:1" x14ac:dyDescent="0.2">
      <c r="A526" s="21"/>
    </row>
    <row r="527" spans="1:1" x14ac:dyDescent="0.2">
      <c r="A527" s="21"/>
    </row>
    <row r="528" spans="1:1" x14ac:dyDescent="0.2">
      <c r="A528" s="21"/>
    </row>
    <row r="529" spans="1:1" x14ac:dyDescent="0.2">
      <c r="A529" s="21"/>
    </row>
    <row r="530" spans="1:1" x14ac:dyDescent="0.2">
      <c r="A530" s="21"/>
    </row>
    <row r="531" spans="1:1" x14ac:dyDescent="0.2">
      <c r="A531" s="21"/>
    </row>
    <row r="532" spans="1:1" x14ac:dyDescent="0.2">
      <c r="A532" s="21"/>
    </row>
    <row r="533" spans="1:1" x14ac:dyDescent="0.2">
      <c r="A533" s="21"/>
    </row>
    <row r="534" spans="1:1" x14ac:dyDescent="0.2">
      <c r="A534" s="21"/>
    </row>
    <row r="535" spans="1:1" x14ac:dyDescent="0.2">
      <c r="A535" s="21"/>
    </row>
    <row r="536" spans="1:1" x14ac:dyDescent="0.2">
      <c r="A536" s="21"/>
    </row>
    <row r="537" spans="1:1" x14ac:dyDescent="0.2">
      <c r="A537" s="21"/>
    </row>
    <row r="538" spans="1:1" x14ac:dyDescent="0.2">
      <c r="A538" s="21"/>
    </row>
    <row r="539" spans="1:1" x14ac:dyDescent="0.2">
      <c r="A539" s="21"/>
    </row>
    <row r="540" spans="1:1" x14ac:dyDescent="0.2">
      <c r="A540" s="21"/>
    </row>
    <row r="541" spans="1:1" x14ac:dyDescent="0.2">
      <c r="A541" s="21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21"/>
    </row>
    <row r="547" spans="1:1" x14ac:dyDescent="0.2">
      <c r="A547" s="21"/>
    </row>
    <row r="548" spans="1:1" x14ac:dyDescent="0.2">
      <c r="A548" s="21"/>
    </row>
    <row r="549" spans="1:1" x14ac:dyDescent="0.2">
      <c r="A549" s="21"/>
    </row>
    <row r="550" spans="1:1" x14ac:dyDescent="0.2">
      <c r="A550" s="21"/>
    </row>
    <row r="551" spans="1:1" x14ac:dyDescent="0.2">
      <c r="A551" s="21"/>
    </row>
    <row r="552" spans="1:1" x14ac:dyDescent="0.2">
      <c r="A552" s="21"/>
    </row>
    <row r="553" spans="1:1" x14ac:dyDescent="0.2">
      <c r="A553" s="21"/>
    </row>
    <row r="554" spans="1:1" x14ac:dyDescent="0.2">
      <c r="A554" s="21"/>
    </row>
    <row r="555" spans="1:1" x14ac:dyDescent="0.2">
      <c r="A555" s="21"/>
    </row>
    <row r="556" spans="1:1" x14ac:dyDescent="0.2">
      <c r="A556" s="21"/>
    </row>
    <row r="557" spans="1:1" x14ac:dyDescent="0.2">
      <c r="A557" s="21"/>
    </row>
    <row r="558" spans="1:1" x14ac:dyDescent="0.2">
      <c r="A558" s="21"/>
    </row>
    <row r="559" spans="1:1" x14ac:dyDescent="0.2">
      <c r="A559" s="21"/>
    </row>
    <row r="560" spans="1:1" x14ac:dyDescent="0.2">
      <c r="A560" s="21"/>
    </row>
    <row r="561" spans="1:1" x14ac:dyDescent="0.2">
      <c r="A561" s="21"/>
    </row>
    <row r="562" spans="1:1" x14ac:dyDescent="0.2">
      <c r="A562" s="21"/>
    </row>
    <row r="563" spans="1:1" x14ac:dyDescent="0.2">
      <c r="A563" s="21"/>
    </row>
    <row r="564" spans="1:1" x14ac:dyDescent="0.2">
      <c r="A564" s="21"/>
    </row>
    <row r="565" spans="1:1" x14ac:dyDescent="0.2">
      <c r="A565" s="21"/>
    </row>
    <row r="566" spans="1:1" x14ac:dyDescent="0.2">
      <c r="A566" s="21"/>
    </row>
    <row r="567" spans="1:1" x14ac:dyDescent="0.2">
      <c r="A567" s="21"/>
    </row>
    <row r="568" spans="1:1" x14ac:dyDescent="0.2">
      <c r="A568" s="21"/>
    </row>
    <row r="569" spans="1:1" x14ac:dyDescent="0.2">
      <c r="A569" s="21"/>
    </row>
    <row r="570" spans="1:1" x14ac:dyDescent="0.2">
      <c r="A570" s="21"/>
    </row>
    <row r="571" spans="1:1" x14ac:dyDescent="0.2">
      <c r="A571" s="21"/>
    </row>
    <row r="572" spans="1:1" x14ac:dyDescent="0.2">
      <c r="A572" s="21"/>
    </row>
    <row r="573" spans="1:1" x14ac:dyDescent="0.2">
      <c r="A573" s="21"/>
    </row>
    <row r="574" spans="1:1" x14ac:dyDescent="0.2">
      <c r="A574" s="21"/>
    </row>
    <row r="575" spans="1:1" x14ac:dyDescent="0.2">
      <c r="A575" s="21"/>
    </row>
    <row r="576" spans="1:1" x14ac:dyDescent="0.2">
      <c r="A576" s="21"/>
    </row>
    <row r="577" spans="1:1" x14ac:dyDescent="0.2">
      <c r="A577" s="21"/>
    </row>
    <row r="578" spans="1:1" x14ac:dyDescent="0.2">
      <c r="A578" s="21"/>
    </row>
    <row r="579" spans="1:1" x14ac:dyDescent="0.2">
      <c r="A579" s="21"/>
    </row>
    <row r="580" spans="1:1" x14ac:dyDescent="0.2">
      <c r="A580" s="21"/>
    </row>
    <row r="581" spans="1:1" x14ac:dyDescent="0.2">
      <c r="A581" s="21"/>
    </row>
    <row r="582" spans="1:1" x14ac:dyDescent="0.2">
      <c r="A582" s="21"/>
    </row>
    <row r="583" spans="1:1" x14ac:dyDescent="0.2">
      <c r="A583" s="21"/>
    </row>
    <row r="584" spans="1:1" x14ac:dyDescent="0.2">
      <c r="A584" s="21"/>
    </row>
    <row r="585" spans="1:1" x14ac:dyDescent="0.2">
      <c r="A585" s="21"/>
    </row>
    <row r="586" spans="1:1" x14ac:dyDescent="0.2">
      <c r="A586" s="21"/>
    </row>
    <row r="587" spans="1:1" x14ac:dyDescent="0.2">
      <c r="A587" s="21"/>
    </row>
    <row r="588" spans="1:1" x14ac:dyDescent="0.2">
      <c r="A588" s="21"/>
    </row>
    <row r="589" spans="1:1" x14ac:dyDescent="0.2">
      <c r="A589" s="21"/>
    </row>
    <row r="590" spans="1:1" x14ac:dyDescent="0.2">
      <c r="A590" s="21"/>
    </row>
    <row r="591" spans="1:1" x14ac:dyDescent="0.2">
      <c r="A591" s="21"/>
    </row>
    <row r="592" spans="1:1" x14ac:dyDescent="0.2">
      <c r="A592" s="21"/>
    </row>
    <row r="593" spans="1:1" x14ac:dyDescent="0.2">
      <c r="A593" s="21"/>
    </row>
    <row r="594" spans="1:1" x14ac:dyDescent="0.2">
      <c r="A594" s="21"/>
    </row>
    <row r="595" spans="1:1" x14ac:dyDescent="0.2">
      <c r="A595" s="21"/>
    </row>
    <row r="596" spans="1:1" x14ac:dyDescent="0.2">
      <c r="A596" s="21"/>
    </row>
    <row r="597" spans="1:1" x14ac:dyDescent="0.2">
      <c r="A597" s="21"/>
    </row>
    <row r="598" spans="1:1" x14ac:dyDescent="0.2">
      <c r="A598" s="21"/>
    </row>
    <row r="599" spans="1:1" x14ac:dyDescent="0.2">
      <c r="A599" s="21"/>
    </row>
    <row r="600" spans="1:1" x14ac:dyDescent="0.2">
      <c r="A600" s="21"/>
    </row>
    <row r="601" spans="1:1" x14ac:dyDescent="0.2">
      <c r="A601" s="21"/>
    </row>
    <row r="602" spans="1:1" x14ac:dyDescent="0.2">
      <c r="A602" s="21"/>
    </row>
    <row r="603" spans="1:1" x14ac:dyDescent="0.2">
      <c r="A603" s="21"/>
    </row>
    <row r="604" spans="1:1" x14ac:dyDescent="0.2">
      <c r="A604" s="21"/>
    </row>
    <row r="605" spans="1:1" x14ac:dyDescent="0.2">
      <c r="A605" s="21"/>
    </row>
    <row r="606" spans="1:1" x14ac:dyDescent="0.2">
      <c r="A606" s="21"/>
    </row>
    <row r="607" spans="1:1" x14ac:dyDescent="0.2">
      <c r="A607" s="21"/>
    </row>
    <row r="608" spans="1:1" x14ac:dyDescent="0.2">
      <c r="A608" s="21"/>
    </row>
    <row r="609" spans="1:1" x14ac:dyDescent="0.2">
      <c r="A609" s="21"/>
    </row>
    <row r="610" spans="1:1" x14ac:dyDescent="0.2">
      <c r="A610" s="21"/>
    </row>
    <row r="611" spans="1:1" x14ac:dyDescent="0.2">
      <c r="A611" s="21"/>
    </row>
    <row r="612" spans="1:1" x14ac:dyDescent="0.2">
      <c r="A612" s="21"/>
    </row>
    <row r="613" spans="1:1" x14ac:dyDescent="0.2">
      <c r="A613" s="21"/>
    </row>
    <row r="614" spans="1:1" x14ac:dyDescent="0.2">
      <c r="A614" s="21"/>
    </row>
    <row r="615" spans="1:1" x14ac:dyDescent="0.2">
      <c r="A615" s="21"/>
    </row>
    <row r="616" spans="1:1" x14ac:dyDescent="0.2">
      <c r="A616" s="21"/>
    </row>
    <row r="617" spans="1:1" x14ac:dyDescent="0.2">
      <c r="A617" s="21"/>
    </row>
    <row r="618" spans="1:1" x14ac:dyDescent="0.2">
      <c r="A618" s="21"/>
    </row>
    <row r="619" spans="1:1" x14ac:dyDescent="0.2">
      <c r="A619" s="21"/>
    </row>
    <row r="620" spans="1:1" x14ac:dyDescent="0.2">
      <c r="A620" s="21"/>
    </row>
    <row r="621" spans="1:1" x14ac:dyDescent="0.2">
      <c r="A621" s="21"/>
    </row>
    <row r="622" spans="1:1" x14ac:dyDescent="0.2">
      <c r="A622" s="21"/>
    </row>
    <row r="623" spans="1:1" x14ac:dyDescent="0.2">
      <c r="A623" s="21"/>
    </row>
    <row r="624" spans="1:1" x14ac:dyDescent="0.2">
      <c r="A624" s="21"/>
    </row>
    <row r="625" spans="1:1" x14ac:dyDescent="0.2">
      <c r="A625" s="21"/>
    </row>
    <row r="626" spans="1:1" x14ac:dyDescent="0.2">
      <c r="A626" s="21"/>
    </row>
    <row r="627" spans="1:1" x14ac:dyDescent="0.2">
      <c r="A627" s="21"/>
    </row>
    <row r="628" spans="1:1" x14ac:dyDescent="0.2">
      <c r="A628" s="21"/>
    </row>
    <row r="629" spans="1:1" x14ac:dyDescent="0.2">
      <c r="A629" s="21"/>
    </row>
    <row r="630" spans="1:1" x14ac:dyDescent="0.2">
      <c r="A630" s="21"/>
    </row>
    <row r="631" spans="1:1" x14ac:dyDescent="0.2">
      <c r="A631" s="21"/>
    </row>
    <row r="632" spans="1:1" x14ac:dyDescent="0.2">
      <c r="A632" s="21"/>
    </row>
    <row r="633" spans="1:1" x14ac:dyDescent="0.2">
      <c r="A633" s="21"/>
    </row>
    <row r="634" spans="1:1" x14ac:dyDescent="0.2">
      <c r="A634" s="21"/>
    </row>
    <row r="635" spans="1:1" x14ac:dyDescent="0.2">
      <c r="A635" s="21"/>
    </row>
    <row r="636" spans="1:1" x14ac:dyDescent="0.2">
      <c r="A636" s="21"/>
    </row>
    <row r="637" spans="1:1" x14ac:dyDescent="0.2">
      <c r="A637" s="21"/>
    </row>
    <row r="638" spans="1:1" x14ac:dyDescent="0.2">
      <c r="A638" s="21"/>
    </row>
    <row r="639" spans="1:1" x14ac:dyDescent="0.2">
      <c r="A639" s="21"/>
    </row>
    <row r="640" spans="1:1" x14ac:dyDescent="0.2">
      <c r="A640" s="21"/>
    </row>
    <row r="641" spans="1:1" x14ac:dyDescent="0.2">
      <c r="A641" s="21"/>
    </row>
    <row r="642" spans="1:1" x14ac:dyDescent="0.2">
      <c r="A642" s="21"/>
    </row>
    <row r="643" spans="1:1" x14ac:dyDescent="0.2">
      <c r="A643" s="21"/>
    </row>
    <row r="644" spans="1:1" x14ac:dyDescent="0.2">
      <c r="A644" s="21"/>
    </row>
    <row r="645" spans="1:1" x14ac:dyDescent="0.2">
      <c r="A645" s="21"/>
    </row>
    <row r="646" spans="1:1" x14ac:dyDescent="0.2">
      <c r="A646" s="21"/>
    </row>
    <row r="647" spans="1:1" x14ac:dyDescent="0.2">
      <c r="A647" s="21"/>
    </row>
    <row r="648" spans="1:1" x14ac:dyDescent="0.2">
      <c r="A648" s="21"/>
    </row>
    <row r="649" spans="1:1" x14ac:dyDescent="0.2">
      <c r="A649" s="21"/>
    </row>
    <row r="650" spans="1:1" x14ac:dyDescent="0.2">
      <c r="A650" s="21"/>
    </row>
    <row r="651" spans="1:1" x14ac:dyDescent="0.2">
      <c r="A651" s="21"/>
    </row>
    <row r="652" spans="1:1" x14ac:dyDescent="0.2">
      <c r="A652" s="21"/>
    </row>
    <row r="653" spans="1:1" x14ac:dyDescent="0.2">
      <c r="A653" s="21"/>
    </row>
    <row r="654" spans="1:1" x14ac:dyDescent="0.2">
      <c r="A654" s="21"/>
    </row>
    <row r="655" spans="1:1" x14ac:dyDescent="0.2">
      <c r="A655" s="21"/>
    </row>
    <row r="656" spans="1:1" x14ac:dyDescent="0.2">
      <c r="A656" s="21"/>
    </row>
    <row r="657" spans="1:1" x14ac:dyDescent="0.2">
      <c r="A657" s="21"/>
    </row>
    <row r="658" spans="1:1" x14ac:dyDescent="0.2">
      <c r="A658" s="21"/>
    </row>
    <row r="659" spans="1:1" x14ac:dyDescent="0.2">
      <c r="A659" s="21"/>
    </row>
    <row r="660" spans="1:1" x14ac:dyDescent="0.2">
      <c r="A660" s="21"/>
    </row>
    <row r="661" spans="1:1" x14ac:dyDescent="0.2">
      <c r="A661" s="21"/>
    </row>
    <row r="662" spans="1:1" x14ac:dyDescent="0.2">
      <c r="A662" s="21"/>
    </row>
    <row r="663" spans="1:1" x14ac:dyDescent="0.2">
      <c r="A663" s="21"/>
    </row>
    <row r="664" spans="1:1" x14ac:dyDescent="0.2">
      <c r="A664" s="21"/>
    </row>
    <row r="665" spans="1:1" x14ac:dyDescent="0.2">
      <c r="A665" s="21"/>
    </row>
    <row r="666" spans="1:1" x14ac:dyDescent="0.2">
      <c r="A666" s="21"/>
    </row>
    <row r="667" spans="1:1" x14ac:dyDescent="0.2">
      <c r="A667" s="21"/>
    </row>
    <row r="668" spans="1:1" x14ac:dyDescent="0.2">
      <c r="A668" s="21"/>
    </row>
    <row r="669" spans="1:1" x14ac:dyDescent="0.2">
      <c r="A669" s="21"/>
    </row>
    <row r="670" spans="1:1" x14ac:dyDescent="0.2">
      <c r="A670" s="21"/>
    </row>
    <row r="671" spans="1:1" x14ac:dyDescent="0.2">
      <c r="A671" s="21"/>
    </row>
    <row r="672" spans="1:1" x14ac:dyDescent="0.2">
      <c r="A672" s="21"/>
    </row>
    <row r="673" spans="1:1" x14ac:dyDescent="0.2">
      <c r="A673" s="21"/>
    </row>
    <row r="674" spans="1:1" x14ac:dyDescent="0.2">
      <c r="A674" s="21"/>
    </row>
    <row r="675" spans="1:1" x14ac:dyDescent="0.2">
      <c r="A675" s="21"/>
    </row>
    <row r="676" spans="1:1" x14ac:dyDescent="0.2">
      <c r="A676" s="21"/>
    </row>
    <row r="677" spans="1:1" x14ac:dyDescent="0.2">
      <c r="A677" s="21"/>
    </row>
    <row r="678" spans="1:1" x14ac:dyDescent="0.2">
      <c r="A678" s="21"/>
    </row>
    <row r="679" spans="1:1" x14ac:dyDescent="0.2">
      <c r="A679" s="21"/>
    </row>
    <row r="680" spans="1:1" x14ac:dyDescent="0.2">
      <c r="A680" s="21"/>
    </row>
    <row r="681" spans="1:1" x14ac:dyDescent="0.2">
      <c r="A681" s="21"/>
    </row>
    <row r="682" spans="1:1" x14ac:dyDescent="0.2">
      <c r="A682" s="21"/>
    </row>
    <row r="683" spans="1:1" x14ac:dyDescent="0.2">
      <c r="A683" s="21"/>
    </row>
    <row r="684" spans="1:1" x14ac:dyDescent="0.2">
      <c r="A684" s="21"/>
    </row>
    <row r="685" spans="1:1" x14ac:dyDescent="0.2">
      <c r="A685" s="21"/>
    </row>
    <row r="686" spans="1:1" x14ac:dyDescent="0.2">
      <c r="A686" s="21"/>
    </row>
    <row r="687" spans="1:1" x14ac:dyDescent="0.2">
      <c r="A687" s="21"/>
    </row>
    <row r="688" spans="1:1" x14ac:dyDescent="0.2">
      <c r="A688" s="21"/>
    </row>
    <row r="689" spans="1:1" x14ac:dyDescent="0.2">
      <c r="A689" s="21"/>
    </row>
    <row r="690" spans="1:1" x14ac:dyDescent="0.2">
      <c r="A690" s="21"/>
    </row>
    <row r="691" spans="1:1" x14ac:dyDescent="0.2">
      <c r="A691" s="21"/>
    </row>
    <row r="692" spans="1:1" x14ac:dyDescent="0.2">
      <c r="A692" s="21"/>
    </row>
    <row r="693" spans="1:1" x14ac:dyDescent="0.2">
      <c r="A693" s="21"/>
    </row>
    <row r="694" spans="1:1" x14ac:dyDescent="0.2">
      <c r="A694" s="21"/>
    </row>
    <row r="695" spans="1:1" x14ac:dyDescent="0.2">
      <c r="A695" s="21"/>
    </row>
    <row r="696" spans="1:1" x14ac:dyDescent="0.2">
      <c r="A696" s="21"/>
    </row>
    <row r="697" spans="1:1" x14ac:dyDescent="0.2">
      <c r="A697" s="21"/>
    </row>
    <row r="698" spans="1:1" x14ac:dyDescent="0.2">
      <c r="A698" s="21"/>
    </row>
    <row r="699" spans="1:1" x14ac:dyDescent="0.2">
      <c r="A699" s="21"/>
    </row>
    <row r="700" spans="1:1" x14ac:dyDescent="0.2">
      <c r="A700" s="21"/>
    </row>
    <row r="701" spans="1:1" x14ac:dyDescent="0.2">
      <c r="A701" s="21"/>
    </row>
    <row r="702" spans="1:1" x14ac:dyDescent="0.2">
      <c r="A702" s="21"/>
    </row>
    <row r="703" spans="1:1" x14ac:dyDescent="0.2">
      <c r="A703" s="21"/>
    </row>
    <row r="704" spans="1:1" x14ac:dyDescent="0.2">
      <c r="A704" s="21"/>
    </row>
    <row r="705" spans="1:1" x14ac:dyDescent="0.2">
      <c r="A705" s="21"/>
    </row>
    <row r="706" spans="1:1" x14ac:dyDescent="0.2">
      <c r="A706" s="21"/>
    </row>
    <row r="707" spans="1:1" x14ac:dyDescent="0.2">
      <c r="A707" s="21"/>
    </row>
    <row r="708" spans="1:1" x14ac:dyDescent="0.2">
      <c r="A708" s="21"/>
    </row>
    <row r="709" spans="1:1" x14ac:dyDescent="0.2">
      <c r="A709" s="21"/>
    </row>
    <row r="710" spans="1:1" x14ac:dyDescent="0.2">
      <c r="A710" s="21"/>
    </row>
    <row r="711" spans="1:1" x14ac:dyDescent="0.2">
      <c r="A711" s="21"/>
    </row>
    <row r="712" spans="1:1" x14ac:dyDescent="0.2">
      <c r="A712" s="21"/>
    </row>
    <row r="713" spans="1:1" x14ac:dyDescent="0.2">
      <c r="A713" s="21"/>
    </row>
    <row r="714" spans="1:1" x14ac:dyDescent="0.2">
      <c r="A714" s="21"/>
    </row>
    <row r="715" spans="1:1" x14ac:dyDescent="0.2">
      <c r="A715" s="21"/>
    </row>
    <row r="716" spans="1:1" x14ac:dyDescent="0.2">
      <c r="A716" s="21"/>
    </row>
    <row r="717" spans="1:1" x14ac:dyDescent="0.2">
      <c r="A717" s="21"/>
    </row>
    <row r="718" spans="1:1" x14ac:dyDescent="0.2">
      <c r="A718" s="21"/>
    </row>
    <row r="719" spans="1:1" x14ac:dyDescent="0.2">
      <c r="A719" s="21"/>
    </row>
    <row r="720" spans="1:1" x14ac:dyDescent="0.2">
      <c r="A720" s="21"/>
    </row>
    <row r="721" spans="1:1" x14ac:dyDescent="0.2">
      <c r="A721" s="21"/>
    </row>
    <row r="722" spans="1:1" x14ac:dyDescent="0.2">
      <c r="A722" s="21"/>
    </row>
    <row r="723" spans="1:1" x14ac:dyDescent="0.2">
      <c r="A723" s="21"/>
    </row>
    <row r="724" spans="1:1" x14ac:dyDescent="0.2">
      <c r="A724" s="21"/>
    </row>
    <row r="725" spans="1:1" x14ac:dyDescent="0.2">
      <c r="A725" s="21"/>
    </row>
    <row r="726" spans="1:1" x14ac:dyDescent="0.2">
      <c r="A726" s="21"/>
    </row>
    <row r="727" spans="1:1" x14ac:dyDescent="0.2">
      <c r="A727" s="21"/>
    </row>
    <row r="728" spans="1:1" x14ac:dyDescent="0.2">
      <c r="A728" s="21"/>
    </row>
    <row r="729" spans="1:1" x14ac:dyDescent="0.2">
      <c r="A729" s="21"/>
    </row>
    <row r="730" spans="1:1" x14ac:dyDescent="0.2">
      <c r="A730" s="21"/>
    </row>
    <row r="731" spans="1:1" x14ac:dyDescent="0.2">
      <c r="A731" s="21"/>
    </row>
    <row r="732" spans="1:1" x14ac:dyDescent="0.2">
      <c r="A732" s="21"/>
    </row>
    <row r="733" spans="1:1" x14ac:dyDescent="0.2">
      <c r="A733" s="21"/>
    </row>
    <row r="734" spans="1:1" x14ac:dyDescent="0.2">
      <c r="A734" s="21"/>
    </row>
    <row r="735" spans="1:1" x14ac:dyDescent="0.2">
      <c r="A735" s="21"/>
    </row>
    <row r="736" spans="1:1" x14ac:dyDescent="0.2">
      <c r="A736" s="21"/>
    </row>
    <row r="737" spans="1:1" x14ac:dyDescent="0.2">
      <c r="A737" s="21"/>
    </row>
    <row r="738" spans="1:1" x14ac:dyDescent="0.2">
      <c r="A738" s="21"/>
    </row>
    <row r="739" spans="1:1" x14ac:dyDescent="0.2">
      <c r="A739" s="21"/>
    </row>
    <row r="740" spans="1:1" x14ac:dyDescent="0.2">
      <c r="A740" s="21"/>
    </row>
    <row r="741" spans="1:1" x14ac:dyDescent="0.2">
      <c r="A741" s="21"/>
    </row>
    <row r="742" spans="1:1" x14ac:dyDescent="0.2">
      <c r="A742" s="21"/>
    </row>
    <row r="743" spans="1:1" x14ac:dyDescent="0.2">
      <c r="A743" s="21"/>
    </row>
    <row r="744" spans="1:1" x14ac:dyDescent="0.2">
      <c r="A744" s="21"/>
    </row>
    <row r="745" spans="1:1" x14ac:dyDescent="0.2">
      <c r="A745" s="21"/>
    </row>
    <row r="746" spans="1:1" x14ac:dyDescent="0.2">
      <c r="A746" s="21"/>
    </row>
    <row r="747" spans="1:1" x14ac:dyDescent="0.2">
      <c r="A747" s="21"/>
    </row>
    <row r="748" spans="1:1" x14ac:dyDescent="0.2">
      <c r="A748" s="21"/>
    </row>
    <row r="749" spans="1:1" x14ac:dyDescent="0.2">
      <c r="A749" s="21"/>
    </row>
    <row r="750" spans="1:1" x14ac:dyDescent="0.2">
      <c r="A750" s="21"/>
    </row>
    <row r="751" spans="1:1" x14ac:dyDescent="0.2">
      <c r="A751" s="21"/>
    </row>
    <row r="752" spans="1:1" x14ac:dyDescent="0.2">
      <c r="A752" s="21"/>
    </row>
    <row r="753" spans="1:1" x14ac:dyDescent="0.2">
      <c r="A753" s="21"/>
    </row>
    <row r="754" spans="1:1" x14ac:dyDescent="0.2">
      <c r="A754" s="21"/>
    </row>
    <row r="755" spans="1:1" x14ac:dyDescent="0.2">
      <c r="A755" s="21"/>
    </row>
    <row r="756" spans="1:1" x14ac:dyDescent="0.2">
      <c r="A756" s="21"/>
    </row>
    <row r="757" spans="1:1" x14ac:dyDescent="0.2">
      <c r="A757" s="21"/>
    </row>
    <row r="758" spans="1:1" x14ac:dyDescent="0.2">
      <c r="A758" s="21"/>
    </row>
    <row r="759" spans="1:1" x14ac:dyDescent="0.2">
      <c r="A759" s="21"/>
    </row>
    <row r="760" spans="1:1" x14ac:dyDescent="0.2">
      <c r="A760" s="21"/>
    </row>
    <row r="761" spans="1:1" x14ac:dyDescent="0.2">
      <c r="A761" s="21"/>
    </row>
    <row r="762" spans="1:1" x14ac:dyDescent="0.2">
      <c r="A762" s="21"/>
    </row>
    <row r="763" spans="1:1" x14ac:dyDescent="0.2">
      <c r="A763" s="21"/>
    </row>
    <row r="764" spans="1:1" x14ac:dyDescent="0.2">
      <c r="A764" s="21"/>
    </row>
    <row r="765" spans="1:1" x14ac:dyDescent="0.2">
      <c r="A765" s="21"/>
    </row>
    <row r="766" spans="1:1" x14ac:dyDescent="0.2">
      <c r="A766" s="21"/>
    </row>
    <row r="767" spans="1:1" x14ac:dyDescent="0.2">
      <c r="A767" s="21"/>
    </row>
    <row r="768" spans="1:1" x14ac:dyDescent="0.2">
      <c r="A768" s="21"/>
    </row>
    <row r="769" spans="1:1" x14ac:dyDescent="0.2">
      <c r="A769" s="21"/>
    </row>
    <row r="770" spans="1:1" x14ac:dyDescent="0.2">
      <c r="A770" s="21"/>
    </row>
    <row r="771" spans="1:1" x14ac:dyDescent="0.2">
      <c r="A771" s="21"/>
    </row>
    <row r="772" spans="1:1" x14ac:dyDescent="0.2">
      <c r="A772" s="21"/>
    </row>
    <row r="773" spans="1:1" x14ac:dyDescent="0.2">
      <c r="A773" s="21"/>
    </row>
    <row r="774" spans="1:1" x14ac:dyDescent="0.2">
      <c r="A774" s="21"/>
    </row>
    <row r="775" spans="1:1" x14ac:dyDescent="0.2">
      <c r="A775" s="21"/>
    </row>
    <row r="776" spans="1:1" x14ac:dyDescent="0.2">
      <c r="A776" s="21"/>
    </row>
    <row r="777" spans="1:1" x14ac:dyDescent="0.2">
      <c r="A777" s="21"/>
    </row>
    <row r="778" spans="1:1" x14ac:dyDescent="0.2">
      <c r="A778" s="21"/>
    </row>
    <row r="779" spans="1:1" x14ac:dyDescent="0.2">
      <c r="A779" s="21"/>
    </row>
    <row r="780" spans="1:1" x14ac:dyDescent="0.2">
      <c r="A780" s="21"/>
    </row>
    <row r="781" spans="1:1" x14ac:dyDescent="0.2">
      <c r="A781" s="21"/>
    </row>
    <row r="782" spans="1:1" x14ac:dyDescent="0.2">
      <c r="A782" s="21"/>
    </row>
    <row r="783" spans="1:1" x14ac:dyDescent="0.2">
      <c r="A783" s="21"/>
    </row>
    <row r="784" spans="1:1" x14ac:dyDescent="0.2">
      <c r="A784" s="21"/>
    </row>
    <row r="785" spans="1:1" x14ac:dyDescent="0.2">
      <c r="A785" s="21"/>
    </row>
    <row r="786" spans="1:1" x14ac:dyDescent="0.2">
      <c r="A786" s="21"/>
    </row>
    <row r="787" spans="1:1" x14ac:dyDescent="0.2">
      <c r="A787" s="21"/>
    </row>
    <row r="788" spans="1:1" x14ac:dyDescent="0.2">
      <c r="A788" s="21"/>
    </row>
    <row r="789" spans="1:1" x14ac:dyDescent="0.2">
      <c r="A789" s="21"/>
    </row>
    <row r="790" spans="1:1" x14ac:dyDescent="0.2">
      <c r="A790" s="21"/>
    </row>
    <row r="791" spans="1:1" x14ac:dyDescent="0.2">
      <c r="A791" s="21"/>
    </row>
    <row r="792" spans="1:1" x14ac:dyDescent="0.2">
      <c r="A792" s="21"/>
    </row>
    <row r="793" spans="1:1" x14ac:dyDescent="0.2">
      <c r="A793" s="21"/>
    </row>
    <row r="794" spans="1:1" x14ac:dyDescent="0.2">
      <c r="A794" s="21"/>
    </row>
    <row r="795" spans="1:1" x14ac:dyDescent="0.2">
      <c r="A795" s="21"/>
    </row>
    <row r="796" spans="1:1" x14ac:dyDescent="0.2">
      <c r="A796" s="21"/>
    </row>
    <row r="797" spans="1:1" x14ac:dyDescent="0.2">
      <c r="A797" s="21"/>
    </row>
    <row r="798" spans="1:1" x14ac:dyDescent="0.2">
      <c r="A798" s="21"/>
    </row>
    <row r="799" spans="1:1" x14ac:dyDescent="0.2">
      <c r="A799" s="21"/>
    </row>
    <row r="800" spans="1:1" x14ac:dyDescent="0.2">
      <c r="A800" s="21"/>
    </row>
    <row r="801" spans="1:1" x14ac:dyDescent="0.2">
      <c r="A801" s="21"/>
    </row>
    <row r="802" spans="1:1" x14ac:dyDescent="0.2">
      <c r="A802" s="21"/>
    </row>
    <row r="803" spans="1:1" x14ac:dyDescent="0.2">
      <c r="A803" s="21"/>
    </row>
    <row r="804" spans="1:1" x14ac:dyDescent="0.2">
      <c r="A804" s="21"/>
    </row>
    <row r="805" spans="1:1" x14ac:dyDescent="0.2">
      <c r="A805" s="21"/>
    </row>
    <row r="806" spans="1:1" x14ac:dyDescent="0.2">
      <c r="A806" s="21"/>
    </row>
    <row r="807" spans="1:1" x14ac:dyDescent="0.2">
      <c r="A807" s="21"/>
    </row>
    <row r="808" spans="1:1" x14ac:dyDescent="0.2">
      <c r="A808" s="21"/>
    </row>
    <row r="809" spans="1:1" x14ac:dyDescent="0.2">
      <c r="A809" s="21"/>
    </row>
    <row r="810" spans="1:1" x14ac:dyDescent="0.2">
      <c r="A810" s="21"/>
    </row>
    <row r="811" spans="1:1" x14ac:dyDescent="0.2">
      <c r="A811" s="21"/>
    </row>
    <row r="812" spans="1:1" x14ac:dyDescent="0.2">
      <c r="A812" s="21"/>
    </row>
    <row r="813" spans="1:1" x14ac:dyDescent="0.2">
      <c r="A813" s="21"/>
    </row>
    <row r="814" spans="1:1" x14ac:dyDescent="0.2">
      <c r="A814" s="21"/>
    </row>
    <row r="815" spans="1:1" x14ac:dyDescent="0.2">
      <c r="A815" s="21"/>
    </row>
    <row r="816" spans="1:1" x14ac:dyDescent="0.2">
      <c r="A816" s="21"/>
    </row>
    <row r="817" spans="1:1" x14ac:dyDescent="0.2">
      <c r="A817" s="21"/>
    </row>
    <row r="818" spans="1:1" x14ac:dyDescent="0.2">
      <c r="A818" s="21"/>
    </row>
    <row r="819" spans="1:1" x14ac:dyDescent="0.2">
      <c r="A819" s="21"/>
    </row>
    <row r="820" spans="1:1" x14ac:dyDescent="0.2">
      <c r="A820" s="21"/>
    </row>
    <row r="821" spans="1:1" x14ac:dyDescent="0.2">
      <c r="A821" s="21"/>
    </row>
    <row r="822" spans="1:1" x14ac:dyDescent="0.2">
      <c r="A822" s="21"/>
    </row>
    <row r="823" spans="1:1" x14ac:dyDescent="0.2">
      <c r="A823" s="21"/>
    </row>
    <row r="824" spans="1:1" x14ac:dyDescent="0.2">
      <c r="A824" s="21"/>
    </row>
    <row r="825" spans="1:1" x14ac:dyDescent="0.2">
      <c r="A825" s="21"/>
    </row>
    <row r="826" spans="1:1" x14ac:dyDescent="0.2">
      <c r="A826" s="21"/>
    </row>
    <row r="827" spans="1:1" x14ac:dyDescent="0.2">
      <c r="A827" s="21"/>
    </row>
    <row r="828" spans="1:1" x14ac:dyDescent="0.2">
      <c r="A828" s="21"/>
    </row>
    <row r="829" spans="1:1" x14ac:dyDescent="0.2">
      <c r="A829" s="21"/>
    </row>
    <row r="830" spans="1:1" x14ac:dyDescent="0.2">
      <c r="A830" s="21"/>
    </row>
    <row r="831" spans="1:1" x14ac:dyDescent="0.2">
      <c r="A831" s="21"/>
    </row>
    <row r="832" spans="1:1" x14ac:dyDescent="0.2">
      <c r="A832" s="21"/>
    </row>
    <row r="833" spans="1:1" x14ac:dyDescent="0.2">
      <c r="A833" s="21"/>
    </row>
    <row r="834" spans="1:1" x14ac:dyDescent="0.2">
      <c r="A834" s="21"/>
    </row>
    <row r="835" spans="1:1" x14ac:dyDescent="0.2">
      <c r="A835" s="21"/>
    </row>
    <row r="836" spans="1:1" x14ac:dyDescent="0.2">
      <c r="A836" s="21"/>
    </row>
    <row r="837" spans="1:1" x14ac:dyDescent="0.2">
      <c r="A837" s="21"/>
    </row>
    <row r="838" spans="1:1" x14ac:dyDescent="0.2">
      <c r="A838" s="21"/>
    </row>
    <row r="839" spans="1:1" x14ac:dyDescent="0.2">
      <c r="A839" s="21"/>
    </row>
    <row r="840" spans="1:1" x14ac:dyDescent="0.2">
      <c r="A840" s="21"/>
    </row>
    <row r="841" spans="1:1" x14ac:dyDescent="0.2">
      <c r="A841" s="21"/>
    </row>
    <row r="842" spans="1:1" x14ac:dyDescent="0.2">
      <c r="A842" s="21"/>
    </row>
    <row r="843" spans="1:1" x14ac:dyDescent="0.2">
      <c r="A843" s="21"/>
    </row>
    <row r="844" spans="1:1" x14ac:dyDescent="0.2">
      <c r="A844" s="21"/>
    </row>
    <row r="845" spans="1:1" x14ac:dyDescent="0.2">
      <c r="A845" s="21"/>
    </row>
    <row r="846" spans="1:1" x14ac:dyDescent="0.2">
      <c r="A846" s="21"/>
    </row>
    <row r="847" spans="1:1" x14ac:dyDescent="0.2">
      <c r="A847" s="21"/>
    </row>
    <row r="848" spans="1:1" x14ac:dyDescent="0.2">
      <c r="A848" s="21"/>
    </row>
    <row r="849" spans="1:1" x14ac:dyDescent="0.2">
      <c r="A849" s="21"/>
    </row>
    <row r="850" spans="1:1" x14ac:dyDescent="0.2">
      <c r="A850" s="21"/>
    </row>
    <row r="851" spans="1:1" x14ac:dyDescent="0.2">
      <c r="A851" s="21"/>
    </row>
    <row r="852" spans="1:1" x14ac:dyDescent="0.2">
      <c r="A852" s="21"/>
    </row>
    <row r="853" spans="1:1" x14ac:dyDescent="0.2">
      <c r="A853" s="21"/>
    </row>
    <row r="854" spans="1:1" x14ac:dyDescent="0.2">
      <c r="A854" s="21"/>
    </row>
    <row r="855" spans="1:1" x14ac:dyDescent="0.2">
      <c r="A855" s="21"/>
    </row>
    <row r="856" spans="1:1" x14ac:dyDescent="0.2">
      <c r="A856" s="21"/>
    </row>
    <row r="857" spans="1:1" x14ac:dyDescent="0.2">
      <c r="A857" s="21"/>
    </row>
    <row r="858" spans="1:1" x14ac:dyDescent="0.2">
      <c r="A858" s="21"/>
    </row>
    <row r="859" spans="1:1" x14ac:dyDescent="0.2">
      <c r="A859" s="21"/>
    </row>
    <row r="860" spans="1:1" x14ac:dyDescent="0.2">
      <c r="A860" s="21"/>
    </row>
    <row r="861" spans="1:1" x14ac:dyDescent="0.2">
      <c r="A861" s="21"/>
    </row>
    <row r="862" spans="1:1" x14ac:dyDescent="0.2">
      <c r="A862" s="21"/>
    </row>
    <row r="863" spans="1:1" x14ac:dyDescent="0.2">
      <c r="A863" s="21"/>
    </row>
    <row r="864" spans="1:1" x14ac:dyDescent="0.2">
      <c r="A864" s="21"/>
    </row>
    <row r="865" spans="1:1" x14ac:dyDescent="0.2">
      <c r="A865" s="21"/>
    </row>
    <row r="866" spans="1:1" x14ac:dyDescent="0.2">
      <c r="A866" s="21"/>
    </row>
    <row r="867" spans="1:1" x14ac:dyDescent="0.2">
      <c r="A867" s="21"/>
    </row>
    <row r="868" spans="1:1" x14ac:dyDescent="0.2">
      <c r="A868" s="21"/>
    </row>
    <row r="869" spans="1:1" x14ac:dyDescent="0.2">
      <c r="A869" s="21"/>
    </row>
    <row r="870" spans="1:1" x14ac:dyDescent="0.2">
      <c r="A870" s="21"/>
    </row>
    <row r="871" spans="1:1" x14ac:dyDescent="0.2">
      <c r="A871" s="21"/>
    </row>
    <row r="872" spans="1:1" x14ac:dyDescent="0.2">
      <c r="A872" s="21"/>
    </row>
    <row r="873" spans="1:1" x14ac:dyDescent="0.2">
      <c r="A873" s="21"/>
    </row>
    <row r="874" spans="1:1" x14ac:dyDescent="0.2">
      <c r="A874" s="21"/>
    </row>
    <row r="875" spans="1:1" x14ac:dyDescent="0.2">
      <c r="A875" s="21"/>
    </row>
    <row r="876" spans="1:1" x14ac:dyDescent="0.2">
      <c r="A876" s="21"/>
    </row>
    <row r="877" spans="1:1" x14ac:dyDescent="0.2">
      <c r="A877" s="21"/>
    </row>
    <row r="878" spans="1:1" x14ac:dyDescent="0.2">
      <c r="A878" s="21"/>
    </row>
    <row r="879" spans="1:1" x14ac:dyDescent="0.2">
      <c r="A879" s="21"/>
    </row>
    <row r="880" spans="1:1" x14ac:dyDescent="0.2">
      <c r="A880" s="21"/>
    </row>
    <row r="881" spans="1:1" x14ac:dyDescent="0.2">
      <c r="A881" s="21"/>
    </row>
    <row r="882" spans="1:1" x14ac:dyDescent="0.2">
      <c r="A882" s="21"/>
    </row>
    <row r="883" spans="1:1" x14ac:dyDescent="0.2">
      <c r="A883" s="21"/>
    </row>
    <row r="884" spans="1:1" x14ac:dyDescent="0.2">
      <c r="A884" s="21"/>
    </row>
    <row r="885" spans="1:1" x14ac:dyDescent="0.2">
      <c r="A885" s="21"/>
    </row>
    <row r="886" spans="1:1" x14ac:dyDescent="0.2">
      <c r="A886" s="21"/>
    </row>
    <row r="887" spans="1:1" x14ac:dyDescent="0.2">
      <c r="A887" s="21"/>
    </row>
    <row r="888" spans="1:1" x14ac:dyDescent="0.2">
      <c r="A888" s="21"/>
    </row>
    <row r="889" spans="1:1" x14ac:dyDescent="0.2">
      <c r="A889" s="21"/>
    </row>
    <row r="890" spans="1:1" x14ac:dyDescent="0.2">
      <c r="A890" s="21"/>
    </row>
    <row r="891" spans="1:1" x14ac:dyDescent="0.2">
      <c r="A891" s="21"/>
    </row>
    <row r="892" spans="1:1" x14ac:dyDescent="0.2">
      <c r="A892" s="21"/>
    </row>
    <row r="893" spans="1:1" x14ac:dyDescent="0.2">
      <c r="A893" s="21"/>
    </row>
    <row r="894" spans="1:1" x14ac:dyDescent="0.2">
      <c r="A894" s="21"/>
    </row>
    <row r="895" spans="1:1" x14ac:dyDescent="0.2">
      <c r="A895" s="21"/>
    </row>
    <row r="896" spans="1:1" x14ac:dyDescent="0.2">
      <c r="A896" s="21"/>
    </row>
    <row r="897" spans="1:1" x14ac:dyDescent="0.2">
      <c r="A897" s="21"/>
    </row>
    <row r="898" spans="1:1" x14ac:dyDescent="0.2">
      <c r="A898" s="21"/>
    </row>
    <row r="899" spans="1:1" x14ac:dyDescent="0.2">
      <c r="A899" s="21"/>
    </row>
    <row r="900" spans="1:1" x14ac:dyDescent="0.2">
      <c r="A900" s="21"/>
    </row>
    <row r="901" spans="1:1" x14ac:dyDescent="0.2">
      <c r="A901" s="21"/>
    </row>
    <row r="902" spans="1:1" x14ac:dyDescent="0.2">
      <c r="A902" s="21"/>
    </row>
    <row r="903" spans="1:1" x14ac:dyDescent="0.2">
      <c r="A903" s="21"/>
    </row>
    <row r="904" spans="1:1" x14ac:dyDescent="0.2">
      <c r="A904" s="21"/>
    </row>
    <row r="905" spans="1:1" x14ac:dyDescent="0.2">
      <c r="A905" s="21"/>
    </row>
    <row r="906" spans="1:1" x14ac:dyDescent="0.2">
      <c r="A906" s="21"/>
    </row>
    <row r="907" spans="1:1" x14ac:dyDescent="0.2">
      <c r="A907" s="21"/>
    </row>
    <row r="908" spans="1:1" x14ac:dyDescent="0.2">
      <c r="A908" s="21"/>
    </row>
    <row r="909" spans="1:1" x14ac:dyDescent="0.2">
      <c r="A909" s="21"/>
    </row>
    <row r="910" spans="1:1" x14ac:dyDescent="0.2">
      <c r="A910" s="21"/>
    </row>
    <row r="911" spans="1:1" x14ac:dyDescent="0.2">
      <c r="A911" s="21"/>
    </row>
    <row r="912" spans="1:1" x14ac:dyDescent="0.2">
      <c r="A912" s="21"/>
    </row>
    <row r="913" spans="1:1" x14ac:dyDescent="0.2">
      <c r="A913" s="21"/>
    </row>
    <row r="914" spans="1:1" x14ac:dyDescent="0.2">
      <c r="A914" s="21"/>
    </row>
    <row r="915" spans="1:1" x14ac:dyDescent="0.2">
      <c r="A915" s="21"/>
    </row>
    <row r="916" spans="1:1" x14ac:dyDescent="0.2">
      <c r="A916" s="21"/>
    </row>
    <row r="917" spans="1:1" x14ac:dyDescent="0.2">
      <c r="A917" s="21"/>
    </row>
    <row r="918" spans="1:1" x14ac:dyDescent="0.2">
      <c r="A918" s="21"/>
    </row>
    <row r="919" spans="1:1" x14ac:dyDescent="0.2">
      <c r="A919" s="21"/>
    </row>
    <row r="920" spans="1:1" x14ac:dyDescent="0.2">
      <c r="A920" s="21"/>
    </row>
    <row r="921" spans="1:1" x14ac:dyDescent="0.2">
      <c r="A921" s="21"/>
    </row>
    <row r="922" spans="1:1" x14ac:dyDescent="0.2">
      <c r="A922" s="21"/>
    </row>
    <row r="923" spans="1:1" x14ac:dyDescent="0.2">
      <c r="A923" s="21"/>
    </row>
    <row r="924" spans="1:1" x14ac:dyDescent="0.2">
      <c r="A924" s="21"/>
    </row>
    <row r="925" spans="1:1" x14ac:dyDescent="0.2">
      <c r="A925" s="21"/>
    </row>
    <row r="926" spans="1:1" x14ac:dyDescent="0.2">
      <c r="A926" s="21"/>
    </row>
    <row r="927" spans="1:1" x14ac:dyDescent="0.2">
      <c r="A927" s="21"/>
    </row>
    <row r="928" spans="1:1" x14ac:dyDescent="0.2">
      <c r="A928" s="21"/>
    </row>
    <row r="929" spans="1:1" x14ac:dyDescent="0.2">
      <c r="A929" s="21"/>
    </row>
    <row r="930" spans="1:1" x14ac:dyDescent="0.2">
      <c r="A930" s="21"/>
    </row>
    <row r="931" spans="1:1" x14ac:dyDescent="0.2">
      <c r="A931" s="21"/>
    </row>
    <row r="932" spans="1:1" x14ac:dyDescent="0.2">
      <c r="A932" s="21"/>
    </row>
    <row r="933" spans="1:1" x14ac:dyDescent="0.2">
      <c r="A933" s="21"/>
    </row>
    <row r="934" spans="1:1" x14ac:dyDescent="0.2">
      <c r="A934" s="21"/>
    </row>
    <row r="935" spans="1:1" x14ac:dyDescent="0.2">
      <c r="A935" s="21"/>
    </row>
    <row r="936" spans="1:1" x14ac:dyDescent="0.2">
      <c r="A936" s="21"/>
    </row>
    <row r="937" spans="1:1" x14ac:dyDescent="0.2">
      <c r="A937" s="21"/>
    </row>
    <row r="938" spans="1:1" x14ac:dyDescent="0.2">
      <c r="A938" s="21"/>
    </row>
    <row r="939" spans="1:1" x14ac:dyDescent="0.2">
      <c r="A939" s="21"/>
    </row>
    <row r="940" spans="1:1" x14ac:dyDescent="0.2">
      <c r="A940" s="21"/>
    </row>
    <row r="941" spans="1:1" x14ac:dyDescent="0.2">
      <c r="A941" s="21"/>
    </row>
    <row r="942" spans="1:1" x14ac:dyDescent="0.2">
      <c r="A942" s="21"/>
    </row>
    <row r="943" spans="1:1" x14ac:dyDescent="0.2">
      <c r="A943" s="21"/>
    </row>
    <row r="944" spans="1:1" x14ac:dyDescent="0.2">
      <c r="A944" s="2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 Activities - Jibble Repo</vt:lpstr>
      <vt:lpstr>Internal Activities - Jibble Re</vt:lpstr>
      <vt:lpstr>Clients - Invoiced Amounts</vt:lpstr>
      <vt:lpstr>Employee Salaries</vt:lpstr>
      <vt:lpstr>Rate 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2019-08-29T21:12:14Z</dcterms:created>
  <dcterms:modified xsi:type="dcterms:W3CDTF">2019-08-29T21:12:15Z</dcterms:modified>
</cp:coreProperties>
</file>