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/Desktop/EKS The Bridge/Repositorio/My projects/Genome/"/>
    </mc:Choice>
  </mc:AlternateContent>
  <xr:revisionPtr revIDLastSave="0" documentId="8_{5C321E8F-5257-174E-89B4-349470505F9B}" xr6:coauthVersionLast="46" xr6:coauthVersionMax="46" xr10:uidLastSave="{00000000-0000-0000-0000-000000000000}"/>
  <bookViews>
    <workbookView xWindow="-260" yWindow="460" windowWidth="38400" windowHeight="19540" activeTab="3" xr2:uid="{EDA14BE3-4C26-D043-B0E7-3FC9622AE0CC}"/>
  </bookViews>
  <sheets>
    <sheet name="CVDs and CHDs" sheetId="2" r:id="rId1"/>
    <sheet name="Diabetes" sheetId="3" r:id="rId2"/>
    <sheet name="Health spending country" sheetId="4" r:id="rId3"/>
    <sheet name="Alzheimer's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2" l="1"/>
  <c r="G2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" i="2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7" i="5"/>
  <c r="B7" i="4"/>
  <c r="B3" i="4"/>
  <c r="B4" i="4"/>
  <c r="B5" i="4"/>
  <c r="B6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C3" i="3"/>
  <c r="C4" i="3"/>
  <c r="C5" i="3"/>
  <c r="C6" i="3"/>
  <c r="C7" i="3"/>
  <c r="C8" i="3"/>
  <c r="C9" i="3"/>
  <c r="C10" i="3"/>
  <c r="C11" i="3"/>
  <c r="C2" i="3"/>
</calcChain>
</file>

<file path=xl/sharedStrings.xml><?xml version="1.0" encoding="utf-8"?>
<sst xmlns="http://schemas.openxmlformats.org/spreadsheetml/2006/main" count="266" uniqueCount="198">
  <si>
    <t>CVDs</t>
  </si>
  <si>
    <t>https://academic.oup.com/eurheartj/article/27/13/1610/636758</t>
  </si>
  <si>
    <t xml:space="preserve">Download this table </t>
  </si>
  <si>
    <t>https://academic.oup.com/view-large/84292057</t>
  </si>
  <si>
    <t>Mean annual health expenditure per person with diabetes (USD), people aged 20–79</t>
  </si>
  <si>
    <t>https://www.diabetesresearchclinicalpractice.com/article/S0168-8227(20)30138-8/fulltext</t>
  </si>
  <si>
    <t>https://data.oecd.org/healthres/health-spending.htm#indicator-chart</t>
  </si>
  <si>
    <t>https://www.alzheimer-europe.org/Research/European-Collaboration-on-Dementia/Cost-of-dementia/Other-European-cost-of-illness-estimates</t>
  </si>
  <si>
    <t>Austria </t>
  </si>
  <si>
    <t>247 </t>
  </si>
  <si>
    <t>11.4 </t>
  </si>
  <si>
    <t>55 </t>
  </si>
  <si>
    <t>2.5 </t>
  </si>
  <si>
    <t>Belgium </t>
  </si>
  <si>
    <t>199 </t>
  </si>
  <si>
    <t>8.5 </t>
  </si>
  <si>
    <t>50 </t>
  </si>
  <si>
    <t>2.1 </t>
  </si>
  <si>
    <t>34 </t>
  </si>
  <si>
    <t>1.4 </t>
  </si>
  <si>
    <t>Cyprus </t>
  </si>
  <si>
    <t>67 </t>
  </si>
  <si>
    <t>6.7 </t>
  </si>
  <si>
    <t>19 </t>
  </si>
  <si>
    <t>21 </t>
  </si>
  <si>
    <t>1.9 </t>
  </si>
  <si>
    <t>11 </t>
  </si>
  <si>
    <t>Czech Republic </t>
  </si>
  <si>
    <t>83 </t>
  </si>
  <si>
    <t>14.3 </t>
  </si>
  <si>
    <t>3.6 </t>
  </si>
  <si>
    <t>14 </t>
  </si>
  <si>
    <t>2.4 </t>
  </si>
  <si>
    <t>Denmark </t>
  </si>
  <si>
    <t>215 </t>
  </si>
  <si>
    <t>7.0 </t>
  </si>
  <si>
    <t>53 </t>
  </si>
  <si>
    <t>1.7 </t>
  </si>
  <si>
    <t>52 </t>
  </si>
  <si>
    <t>Estonia </t>
  </si>
  <si>
    <t>16.8 </t>
  </si>
  <si>
    <t>20 </t>
  </si>
  <si>
    <t>3.5 </t>
  </si>
  <si>
    <t>Finland </t>
  </si>
  <si>
    <t>235 </t>
  </si>
  <si>
    <t>11.8 </t>
  </si>
  <si>
    <t>2.8 </t>
  </si>
  <si>
    <t>32 </t>
  </si>
  <si>
    <t>France </t>
  </si>
  <si>
    <t>212 </t>
  </si>
  <si>
    <t>8.4 </t>
  </si>
  <si>
    <t>24 </t>
  </si>
  <si>
    <t>22 </t>
  </si>
  <si>
    <t>Germany </t>
  </si>
  <si>
    <t>423 </t>
  </si>
  <si>
    <t>15.0 </t>
  </si>
  <si>
    <t>84 </t>
  </si>
  <si>
    <t>3.0 </t>
  </si>
  <si>
    <t>Greece </t>
  </si>
  <si>
    <t>140 </t>
  </si>
  <si>
    <t>10.6 </t>
  </si>
  <si>
    <t>Hungary </t>
  </si>
  <si>
    <t>9.3 </t>
  </si>
  <si>
    <t>2.0 </t>
  </si>
  <si>
    <t>Ireland </t>
  </si>
  <si>
    <t>108 </t>
  </si>
  <si>
    <t>4.4 </t>
  </si>
  <si>
    <t>30 </t>
  </si>
  <si>
    <t>1.2 </t>
  </si>
  <si>
    <t>Italy </t>
  </si>
  <si>
    <t>204 </t>
  </si>
  <si>
    <t>48 </t>
  </si>
  <si>
    <t>Latvia </t>
  </si>
  <si>
    <t>11.5 </t>
  </si>
  <si>
    <t>8 </t>
  </si>
  <si>
    <t>3.7 </t>
  </si>
  <si>
    <t>Lithuania </t>
  </si>
  <si>
    <t>43 </t>
  </si>
  <si>
    <t>16.2 </t>
  </si>
  <si>
    <t>12 </t>
  </si>
  <si>
    <t>Luxembourg </t>
  </si>
  <si>
    <t>255 </t>
  </si>
  <si>
    <t>7.7 </t>
  </si>
  <si>
    <t>64 </t>
  </si>
  <si>
    <t>23 </t>
  </si>
  <si>
    <t>Malta </t>
  </si>
  <si>
    <t>6 </t>
  </si>
  <si>
    <t>0.6 </t>
  </si>
  <si>
    <t>The Netherlands </t>
  </si>
  <si>
    <t>260 </t>
  </si>
  <si>
    <t>10.2 </t>
  </si>
  <si>
    <t>70 </t>
  </si>
  <si>
    <t>2.7 </t>
  </si>
  <si>
    <t>71 </t>
  </si>
  <si>
    <t>Poland </t>
  </si>
  <si>
    <t>46 </t>
  </si>
  <si>
    <t>15.6 </t>
  </si>
  <si>
    <t>4.6 </t>
  </si>
  <si>
    <t>Portugal </t>
  </si>
  <si>
    <t>93 </t>
  </si>
  <si>
    <t>8.0 </t>
  </si>
  <si>
    <t>Slovakia </t>
  </si>
  <si>
    <t>17.0 </t>
  </si>
  <si>
    <t>18 </t>
  </si>
  <si>
    <t>5.9 </t>
  </si>
  <si>
    <t>2.6 </t>
  </si>
  <si>
    <t>Slovenia </t>
  </si>
  <si>
    <t>80 </t>
  </si>
  <si>
    <t>7.9 </t>
  </si>
  <si>
    <t>16 </t>
  </si>
  <si>
    <t>1.6 </t>
  </si>
  <si>
    <t>Spain </t>
  </si>
  <si>
    <t>97 </t>
  </si>
  <si>
    <t>7.1 </t>
  </si>
  <si>
    <t>Sweden </t>
  </si>
  <si>
    <t>318 </t>
  </si>
  <si>
    <t>11.6 </t>
  </si>
  <si>
    <t>UK </t>
  </si>
  <si>
    <t>352 </t>
  </si>
  <si>
    <t>17.1 </t>
  </si>
  <si>
    <t>4.1 </t>
  </si>
  <si>
    <t>Total EU </t>
  </si>
  <si>
    <t>230 </t>
  </si>
  <si>
    <t>12.0 </t>
  </si>
  <si>
    <t>Country</t>
  </si>
  <si>
    <t>CHD</t>
  </si>
  <si>
    <t>Cost per capita (€)</t>
  </si>
  <si>
    <t>Cost per capita PPP (€)</t>
  </si>
  <si>
    <t>% of total health expenditure</t>
  </si>
  <si>
    <t>United States of America</t>
  </si>
  <si>
    <t>Switzerland</t>
  </si>
  <si>
    <t>Norway</t>
  </si>
  <si>
    <t>Germany</t>
  </si>
  <si>
    <t>Luxembourg</t>
  </si>
  <si>
    <t>Sweden</t>
  </si>
  <si>
    <t>Ireland</t>
  </si>
  <si>
    <t>France</t>
  </si>
  <si>
    <t>Iceland</t>
  </si>
  <si>
    <t>Denmark</t>
  </si>
  <si>
    <t>Netherlands</t>
  </si>
  <si>
    <t>Austria</t>
  </si>
  <si>
    <t>Country or territory</t>
  </si>
  <si>
    <t>usd to € 26/04/2021</t>
  </si>
  <si>
    <t>€</t>
  </si>
  <si>
    <t>USD</t>
  </si>
  <si>
    <t>Mean annual health expenditure per person with diabetes (€), people aged 20–79</t>
  </si>
  <si>
    <t>AUT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</si>
  <si>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</si>
  <si>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</si>
  <si>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</si>
  <si>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</si>
  <si>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</si>
  <si>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</si>
  <si>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</si>
  <si>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</si>
  <si>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</si>
  <si>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</si>
  <si>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LUX</t>
  </si>
  <si>
    <t>NLD</t>
  </si>
  <si>
    <t>POL</t>
  </si>
  <si>
    <t>PRT</t>
  </si>
  <si>
    <t>SVK</t>
  </si>
  <si>
    <t>ESP</t>
  </si>
  <si>
    <t>SWE</t>
  </si>
  <si>
    <t>EST</t>
  </si>
  <si>
    <t>SVN</t>
  </si>
  <si>
    <t>LVA</t>
  </si>
  <si>
    <t>LTU</t>
  </si>
  <si>
    <t>CYP</t>
  </si>
  <si>
    <t>MLT</t>
  </si>
  <si>
    <t>4501.36</t>
  </si>
  <si>
    <t>Goverment/Compulsory health spending Europe €</t>
  </si>
  <si>
    <t>Country code</t>
  </si>
  <si>
    <t>Cost per case</t>
  </si>
  <si>
    <t>€ PPSs 2004</t>
  </si>
  <si>
    <t>Belgium</t>
  </si>
  <si>
    <t>Cyprys</t>
  </si>
  <si>
    <t>Czech Republic</t>
  </si>
  <si>
    <t>Estonia</t>
  </si>
  <si>
    <t>Finland</t>
  </si>
  <si>
    <t>Greece</t>
  </si>
  <si>
    <t>Hungary</t>
  </si>
  <si>
    <t>Italy</t>
  </si>
  <si>
    <t>Latvia</t>
  </si>
  <si>
    <t>Lithuania</t>
  </si>
  <si>
    <t>Malta</t>
  </si>
  <si>
    <t>Poland</t>
  </si>
  <si>
    <t>Portugal</t>
  </si>
  <si>
    <t>Slovakia</t>
  </si>
  <si>
    <t>Slovenia</t>
  </si>
  <si>
    <t>Spain</t>
  </si>
  <si>
    <t>UK</t>
  </si>
  <si>
    <t>Europé</t>
  </si>
  <si>
    <t>COI = cost of illness</t>
  </si>
  <si>
    <t>For 2019 from 2004 30% increase in cost</t>
  </si>
  <si>
    <t>https://www.ine.es/varipc/verVariaciones.do;jsessionid=6FB4FE179D59ABC8E844857178DF80A3.varipc03?idmesini=3&amp;anyoini=2004&amp;idmesfin=3&amp;anyofin=2019&amp;ntipo=1&amp;enviar=Calculate</t>
  </si>
  <si>
    <t>Cost per capita ( €)</t>
  </si>
  <si>
    <t>CHDs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</si>
</sst>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71E72"/>
      <name val="Helvetica"/>
      <family val="2"/>
    </font>
    <font>
      <sz val="12"/>
      <color rgb="FF2A2A2A"/>
      <name val="Inherit"/>
    </font>
    <font>
      <b/>
      <sz val="12"/>
      <color rgb="FF2A2A2A"/>
      <name val="Inherit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" fontId="6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7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ic.oup.com/eurheartj/article/27/13/1610/636758" TargetMode="External"/><Relationship Id="rId1" Type="http://schemas.openxmlformats.org/officeDocument/2006/relationships/hyperlink" Target="https://academic.oup.com/view-large/842920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abetesresearchclinicalpractice.com/article/S0168-8227(20)30138-8/fullte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oecd.org/healthres/health-spending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heimer-europe.org/Research/European-Collaboration-on-Dementia/Cost-of-dementia/Other-European-cost-of-illness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BAC0-E462-4D42-8149-D0E1F53E3568}">
  <dimension ref="A1:I40"/>
  <sheetViews>
    <sheetView workbookViewId="0">
      <selection activeCell="C38" sqref="C38"/>
    </sheetView>
  </sheetViews>
  <sheetFormatPr baseColWidth="10" defaultRowHeight="16"/>
  <cols>
    <col min="1" max="1" width="18.1640625" bestFit="1" customWidth="1"/>
    <col min="2" max="2" width="55.83203125" hidden="1" customWidth="1"/>
    <col min="3" max="3" width="55.83203125" customWidth="1"/>
    <col min="4" max="4" width="27.5" hidden="1" customWidth="1"/>
    <col min="5" max="5" width="28.6640625" bestFit="1" customWidth="1"/>
    <col min="6" max="6" width="22.83203125" hidden="1" customWidth="1"/>
    <col min="7" max="7" width="27.5" hidden="1" customWidth="1"/>
    <col min="8" max="8" width="27.5" customWidth="1"/>
    <col min="9" max="9" width="28.6640625" bestFit="1" customWidth="1"/>
    <col min="10" max="10" width="27" bestFit="1" customWidth="1"/>
    <col min="11" max="11" width="23.83203125" bestFit="1" customWidth="1"/>
    <col min="12" max="12" width="28.6640625" bestFit="1" customWidth="1"/>
  </cols>
  <sheetData>
    <row r="1" spans="1:9">
      <c r="A1" s="4" t="s">
        <v>124</v>
      </c>
      <c r="B1" s="4" t="s">
        <v>0</v>
      </c>
      <c r="C1" s="4" t="s">
        <v>0</v>
      </c>
      <c r="F1" s="4" t="s">
        <v>125</v>
      </c>
      <c r="H1" t="s">
        <v>197</v>
      </c>
    </row>
    <row r="2" spans="1:9">
      <c r="B2" s="4" t="s">
        <v>196</v>
      </c>
      <c r="C2" s="4" t="s">
        <v>127</v>
      </c>
      <c r="E2" s="4" t="s">
        <v>128</v>
      </c>
      <c r="F2" s="4" t="s">
        <v>126</v>
      </c>
      <c r="G2" s="4" t="s">
        <v>127</v>
      </c>
      <c r="H2" s="4" t="s">
        <v>127</v>
      </c>
      <c r="I2" s="4" t="s">
        <v>128</v>
      </c>
    </row>
    <row r="3" spans="1:9">
      <c r="A3" s="3" t="s">
        <v>8</v>
      </c>
      <c r="B3" s="3" t="s">
        <v>9</v>
      </c>
      <c r="C3" s="3">
        <f>D3*10</f>
        <v>2310</v>
      </c>
      <c r="D3" s="3">
        <v>231</v>
      </c>
      <c r="E3" s="3" t="s">
        <v>10</v>
      </c>
      <c r="F3" s="3" t="s">
        <v>11</v>
      </c>
      <c r="G3" s="3">
        <v>51</v>
      </c>
      <c r="H3" s="3">
        <f>G3*10</f>
        <v>510</v>
      </c>
      <c r="I3" s="3" t="s">
        <v>12</v>
      </c>
    </row>
    <row r="4" spans="1:9">
      <c r="A4" s="3" t="s">
        <v>13</v>
      </c>
      <c r="B4" s="3" t="s">
        <v>14</v>
      </c>
      <c r="C4" s="3">
        <f>D4*10</f>
        <v>1940</v>
      </c>
      <c r="D4" s="3">
        <v>194</v>
      </c>
      <c r="E4" s="3" t="s">
        <v>15</v>
      </c>
      <c r="F4" s="3" t="s">
        <v>16</v>
      </c>
      <c r="G4" s="3">
        <v>49</v>
      </c>
      <c r="H4" s="3">
        <f t="shared" ref="H4:H27" si="0">G4*10</f>
        <v>490</v>
      </c>
      <c r="I4" s="3" t="s">
        <v>17</v>
      </c>
    </row>
    <row r="5" spans="1:9">
      <c r="A5" s="3" t="s">
        <v>20</v>
      </c>
      <c r="B5" s="3" t="s">
        <v>21</v>
      </c>
      <c r="C5" s="3">
        <f>D5*10</f>
        <v>740</v>
      </c>
      <c r="D5" s="3">
        <v>74</v>
      </c>
      <c r="E5" s="3" t="s">
        <v>22</v>
      </c>
      <c r="F5" s="3" t="s">
        <v>23</v>
      </c>
      <c r="G5" s="3">
        <v>21</v>
      </c>
      <c r="H5" s="3">
        <f t="shared" si="0"/>
        <v>210</v>
      </c>
      <c r="I5" s="3" t="s">
        <v>25</v>
      </c>
    </row>
    <row r="6" spans="1:9">
      <c r="A6" s="3" t="s">
        <v>27</v>
      </c>
      <c r="B6" s="3" t="s">
        <v>28</v>
      </c>
      <c r="C6" s="3">
        <f>D6*10</f>
        <v>1590</v>
      </c>
      <c r="D6" s="3">
        <v>159</v>
      </c>
      <c r="E6" s="3" t="s">
        <v>29</v>
      </c>
      <c r="F6" s="3" t="s">
        <v>24</v>
      </c>
      <c r="G6" s="3">
        <v>40</v>
      </c>
      <c r="H6" s="3">
        <f t="shared" si="0"/>
        <v>400</v>
      </c>
      <c r="I6" s="3" t="s">
        <v>30</v>
      </c>
    </row>
    <row r="7" spans="1:9">
      <c r="A7" s="3" t="s">
        <v>33</v>
      </c>
      <c r="B7" s="3" t="s">
        <v>34</v>
      </c>
      <c r="C7" s="3">
        <f>D7*10</f>
        <v>1620</v>
      </c>
      <c r="D7" s="3">
        <v>162</v>
      </c>
      <c r="E7" s="3" t="s">
        <v>35</v>
      </c>
      <c r="F7" s="3" t="s">
        <v>36</v>
      </c>
      <c r="G7" s="3">
        <v>40</v>
      </c>
      <c r="H7" s="3">
        <f t="shared" si="0"/>
        <v>400</v>
      </c>
      <c r="I7" s="3" t="s">
        <v>37</v>
      </c>
    </row>
    <row r="8" spans="1:9">
      <c r="A8" s="3" t="s">
        <v>39</v>
      </c>
      <c r="B8" s="3" t="s">
        <v>11</v>
      </c>
      <c r="C8" s="3">
        <f>D8*10</f>
        <v>960</v>
      </c>
      <c r="D8" s="3">
        <v>96</v>
      </c>
      <c r="E8" s="3" t="s">
        <v>40</v>
      </c>
      <c r="F8" s="3" t="s">
        <v>26</v>
      </c>
      <c r="G8" s="3">
        <v>20</v>
      </c>
      <c r="H8" s="3">
        <f t="shared" si="0"/>
        <v>200</v>
      </c>
      <c r="I8" s="3" t="s">
        <v>42</v>
      </c>
    </row>
    <row r="9" spans="1:9">
      <c r="A9" s="3" t="s">
        <v>43</v>
      </c>
      <c r="B9" s="3" t="s">
        <v>44</v>
      </c>
      <c r="C9" s="3">
        <f>D9*10</f>
        <v>2080</v>
      </c>
      <c r="D9" s="3">
        <v>208</v>
      </c>
      <c r="E9" s="3" t="s">
        <v>45</v>
      </c>
      <c r="F9" s="3" t="s">
        <v>11</v>
      </c>
      <c r="G9" s="3">
        <v>49</v>
      </c>
      <c r="H9" s="3">
        <f t="shared" si="0"/>
        <v>490</v>
      </c>
      <c r="I9" s="3" t="s">
        <v>46</v>
      </c>
    </row>
    <row r="10" spans="1:9">
      <c r="A10" s="3" t="s">
        <v>48</v>
      </c>
      <c r="B10" s="3" t="s">
        <v>49</v>
      </c>
      <c r="C10" s="3">
        <f>D10*10</f>
        <v>1980</v>
      </c>
      <c r="D10" s="3">
        <v>198</v>
      </c>
      <c r="E10" s="3" t="s">
        <v>50</v>
      </c>
      <c r="F10" s="3" t="s">
        <v>18</v>
      </c>
      <c r="G10" s="3">
        <v>32</v>
      </c>
      <c r="H10" s="3">
        <f t="shared" si="0"/>
        <v>320</v>
      </c>
      <c r="I10" s="3" t="s">
        <v>19</v>
      </c>
    </row>
    <row r="11" spans="1:9">
      <c r="A11" s="3" t="s">
        <v>53</v>
      </c>
      <c r="B11" s="3" t="s">
        <v>54</v>
      </c>
      <c r="C11" s="3">
        <f>D11*10</f>
        <v>3790</v>
      </c>
      <c r="D11" s="3">
        <v>379</v>
      </c>
      <c r="E11" s="3" t="s">
        <v>55</v>
      </c>
      <c r="F11" s="3" t="s">
        <v>56</v>
      </c>
      <c r="G11" s="3">
        <v>75</v>
      </c>
      <c r="H11" s="3">
        <f t="shared" si="0"/>
        <v>750</v>
      </c>
      <c r="I11" s="3" t="s">
        <v>57</v>
      </c>
    </row>
    <row r="12" spans="1:9">
      <c r="A12" s="3" t="s">
        <v>58</v>
      </c>
      <c r="B12" s="3" t="s">
        <v>59</v>
      </c>
      <c r="C12" s="3">
        <f>D12*10</f>
        <v>1740</v>
      </c>
      <c r="D12" s="3">
        <v>174</v>
      </c>
      <c r="E12" s="3" t="s">
        <v>60</v>
      </c>
      <c r="F12" s="3" t="s">
        <v>47</v>
      </c>
      <c r="G12" s="3">
        <v>40</v>
      </c>
      <c r="H12" s="3">
        <f t="shared" si="0"/>
        <v>400</v>
      </c>
      <c r="I12" s="3" t="s">
        <v>32</v>
      </c>
    </row>
    <row r="13" spans="1:9">
      <c r="A13" s="3" t="s">
        <v>61</v>
      </c>
      <c r="B13" s="3" t="s">
        <v>38</v>
      </c>
      <c r="C13" s="3">
        <f>D13*10</f>
        <v>960</v>
      </c>
      <c r="D13" s="3">
        <v>96</v>
      </c>
      <c r="E13" s="3" t="s">
        <v>62</v>
      </c>
      <c r="F13" s="3" t="s">
        <v>26</v>
      </c>
      <c r="G13" s="3">
        <v>20</v>
      </c>
      <c r="H13" s="3">
        <f t="shared" si="0"/>
        <v>200</v>
      </c>
      <c r="I13" s="3" t="s">
        <v>63</v>
      </c>
    </row>
    <row r="14" spans="1:9">
      <c r="A14" s="3" t="s">
        <v>64</v>
      </c>
      <c r="B14" s="3" t="s">
        <v>65</v>
      </c>
      <c r="C14" s="3">
        <f>D14*10</f>
        <v>910</v>
      </c>
      <c r="D14" s="3">
        <v>91</v>
      </c>
      <c r="E14" s="3" t="s">
        <v>66</v>
      </c>
      <c r="F14" s="3" t="s">
        <v>67</v>
      </c>
      <c r="G14" s="3">
        <v>25</v>
      </c>
      <c r="H14" s="3">
        <f t="shared" si="0"/>
        <v>250</v>
      </c>
      <c r="I14" s="3" t="s">
        <v>68</v>
      </c>
    </row>
    <row r="15" spans="1:9">
      <c r="A15" s="3" t="s">
        <v>69</v>
      </c>
      <c r="B15" s="3" t="s">
        <v>70</v>
      </c>
      <c r="C15" s="3">
        <f>D15*10</f>
        <v>2060</v>
      </c>
      <c r="D15" s="3">
        <v>206</v>
      </c>
      <c r="E15" s="3" t="s">
        <v>60</v>
      </c>
      <c r="F15" s="3" t="s">
        <v>71</v>
      </c>
      <c r="G15" s="3">
        <v>48</v>
      </c>
      <c r="H15" s="3">
        <f t="shared" si="0"/>
        <v>480</v>
      </c>
      <c r="I15" s="3" t="s">
        <v>12</v>
      </c>
    </row>
    <row r="16" spans="1:9">
      <c r="A16" s="3" t="s">
        <v>72</v>
      </c>
      <c r="B16" s="3" t="s">
        <v>51</v>
      </c>
      <c r="C16" s="3">
        <f>D16*10</f>
        <v>510</v>
      </c>
      <c r="D16" s="3">
        <v>51</v>
      </c>
      <c r="E16" s="3" t="s">
        <v>73</v>
      </c>
      <c r="F16" s="3" t="s">
        <v>74</v>
      </c>
      <c r="G16" s="3">
        <v>17</v>
      </c>
      <c r="H16" s="3">
        <f t="shared" si="0"/>
        <v>170</v>
      </c>
      <c r="I16" s="3" t="s">
        <v>75</v>
      </c>
    </row>
    <row r="17" spans="1:9">
      <c r="A17" s="3" t="s">
        <v>76</v>
      </c>
      <c r="B17" s="3" t="s">
        <v>77</v>
      </c>
      <c r="C17" s="3">
        <f>D17*10</f>
        <v>900</v>
      </c>
      <c r="D17" s="3">
        <v>90</v>
      </c>
      <c r="E17" s="3" t="s">
        <v>78</v>
      </c>
      <c r="F17" s="3" t="s">
        <v>79</v>
      </c>
      <c r="G17" s="3">
        <v>25</v>
      </c>
      <c r="H17" s="3">
        <f t="shared" si="0"/>
        <v>250</v>
      </c>
      <c r="I17" s="3" t="s">
        <v>66</v>
      </c>
    </row>
    <row r="18" spans="1:9">
      <c r="A18" s="3" t="s">
        <v>80</v>
      </c>
      <c r="B18" s="3" t="s">
        <v>81</v>
      </c>
      <c r="C18" s="3">
        <f>D18*10</f>
        <v>2200</v>
      </c>
      <c r="D18" s="3">
        <v>220</v>
      </c>
      <c r="E18" s="3" t="s">
        <v>82</v>
      </c>
      <c r="F18" s="3" t="s">
        <v>83</v>
      </c>
      <c r="G18" s="3">
        <v>55</v>
      </c>
      <c r="H18" s="3">
        <f t="shared" si="0"/>
        <v>550</v>
      </c>
      <c r="I18" s="3" t="s">
        <v>25</v>
      </c>
    </row>
    <row r="19" spans="1:9">
      <c r="A19" s="3" t="s">
        <v>85</v>
      </c>
      <c r="B19" s="3" t="s">
        <v>52</v>
      </c>
      <c r="C19" s="3">
        <f>D19*10</f>
        <v>380</v>
      </c>
      <c r="D19" s="3">
        <v>38</v>
      </c>
      <c r="E19" s="3" t="s">
        <v>63</v>
      </c>
      <c r="F19" s="3" t="s">
        <v>86</v>
      </c>
      <c r="G19" s="3">
        <v>11</v>
      </c>
      <c r="H19" s="3">
        <f t="shared" si="0"/>
        <v>110</v>
      </c>
      <c r="I19" s="3" t="s">
        <v>87</v>
      </c>
    </row>
    <row r="20" spans="1:9">
      <c r="A20" s="3" t="s">
        <v>88</v>
      </c>
      <c r="B20" s="3" t="s">
        <v>89</v>
      </c>
      <c r="C20" s="3">
        <f>D20*10</f>
        <v>2400</v>
      </c>
      <c r="D20" s="3">
        <v>240</v>
      </c>
      <c r="E20" s="3" t="s">
        <v>90</v>
      </c>
      <c r="F20" s="3" t="s">
        <v>91</v>
      </c>
      <c r="G20" s="3">
        <v>65</v>
      </c>
      <c r="H20" s="3">
        <f t="shared" si="0"/>
        <v>650</v>
      </c>
      <c r="I20" s="3" t="s">
        <v>92</v>
      </c>
    </row>
    <row r="21" spans="1:9">
      <c r="A21" s="3" t="s">
        <v>94</v>
      </c>
      <c r="B21" s="3" t="s">
        <v>95</v>
      </c>
      <c r="C21" s="3">
        <f>D21*10</f>
        <v>1000</v>
      </c>
      <c r="D21" s="3">
        <v>100</v>
      </c>
      <c r="E21" s="3" t="s">
        <v>96</v>
      </c>
      <c r="F21" s="3" t="s">
        <v>31</v>
      </c>
      <c r="G21" s="3">
        <v>30</v>
      </c>
      <c r="H21" s="3">
        <f t="shared" si="0"/>
        <v>300</v>
      </c>
      <c r="I21" s="3" t="s">
        <v>97</v>
      </c>
    </row>
    <row r="22" spans="1:9">
      <c r="A22" s="3" t="s">
        <v>98</v>
      </c>
      <c r="B22" s="3" t="s">
        <v>99</v>
      </c>
      <c r="C22" s="3">
        <f>D22*10</f>
        <v>1190</v>
      </c>
      <c r="D22" s="3">
        <v>119</v>
      </c>
      <c r="E22" s="3" t="s">
        <v>100</v>
      </c>
      <c r="F22" s="3" t="s">
        <v>41</v>
      </c>
      <c r="G22" s="3">
        <v>25</v>
      </c>
      <c r="H22" s="3">
        <f t="shared" si="0"/>
        <v>250</v>
      </c>
      <c r="I22" s="3" t="s">
        <v>37</v>
      </c>
    </row>
    <row r="23" spans="1:9">
      <c r="A23" s="3" t="s">
        <v>101</v>
      </c>
      <c r="B23" s="3" t="s">
        <v>38</v>
      </c>
      <c r="C23" s="3">
        <f>D23*10</f>
        <v>1070</v>
      </c>
      <c r="D23" s="3">
        <v>107</v>
      </c>
      <c r="E23" s="3" t="s">
        <v>102</v>
      </c>
      <c r="F23" s="3" t="s">
        <v>103</v>
      </c>
      <c r="G23" s="3">
        <v>37</v>
      </c>
      <c r="H23" s="3">
        <f t="shared" si="0"/>
        <v>370</v>
      </c>
      <c r="I23" s="3" t="s">
        <v>104</v>
      </c>
    </row>
    <row r="24" spans="1:9">
      <c r="A24" s="3" t="s">
        <v>106</v>
      </c>
      <c r="B24" s="3" t="s">
        <v>107</v>
      </c>
      <c r="C24" s="3">
        <f>D24*10</f>
        <v>1130</v>
      </c>
      <c r="D24" s="3">
        <v>113</v>
      </c>
      <c r="E24" s="3" t="s">
        <v>108</v>
      </c>
      <c r="F24" s="3" t="s">
        <v>109</v>
      </c>
      <c r="G24" s="3">
        <v>23</v>
      </c>
      <c r="H24" s="3">
        <f t="shared" si="0"/>
        <v>230</v>
      </c>
      <c r="I24" s="3" t="s">
        <v>110</v>
      </c>
    </row>
    <row r="25" spans="1:9">
      <c r="A25" s="3" t="s">
        <v>111</v>
      </c>
      <c r="B25" s="3" t="s">
        <v>112</v>
      </c>
      <c r="C25" s="3">
        <f>D25*10</f>
        <v>1110</v>
      </c>
      <c r="D25" s="3">
        <v>111</v>
      </c>
      <c r="E25" s="3" t="s">
        <v>113</v>
      </c>
      <c r="F25" s="3" t="s">
        <v>84</v>
      </c>
      <c r="G25" s="3">
        <v>26</v>
      </c>
      <c r="H25" s="3">
        <f t="shared" si="0"/>
        <v>260</v>
      </c>
      <c r="I25" s="3" t="s">
        <v>37</v>
      </c>
    </row>
    <row r="26" spans="1:9">
      <c r="A26" s="3" t="s">
        <v>114</v>
      </c>
      <c r="B26" s="3" t="s">
        <v>115</v>
      </c>
      <c r="C26" s="3">
        <f>D26*10</f>
        <v>2610</v>
      </c>
      <c r="D26" s="3">
        <v>261</v>
      </c>
      <c r="E26" s="3" t="s">
        <v>116</v>
      </c>
      <c r="F26" s="3" t="s">
        <v>93</v>
      </c>
      <c r="G26" s="3">
        <v>58</v>
      </c>
      <c r="H26" s="3">
        <f t="shared" si="0"/>
        <v>580</v>
      </c>
      <c r="I26" s="3" t="s">
        <v>105</v>
      </c>
    </row>
    <row r="27" spans="1:9">
      <c r="A27" s="3" t="s">
        <v>117</v>
      </c>
      <c r="B27" s="3" t="s">
        <v>118</v>
      </c>
      <c r="C27" s="3">
        <f>D27*10</f>
        <v>3420</v>
      </c>
      <c r="D27" s="3">
        <v>342</v>
      </c>
      <c r="E27" s="3" t="s">
        <v>119</v>
      </c>
      <c r="F27" s="3" t="s">
        <v>56</v>
      </c>
      <c r="G27" s="3">
        <v>82</v>
      </c>
      <c r="H27" s="3">
        <f t="shared" si="0"/>
        <v>820</v>
      </c>
      <c r="I27" s="3" t="s">
        <v>120</v>
      </c>
    </row>
    <row r="28" spans="1:9">
      <c r="A28" s="3" t="s">
        <v>121</v>
      </c>
      <c r="B28" s="3" t="s">
        <v>122</v>
      </c>
      <c r="C28" s="3">
        <f>D28*10</f>
        <v>2300</v>
      </c>
      <c r="D28" s="3">
        <v>230</v>
      </c>
      <c r="E28" s="3" t="s">
        <v>123</v>
      </c>
      <c r="F28" s="3" t="s">
        <v>16</v>
      </c>
      <c r="G28" s="3">
        <f>SUM(G3,G27)</f>
        <v>133</v>
      </c>
      <c r="H28" s="3">
        <f>SUM(H3,H27)</f>
        <v>1330</v>
      </c>
      <c r="I28" s="3" t="s">
        <v>105</v>
      </c>
    </row>
    <row r="35" spans="1:3">
      <c r="B35">
        <v>2003</v>
      </c>
    </row>
    <row r="39" spans="1:3">
      <c r="A39" t="s">
        <v>0</v>
      </c>
      <c r="B39" s="1" t="s">
        <v>1</v>
      </c>
      <c r="C39" s="1"/>
    </row>
    <row r="40" spans="1:3">
      <c r="A40" t="s">
        <v>2</v>
      </c>
      <c r="B40" s="1" t="s">
        <v>3</v>
      </c>
      <c r="C40" s="1"/>
    </row>
  </sheetData>
  <hyperlinks>
    <hyperlink ref="B40" r:id="rId1" xr:uid="{57DE9605-399C-4544-BE37-81E3A18727A9}"/>
    <hyperlink ref="B39" r:id="rId2" xr:uid="{DD66613B-004A-CD4F-82BF-1EED8AFB99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05-8A19-E445-AE8C-9F3A5D2B3C39}">
  <dimension ref="A1:D40"/>
  <sheetViews>
    <sheetView workbookViewId="0">
      <selection activeCell="B27" sqref="B27"/>
    </sheetView>
  </sheetViews>
  <sheetFormatPr baseColWidth="10" defaultRowHeight="16"/>
  <cols>
    <col min="1" max="1" width="96.6640625" bestFit="1" customWidth="1"/>
    <col min="2" max="2" width="82.83203125" style="9" bestFit="1" customWidth="1"/>
    <col min="3" max="3" width="89.6640625" bestFit="1" customWidth="1"/>
    <col min="4" max="4" width="23.83203125" bestFit="1" customWidth="1"/>
    <col min="5" max="5" width="82.83203125" bestFit="1" customWidth="1"/>
  </cols>
  <sheetData>
    <row r="1" spans="1:3">
      <c r="A1" s="5" t="s">
        <v>141</v>
      </c>
      <c r="B1" s="7" t="s">
        <v>4</v>
      </c>
      <c r="C1" s="5" t="s">
        <v>145</v>
      </c>
    </row>
    <row r="2" spans="1:3">
      <c r="A2" s="6" t="s">
        <v>130</v>
      </c>
      <c r="B2" s="8">
        <v>11915</v>
      </c>
      <c r="C2" s="8">
        <f>B2*0.83</f>
        <v>9889.4499999999989</v>
      </c>
    </row>
    <row r="3" spans="1:3">
      <c r="A3" s="6" t="s">
        <v>129</v>
      </c>
      <c r="B3" s="8">
        <v>9505</v>
      </c>
      <c r="C3" s="8">
        <f t="shared" ref="C3:C11" si="0">B3*0.83</f>
        <v>7889.15</v>
      </c>
    </row>
    <row r="4" spans="1:3">
      <c r="A4" s="6" t="s">
        <v>131</v>
      </c>
      <c r="B4" s="8">
        <v>9061</v>
      </c>
      <c r="C4" s="8">
        <f t="shared" si="0"/>
        <v>7520.6299999999992</v>
      </c>
    </row>
    <row r="5" spans="1:3">
      <c r="A5" s="6" t="s">
        <v>133</v>
      </c>
      <c r="B5" s="8">
        <v>7977</v>
      </c>
      <c r="C5" s="8">
        <f t="shared" si="0"/>
        <v>6620.91</v>
      </c>
    </row>
    <row r="6" spans="1:3">
      <c r="A6" s="6" t="s">
        <v>134</v>
      </c>
      <c r="B6" s="8">
        <v>6643</v>
      </c>
      <c r="C6" s="8">
        <f t="shared" si="0"/>
        <v>5513.69</v>
      </c>
    </row>
    <row r="7" spans="1:3">
      <c r="A7" s="6" t="s">
        <v>135</v>
      </c>
      <c r="B7" s="8">
        <v>6597</v>
      </c>
      <c r="C7" s="8">
        <f t="shared" si="0"/>
        <v>5475.5099999999993</v>
      </c>
    </row>
    <row r="8" spans="1:3">
      <c r="A8" s="6" t="s">
        <v>137</v>
      </c>
      <c r="B8" s="8">
        <v>6403</v>
      </c>
      <c r="C8" s="8">
        <f t="shared" si="0"/>
        <v>5314.49</v>
      </c>
    </row>
    <row r="9" spans="1:3">
      <c r="A9" s="6" t="s">
        <v>138</v>
      </c>
      <c r="B9" s="8">
        <v>5521</v>
      </c>
      <c r="C9" s="8">
        <f t="shared" si="0"/>
        <v>4582.4299999999994</v>
      </c>
    </row>
    <row r="10" spans="1:3">
      <c r="A10" s="6" t="s">
        <v>139</v>
      </c>
      <c r="B10" s="8">
        <v>5379</v>
      </c>
      <c r="C10" s="8">
        <f t="shared" si="0"/>
        <v>4464.57</v>
      </c>
    </row>
    <row r="11" spans="1:3">
      <c r="A11" s="6" t="s">
        <v>140</v>
      </c>
      <c r="B11" s="8">
        <v>5259</v>
      </c>
      <c r="C11" s="8">
        <f t="shared" si="0"/>
        <v>4364.9699999999993</v>
      </c>
    </row>
    <row r="17" spans="1:4">
      <c r="D17" s="3"/>
    </row>
    <row r="18" spans="1:4">
      <c r="D18" s="3"/>
    </row>
    <row r="19" spans="1:4">
      <c r="D19" s="3"/>
    </row>
    <row r="20" spans="1:4">
      <c r="C20" t="s">
        <v>142</v>
      </c>
      <c r="D20" s="3"/>
    </row>
    <row r="21" spans="1:4">
      <c r="C21">
        <v>1</v>
      </c>
      <c r="D21" s="3" t="s">
        <v>144</v>
      </c>
    </row>
    <row r="22" spans="1:4">
      <c r="C22">
        <v>0.83</v>
      </c>
      <c r="D22" s="3" t="s">
        <v>143</v>
      </c>
    </row>
    <row r="23" spans="1:4" ht="18">
      <c r="A23" s="2" t="s">
        <v>4</v>
      </c>
      <c r="D23" s="3"/>
    </row>
    <row r="24" spans="1:4">
      <c r="D24" s="3"/>
    </row>
    <row r="25" spans="1:4">
      <c r="D25" s="3"/>
    </row>
    <row r="26" spans="1:4">
      <c r="D26" s="3"/>
    </row>
    <row r="27" spans="1:4">
      <c r="A27" s="1" t="s">
        <v>5</v>
      </c>
      <c r="D27" s="3"/>
    </row>
    <row r="28" spans="1:4">
      <c r="D28" s="3"/>
    </row>
    <row r="29" spans="1:4">
      <c r="D29" s="3"/>
    </row>
    <row r="30" spans="1:4">
      <c r="D30" s="3"/>
    </row>
    <row r="31" spans="1:4">
      <c r="D31" s="3"/>
    </row>
    <row r="32" spans="1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</sheetData>
  <hyperlinks>
    <hyperlink ref="A27" r:id="rId1" xr:uid="{22EEDE07-383F-9541-AC00-54B1A75117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B311-8C40-8745-B056-E34B5C9A3657}">
  <dimension ref="A1:H38"/>
  <sheetViews>
    <sheetView workbookViewId="0">
      <selection activeCell="E3" sqref="E3"/>
    </sheetView>
  </sheetViews>
  <sheetFormatPr baseColWidth="10" defaultRowHeight="16"/>
  <cols>
    <col min="2" max="2" width="59.5" bestFit="1" customWidth="1"/>
    <col min="6" max="6" width="23.83203125" bestFit="1" customWidth="1"/>
    <col min="8" max="8" width="15" bestFit="1" customWidth="1"/>
  </cols>
  <sheetData>
    <row r="1" spans="1:8">
      <c r="A1" t="s">
        <v>124</v>
      </c>
      <c r="B1" t="s">
        <v>171</v>
      </c>
    </row>
    <row r="2" spans="1:8">
      <c r="A2" s="3" t="s">
        <v>8</v>
      </c>
      <c r="B2">
        <f>F3*0.83</f>
        <v>3653914.81</v>
      </c>
      <c r="C2" t="s">
        <v>143</v>
      </c>
      <c r="E2" t="s">
        <v>172</v>
      </c>
      <c r="F2" t="s">
        <v>144</v>
      </c>
    </row>
    <row r="3" spans="1:8">
      <c r="A3" s="3" t="s">
        <v>13</v>
      </c>
      <c r="B3">
        <f>F4*0.83</f>
        <v>3423504.32</v>
      </c>
      <c r="E3" t="s">
        <v>146</v>
      </c>
      <c r="F3" s="10">
        <v>4402307</v>
      </c>
    </row>
    <row r="4" spans="1:8">
      <c r="A4" s="3" t="s">
        <v>27</v>
      </c>
      <c r="B4">
        <f>F5*0.83</f>
        <v>2370631.8899999997</v>
      </c>
      <c r="E4" t="s">
        <v>147</v>
      </c>
      <c r="F4" s="10">
        <v>4124704</v>
      </c>
    </row>
    <row r="5" spans="1:8">
      <c r="A5" s="3" t="s">
        <v>33</v>
      </c>
      <c r="B5">
        <f>F6*0.83</f>
        <v>3870604.57</v>
      </c>
      <c r="E5" t="s">
        <v>148</v>
      </c>
      <c r="F5" s="10">
        <v>2856183</v>
      </c>
    </row>
    <row r="6" spans="1:8">
      <c r="A6" s="3" t="s">
        <v>43</v>
      </c>
      <c r="B6">
        <f>F7*0.83</f>
        <v>2935260.1399999997</v>
      </c>
      <c r="E6" t="s">
        <v>149</v>
      </c>
      <c r="F6" s="10">
        <v>4663379</v>
      </c>
    </row>
    <row r="7" spans="1:8">
      <c r="A7" s="3" t="s">
        <v>48</v>
      </c>
      <c r="B7">
        <f>450136*0.83</f>
        <v>373612.88</v>
      </c>
      <c r="E7" t="s">
        <v>150</v>
      </c>
      <c r="F7" s="10">
        <v>3536458</v>
      </c>
    </row>
    <row r="8" spans="1:8">
      <c r="A8" s="3" t="s">
        <v>53</v>
      </c>
      <c r="B8">
        <f>F9*0.83</f>
        <v>4687962.84</v>
      </c>
      <c r="E8" t="s">
        <v>151</v>
      </c>
      <c r="F8" s="10" t="s">
        <v>170</v>
      </c>
      <c r="H8" s="3"/>
    </row>
    <row r="9" spans="1:8">
      <c r="A9" s="3" t="s">
        <v>58</v>
      </c>
      <c r="B9">
        <f>F10*0.83</f>
        <v>1171905.22</v>
      </c>
      <c r="E9" t="s">
        <v>152</v>
      </c>
      <c r="F9" s="10">
        <v>5648148</v>
      </c>
      <c r="H9" s="3"/>
    </row>
    <row r="10" spans="1:8">
      <c r="A10" s="3" t="s">
        <v>61</v>
      </c>
      <c r="B10">
        <f>F11*0.83</f>
        <v>1280077.46</v>
      </c>
      <c r="E10" t="s">
        <v>153</v>
      </c>
      <c r="F10" s="10">
        <v>1411934</v>
      </c>
      <c r="H10" s="3"/>
    </row>
    <row r="11" spans="1:8">
      <c r="A11" s="3" t="s">
        <v>64</v>
      </c>
      <c r="B11">
        <f>F12*0.83</f>
        <v>3252406.46</v>
      </c>
      <c r="E11" t="s">
        <v>154</v>
      </c>
      <c r="F11" s="10">
        <v>1542262</v>
      </c>
      <c r="H11" s="3"/>
    </row>
    <row r="12" spans="1:8">
      <c r="A12" s="3" t="s">
        <v>69</v>
      </c>
      <c r="B12">
        <f>F13*0.83</f>
        <v>2245750.09</v>
      </c>
      <c r="E12" t="s">
        <v>155</v>
      </c>
      <c r="F12" s="10">
        <v>3918562</v>
      </c>
      <c r="H12" s="3"/>
    </row>
    <row r="13" spans="1:8">
      <c r="A13" s="3" t="s">
        <v>80</v>
      </c>
      <c r="B13">
        <f>F14*0.83</f>
        <v>3898539.88</v>
      </c>
      <c r="E13" t="s">
        <v>156</v>
      </c>
      <c r="F13" s="10">
        <v>2705723</v>
      </c>
      <c r="H13" s="3"/>
    </row>
    <row r="14" spans="1:8">
      <c r="A14" s="3" t="s">
        <v>88</v>
      </c>
      <c r="B14">
        <f>F15*0.83</f>
        <v>3956266.38</v>
      </c>
      <c r="E14" t="s">
        <v>157</v>
      </c>
      <c r="F14" s="10">
        <v>4697036</v>
      </c>
      <c r="H14" s="3"/>
    </row>
    <row r="15" spans="1:8">
      <c r="A15" s="3" t="s">
        <v>94</v>
      </c>
      <c r="B15">
        <f>F16*0.83</f>
        <v>1301499.76</v>
      </c>
      <c r="E15" t="s">
        <v>158</v>
      </c>
      <c r="F15" s="10">
        <v>4766586</v>
      </c>
      <c r="H15" s="3"/>
    </row>
    <row r="16" spans="1:8">
      <c r="A16" s="3" t="s">
        <v>98</v>
      </c>
      <c r="B16">
        <f>F17*0.83</f>
        <v>1717280.7899999998</v>
      </c>
      <c r="E16" t="s">
        <v>159</v>
      </c>
      <c r="F16" s="10">
        <v>1568072</v>
      </c>
      <c r="H16" s="3"/>
    </row>
    <row r="17" spans="1:8">
      <c r="A17" s="3" t="s">
        <v>101</v>
      </c>
      <c r="B17">
        <f>F18*0.83</f>
        <v>1586853.76</v>
      </c>
      <c r="E17" t="s">
        <v>160</v>
      </c>
      <c r="F17" s="10">
        <v>2069013</v>
      </c>
      <c r="H17" s="3"/>
    </row>
    <row r="18" spans="1:8">
      <c r="A18" s="3" t="s">
        <v>111</v>
      </c>
      <c r="B18">
        <f>F19*0.83</f>
        <v>2124466.34</v>
      </c>
      <c r="E18" t="s">
        <v>161</v>
      </c>
      <c r="F18" s="10">
        <v>1911872</v>
      </c>
      <c r="H18" s="3"/>
    </row>
    <row r="19" spans="1:8">
      <c r="A19" s="3" t="s">
        <v>114</v>
      </c>
      <c r="B19">
        <f>F20*0.83</f>
        <v>4090247.4699999997</v>
      </c>
      <c r="E19" t="s">
        <v>162</v>
      </c>
      <c r="F19" s="10">
        <v>2559598</v>
      </c>
      <c r="H19" s="3"/>
    </row>
    <row r="20" spans="1:8">
      <c r="A20" s="3" t="s">
        <v>39</v>
      </c>
      <c r="B20">
        <f>F21*0.83</f>
        <v>1590617.8099999998</v>
      </c>
      <c r="E20" t="s">
        <v>163</v>
      </c>
      <c r="F20" s="10">
        <v>4928009</v>
      </c>
      <c r="H20" s="3"/>
    </row>
    <row r="21" spans="1:8">
      <c r="A21" s="3" t="s">
        <v>72</v>
      </c>
      <c r="B21">
        <f>F22*0.83</f>
        <v>979012.3899999999</v>
      </c>
      <c r="E21" t="s">
        <v>164</v>
      </c>
      <c r="F21" s="10">
        <v>1916407</v>
      </c>
      <c r="H21" s="3"/>
    </row>
    <row r="22" spans="1:8">
      <c r="A22" s="3" t="s">
        <v>76</v>
      </c>
      <c r="B22">
        <f>F23*0.83</f>
        <v>1468117.28</v>
      </c>
      <c r="E22" t="s">
        <v>166</v>
      </c>
      <c r="F22" s="10">
        <v>1179533</v>
      </c>
      <c r="H22" s="3"/>
    </row>
    <row r="23" spans="1:8">
      <c r="A23" s="3" t="s">
        <v>106</v>
      </c>
      <c r="B23">
        <f>F24*0.83</f>
        <v>1920737.8599999999</v>
      </c>
      <c r="E23" t="s">
        <v>167</v>
      </c>
      <c r="F23" s="10">
        <v>1768816</v>
      </c>
      <c r="H23" s="3"/>
    </row>
    <row r="24" spans="1:8">
      <c r="A24" s="3" t="s">
        <v>20</v>
      </c>
      <c r="B24">
        <f>F25*0.83</f>
        <v>1053128.07</v>
      </c>
      <c r="E24" t="s">
        <v>165</v>
      </c>
      <c r="F24" s="10">
        <v>2314142</v>
      </c>
      <c r="H24" s="3"/>
    </row>
    <row r="25" spans="1:8">
      <c r="A25" s="3" t="s">
        <v>85</v>
      </c>
      <c r="B25">
        <f>F26*0.83</f>
        <v>2299695.11</v>
      </c>
      <c r="E25" t="s">
        <v>168</v>
      </c>
      <c r="F25" s="10">
        <v>1268829</v>
      </c>
      <c r="H25" s="3"/>
    </row>
    <row r="26" spans="1:8">
      <c r="E26" t="s">
        <v>169</v>
      </c>
      <c r="F26" s="10">
        <v>2770717</v>
      </c>
      <c r="H26" s="3"/>
    </row>
    <row r="27" spans="1:8">
      <c r="H27" s="3"/>
    </row>
    <row r="28" spans="1:8">
      <c r="H28" s="3"/>
    </row>
    <row r="29" spans="1:8">
      <c r="F29" s="6" t="s">
        <v>130</v>
      </c>
      <c r="H29" s="3"/>
    </row>
    <row r="30" spans="1:8">
      <c r="F30" s="6" t="s">
        <v>129</v>
      </c>
    </row>
    <row r="31" spans="1:8">
      <c r="F31" s="6" t="s">
        <v>131</v>
      </c>
    </row>
    <row r="32" spans="1:8">
      <c r="A32" s="1" t="s">
        <v>6</v>
      </c>
      <c r="F32" s="6" t="s">
        <v>133</v>
      </c>
    </row>
    <row r="33" spans="6:6">
      <c r="F33" s="6" t="s">
        <v>134</v>
      </c>
    </row>
    <row r="34" spans="6:6">
      <c r="F34" s="6" t="s">
        <v>135</v>
      </c>
    </row>
    <row r="35" spans="6:6">
      <c r="F35" s="6" t="s">
        <v>137</v>
      </c>
    </row>
    <row r="36" spans="6:6">
      <c r="F36" s="6" t="s">
        <v>138</v>
      </c>
    </row>
    <row r="37" spans="6:6">
      <c r="F37" s="6" t="s">
        <v>139</v>
      </c>
    </row>
    <row r="38" spans="6:6">
      <c r="F38" s="6" t="s">
        <v>140</v>
      </c>
    </row>
  </sheetData>
  <hyperlinks>
    <hyperlink ref="A32" r:id="rId1" location="indicator-chart" xr:uid="{771D29ED-6287-D945-889A-9964C81B87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1743-DAD6-0B4E-8AFB-20E3A3278B55}">
  <dimension ref="A1:F35"/>
  <sheetViews>
    <sheetView tabSelected="1" workbookViewId="0">
      <selection activeCell="C5" sqref="C5:C6"/>
    </sheetView>
  </sheetViews>
  <sheetFormatPr baseColWidth="10" defaultRowHeight="16"/>
  <cols>
    <col min="1" max="1" width="123.33203125" bestFit="1" customWidth="1"/>
    <col min="2" max="2" width="15.83203125" bestFit="1" customWidth="1"/>
    <col min="3" max="3" width="38" bestFit="1" customWidth="1"/>
    <col min="4" max="4" width="160.1640625" bestFit="1" customWidth="1"/>
    <col min="5" max="5" width="15.83203125" bestFit="1" customWidth="1"/>
  </cols>
  <sheetData>
    <row r="1" spans="1:6">
      <c r="A1" s="1" t="s">
        <v>7</v>
      </c>
    </row>
    <row r="2" spans="1:6">
      <c r="C2" t="s">
        <v>194</v>
      </c>
      <c r="D2" t="s">
        <v>195</v>
      </c>
    </row>
    <row r="3" spans="1:6">
      <c r="A3" t="s">
        <v>193</v>
      </c>
    </row>
    <row r="5" spans="1:6" ht="18">
      <c r="A5" s="12" t="s">
        <v>124</v>
      </c>
      <c r="B5" s="11" t="s">
        <v>173</v>
      </c>
      <c r="C5" s="12" t="s">
        <v>127</v>
      </c>
      <c r="E5" s="11"/>
      <c r="F5" s="12"/>
    </row>
    <row r="6" spans="1:6" ht="18">
      <c r="A6" s="12"/>
      <c r="B6" s="11" t="s">
        <v>174</v>
      </c>
      <c r="C6" s="12"/>
      <c r="E6" s="11"/>
      <c r="F6" s="12"/>
    </row>
    <row r="7" spans="1:6" ht="18">
      <c r="A7" s="11" t="s">
        <v>140</v>
      </c>
      <c r="B7" s="11">
        <v>13635</v>
      </c>
      <c r="C7" s="11">
        <f>B7*0.3</f>
        <v>4090.5</v>
      </c>
      <c r="E7" s="11"/>
      <c r="F7" s="11"/>
    </row>
    <row r="8" spans="1:6" ht="18">
      <c r="A8" s="11" t="s">
        <v>175</v>
      </c>
      <c r="B8" s="11">
        <v>15435</v>
      </c>
      <c r="C8" s="11">
        <f t="shared" ref="C8:C35" si="0">B8*0.3</f>
        <v>4630.5</v>
      </c>
      <c r="E8" s="11"/>
      <c r="F8" s="11"/>
    </row>
    <row r="9" spans="1:6" ht="18">
      <c r="A9" s="11" t="s">
        <v>176</v>
      </c>
      <c r="B9" s="11">
        <v>9311</v>
      </c>
      <c r="C9" s="11">
        <f t="shared" si="0"/>
        <v>2793.2999999999997</v>
      </c>
      <c r="E9" s="11"/>
      <c r="F9" s="11"/>
    </row>
    <row r="10" spans="1:6" ht="18">
      <c r="A10" s="11" t="s">
        <v>177</v>
      </c>
      <c r="B10" s="11">
        <v>7374</v>
      </c>
      <c r="C10" s="11">
        <f t="shared" si="0"/>
        <v>2212.1999999999998</v>
      </c>
      <c r="E10" s="11"/>
      <c r="F10" s="11"/>
    </row>
    <row r="11" spans="1:6" ht="18">
      <c r="A11" s="11" t="s">
        <v>138</v>
      </c>
      <c r="B11" s="11">
        <v>14690</v>
      </c>
      <c r="C11" s="11">
        <f t="shared" si="0"/>
        <v>4407</v>
      </c>
      <c r="E11" s="11"/>
      <c r="F11" s="11"/>
    </row>
    <row r="12" spans="1:6" ht="18">
      <c r="A12" s="11" t="s">
        <v>178</v>
      </c>
      <c r="B12" s="11">
        <v>3265</v>
      </c>
      <c r="C12" s="11">
        <f t="shared" si="0"/>
        <v>979.5</v>
      </c>
      <c r="E12" s="11"/>
      <c r="F12" s="11"/>
    </row>
    <row r="13" spans="1:6" ht="18">
      <c r="A13" s="11" t="s">
        <v>179</v>
      </c>
      <c r="B13" s="11">
        <v>19480</v>
      </c>
      <c r="C13" s="11">
        <f t="shared" si="0"/>
        <v>5844</v>
      </c>
      <c r="E13" s="11"/>
      <c r="F13" s="11"/>
    </row>
    <row r="14" spans="1:6" ht="18">
      <c r="A14" s="11" t="s">
        <v>136</v>
      </c>
      <c r="B14" s="11">
        <v>6084</v>
      </c>
      <c r="C14" s="11">
        <f t="shared" si="0"/>
        <v>1825.2</v>
      </c>
      <c r="E14" s="11"/>
      <c r="F14" s="11"/>
    </row>
    <row r="15" spans="1:6" ht="18">
      <c r="A15" s="11" t="s">
        <v>132</v>
      </c>
      <c r="B15" s="11">
        <v>12735</v>
      </c>
      <c r="C15" s="11">
        <f t="shared" si="0"/>
        <v>3820.5</v>
      </c>
      <c r="E15" s="11"/>
      <c r="F15" s="11"/>
    </row>
    <row r="16" spans="1:6" ht="18">
      <c r="A16" s="11" t="s">
        <v>180</v>
      </c>
      <c r="B16" s="11">
        <v>10193</v>
      </c>
      <c r="C16" s="11">
        <f t="shared" si="0"/>
        <v>3057.9</v>
      </c>
      <c r="E16" s="11"/>
      <c r="F16" s="11"/>
    </row>
    <row r="17" spans="1:6" ht="18">
      <c r="A17" s="11" t="s">
        <v>181</v>
      </c>
      <c r="B17" s="11">
        <v>7111</v>
      </c>
      <c r="C17" s="11">
        <f t="shared" si="0"/>
        <v>2133.2999999999997</v>
      </c>
      <c r="E17" s="11"/>
      <c r="F17" s="11"/>
    </row>
    <row r="18" spans="1:6" ht="18">
      <c r="A18" s="11" t="s">
        <v>137</v>
      </c>
      <c r="B18" s="11">
        <v>11694</v>
      </c>
      <c r="C18" s="11">
        <f t="shared" si="0"/>
        <v>3508.2</v>
      </c>
      <c r="E18" s="11"/>
      <c r="F18" s="11"/>
    </row>
    <row r="19" spans="1:6" ht="18">
      <c r="A19" s="11" t="s">
        <v>135</v>
      </c>
      <c r="B19" s="11">
        <v>10984</v>
      </c>
      <c r="C19" s="11">
        <f t="shared" si="0"/>
        <v>3295.2</v>
      </c>
      <c r="E19" s="11"/>
      <c r="F19" s="11"/>
    </row>
    <row r="20" spans="1:6" ht="18">
      <c r="A20" s="11" t="s">
        <v>182</v>
      </c>
      <c r="B20" s="11">
        <v>13957</v>
      </c>
      <c r="C20" s="11">
        <f t="shared" si="0"/>
        <v>4187.0999999999995</v>
      </c>
      <c r="E20" s="11"/>
      <c r="F20" s="11"/>
    </row>
    <row r="21" spans="1:6" ht="18">
      <c r="A21" s="11" t="s">
        <v>183</v>
      </c>
      <c r="B21" s="11">
        <v>4144</v>
      </c>
      <c r="C21" s="11">
        <f t="shared" si="0"/>
        <v>1243.2</v>
      </c>
      <c r="E21" s="11"/>
      <c r="F21" s="11"/>
    </row>
    <row r="22" spans="1:6" ht="18">
      <c r="A22" s="11" t="s">
        <v>184</v>
      </c>
      <c r="B22" s="11">
        <v>3758</v>
      </c>
      <c r="C22" s="11">
        <f t="shared" si="0"/>
        <v>1127.3999999999999</v>
      </c>
      <c r="E22" s="11"/>
      <c r="F22" s="11"/>
    </row>
    <row r="23" spans="1:6" ht="18">
      <c r="A23" s="11" t="s">
        <v>133</v>
      </c>
      <c r="B23" s="11">
        <v>17187</v>
      </c>
      <c r="C23" s="11">
        <f t="shared" si="0"/>
        <v>5156.0999999999995</v>
      </c>
      <c r="E23" s="11"/>
      <c r="F23" s="11"/>
    </row>
    <row r="24" spans="1:6" ht="18">
      <c r="A24" s="11" t="s">
        <v>185</v>
      </c>
      <c r="B24" s="11">
        <v>6795</v>
      </c>
      <c r="C24" s="11">
        <f t="shared" si="0"/>
        <v>2038.5</v>
      </c>
      <c r="E24" s="11"/>
      <c r="F24" s="11"/>
    </row>
    <row r="25" spans="1:6" ht="18">
      <c r="A25" s="11" t="s">
        <v>139</v>
      </c>
      <c r="B25" s="11">
        <v>14854</v>
      </c>
      <c r="C25" s="11">
        <f t="shared" si="0"/>
        <v>4456.2</v>
      </c>
      <c r="E25" s="11"/>
      <c r="F25" s="11"/>
    </row>
    <row r="26" spans="1:6" ht="18">
      <c r="A26" s="11" t="s">
        <v>131</v>
      </c>
      <c r="B26" s="11">
        <v>16363</v>
      </c>
      <c r="C26" s="11">
        <f t="shared" si="0"/>
        <v>4908.8999999999996</v>
      </c>
      <c r="E26" s="11"/>
      <c r="F26" s="11"/>
    </row>
    <row r="27" spans="1:6" ht="18">
      <c r="A27" s="11" t="s">
        <v>186</v>
      </c>
      <c r="B27" s="11">
        <v>4672</v>
      </c>
      <c r="C27" s="11">
        <f t="shared" si="0"/>
        <v>1401.6</v>
      </c>
      <c r="E27" s="11"/>
      <c r="F27" s="11"/>
    </row>
    <row r="28" spans="1:6" ht="18">
      <c r="A28" s="11" t="s">
        <v>187</v>
      </c>
      <c r="B28" s="11">
        <v>9785</v>
      </c>
      <c r="C28" s="11">
        <f t="shared" si="0"/>
        <v>2935.5</v>
      </c>
      <c r="E28" s="11"/>
      <c r="F28" s="11"/>
    </row>
    <row r="29" spans="1:6" ht="18">
      <c r="A29" s="11" t="s">
        <v>188</v>
      </c>
      <c r="B29" s="11">
        <v>4464</v>
      </c>
      <c r="C29" s="11">
        <f t="shared" si="0"/>
        <v>1339.2</v>
      </c>
      <c r="E29" s="11"/>
      <c r="F29" s="11"/>
    </row>
    <row r="30" spans="1:6" ht="18">
      <c r="A30" s="11" t="s">
        <v>189</v>
      </c>
      <c r="B30" s="11">
        <v>7870</v>
      </c>
      <c r="C30" s="11">
        <f t="shared" si="0"/>
        <v>2361</v>
      </c>
      <c r="E30" s="11"/>
      <c r="F30" s="11"/>
    </row>
    <row r="31" spans="1:6" ht="18">
      <c r="A31" s="11" t="s">
        <v>190</v>
      </c>
      <c r="B31" s="11">
        <v>10107</v>
      </c>
      <c r="C31" s="11">
        <f t="shared" si="0"/>
        <v>3032.1</v>
      </c>
      <c r="E31" s="11"/>
      <c r="F31" s="11"/>
    </row>
    <row r="32" spans="1:6" ht="18">
      <c r="A32" s="11" t="s">
        <v>134</v>
      </c>
      <c r="B32" s="11">
        <v>11240</v>
      </c>
      <c r="C32" s="11">
        <f t="shared" si="0"/>
        <v>3372</v>
      </c>
      <c r="E32" s="11"/>
      <c r="F32" s="11"/>
    </row>
    <row r="33" spans="1:6" ht="18">
      <c r="A33" s="11" t="s">
        <v>130</v>
      </c>
      <c r="B33" s="11">
        <v>19177</v>
      </c>
      <c r="C33" s="11">
        <f t="shared" si="0"/>
        <v>5753.0999999999995</v>
      </c>
      <c r="E33" s="11"/>
      <c r="F33" s="11"/>
    </row>
    <row r="34" spans="1:6" ht="18">
      <c r="A34" s="11" t="s">
        <v>191</v>
      </c>
      <c r="B34" s="11">
        <v>13864</v>
      </c>
      <c r="C34" s="11">
        <f t="shared" si="0"/>
        <v>4159.2</v>
      </c>
      <c r="E34" s="11"/>
      <c r="F34" s="11"/>
    </row>
    <row r="35" spans="1:6" ht="18">
      <c r="A35" s="11" t="s">
        <v>192</v>
      </c>
      <c r="B35" s="11">
        <v>10722</v>
      </c>
      <c r="C35" s="11">
        <f t="shared" si="0"/>
        <v>3216.6</v>
      </c>
      <c r="E35" s="11"/>
      <c r="F35" s="11"/>
    </row>
  </sheetData>
  <mergeCells count="3">
    <mergeCell ref="A5:A6"/>
    <mergeCell ref="C5:C6"/>
    <mergeCell ref="F5:F6"/>
  </mergeCells>
  <hyperlinks>
    <hyperlink ref="A1" r:id="rId1" xr:uid="{FE2B2397-9B4F-5E4C-8E9E-2E41B3B40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CVDs and CHDs</vt:lpstr>
      <vt:lpstr>Diabetes</vt:lpstr>
      <vt:lpstr>Health spending country</vt:lpstr>
      <vt:lpstr>Alzheimer's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2021-04-26T11:04:27Z</dcterms:created>
  <dcterms:modified xsi:type="dcterms:W3CDTF">2021-04-26T14:21:07Z</dcterms:modified>
</cp:coreProperties>
</file>