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ESTATALES\JULIO 2022\"/>
    </mc:Choice>
  </mc:AlternateContent>
  <bookViews>
    <workbookView showHorizontalScroll="0" showVerticalScroll="0" xWindow="0" yWindow="0" windowWidth="28800" windowHeight="12435" activeTab="7"/>
  </bookViews>
  <sheets>
    <sheet name="Part JULIO 2022" sheetId="9" r:id="rId1"/>
    <sheet name="ART 14 F I" sheetId="7" r:id="rId2"/>
    <sheet name="TERRITORIO INEGI 2020" sheetId="15" state="hidden" r:id="rId3"/>
    <sheet name="CENSO POB 2020" sheetId="13" state="hidden" r:id="rId4"/>
    <sheet name="COEF Art 14 F I " sheetId="16" state="hidden" r:id="rId5"/>
    <sheet name="CALCULOS ANUAL" sheetId="12" r:id="rId6"/>
    <sheet name="INEGI" sheetId="14" state="hidden" r:id="rId7"/>
    <sheet name="DISTRIBUCIÓN" sheetId="11" r:id="rId8"/>
  </sheets>
  <externalReferences>
    <externalReference r:id="rId9"/>
    <externalReference r:id="rId10"/>
    <externalReference r:id="rId11"/>
    <externalReference r:id="rId12"/>
  </externalReferences>
  <definedNames>
    <definedName name="A_impresión_IM" localSheetId="1">#REF!</definedName>
    <definedName name="A_impresión_IM" localSheetId="5">#REF!</definedName>
    <definedName name="A_impresión_IM" localSheetId="4">#REF!</definedName>
    <definedName name="A_impresión_IM" localSheetId="7">#REF!</definedName>
    <definedName name="A_impresión_IM" localSheetId="6">#REF!</definedName>
    <definedName name="A_impresión_IM" localSheetId="0">#REF!</definedName>
    <definedName name="A_impresión_IM">#REF!</definedName>
    <definedName name="abril">#REF!</definedName>
    <definedName name="AJUSTES" localSheetId="5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I'!$A$3:$AD$64</definedName>
    <definedName name="_xlnm.Print_Area" localSheetId="5">'CALCULOS ANUAL'!$A$1:$D$63</definedName>
    <definedName name="_xlnm.Print_Area" localSheetId="4">'COEF Art 14 F I '!$B$3:$AF$60</definedName>
    <definedName name="_xlnm.Print_Area" localSheetId="7">DISTRIBUCIÓN!$A$2:$H$64</definedName>
    <definedName name="_xlnm.Print_Area" localSheetId="0">'Part JULIO 2022'!$A$1:$B$15</definedName>
    <definedName name="_xlnm.Database" localSheetId="1">#REF!</definedName>
    <definedName name="_xlnm.Database" localSheetId="5">#REF!</definedName>
    <definedName name="_xlnm.Database" localSheetId="4">#REF!</definedName>
    <definedName name="_xlnm.Database" localSheetId="7">#REF!</definedName>
    <definedName name="_xlnm.Database" localSheetId="6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5">'[1]deuda c sadm'!#REF!</definedName>
    <definedName name="cierre_2001" localSheetId="4">'[2]deuda c sadm'!#REF!</definedName>
    <definedName name="cierre_2001" localSheetId="7">'[1]deuda c sadm'!#REF!</definedName>
    <definedName name="cierre_2001" localSheetId="6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5">'[1]deuda c sadm'!#REF!</definedName>
    <definedName name="deuda" localSheetId="4">'[2]deuda c sadm'!#REF!</definedName>
    <definedName name="deuda" localSheetId="7">'[1]deuda c sadm'!#REF!</definedName>
    <definedName name="deuda" localSheetId="6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5">'[1]deuda c sadm'!#REF!</definedName>
    <definedName name="Deuda_ingTot" localSheetId="4">'[2]deuda c sadm'!#REF!</definedName>
    <definedName name="Deuda_ingTot" localSheetId="7">'[1]deuda c sadm'!#REF!</definedName>
    <definedName name="Deuda_ingTot" localSheetId="6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5">#REF!</definedName>
    <definedName name="ENERO" localSheetId="4">#REF!</definedName>
    <definedName name="ENERO" localSheetId="7">#REF!</definedName>
    <definedName name="ENERO" localSheetId="6">#REF!</definedName>
    <definedName name="ENERO" localSheetId="0">#REF!</definedName>
    <definedName name="ENERO">#REF!</definedName>
    <definedName name="ENEROAJUSTE" localSheetId="4">#REF!</definedName>
    <definedName name="ENEROAJUSTE">#REF!</definedName>
    <definedName name="Estado">'[3]Compendio de nombres'!$C$2:$C$33</definedName>
    <definedName name="Estado1" localSheetId="4">#REF!</definedName>
    <definedName name="Estado1">#REF!</definedName>
    <definedName name="Fto_1" localSheetId="1">#REF!</definedName>
    <definedName name="Fto_1" localSheetId="5">#REF!</definedName>
    <definedName name="Fto_1" localSheetId="4">#REF!</definedName>
    <definedName name="Fto_1" localSheetId="7">#REF!</definedName>
    <definedName name="Fto_1" localSheetId="6">#REF!</definedName>
    <definedName name="Fto_1" localSheetId="0">#REF!</definedName>
    <definedName name="Fto_1">#REF!</definedName>
    <definedName name="HTML_CodePage" hidden="1">1252</definedName>
    <definedName name="HTML_Control" localSheetId="5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5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5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MUNICIPIOS" localSheetId="4" hidden="1">{"'beneficiarios'!$A$1:$C$7"}</definedName>
    <definedName name="MUNICIPIOS" hidden="1">{"'beneficiarios'!$A$1:$C$7"}</definedName>
    <definedName name="Notas_Fto_1" localSheetId="1">#REF!</definedName>
    <definedName name="Notas_Fto_1" localSheetId="5">#REF!</definedName>
    <definedName name="Notas_Fto_1" localSheetId="4">#REF!</definedName>
    <definedName name="Notas_Fto_1" localSheetId="7">#REF!</definedName>
    <definedName name="Notas_Fto_1" localSheetId="6">#REF!</definedName>
    <definedName name="Notas_Fto_1" localSheetId="0">#REF!</definedName>
    <definedName name="Notas_Fto_1">#REF!</definedName>
    <definedName name="Partidas">[4]TECHO!$B$1:$Q$2798</definedName>
    <definedName name="SINAJUSTE" localSheetId="5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5">#REF!</definedName>
    <definedName name="t" localSheetId="4">#REF!</definedName>
    <definedName name="t" localSheetId="7">#REF!</definedName>
    <definedName name="t" localSheetId="6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5">'CALCULOS ANUAL'!$A:$A,'CALCULOS ANUAL'!$2:$2</definedName>
    <definedName name="_xlnm.Print_Titles" localSheetId="4">'COEF Art 14 F I '!$B:$B,'COEF Art 14 F I '!$3:$3</definedName>
    <definedName name="_xlnm.Print_Titles" localSheetId="7">DISTRIBUCIÓN!$A:$A,DISTRIBUCIÓN!$3:$3</definedName>
    <definedName name="TOT" localSheetId="1">#REF!</definedName>
    <definedName name="TOT" localSheetId="5">#REF!</definedName>
    <definedName name="TOT" localSheetId="4">#REF!</definedName>
    <definedName name="TOT" localSheetId="7">#REF!</definedName>
    <definedName name="TOT" localSheetId="6">#REF!</definedName>
    <definedName name="TOT" localSheetId="0">#REF!</definedName>
    <definedName name="TOT">#REF!</definedName>
    <definedName name="TOTAL" localSheetId="1">#REF!</definedName>
    <definedName name="TOTAL" localSheetId="5">#REF!</definedName>
    <definedName name="TOTAL" localSheetId="4">#REF!</definedName>
    <definedName name="TOTAL" localSheetId="7">#REF!</definedName>
    <definedName name="TOTAL" localSheetId="6">#REF!</definedName>
    <definedName name="TOTAL" localSheetId="0">#REF!</definedName>
    <definedName name="TOTAL">#REF!</definedName>
    <definedName name="UNO">#REF!</definedName>
  </definedNames>
  <calcPr calcId="152511"/>
</workbook>
</file>

<file path=xl/calcChain.xml><?xml version="1.0" encoding="utf-8"?>
<calcChain xmlns="http://schemas.openxmlformats.org/spreadsheetml/2006/main">
  <c r="E9" i="12" l="1"/>
  <c r="E50" i="12"/>
  <c r="E45" i="12"/>
  <c r="E41" i="12"/>
  <c r="E11" i="9" l="1"/>
  <c r="E10" i="9"/>
  <c r="E9" i="9"/>
  <c r="E8" i="9"/>
  <c r="E7" i="9"/>
  <c r="E6" i="9"/>
  <c r="E5" i="9"/>
  <c r="E4" i="9"/>
  <c r="C13" i="9"/>
  <c r="B5" i="11" l="1"/>
  <c r="Q58" i="16" l="1"/>
  <c r="P58" i="16"/>
  <c r="R12" i="16" s="1"/>
  <c r="S12" i="16" s="1"/>
  <c r="O58" i="16"/>
  <c r="K58" i="16"/>
  <c r="L58" i="16" s="1"/>
  <c r="H58" i="16"/>
  <c r="I52" i="16" s="1"/>
  <c r="J52" i="16" s="1"/>
  <c r="D58" i="16"/>
  <c r="E58" i="16" s="1"/>
  <c r="C58" i="16"/>
  <c r="V57" i="16"/>
  <c r="I57" i="16"/>
  <c r="J57" i="16" s="1"/>
  <c r="E57" i="16"/>
  <c r="F57" i="16" s="1"/>
  <c r="V56" i="16"/>
  <c r="F56" i="16"/>
  <c r="E56" i="16"/>
  <c r="V55" i="16"/>
  <c r="L55" i="16"/>
  <c r="M55" i="16" s="1"/>
  <c r="F55" i="16"/>
  <c r="E55" i="16"/>
  <c r="V54" i="16"/>
  <c r="L54" i="16"/>
  <c r="M54" i="16" s="1"/>
  <c r="E54" i="16"/>
  <c r="F54" i="16" s="1"/>
  <c r="V53" i="16"/>
  <c r="L53" i="16"/>
  <c r="M53" i="16" s="1"/>
  <c r="N53" i="16" s="1"/>
  <c r="AC53" i="16" s="1"/>
  <c r="I53" i="16"/>
  <c r="J53" i="16" s="1"/>
  <c r="F53" i="16"/>
  <c r="E53" i="16"/>
  <c r="V52" i="16"/>
  <c r="L52" i="16"/>
  <c r="M52" i="16" s="1"/>
  <c r="N52" i="16" s="1"/>
  <c r="AC52" i="16" s="1"/>
  <c r="F52" i="16"/>
  <c r="E52" i="16"/>
  <c r="V51" i="16"/>
  <c r="M51" i="16"/>
  <c r="L51" i="16"/>
  <c r="I51" i="16"/>
  <c r="J51" i="16" s="1"/>
  <c r="E51" i="16"/>
  <c r="F51" i="16" s="1"/>
  <c r="V50" i="16"/>
  <c r="L50" i="16"/>
  <c r="M50" i="16" s="1"/>
  <c r="F50" i="16"/>
  <c r="E50" i="16"/>
  <c r="V49" i="16"/>
  <c r="L49" i="16"/>
  <c r="M49" i="16" s="1"/>
  <c r="F49" i="16"/>
  <c r="E49" i="16"/>
  <c r="V48" i="16"/>
  <c r="L48" i="16"/>
  <c r="M48" i="16" s="1"/>
  <c r="E48" i="16"/>
  <c r="F48" i="16" s="1"/>
  <c r="V47" i="16"/>
  <c r="M47" i="16"/>
  <c r="L47" i="16"/>
  <c r="I47" i="16"/>
  <c r="J47" i="16" s="1"/>
  <c r="N47" i="16" s="1"/>
  <c r="AC47" i="16" s="1"/>
  <c r="F47" i="16"/>
  <c r="E47" i="16"/>
  <c r="V46" i="16"/>
  <c r="L46" i="16"/>
  <c r="M46" i="16" s="1"/>
  <c r="F46" i="16"/>
  <c r="E46" i="16"/>
  <c r="V45" i="16"/>
  <c r="M45" i="16"/>
  <c r="N45" i="16" s="1"/>
  <c r="AC45" i="16" s="1"/>
  <c r="L45" i="16"/>
  <c r="I45" i="16"/>
  <c r="J45" i="16" s="1"/>
  <c r="E45" i="16"/>
  <c r="F45" i="16" s="1"/>
  <c r="V44" i="16"/>
  <c r="L44" i="16"/>
  <c r="M44" i="16" s="1"/>
  <c r="F44" i="16"/>
  <c r="E44" i="16"/>
  <c r="V43" i="16"/>
  <c r="L43" i="16"/>
  <c r="M43" i="16" s="1"/>
  <c r="F43" i="16"/>
  <c r="E43" i="16"/>
  <c r="V42" i="16"/>
  <c r="L42" i="16"/>
  <c r="M42" i="16" s="1"/>
  <c r="E42" i="16"/>
  <c r="F42" i="16" s="1"/>
  <c r="V41" i="16"/>
  <c r="M41" i="16"/>
  <c r="L41" i="16"/>
  <c r="I41" i="16"/>
  <c r="J41" i="16" s="1"/>
  <c r="N41" i="16" s="1"/>
  <c r="AC41" i="16" s="1"/>
  <c r="F41" i="16"/>
  <c r="E41" i="16"/>
  <c r="V40" i="16"/>
  <c r="L40" i="16"/>
  <c r="M40" i="16" s="1"/>
  <c r="F40" i="16"/>
  <c r="E40" i="16"/>
  <c r="V39" i="16"/>
  <c r="M39" i="16"/>
  <c r="L39" i="16"/>
  <c r="I39" i="16"/>
  <c r="J39" i="16" s="1"/>
  <c r="E39" i="16"/>
  <c r="F39" i="16" s="1"/>
  <c r="V38" i="16"/>
  <c r="L38" i="16"/>
  <c r="M38" i="16" s="1"/>
  <c r="F38" i="16"/>
  <c r="E38" i="16"/>
  <c r="V37" i="16"/>
  <c r="L37" i="16"/>
  <c r="M37" i="16" s="1"/>
  <c r="F37" i="16"/>
  <c r="E37" i="16"/>
  <c r="V36" i="16"/>
  <c r="L36" i="16"/>
  <c r="M36" i="16" s="1"/>
  <c r="E36" i="16"/>
  <c r="F36" i="16" s="1"/>
  <c r="V35" i="16"/>
  <c r="M35" i="16"/>
  <c r="L35" i="16"/>
  <c r="I35" i="16"/>
  <c r="J35" i="16" s="1"/>
  <c r="N35" i="16" s="1"/>
  <c r="AC35" i="16" s="1"/>
  <c r="F35" i="16"/>
  <c r="E35" i="16"/>
  <c r="V34" i="16"/>
  <c r="L34" i="16"/>
  <c r="M34" i="16" s="1"/>
  <c r="F34" i="16"/>
  <c r="E34" i="16"/>
  <c r="V33" i="16"/>
  <c r="M33" i="16"/>
  <c r="N33" i="16" s="1"/>
  <c r="AC33" i="16" s="1"/>
  <c r="L33" i="16"/>
  <c r="I33" i="16"/>
  <c r="J33" i="16" s="1"/>
  <c r="E33" i="16"/>
  <c r="F33" i="16" s="1"/>
  <c r="V32" i="16"/>
  <c r="L32" i="16"/>
  <c r="M32" i="16" s="1"/>
  <c r="F32" i="16"/>
  <c r="E32" i="16"/>
  <c r="V31" i="16"/>
  <c r="L31" i="16"/>
  <c r="M31" i="16" s="1"/>
  <c r="F31" i="16"/>
  <c r="E31" i="16"/>
  <c r="V30" i="16"/>
  <c r="L30" i="16"/>
  <c r="M30" i="16" s="1"/>
  <c r="E30" i="16"/>
  <c r="F30" i="16" s="1"/>
  <c r="V29" i="16"/>
  <c r="M29" i="16"/>
  <c r="L29" i="16"/>
  <c r="I29" i="16"/>
  <c r="J29" i="16" s="1"/>
  <c r="N29" i="16" s="1"/>
  <c r="AC29" i="16" s="1"/>
  <c r="F29" i="16"/>
  <c r="E29" i="16"/>
  <c r="V28" i="16"/>
  <c r="L28" i="16"/>
  <c r="M28" i="16" s="1"/>
  <c r="F28" i="16"/>
  <c r="E28" i="16"/>
  <c r="V27" i="16"/>
  <c r="M27" i="16"/>
  <c r="L27" i="16"/>
  <c r="I27" i="16"/>
  <c r="J27" i="16" s="1"/>
  <c r="E27" i="16"/>
  <c r="F27" i="16" s="1"/>
  <c r="V26" i="16"/>
  <c r="L26" i="16"/>
  <c r="M26" i="16" s="1"/>
  <c r="F26" i="16"/>
  <c r="E26" i="16"/>
  <c r="V25" i="16"/>
  <c r="L25" i="16"/>
  <c r="M25" i="16" s="1"/>
  <c r="F25" i="16"/>
  <c r="E25" i="16"/>
  <c r="V24" i="16"/>
  <c r="L24" i="16"/>
  <c r="M24" i="16" s="1"/>
  <c r="E24" i="16"/>
  <c r="F24" i="16" s="1"/>
  <c r="V23" i="16"/>
  <c r="M23" i="16"/>
  <c r="L23" i="16"/>
  <c r="J23" i="16"/>
  <c r="N23" i="16" s="1"/>
  <c r="AC23" i="16" s="1"/>
  <c r="I23" i="16"/>
  <c r="F23" i="16"/>
  <c r="E23" i="16"/>
  <c r="V22" i="16"/>
  <c r="R22" i="16"/>
  <c r="S22" i="16" s="1"/>
  <c r="L22" i="16"/>
  <c r="M22" i="16" s="1"/>
  <c r="F22" i="16"/>
  <c r="E22" i="16"/>
  <c r="V21" i="16"/>
  <c r="L21" i="16"/>
  <c r="M21" i="16" s="1"/>
  <c r="N21" i="16" s="1"/>
  <c r="AC21" i="16" s="1"/>
  <c r="I21" i="16"/>
  <c r="J21" i="16" s="1"/>
  <c r="E21" i="16"/>
  <c r="F21" i="16" s="1"/>
  <c r="V20" i="16"/>
  <c r="L20" i="16"/>
  <c r="M20" i="16" s="1"/>
  <c r="I20" i="16"/>
  <c r="J20" i="16" s="1"/>
  <c r="F20" i="16"/>
  <c r="E20" i="16"/>
  <c r="V19" i="16"/>
  <c r="R19" i="16"/>
  <c r="S19" i="16" s="1"/>
  <c r="L19" i="16"/>
  <c r="M19" i="16" s="1"/>
  <c r="F19" i="16"/>
  <c r="E19" i="16"/>
  <c r="V18" i="16"/>
  <c r="R18" i="16"/>
  <c r="S18" i="16" s="1"/>
  <c r="L18" i="16"/>
  <c r="M18" i="16" s="1"/>
  <c r="N18" i="16" s="1"/>
  <c r="AC18" i="16" s="1"/>
  <c r="I18" i="16"/>
  <c r="J18" i="16" s="1"/>
  <c r="E18" i="16"/>
  <c r="F18" i="16" s="1"/>
  <c r="V17" i="16"/>
  <c r="M17" i="16"/>
  <c r="N17" i="16" s="1"/>
  <c r="AC17" i="16" s="1"/>
  <c r="L17" i="16"/>
  <c r="I17" i="16"/>
  <c r="J17" i="16" s="1"/>
  <c r="F17" i="16"/>
  <c r="E17" i="16"/>
  <c r="V16" i="16"/>
  <c r="R16" i="16"/>
  <c r="S16" i="16" s="1"/>
  <c r="L16" i="16"/>
  <c r="M16" i="16" s="1"/>
  <c r="I16" i="16"/>
  <c r="J16" i="16" s="1"/>
  <c r="N16" i="16" s="1"/>
  <c r="AC16" i="16" s="1"/>
  <c r="F16" i="16"/>
  <c r="E16" i="16"/>
  <c r="V15" i="16"/>
  <c r="L15" i="16"/>
  <c r="M15" i="16" s="1"/>
  <c r="N15" i="16" s="1"/>
  <c r="AC15" i="16" s="1"/>
  <c r="I15" i="16"/>
  <c r="J15" i="16" s="1"/>
  <c r="E15" i="16"/>
  <c r="F15" i="16" s="1"/>
  <c r="V14" i="16"/>
  <c r="L14" i="16"/>
  <c r="M14" i="16" s="1"/>
  <c r="N14" i="16" s="1"/>
  <c r="AC14" i="16" s="1"/>
  <c r="J14" i="16"/>
  <c r="I14" i="16"/>
  <c r="E14" i="16"/>
  <c r="F14" i="16" s="1"/>
  <c r="V13" i="16"/>
  <c r="R13" i="16"/>
  <c r="S13" i="16" s="1"/>
  <c r="L13" i="16"/>
  <c r="M13" i="16" s="1"/>
  <c r="N13" i="16" s="1"/>
  <c r="AC13" i="16" s="1"/>
  <c r="I13" i="16"/>
  <c r="J13" i="16" s="1"/>
  <c r="F13" i="16"/>
  <c r="E13" i="16"/>
  <c r="V12" i="16"/>
  <c r="L12" i="16"/>
  <c r="M12" i="16" s="1"/>
  <c r="N12" i="16" s="1"/>
  <c r="AC12" i="16" s="1"/>
  <c r="I12" i="16"/>
  <c r="J12" i="16" s="1"/>
  <c r="F12" i="16"/>
  <c r="E12" i="16"/>
  <c r="V11" i="16"/>
  <c r="M11" i="16"/>
  <c r="L11" i="16"/>
  <c r="I11" i="16"/>
  <c r="J11" i="16" s="1"/>
  <c r="F11" i="16"/>
  <c r="E11" i="16"/>
  <c r="V10" i="16"/>
  <c r="L10" i="16"/>
  <c r="M10" i="16" s="1"/>
  <c r="I10" i="16"/>
  <c r="J10" i="16" s="1"/>
  <c r="N10" i="16" s="1"/>
  <c r="AC10" i="16" s="1"/>
  <c r="F10" i="16"/>
  <c r="E10" i="16"/>
  <c r="V9" i="16"/>
  <c r="M9" i="16"/>
  <c r="N9" i="16" s="1"/>
  <c r="AC9" i="16" s="1"/>
  <c r="L9" i="16"/>
  <c r="I9" i="16"/>
  <c r="J9" i="16" s="1"/>
  <c r="F9" i="16"/>
  <c r="E9" i="16"/>
  <c r="V8" i="16"/>
  <c r="N8" i="16"/>
  <c r="AC8" i="16" s="1"/>
  <c r="L8" i="16"/>
  <c r="M8" i="16" s="1"/>
  <c r="J8" i="16"/>
  <c r="I8" i="16"/>
  <c r="E8" i="16"/>
  <c r="F8" i="16" s="1"/>
  <c r="V7" i="16"/>
  <c r="S7" i="16"/>
  <c r="R7" i="16"/>
  <c r="M7" i="16"/>
  <c r="L7" i="16"/>
  <c r="I7" i="16"/>
  <c r="F7" i="16"/>
  <c r="E7" i="16"/>
  <c r="AD5" i="16"/>
  <c r="AC5" i="16"/>
  <c r="AB5" i="16"/>
  <c r="G16" i="16" l="1"/>
  <c r="AB16" i="16" s="1"/>
  <c r="N20" i="16"/>
  <c r="AC20" i="16" s="1"/>
  <c r="N11" i="16"/>
  <c r="AC11" i="16" s="1"/>
  <c r="G14" i="16"/>
  <c r="AB14" i="16" s="1"/>
  <c r="W9" i="16"/>
  <c r="W8" i="16"/>
  <c r="X8" i="16" s="1"/>
  <c r="W14" i="16"/>
  <c r="W12" i="16"/>
  <c r="G15" i="16"/>
  <c r="AB15" i="16" s="1"/>
  <c r="G22" i="16"/>
  <c r="AB22" i="16" s="1"/>
  <c r="G23" i="16"/>
  <c r="AB23" i="16" s="1"/>
  <c r="W39" i="16"/>
  <c r="W51" i="16"/>
  <c r="X51" i="16" s="1"/>
  <c r="G17" i="16"/>
  <c r="AB17" i="16" s="1"/>
  <c r="G26" i="16"/>
  <c r="AB26" i="16" s="1"/>
  <c r="G45" i="16"/>
  <c r="AB45" i="16" s="1"/>
  <c r="G50" i="16"/>
  <c r="AB50" i="16" s="1"/>
  <c r="V58" i="16"/>
  <c r="W24" i="16"/>
  <c r="X24" i="16" s="1"/>
  <c r="W36" i="16"/>
  <c r="N50" i="16"/>
  <c r="AC50" i="16" s="1"/>
  <c r="W57" i="16"/>
  <c r="X57" i="16" s="1"/>
  <c r="X45" i="16"/>
  <c r="X39" i="16"/>
  <c r="X36" i="16"/>
  <c r="X18" i="16"/>
  <c r="X12" i="16"/>
  <c r="X14" i="16"/>
  <c r="X9" i="16"/>
  <c r="N26" i="16"/>
  <c r="AC26" i="16" s="1"/>
  <c r="W48" i="16"/>
  <c r="X48" i="16" s="1"/>
  <c r="R10" i="16"/>
  <c r="S10" i="16" s="1"/>
  <c r="G28" i="16"/>
  <c r="AB28" i="16" s="1"/>
  <c r="G40" i="16"/>
  <c r="AB40" i="16" s="1"/>
  <c r="G47" i="16"/>
  <c r="AB47" i="16" s="1"/>
  <c r="G18" i="16"/>
  <c r="AB18" i="16" s="1"/>
  <c r="G54" i="16"/>
  <c r="AB54" i="16" s="1"/>
  <c r="G48" i="16"/>
  <c r="AB48" i="16" s="1"/>
  <c r="N54" i="16"/>
  <c r="AC54" i="16" s="1"/>
  <c r="W18" i="16"/>
  <c r="W21" i="16"/>
  <c r="X21" i="16" s="1"/>
  <c r="J7" i="16"/>
  <c r="W33" i="16"/>
  <c r="X33" i="16" s="1"/>
  <c r="W45" i="16"/>
  <c r="G36" i="16"/>
  <c r="AB36" i="16" s="1"/>
  <c r="F58" i="16"/>
  <c r="G52" i="16" s="1"/>
  <c r="AB52" i="16" s="1"/>
  <c r="G11" i="16"/>
  <c r="AB11" i="16" s="1"/>
  <c r="G32" i="16"/>
  <c r="AB32" i="16" s="1"/>
  <c r="G39" i="16"/>
  <c r="AB39" i="16" s="1"/>
  <c r="G44" i="16"/>
  <c r="AB44" i="16" s="1"/>
  <c r="W54" i="16"/>
  <c r="X54" i="16" s="1"/>
  <c r="G20" i="16"/>
  <c r="AB20" i="16" s="1"/>
  <c r="W30" i="16"/>
  <c r="X30" i="16" s="1"/>
  <c r="W42" i="16"/>
  <c r="X42" i="16" s="1"/>
  <c r="N44" i="16"/>
  <c r="AC44" i="16" s="1"/>
  <c r="R54" i="16"/>
  <c r="S54" i="16" s="1"/>
  <c r="R48" i="16"/>
  <c r="S48" i="16" s="1"/>
  <c r="R42" i="16"/>
  <c r="S42" i="16" s="1"/>
  <c r="R36" i="16"/>
  <c r="S36" i="16" s="1"/>
  <c r="R30" i="16"/>
  <c r="S30" i="16" s="1"/>
  <c r="R24" i="16"/>
  <c r="S24" i="16" s="1"/>
  <c r="R55" i="16"/>
  <c r="S55" i="16" s="1"/>
  <c r="R49" i="16"/>
  <c r="S49" i="16" s="1"/>
  <c r="R43" i="16"/>
  <c r="S43" i="16" s="1"/>
  <c r="R37" i="16"/>
  <c r="S37" i="16" s="1"/>
  <c r="R31" i="16"/>
  <c r="S31" i="16" s="1"/>
  <c r="R25" i="16"/>
  <c r="S25" i="16" s="1"/>
  <c r="R56" i="16"/>
  <c r="S56" i="16" s="1"/>
  <c r="R50" i="16"/>
  <c r="S50" i="16" s="1"/>
  <c r="R44" i="16"/>
  <c r="S44" i="16" s="1"/>
  <c r="R38" i="16"/>
  <c r="S38" i="16" s="1"/>
  <c r="R32" i="16"/>
  <c r="S32" i="16" s="1"/>
  <c r="R26" i="16"/>
  <c r="S26" i="16" s="1"/>
  <c r="R20" i="16"/>
  <c r="S20" i="16" s="1"/>
  <c r="R14" i="16"/>
  <c r="S14" i="16" s="1"/>
  <c r="R8" i="16"/>
  <c r="S8" i="16" s="1"/>
  <c r="R57" i="16"/>
  <c r="S57" i="16" s="1"/>
  <c r="R51" i="16"/>
  <c r="S51" i="16" s="1"/>
  <c r="R45" i="16"/>
  <c r="S45" i="16" s="1"/>
  <c r="R39" i="16"/>
  <c r="S39" i="16" s="1"/>
  <c r="R33" i="16"/>
  <c r="S33" i="16" s="1"/>
  <c r="R27" i="16"/>
  <c r="S27" i="16" s="1"/>
  <c r="R21" i="16"/>
  <c r="S21" i="16" s="1"/>
  <c r="R15" i="16"/>
  <c r="S15" i="16" s="1"/>
  <c r="R9" i="16"/>
  <c r="S9" i="16" s="1"/>
  <c r="R52" i="16"/>
  <c r="S52" i="16" s="1"/>
  <c r="R46" i="16"/>
  <c r="S46" i="16" s="1"/>
  <c r="R40" i="16"/>
  <c r="S40" i="16" s="1"/>
  <c r="R34" i="16"/>
  <c r="S34" i="16" s="1"/>
  <c r="R28" i="16"/>
  <c r="S28" i="16" s="1"/>
  <c r="R53" i="16"/>
  <c r="S53" i="16" s="1"/>
  <c r="R47" i="16"/>
  <c r="S47" i="16" s="1"/>
  <c r="R41" i="16"/>
  <c r="S41" i="16" s="1"/>
  <c r="R35" i="16"/>
  <c r="S35" i="16" s="1"/>
  <c r="R29" i="16"/>
  <c r="S29" i="16" s="1"/>
  <c r="R23" i="16"/>
  <c r="S23" i="16" s="1"/>
  <c r="R17" i="16"/>
  <c r="S17" i="16" s="1"/>
  <c r="R11" i="16"/>
  <c r="S11" i="16" s="1"/>
  <c r="G29" i="16"/>
  <c r="AB29" i="16" s="1"/>
  <c r="G41" i="16"/>
  <c r="AB41" i="16" s="1"/>
  <c r="G53" i="16"/>
  <c r="AB53" i="16" s="1"/>
  <c r="G24" i="16"/>
  <c r="AB24" i="16" s="1"/>
  <c r="G12" i="16"/>
  <c r="AB12" i="16" s="1"/>
  <c r="N27" i="16"/>
  <c r="AC27" i="16" s="1"/>
  <c r="N39" i="16"/>
  <c r="AC39" i="16" s="1"/>
  <c r="N46" i="16"/>
  <c r="AC46" i="16" s="1"/>
  <c r="N51" i="16"/>
  <c r="AC51" i="16" s="1"/>
  <c r="I26" i="16"/>
  <c r="J26" i="16" s="1"/>
  <c r="I32" i="16"/>
  <c r="J32" i="16" s="1"/>
  <c r="N32" i="16" s="1"/>
  <c r="AC32" i="16" s="1"/>
  <c r="I38" i="16"/>
  <c r="J38" i="16" s="1"/>
  <c r="N38" i="16" s="1"/>
  <c r="AC38" i="16" s="1"/>
  <c r="I44" i="16"/>
  <c r="J44" i="16" s="1"/>
  <c r="I50" i="16"/>
  <c r="J50" i="16" s="1"/>
  <c r="I56" i="16"/>
  <c r="J56" i="16" s="1"/>
  <c r="L57" i="16"/>
  <c r="M57" i="16" s="1"/>
  <c r="N57" i="16" s="1"/>
  <c r="AC57" i="16" s="1"/>
  <c r="I19" i="16"/>
  <c r="J19" i="16" s="1"/>
  <c r="N19" i="16" s="1"/>
  <c r="AC19" i="16" s="1"/>
  <c r="I25" i="16"/>
  <c r="J25" i="16" s="1"/>
  <c r="N25" i="16" s="1"/>
  <c r="AC25" i="16" s="1"/>
  <c r="I31" i="16"/>
  <c r="J31" i="16" s="1"/>
  <c r="N31" i="16" s="1"/>
  <c r="AC31" i="16" s="1"/>
  <c r="I37" i="16"/>
  <c r="J37" i="16" s="1"/>
  <c r="N37" i="16" s="1"/>
  <c r="AC37" i="16" s="1"/>
  <c r="I43" i="16"/>
  <c r="J43" i="16" s="1"/>
  <c r="N43" i="16" s="1"/>
  <c r="AC43" i="16" s="1"/>
  <c r="I49" i="16"/>
  <c r="J49" i="16" s="1"/>
  <c r="N49" i="16" s="1"/>
  <c r="AC49" i="16" s="1"/>
  <c r="I55" i="16"/>
  <c r="J55" i="16" s="1"/>
  <c r="N55" i="16" s="1"/>
  <c r="AC55" i="16" s="1"/>
  <c r="L56" i="16"/>
  <c r="M56" i="16" s="1"/>
  <c r="I24" i="16"/>
  <c r="J24" i="16" s="1"/>
  <c r="N24" i="16" s="1"/>
  <c r="AC24" i="16" s="1"/>
  <c r="I30" i="16"/>
  <c r="J30" i="16" s="1"/>
  <c r="N30" i="16" s="1"/>
  <c r="AC30" i="16" s="1"/>
  <c r="I36" i="16"/>
  <c r="J36" i="16" s="1"/>
  <c r="N36" i="16" s="1"/>
  <c r="AC36" i="16" s="1"/>
  <c r="I42" i="16"/>
  <c r="J42" i="16" s="1"/>
  <c r="N42" i="16" s="1"/>
  <c r="AC42" i="16" s="1"/>
  <c r="I48" i="16"/>
  <c r="J48" i="16" s="1"/>
  <c r="N48" i="16" s="1"/>
  <c r="AC48" i="16" s="1"/>
  <c r="I54" i="16"/>
  <c r="J54" i="16" s="1"/>
  <c r="I22" i="16"/>
  <c r="J22" i="16" s="1"/>
  <c r="N22" i="16" s="1"/>
  <c r="AC22" i="16" s="1"/>
  <c r="I28" i="16"/>
  <c r="J28" i="16" s="1"/>
  <c r="N28" i="16" s="1"/>
  <c r="AC28" i="16" s="1"/>
  <c r="I34" i="16"/>
  <c r="J34" i="16" s="1"/>
  <c r="N34" i="16" s="1"/>
  <c r="AC34" i="16" s="1"/>
  <c r="I40" i="16"/>
  <c r="J40" i="16" s="1"/>
  <c r="N40" i="16" s="1"/>
  <c r="AC40" i="16" s="1"/>
  <c r="I46" i="16"/>
  <c r="J46" i="16" s="1"/>
  <c r="Y57" i="16" l="1"/>
  <c r="Y42" i="16"/>
  <c r="T53" i="16"/>
  <c r="U53" i="16" s="1"/>
  <c r="T40" i="16"/>
  <c r="U40" i="16" s="1"/>
  <c r="T43" i="16"/>
  <c r="U43" i="16" s="1"/>
  <c r="I58" i="16"/>
  <c r="T10" i="16"/>
  <c r="U10" i="16" s="1"/>
  <c r="G33" i="16"/>
  <c r="AB33" i="16" s="1"/>
  <c r="G57" i="16"/>
  <c r="AB57" i="16" s="1"/>
  <c r="T49" i="16"/>
  <c r="U49" i="16" s="1"/>
  <c r="T20" i="16"/>
  <c r="U20" i="16" s="1"/>
  <c r="T55" i="16"/>
  <c r="U55" i="16" s="1"/>
  <c r="S58" i="16"/>
  <c r="R58" i="16"/>
  <c r="T17" i="16"/>
  <c r="U17" i="16" s="1"/>
  <c r="T9" i="16"/>
  <c r="U9" i="16" s="1"/>
  <c r="Y9" i="16" s="1"/>
  <c r="T26" i="16"/>
  <c r="U26" i="16" s="1"/>
  <c r="G51" i="16"/>
  <c r="AB51" i="16" s="1"/>
  <c r="G7" i="16"/>
  <c r="J58" i="16"/>
  <c r="T23" i="16"/>
  <c r="U23" i="16" s="1"/>
  <c r="T32" i="16"/>
  <c r="U32" i="16" s="1"/>
  <c r="N7" i="16"/>
  <c r="T46" i="16"/>
  <c r="U46" i="16" s="1"/>
  <c r="M58" i="16"/>
  <c r="T30" i="16"/>
  <c r="U30" i="16" s="1"/>
  <c r="Y30" i="16" s="1"/>
  <c r="N56" i="16"/>
  <c r="AC56" i="16" s="1"/>
  <c r="T29" i="16"/>
  <c r="U29" i="16" s="1"/>
  <c r="T21" i="16"/>
  <c r="U21" i="16" s="1"/>
  <c r="Y21" i="16" s="1"/>
  <c r="T38" i="16"/>
  <c r="U38" i="16" s="1"/>
  <c r="T36" i="16"/>
  <c r="U36" i="16" s="1"/>
  <c r="Y36" i="16" s="1"/>
  <c r="G55" i="16"/>
  <c r="AB55" i="16" s="1"/>
  <c r="G49" i="16"/>
  <c r="AB49" i="16" s="1"/>
  <c r="G43" i="16"/>
  <c r="AB43" i="16" s="1"/>
  <c r="G37" i="16"/>
  <c r="AB37" i="16" s="1"/>
  <c r="G31" i="16"/>
  <c r="AB31" i="16" s="1"/>
  <c r="G25" i="16"/>
  <c r="AB25" i="16" s="1"/>
  <c r="G21" i="16"/>
  <c r="AB21" i="16" s="1"/>
  <c r="G10" i="16"/>
  <c r="AB10" i="16" s="1"/>
  <c r="G13" i="16"/>
  <c r="AB13" i="16" s="1"/>
  <c r="G9" i="16"/>
  <c r="AB9" i="16" s="1"/>
  <c r="T42" i="16"/>
  <c r="U42" i="16" s="1"/>
  <c r="T41" i="16"/>
  <c r="U41" i="16" s="1"/>
  <c r="T33" i="16"/>
  <c r="U33" i="16" s="1"/>
  <c r="Y33" i="16" s="1"/>
  <c r="T50" i="16"/>
  <c r="U50" i="16" s="1"/>
  <c r="T48" i="16"/>
  <c r="U48" i="16" s="1"/>
  <c r="Y48" i="16" s="1"/>
  <c r="G27" i="16"/>
  <c r="AB27" i="16" s="1"/>
  <c r="G56" i="16"/>
  <c r="AB56" i="16" s="1"/>
  <c r="G30" i="16"/>
  <c r="AB30" i="16" s="1"/>
  <c r="G35" i="16"/>
  <c r="AB35" i="16" s="1"/>
  <c r="W53" i="16"/>
  <c r="X53" i="16" s="1"/>
  <c r="W47" i="16"/>
  <c r="X47" i="16" s="1"/>
  <c r="W41" i="16"/>
  <c r="X41" i="16" s="1"/>
  <c r="W35" i="16"/>
  <c r="X35" i="16" s="1"/>
  <c r="W29" i="16"/>
  <c r="X29" i="16" s="1"/>
  <c r="Y29" i="16" s="1"/>
  <c r="W23" i="16"/>
  <c r="X23" i="16" s="1"/>
  <c r="W55" i="16"/>
  <c r="X55" i="16" s="1"/>
  <c r="W49" i="16"/>
  <c r="X49" i="16" s="1"/>
  <c r="W43" i="16"/>
  <c r="X43" i="16" s="1"/>
  <c r="Y43" i="16" s="1"/>
  <c r="W37" i="16"/>
  <c r="X37" i="16" s="1"/>
  <c r="Y37" i="16" s="1"/>
  <c r="W31" i="16"/>
  <c r="X31" i="16" s="1"/>
  <c r="W25" i="16"/>
  <c r="X25" i="16" s="1"/>
  <c r="W17" i="16"/>
  <c r="X17" i="16" s="1"/>
  <c r="W15" i="16"/>
  <c r="X15" i="16" s="1"/>
  <c r="W56" i="16"/>
  <c r="X56" i="16" s="1"/>
  <c r="Y56" i="16" s="1"/>
  <c r="W44" i="16"/>
  <c r="X44" i="16" s="1"/>
  <c r="W10" i="16"/>
  <c r="X10" i="16" s="1"/>
  <c r="Y10" i="16" s="1"/>
  <c r="W50" i="16"/>
  <c r="X50" i="16" s="1"/>
  <c r="Y50" i="16" s="1"/>
  <c r="W38" i="16"/>
  <c r="X38" i="16" s="1"/>
  <c r="W26" i="16"/>
  <c r="X26" i="16" s="1"/>
  <c r="W20" i="16"/>
  <c r="X20" i="16" s="1"/>
  <c r="Y20" i="16" s="1"/>
  <c r="W52" i="16"/>
  <c r="X52" i="16" s="1"/>
  <c r="W40" i="16"/>
  <c r="X40" i="16" s="1"/>
  <c r="Y40" i="16" s="1"/>
  <c r="W28" i="16"/>
  <c r="X28" i="16" s="1"/>
  <c r="W22" i="16"/>
  <c r="X22" i="16" s="1"/>
  <c r="W16" i="16"/>
  <c r="X16" i="16" s="1"/>
  <c r="W32" i="16"/>
  <c r="X32" i="16" s="1"/>
  <c r="Y32" i="16" s="1"/>
  <c r="W7" i="16"/>
  <c r="W19" i="16"/>
  <c r="X19" i="16" s="1"/>
  <c r="W11" i="16"/>
  <c r="X11" i="16" s="1"/>
  <c r="W13" i="16"/>
  <c r="X13" i="16" s="1"/>
  <c r="W46" i="16"/>
  <c r="X46" i="16" s="1"/>
  <c r="W34" i="16"/>
  <c r="X34" i="16" s="1"/>
  <c r="Y34" i="16" s="1"/>
  <c r="G19" i="16"/>
  <c r="AB19" i="16" s="1"/>
  <c r="T14" i="16"/>
  <c r="U14" i="16" s="1"/>
  <c r="Y14" i="16" s="1"/>
  <c r="T44" i="16"/>
  <c r="U44" i="16" s="1"/>
  <c r="G46" i="16"/>
  <c r="AB46" i="16" s="1"/>
  <c r="T47" i="16"/>
  <c r="U47" i="16" s="1"/>
  <c r="T39" i="16"/>
  <c r="U39" i="16" s="1"/>
  <c r="T56" i="16"/>
  <c r="U56" i="16" s="1"/>
  <c r="T54" i="16"/>
  <c r="U54" i="16" s="1"/>
  <c r="Y54" i="16" s="1"/>
  <c r="W27" i="16"/>
  <c r="X27" i="16" s="1"/>
  <c r="G8" i="16"/>
  <c r="AB8" i="16" s="1"/>
  <c r="Y39" i="16"/>
  <c r="T28" i="16"/>
  <c r="U28" i="16" s="1"/>
  <c r="T25" i="16"/>
  <c r="U25" i="16" s="1"/>
  <c r="T51" i="16"/>
  <c r="U51" i="16" s="1"/>
  <c r="Y51" i="16" s="1"/>
  <c r="G34" i="16"/>
  <c r="AB34" i="16" s="1"/>
  <c r="T34" i="16"/>
  <c r="U34" i="16" s="1"/>
  <c r="T57" i="16"/>
  <c r="U57" i="16" s="1"/>
  <c r="T37" i="16"/>
  <c r="U37" i="16" s="1"/>
  <c r="G42" i="16"/>
  <c r="AB42" i="16" s="1"/>
  <c r="G38" i="16"/>
  <c r="AB38" i="16" s="1"/>
  <c r="Y52" i="16" l="1"/>
  <c r="N58" i="16"/>
  <c r="AC7" i="16"/>
  <c r="AC58" i="16" s="1"/>
  <c r="Y46" i="16"/>
  <c r="Y26" i="16"/>
  <c r="Y49" i="16"/>
  <c r="Y38" i="16"/>
  <c r="Y55" i="16"/>
  <c r="Y11" i="16"/>
  <c r="Y23" i="16"/>
  <c r="W58" i="16"/>
  <c r="X7" i="16"/>
  <c r="Y44" i="16"/>
  <c r="T19" i="16"/>
  <c r="U19" i="16" s="1"/>
  <c r="Y19" i="16" s="1"/>
  <c r="T12" i="16"/>
  <c r="U12" i="16" s="1"/>
  <c r="Y12" i="16" s="1"/>
  <c r="T16" i="16"/>
  <c r="U16" i="16" s="1"/>
  <c r="Y16" i="16" s="1"/>
  <c r="T13" i="16"/>
  <c r="U13" i="16" s="1"/>
  <c r="Y13" i="16" s="1"/>
  <c r="T22" i="16"/>
  <c r="U22" i="16" s="1"/>
  <c r="Y22" i="16" s="1"/>
  <c r="T18" i="16"/>
  <c r="U18" i="16" s="1"/>
  <c r="Y18" i="16" s="1"/>
  <c r="T7" i="16"/>
  <c r="T8" i="16"/>
  <c r="U8" i="16" s="1"/>
  <c r="Y8" i="16" s="1"/>
  <c r="Y47" i="16"/>
  <c r="G58" i="16"/>
  <c r="AB7" i="16"/>
  <c r="Y31" i="16"/>
  <c r="Y27" i="16"/>
  <c r="T35" i="16"/>
  <c r="U35" i="16" s="1"/>
  <c r="Y35" i="16" s="1"/>
  <c r="Y17" i="16"/>
  <c r="Y53" i="16"/>
  <c r="T27" i="16"/>
  <c r="U27" i="16" s="1"/>
  <c r="T15" i="16"/>
  <c r="U15" i="16" s="1"/>
  <c r="Y15" i="16" s="1"/>
  <c r="T52" i="16"/>
  <c r="U52" i="16" s="1"/>
  <c r="Y41" i="16"/>
  <c r="T45" i="16"/>
  <c r="U45" i="16" s="1"/>
  <c r="Y45" i="16" s="1"/>
  <c r="Y28" i="16"/>
  <c r="Y25" i="16"/>
  <c r="T24" i="16"/>
  <c r="U24" i="16" s="1"/>
  <c r="Y24" i="16" s="1"/>
  <c r="T11" i="16"/>
  <c r="U11" i="16" s="1"/>
  <c r="T31" i="16"/>
  <c r="U31" i="16" s="1"/>
  <c r="X58" i="16" l="1"/>
  <c r="T58" i="16"/>
  <c r="U7" i="16"/>
  <c r="U58" i="16" s="1"/>
  <c r="AB58" i="16"/>
  <c r="Y7" i="16" l="1"/>
  <c r="Y58" i="16" l="1"/>
  <c r="Z7" i="16"/>
  <c r="AD7" i="16" l="1"/>
  <c r="Z14" i="16"/>
  <c r="AD14" i="16" s="1"/>
  <c r="AE14" i="16" s="1"/>
  <c r="Z48" i="16"/>
  <c r="AD48" i="16" s="1"/>
  <c r="AE48" i="16" s="1"/>
  <c r="Z36" i="16"/>
  <c r="AD36" i="16" s="1"/>
  <c r="AE36" i="16" s="1"/>
  <c r="Z30" i="16"/>
  <c r="AD30" i="16" s="1"/>
  <c r="AE30" i="16" s="1"/>
  <c r="Z51" i="16"/>
  <c r="AD51" i="16" s="1"/>
  <c r="AE51" i="16" s="1"/>
  <c r="Z56" i="16"/>
  <c r="AD56" i="16" s="1"/>
  <c r="AE56" i="16" s="1"/>
  <c r="Z33" i="16"/>
  <c r="AD33" i="16" s="1"/>
  <c r="AE33" i="16" s="1"/>
  <c r="Z10" i="16"/>
  <c r="AD10" i="16" s="1"/>
  <c r="AE10" i="16" s="1"/>
  <c r="Z57" i="16"/>
  <c r="AD57" i="16" s="1"/>
  <c r="AE57" i="16" s="1"/>
  <c r="Z54" i="16"/>
  <c r="AD54" i="16" s="1"/>
  <c r="AE54" i="16" s="1"/>
  <c r="Z34" i="16"/>
  <c r="AD34" i="16" s="1"/>
  <c r="AE34" i="16" s="1"/>
  <c r="Z32" i="16"/>
  <c r="AD32" i="16" s="1"/>
  <c r="AE32" i="16" s="1"/>
  <c r="Z42" i="16"/>
  <c r="AD42" i="16" s="1"/>
  <c r="AE42" i="16" s="1"/>
  <c r="Z21" i="16"/>
  <c r="AD21" i="16" s="1"/>
  <c r="AE21" i="16" s="1"/>
  <c r="Z29" i="16"/>
  <c r="AD29" i="16" s="1"/>
  <c r="AE29" i="16" s="1"/>
  <c r="Z9" i="16"/>
  <c r="AD9" i="16" s="1"/>
  <c r="AE9" i="16" s="1"/>
  <c r="Z40" i="16"/>
  <c r="AD40" i="16" s="1"/>
  <c r="AE40" i="16" s="1"/>
  <c r="Z50" i="16"/>
  <c r="AD50" i="16" s="1"/>
  <c r="AE50" i="16" s="1"/>
  <c r="Z39" i="16"/>
  <c r="AD39" i="16" s="1"/>
  <c r="AE39" i="16" s="1"/>
  <c r="Z37" i="16"/>
  <c r="AD37" i="16" s="1"/>
  <c r="AE37" i="16" s="1"/>
  <c r="Z20" i="16"/>
  <c r="AD20" i="16" s="1"/>
  <c r="AE20" i="16" s="1"/>
  <c r="Z43" i="16"/>
  <c r="AD43" i="16" s="1"/>
  <c r="AE43" i="16" s="1"/>
  <c r="Z15" i="16"/>
  <c r="AD15" i="16" s="1"/>
  <c r="AE15" i="16" s="1"/>
  <c r="Z47" i="16"/>
  <c r="AD47" i="16" s="1"/>
  <c r="AE47" i="16" s="1"/>
  <c r="Z27" i="16"/>
  <c r="AD27" i="16" s="1"/>
  <c r="AE27" i="16" s="1"/>
  <c r="Z8" i="16"/>
  <c r="AD8" i="16" s="1"/>
  <c r="AE8" i="16" s="1"/>
  <c r="Z38" i="16"/>
  <c r="AD38" i="16" s="1"/>
  <c r="AE38" i="16" s="1"/>
  <c r="Z22" i="16"/>
  <c r="AD22" i="16" s="1"/>
  <c r="AE22" i="16" s="1"/>
  <c r="Z31" i="16"/>
  <c r="AD31" i="16" s="1"/>
  <c r="AE31" i="16" s="1"/>
  <c r="Z12" i="16"/>
  <c r="AD12" i="16" s="1"/>
  <c r="AE12" i="16" s="1"/>
  <c r="Z53" i="16"/>
  <c r="AD53" i="16" s="1"/>
  <c r="AE53" i="16" s="1"/>
  <c r="Z55" i="16"/>
  <c r="AD55" i="16" s="1"/>
  <c r="AE55" i="16" s="1"/>
  <c r="Z16" i="16"/>
  <c r="AD16" i="16" s="1"/>
  <c r="AE16" i="16" s="1"/>
  <c r="Z11" i="16"/>
  <c r="AD11" i="16" s="1"/>
  <c r="AE11" i="16" s="1"/>
  <c r="Z28" i="16"/>
  <c r="AD28" i="16" s="1"/>
  <c r="AE28" i="16" s="1"/>
  <c r="Z41" i="16"/>
  <c r="AD41" i="16" s="1"/>
  <c r="AE41" i="16" s="1"/>
  <c r="Z24" i="16"/>
  <c r="AD24" i="16" s="1"/>
  <c r="AE24" i="16" s="1"/>
  <c r="Z25" i="16"/>
  <c r="AD25" i="16" s="1"/>
  <c r="AE25" i="16" s="1"/>
  <c r="Z26" i="16"/>
  <c r="AD26" i="16" s="1"/>
  <c r="AE26" i="16" s="1"/>
  <c r="Z18" i="16"/>
  <c r="AD18" i="16" s="1"/>
  <c r="AE18" i="16" s="1"/>
  <c r="Z46" i="16"/>
  <c r="AD46" i="16" s="1"/>
  <c r="AE46" i="16" s="1"/>
  <c r="Z19" i="16"/>
  <c r="AD19" i="16" s="1"/>
  <c r="AE19" i="16" s="1"/>
  <c r="Z13" i="16"/>
  <c r="AD13" i="16" s="1"/>
  <c r="AE13" i="16" s="1"/>
  <c r="Z23" i="16"/>
  <c r="AD23" i="16" s="1"/>
  <c r="AE23" i="16" s="1"/>
  <c r="Z35" i="16"/>
  <c r="AD35" i="16" s="1"/>
  <c r="AE35" i="16" s="1"/>
  <c r="Z17" i="16"/>
  <c r="AD17" i="16" s="1"/>
  <c r="AE17" i="16" s="1"/>
  <c r="Z45" i="16"/>
  <c r="AD45" i="16" s="1"/>
  <c r="AE45" i="16" s="1"/>
  <c r="Z49" i="16"/>
  <c r="AD49" i="16" s="1"/>
  <c r="AE49" i="16" s="1"/>
  <c r="Z52" i="16"/>
  <c r="AD52" i="16" s="1"/>
  <c r="AE52" i="16" s="1"/>
  <c r="Z44" i="16"/>
  <c r="AD44" i="16" s="1"/>
  <c r="AE44" i="16" s="1"/>
  <c r="AD58" i="16" l="1"/>
  <c r="AE7" i="16"/>
  <c r="Z58" i="16"/>
  <c r="AE58" i="16" l="1"/>
  <c r="AF7" i="16"/>
  <c r="AF54" i="16" l="1"/>
  <c r="AF35" i="16"/>
  <c r="AF48" i="16"/>
  <c r="AF18" i="16"/>
  <c r="AF45" i="16"/>
  <c r="AF39" i="16"/>
  <c r="AF20" i="16"/>
  <c r="AF52" i="16"/>
  <c r="AF34" i="16"/>
  <c r="AF44" i="16"/>
  <c r="AF19" i="16"/>
  <c r="AF8" i="16"/>
  <c r="AF58" i="16" s="1"/>
  <c r="AF23" i="16"/>
  <c r="AF55" i="16"/>
  <c r="AF17" i="16"/>
  <c r="AF36" i="16"/>
  <c r="AF28" i="16"/>
  <c r="AF15" i="16"/>
  <c r="AF26" i="16"/>
  <c r="AF57" i="16"/>
  <c r="AF42" i="16"/>
  <c r="AF16" i="16"/>
  <c r="AF10" i="16"/>
  <c r="AF31" i="16"/>
  <c r="AF33" i="16"/>
  <c r="AF49" i="16"/>
  <c r="AF53" i="16"/>
  <c r="AF9" i="16"/>
  <c r="AF12" i="16"/>
  <c r="AF29" i="16"/>
  <c r="AF46" i="16"/>
  <c r="AF41" i="16"/>
  <c r="AF47" i="16"/>
  <c r="AF32" i="16"/>
  <c r="AF27" i="16"/>
  <c r="AF13" i="16"/>
  <c r="AF38" i="16"/>
  <c r="AF25" i="16"/>
  <c r="AF24" i="16"/>
  <c r="AF40" i="16"/>
  <c r="AF43" i="16"/>
  <c r="AF56" i="16"/>
  <c r="AF22" i="16"/>
  <c r="AF11" i="16"/>
  <c r="AF21" i="16"/>
  <c r="AF51" i="16"/>
  <c r="AF37" i="16"/>
  <c r="AF14" i="16"/>
  <c r="AF50" i="16"/>
  <c r="AF30" i="16"/>
  <c r="D9" i="12" l="1"/>
  <c r="B56" i="11" l="1"/>
  <c r="B55" i="11"/>
  <c r="B52" i="11"/>
  <c r="B51" i="11"/>
  <c r="B46" i="11"/>
  <c r="B44" i="11"/>
  <c r="B42" i="11"/>
  <c r="B41" i="11"/>
  <c r="B36" i="11"/>
  <c r="B35" i="11"/>
  <c r="B30" i="11"/>
  <c r="B29" i="11"/>
  <c r="B25" i="11"/>
  <c r="B24" i="11"/>
  <c r="B10" i="11"/>
  <c r="E55" i="12" l="1"/>
  <c r="E54" i="12"/>
  <c r="E51" i="12"/>
  <c r="E43" i="12"/>
  <c r="E40" i="12"/>
  <c r="E35" i="12"/>
  <c r="E34" i="12"/>
  <c r="E29" i="12"/>
  <c r="E28" i="12"/>
  <c r="E24" i="12"/>
  <c r="E23" i="12"/>
  <c r="P60" i="7" l="1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19" i="7"/>
  <c r="P18" i="7"/>
  <c r="P17" i="7"/>
  <c r="P16" i="7"/>
  <c r="P15" i="7"/>
  <c r="P14" i="7"/>
  <c r="P13" i="7"/>
  <c r="P12" i="7"/>
  <c r="P11" i="7"/>
  <c r="P10" i="7"/>
  <c r="P9" i="7"/>
  <c r="P8" i="7"/>
  <c r="D13" i="9" l="1"/>
  <c r="E60" i="7" l="1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8" i="7"/>
  <c r="E22" i="7"/>
  <c r="E19" i="7"/>
  <c r="E18" i="7"/>
  <c r="E17" i="7"/>
  <c r="E16" i="7"/>
  <c r="E15" i="7"/>
  <c r="E14" i="7"/>
  <c r="E13" i="7"/>
  <c r="E12" i="7"/>
  <c r="E11" i="7"/>
  <c r="E10" i="7"/>
  <c r="E9" i="7"/>
  <c r="B53" i="15"/>
  <c r="E12" i="9" l="1"/>
  <c r="I62" i="7" l="1"/>
  <c r="I55" i="14"/>
  <c r="H55" i="14"/>
  <c r="G55" i="14"/>
  <c r="F55" i="14"/>
  <c r="E55" i="14"/>
  <c r="D55" i="14"/>
  <c r="C55" i="14"/>
  <c r="B55" i="14"/>
  <c r="J62" i="7" l="1"/>
  <c r="L62" i="7"/>
  <c r="K57" i="7" l="1"/>
  <c r="M57" i="7" s="1"/>
  <c r="K45" i="7"/>
  <c r="M45" i="7" s="1"/>
  <c r="K33" i="7"/>
  <c r="M33" i="7" s="1"/>
  <c r="K19" i="7"/>
  <c r="M19" i="7" s="1"/>
  <c r="K29" i="7"/>
  <c r="M29" i="7" s="1"/>
  <c r="K25" i="7"/>
  <c r="M25" i="7" s="1"/>
  <c r="K60" i="7"/>
  <c r="M60" i="7" s="1"/>
  <c r="K47" i="7"/>
  <c r="M47" i="7" s="1"/>
  <c r="K56" i="7"/>
  <c r="M56" i="7" s="1"/>
  <c r="K44" i="7"/>
  <c r="M44" i="7" s="1"/>
  <c r="K32" i="7"/>
  <c r="M32" i="7" s="1"/>
  <c r="K18" i="7"/>
  <c r="M18" i="7" s="1"/>
  <c r="K26" i="7"/>
  <c r="M26" i="7" s="1"/>
  <c r="K37" i="7"/>
  <c r="M37" i="7" s="1"/>
  <c r="K23" i="7"/>
  <c r="M23" i="7" s="1"/>
  <c r="K55" i="7"/>
  <c r="M55" i="7" s="1"/>
  <c r="K43" i="7"/>
  <c r="M43" i="7" s="1"/>
  <c r="K31" i="7"/>
  <c r="M31" i="7" s="1"/>
  <c r="K17" i="7"/>
  <c r="M17" i="7" s="1"/>
  <c r="K16" i="7"/>
  <c r="M16" i="7" s="1"/>
  <c r="K15" i="7"/>
  <c r="M15" i="7" s="1"/>
  <c r="K38" i="7"/>
  <c r="M38" i="7" s="1"/>
  <c r="K49" i="7"/>
  <c r="M49" i="7" s="1"/>
  <c r="K54" i="7"/>
  <c r="M54" i="7" s="1"/>
  <c r="K42" i="7"/>
  <c r="M42" i="7" s="1"/>
  <c r="K30" i="7"/>
  <c r="M30" i="7" s="1"/>
  <c r="K41" i="7"/>
  <c r="M41" i="7" s="1"/>
  <c r="K12" i="7"/>
  <c r="M12" i="7" s="1"/>
  <c r="K35" i="7"/>
  <c r="M35" i="7" s="1"/>
  <c r="K53" i="7"/>
  <c r="M53" i="7" s="1"/>
  <c r="K10" i="7"/>
  <c r="M10" i="7" s="1"/>
  <c r="K52" i="7"/>
  <c r="M52" i="7" s="1"/>
  <c r="K40" i="7"/>
  <c r="M40" i="7" s="1"/>
  <c r="K28" i="7"/>
  <c r="M28" i="7" s="1"/>
  <c r="K14" i="7"/>
  <c r="M14" i="7" s="1"/>
  <c r="K39" i="7"/>
  <c r="M39" i="7" s="1"/>
  <c r="K13" i="7"/>
  <c r="M13" i="7" s="1"/>
  <c r="K50" i="7"/>
  <c r="M50" i="7" s="1"/>
  <c r="K11" i="7"/>
  <c r="M11" i="7" s="1"/>
  <c r="K36" i="7"/>
  <c r="M36" i="7" s="1"/>
  <c r="K59" i="7"/>
  <c r="M59" i="7" s="1"/>
  <c r="K51" i="7"/>
  <c r="M51" i="7" s="1"/>
  <c r="K27" i="7"/>
  <c r="M27" i="7" s="1"/>
  <c r="K24" i="7"/>
  <c r="M24" i="7" s="1"/>
  <c r="K48" i="7"/>
  <c r="M48" i="7" s="1"/>
  <c r="K9" i="7"/>
  <c r="M9" i="7" s="1"/>
  <c r="K58" i="7"/>
  <c r="M58" i="7" s="1"/>
  <c r="K46" i="7"/>
  <c r="M46" i="7" s="1"/>
  <c r="K34" i="7"/>
  <c r="M34" i="7" s="1"/>
  <c r="K22" i="7"/>
  <c r="M22" i="7" s="1"/>
  <c r="K8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19" i="7"/>
  <c r="B18" i="7"/>
  <c r="B17" i="7"/>
  <c r="B16" i="7"/>
  <c r="B15" i="7"/>
  <c r="B14" i="7"/>
  <c r="B13" i="7"/>
  <c r="B12" i="7"/>
  <c r="B11" i="7"/>
  <c r="B10" i="7"/>
  <c r="B9" i="7"/>
  <c r="B8" i="7"/>
  <c r="E4" i="13"/>
  <c r="D4" i="13"/>
  <c r="C4" i="13"/>
  <c r="M8" i="7" l="1"/>
  <c r="K62" i="7"/>
  <c r="G11" i="9"/>
  <c r="H11" i="9" s="1"/>
  <c r="G9" i="9"/>
  <c r="H9" i="9" s="1"/>
  <c r="G7" i="9"/>
  <c r="H7" i="9" s="1"/>
  <c r="G5" i="9"/>
  <c r="G6" i="9" l="1"/>
  <c r="H6" i="9" s="1"/>
  <c r="G10" i="9"/>
  <c r="H10" i="9" s="1"/>
  <c r="H5" i="9"/>
  <c r="E13" i="9"/>
  <c r="G4" i="9"/>
  <c r="H4" i="9" s="1"/>
  <c r="G8" i="9"/>
  <c r="H8" i="9" s="1"/>
  <c r="G12" i="9"/>
  <c r="H12" i="9" s="1"/>
  <c r="B13" i="9"/>
  <c r="G13" i="9" l="1"/>
  <c r="AC6" i="7" s="1"/>
  <c r="Z6" i="7" s="1"/>
  <c r="J16" i="9"/>
  <c r="B20" i="12"/>
  <c r="B62" i="12"/>
  <c r="U62" i="7"/>
  <c r="T62" i="7"/>
  <c r="E62" i="7"/>
  <c r="F37" i="7" s="1"/>
  <c r="G37" i="7" s="1"/>
  <c r="B62" i="7"/>
  <c r="C29" i="7" s="1"/>
  <c r="D29" i="7" s="1"/>
  <c r="V60" i="7"/>
  <c r="W60" i="7" s="1"/>
  <c r="V59" i="7"/>
  <c r="W59" i="7" s="1"/>
  <c r="V58" i="7"/>
  <c r="W58" i="7" s="1"/>
  <c r="V57" i="7"/>
  <c r="W57" i="7" s="1"/>
  <c r="V56" i="7"/>
  <c r="W56" i="7" s="1"/>
  <c r="V55" i="7"/>
  <c r="W55" i="7" s="1"/>
  <c r="V54" i="7"/>
  <c r="W54" i="7" s="1"/>
  <c r="V53" i="7"/>
  <c r="W53" i="7" s="1"/>
  <c r="V52" i="7"/>
  <c r="W52" i="7" s="1"/>
  <c r="V51" i="7"/>
  <c r="W51" i="7" s="1"/>
  <c r="V50" i="7"/>
  <c r="W50" i="7" s="1"/>
  <c r="V49" i="7"/>
  <c r="W49" i="7" s="1"/>
  <c r="V48" i="7"/>
  <c r="W48" i="7" s="1"/>
  <c r="V47" i="7"/>
  <c r="W47" i="7" s="1"/>
  <c r="V46" i="7"/>
  <c r="W46" i="7" s="1"/>
  <c r="V45" i="7"/>
  <c r="W45" i="7" s="1"/>
  <c r="V44" i="7"/>
  <c r="W44" i="7" s="1"/>
  <c r="V43" i="7"/>
  <c r="W43" i="7" s="1"/>
  <c r="V42" i="7"/>
  <c r="W42" i="7" s="1"/>
  <c r="V41" i="7"/>
  <c r="W41" i="7" s="1"/>
  <c r="V40" i="7"/>
  <c r="W40" i="7" s="1"/>
  <c r="V39" i="7"/>
  <c r="W39" i="7" s="1"/>
  <c r="V38" i="7"/>
  <c r="W38" i="7" s="1"/>
  <c r="V37" i="7"/>
  <c r="W37" i="7" s="1"/>
  <c r="V36" i="7"/>
  <c r="W36" i="7" s="1"/>
  <c r="V35" i="7"/>
  <c r="W35" i="7" s="1"/>
  <c r="V34" i="7"/>
  <c r="W34" i="7" s="1"/>
  <c r="V33" i="7"/>
  <c r="W33" i="7" s="1"/>
  <c r="V32" i="7"/>
  <c r="W32" i="7" s="1"/>
  <c r="V31" i="7"/>
  <c r="W31" i="7" s="1"/>
  <c r="V30" i="7"/>
  <c r="W30" i="7" s="1"/>
  <c r="V29" i="7"/>
  <c r="W29" i="7" s="1"/>
  <c r="V28" i="7"/>
  <c r="W28" i="7" s="1"/>
  <c r="V27" i="7"/>
  <c r="W27" i="7" s="1"/>
  <c r="V26" i="7"/>
  <c r="W26" i="7" s="1"/>
  <c r="V25" i="7"/>
  <c r="W25" i="7" s="1"/>
  <c r="V24" i="7"/>
  <c r="W24" i="7" s="1"/>
  <c r="V23" i="7"/>
  <c r="W23" i="7" s="1"/>
  <c r="V22" i="7"/>
  <c r="W22" i="7" s="1"/>
  <c r="V19" i="7"/>
  <c r="W19" i="7" s="1"/>
  <c r="V18" i="7"/>
  <c r="W18" i="7" s="1"/>
  <c r="V17" i="7"/>
  <c r="W17" i="7" s="1"/>
  <c r="V16" i="7"/>
  <c r="W16" i="7" s="1"/>
  <c r="V15" i="7"/>
  <c r="W15" i="7" s="1"/>
  <c r="V14" i="7"/>
  <c r="W14" i="7" s="1"/>
  <c r="V13" i="7"/>
  <c r="W13" i="7" s="1"/>
  <c r="V12" i="7"/>
  <c r="W12" i="7" s="1"/>
  <c r="V11" i="7"/>
  <c r="W11" i="7" s="1"/>
  <c r="V10" i="7"/>
  <c r="W10" i="7" s="1"/>
  <c r="V9" i="7"/>
  <c r="W9" i="7" s="1"/>
  <c r="V8" i="7"/>
  <c r="W8" i="7" s="1"/>
  <c r="AA6" i="7" l="1"/>
  <c r="AB6" i="7"/>
  <c r="F62" i="7"/>
  <c r="F54" i="7"/>
  <c r="G54" i="7" s="1"/>
  <c r="F23" i="7"/>
  <c r="G23" i="7" s="1"/>
  <c r="F53" i="7"/>
  <c r="G53" i="7" s="1"/>
  <c r="F14" i="7"/>
  <c r="G14" i="7" s="1"/>
  <c r="F48" i="7"/>
  <c r="G48" i="7" s="1"/>
  <c r="F24" i="7"/>
  <c r="G24" i="7" s="1"/>
  <c r="F39" i="7"/>
  <c r="G39" i="7" s="1"/>
  <c r="F50" i="7"/>
  <c r="G50" i="7" s="1"/>
  <c r="F19" i="7"/>
  <c r="G19" i="7" s="1"/>
  <c r="F43" i="7"/>
  <c r="G43" i="7" s="1"/>
  <c r="F33" i="7"/>
  <c r="G33" i="7" s="1"/>
  <c r="F11" i="7"/>
  <c r="G11" i="7" s="1"/>
  <c r="F47" i="7"/>
  <c r="G47" i="7" s="1"/>
  <c r="F35" i="7"/>
  <c r="G35" i="7" s="1"/>
  <c r="F30" i="7"/>
  <c r="G30" i="7" s="1"/>
  <c r="F8" i="7"/>
  <c r="G8" i="7" s="1"/>
  <c r="F56" i="7"/>
  <c r="G56" i="7" s="1"/>
  <c r="F41" i="7"/>
  <c r="G41" i="7" s="1"/>
  <c r="F28" i="7"/>
  <c r="G28" i="7" s="1"/>
  <c r="F51" i="7"/>
  <c r="G51" i="7" s="1"/>
  <c r="F32" i="7"/>
  <c r="G32" i="7" s="1"/>
  <c r="F16" i="7"/>
  <c r="G16" i="7" s="1"/>
  <c r="F49" i="7"/>
  <c r="G49" i="7" s="1"/>
  <c r="F34" i="7"/>
  <c r="G34" i="7" s="1"/>
  <c r="F10" i="7"/>
  <c r="G10" i="7" s="1"/>
  <c r="F27" i="7"/>
  <c r="G27" i="7" s="1"/>
  <c r="F17" i="7"/>
  <c r="G17" i="7" s="1"/>
  <c r="F25" i="7"/>
  <c r="G25" i="7" s="1"/>
  <c r="F26" i="7"/>
  <c r="G26" i="7" s="1"/>
  <c r="F13" i="7"/>
  <c r="G13" i="7" s="1"/>
  <c r="F15" i="7"/>
  <c r="G15" i="7" s="1"/>
  <c r="F55" i="7"/>
  <c r="G55" i="7" s="1"/>
  <c r="F31" i="7"/>
  <c r="G31" i="7" s="1"/>
  <c r="F52" i="7"/>
  <c r="G52" i="7" s="1"/>
  <c r="F9" i="7"/>
  <c r="G9" i="7" s="1"/>
  <c r="F36" i="7"/>
  <c r="G36" i="7" s="1"/>
  <c r="F60" i="7"/>
  <c r="G60" i="7" s="1"/>
  <c r="V62" i="7"/>
  <c r="F42" i="7"/>
  <c r="G42" i="7" s="1"/>
  <c r="F46" i="7"/>
  <c r="G46" i="7" s="1"/>
  <c r="F45" i="7"/>
  <c r="G45" i="7" s="1"/>
  <c r="F18" i="7"/>
  <c r="G18" i="7" s="1"/>
  <c r="F59" i="7"/>
  <c r="G59" i="7" s="1"/>
  <c r="F58" i="7"/>
  <c r="G58" i="7" s="1"/>
  <c r="F29" i="7"/>
  <c r="G29" i="7" s="1"/>
  <c r="H29" i="7" s="1"/>
  <c r="Z29" i="7" s="1"/>
  <c r="F57" i="7"/>
  <c r="G57" i="7" s="1"/>
  <c r="F44" i="7"/>
  <c r="G44" i="7" s="1"/>
  <c r="F12" i="7"/>
  <c r="G12" i="7" s="1"/>
  <c r="F40" i="7"/>
  <c r="G40" i="7" s="1"/>
  <c r="F22" i="7"/>
  <c r="G22" i="7" s="1"/>
  <c r="F38" i="7"/>
  <c r="G38" i="7" s="1"/>
  <c r="P62" i="7"/>
  <c r="M62" i="7"/>
  <c r="C28" i="7"/>
  <c r="D28" i="7" s="1"/>
  <c r="C39" i="7"/>
  <c r="D39" i="7" s="1"/>
  <c r="C15" i="7"/>
  <c r="D15" i="7" s="1"/>
  <c r="C48" i="7"/>
  <c r="D48" i="7" s="1"/>
  <c r="H48" i="7" s="1"/>
  <c r="Z48" i="7" s="1"/>
  <c r="C56" i="7"/>
  <c r="D56" i="7" s="1"/>
  <c r="C46" i="7"/>
  <c r="D46" i="7" s="1"/>
  <c r="C13" i="7"/>
  <c r="D13" i="7" s="1"/>
  <c r="C11" i="7"/>
  <c r="D11" i="7" s="1"/>
  <c r="C24" i="7"/>
  <c r="D24" i="7" s="1"/>
  <c r="C44" i="7"/>
  <c r="D44" i="7" s="1"/>
  <c r="C50" i="7"/>
  <c r="D50" i="7" s="1"/>
  <c r="C57" i="7"/>
  <c r="D57" i="7" s="1"/>
  <c r="B63" i="12"/>
  <c r="W62" i="7"/>
  <c r="X26" i="7" s="1"/>
  <c r="AB26" i="7" s="1"/>
  <c r="C25" i="7"/>
  <c r="D25" i="7" s="1"/>
  <c r="C42" i="7"/>
  <c r="D42" i="7" s="1"/>
  <c r="C8" i="7"/>
  <c r="D8" i="7" s="1"/>
  <c r="C45" i="7"/>
  <c r="D45" i="7" s="1"/>
  <c r="C32" i="7"/>
  <c r="D32" i="7" s="1"/>
  <c r="C47" i="7"/>
  <c r="D47" i="7" s="1"/>
  <c r="C19" i="7"/>
  <c r="D19" i="7" s="1"/>
  <c r="C41" i="7"/>
  <c r="D41" i="7" s="1"/>
  <c r="C31" i="7"/>
  <c r="D31" i="7" s="1"/>
  <c r="C10" i="7"/>
  <c r="D10" i="7" s="1"/>
  <c r="C16" i="7"/>
  <c r="D16" i="7" s="1"/>
  <c r="C40" i="7"/>
  <c r="D40" i="7" s="1"/>
  <c r="C53" i="7"/>
  <c r="D53" i="7" s="1"/>
  <c r="C12" i="7"/>
  <c r="D12" i="7" s="1"/>
  <c r="C18" i="7"/>
  <c r="D18" i="7" s="1"/>
  <c r="C37" i="7"/>
  <c r="D37" i="7" s="1"/>
  <c r="H37" i="7" s="1"/>
  <c r="Z37" i="7" s="1"/>
  <c r="C60" i="7"/>
  <c r="D60" i="7" s="1"/>
  <c r="C35" i="7"/>
  <c r="D35" i="7" s="1"/>
  <c r="C9" i="7"/>
  <c r="D9" i="7" s="1"/>
  <c r="C38" i="7"/>
  <c r="D38" i="7" s="1"/>
  <c r="C33" i="7"/>
  <c r="D33" i="7" s="1"/>
  <c r="C36" i="7"/>
  <c r="D36" i="7" s="1"/>
  <c r="C23" i="7"/>
  <c r="D23" i="7" s="1"/>
  <c r="C17" i="7"/>
  <c r="D17" i="7" s="1"/>
  <c r="C43" i="7"/>
  <c r="D43" i="7" s="1"/>
  <c r="C58" i="7"/>
  <c r="D58" i="7" s="1"/>
  <c r="C30" i="7"/>
  <c r="D30" i="7" s="1"/>
  <c r="C14" i="7"/>
  <c r="D14" i="7" s="1"/>
  <c r="C52" i="7"/>
  <c r="D52" i="7" s="1"/>
  <c r="C22" i="7"/>
  <c r="D22" i="7" s="1"/>
  <c r="C26" i="7"/>
  <c r="D26" i="7" s="1"/>
  <c r="C49" i="7"/>
  <c r="D49" i="7" s="1"/>
  <c r="C51" i="7"/>
  <c r="D51" i="7" s="1"/>
  <c r="C59" i="7"/>
  <c r="D59" i="7" s="1"/>
  <c r="C34" i="7"/>
  <c r="D34" i="7" s="1"/>
  <c r="C55" i="7"/>
  <c r="D55" i="7" s="1"/>
  <c r="C27" i="7"/>
  <c r="D27" i="7" s="1"/>
  <c r="C54" i="7"/>
  <c r="D54" i="7" s="1"/>
  <c r="H13" i="9"/>
  <c r="J13" i="9" s="1"/>
  <c r="N39" i="7" l="1"/>
  <c r="O39" i="7" s="1"/>
  <c r="N53" i="7"/>
  <c r="O53" i="7" s="1"/>
  <c r="N12" i="7"/>
  <c r="O12" i="7" s="1"/>
  <c r="N9" i="7"/>
  <c r="O9" i="7" s="1"/>
  <c r="N42" i="7"/>
  <c r="O42" i="7" s="1"/>
  <c r="N26" i="7"/>
  <c r="O26" i="7" s="1"/>
  <c r="N19" i="7"/>
  <c r="O19" i="7" s="1"/>
  <c r="S19" i="7" s="1"/>
  <c r="N22" i="7"/>
  <c r="O22" i="7" s="1"/>
  <c r="N54" i="7"/>
  <c r="O54" i="7" s="1"/>
  <c r="N32" i="7"/>
  <c r="O32" i="7" s="1"/>
  <c r="N50" i="7"/>
  <c r="O50" i="7" s="1"/>
  <c r="N40" i="7"/>
  <c r="O40" i="7" s="1"/>
  <c r="N52" i="7"/>
  <c r="O52" i="7" s="1"/>
  <c r="N10" i="7"/>
  <c r="O10" i="7" s="1"/>
  <c r="N48" i="7"/>
  <c r="O48" i="7" s="1"/>
  <c r="N23" i="7"/>
  <c r="O23" i="7" s="1"/>
  <c r="N18" i="7"/>
  <c r="O18" i="7" s="1"/>
  <c r="S18" i="7" s="1"/>
  <c r="N36" i="7"/>
  <c r="O36" i="7" s="1"/>
  <c r="N49" i="7"/>
  <c r="O49" i="7" s="1"/>
  <c r="N31" i="7"/>
  <c r="O31" i="7" s="1"/>
  <c r="N55" i="7"/>
  <c r="O55" i="7" s="1"/>
  <c r="N15" i="7"/>
  <c r="O15" i="7" s="1"/>
  <c r="N57" i="7"/>
  <c r="O57" i="7" s="1"/>
  <c r="N44" i="7"/>
  <c r="O44" i="7" s="1"/>
  <c r="N29" i="7"/>
  <c r="O29" i="7" s="1"/>
  <c r="N41" i="7"/>
  <c r="O41" i="7" s="1"/>
  <c r="N38" i="7"/>
  <c r="O38" i="7" s="1"/>
  <c r="N16" i="7"/>
  <c r="O16" i="7" s="1"/>
  <c r="N13" i="7"/>
  <c r="O13" i="7" s="1"/>
  <c r="N47" i="7"/>
  <c r="O47" i="7" s="1"/>
  <c r="N25" i="7"/>
  <c r="O25" i="7" s="1"/>
  <c r="N56" i="7"/>
  <c r="O56" i="7" s="1"/>
  <c r="N30" i="7"/>
  <c r="O30" i="7" s="1"/>
  <c r="N59" i="7"/>
  <c r="O59" i="7" s="1"/>
  <c r="N37" i="7"/>
  <c r="O37" i="7" s="1"/>
  <c r="N17" i="7"/>
  <c r="O17" i="7" s="1"/>
  <c r="S17" i="7" s="1"/>
  <c r="N43" i="7"/>
  <c r="O43" i="7" s="1"/>
  <c r="N45" i="7"/>
  <c r="O45" i="7" s="1"/>
  <c r="N60" i="7"/>
  <c r="O60" i="7" s="1"/>
  <c r="N11" i="7"/>
  <c r="O11" i="7" s="1"/>
  <c r="N46" i="7"/>
  <c r="O46" i="7" s="1"/>
  <c r="N27" i="7"/>
  <c r="O27" i="7" s="1"/>
  <c r="N35" i="7"/>
  <c r="O35" i="7" s="1"/>
  <c r="N34" i="7"/>
  <c r="O34" i="7" s="1"/>
  <c r="N51" i="7"/>
  <c r="O51" i="7" s="1"/>
  <c r="N14" i="7"/>
  <c r="O14" i="7" s="1"/>
  <c r="S14" i="7" s="1"/>
  <c r="N33" i="7"/>
  <c r="O33" i="7" s="1"/>
  <c r="N28" i="7"/>
  <c r="O28" i="7" s="1"/>
  <c r="N24" i="7"/>
  <c r="O24" i="7" s="1"/>
  <c r="N58" i="7"/>
  <c r="O58" i="7" s="1"/>
  <c r="N8" i="7"/>
  <c r="Q54" i="7"/>
  <c r="R54" i="7" s="1"/>
  <c r="Q42" i="7"/>
  <c r="R42" i="7" s="1"/>
  <c r="S42" i="7" s="1"/>
  <c r="Q30" i="7"/>
  <c r="R30" i="7" s="1"/>
  <c r="Q16" i="7"/>
  <c r="R16" i="7" s="1"/>
  <c r="Q45" i="7"/>
  <c r="R45" i="7" s="1"/>
  <c r="S45" i="7" s="1"/>
  <c r="Q53" i="7"/>
  <c r="R53" i="7" s="1"/>
  <c r="S53" i="7" s="1"/>
  <c r="Q41" i="7"/>
  <c r="R41" i="7" s="1"/>
  <c r="S41" i="7" s="1"/>
  <c r="Q29" i="7"/>
  <c r="R29" i="7" s="1"/>
  <c r="S29" i="7" s="1"/>
  <c r="Q15" i="7"/>
  <c r="R15" i="7" s="1"/>
  <c r="Q18" i="7"/>
  <c r="R18" i="7" s="1"/>
  <c r="Q52" i="7"/>
  <c r="R52" i="7" s="1"/>
  <c r="S52" i="7" s="1"/>
  <c r="Q40" i="7"/>
  <c r="R40" i="7" s="1"/>
  <c r="Q28" i="7"/>
  <c r="R28" i="7" s="1"/>
  <c r="Q14" i="7"/>
  <c r="R14" i="7" s="1"/>
  <c r="Q57" i="7"/>
  <c r="R57" i="7" s="1"/>
  <c r="Q32" i="7"/>
  <c r="R32" i="7" s="1"/>
  <c r="Q51" i="7"/>
  <c r="R51" i="7" s="1"/>
  <c r="S51" i="7" s="1"/>
  <c r="Q39" i="7"/>
  <c r="R39" i="7" s="1"/>
  <c r="S39" i="7" s="1"/>
  <c r="Q27" i="7"/>
  <c r="R27" i="7" s="1"/>
  <c r="S27" i="7" s="1"/>
  <c r="Q13" i="7"/>
  <c r="R13" i="7" s="1"/>
  <c r="Q50" i="7"/>
  <c r="R50" i="7" s="1"/>
  <c r="S50" i="7" s="1"/>
  <c r="Q38" i="7"/>
  <c r="R38" i="7" s="1"/>
  <c r="Q26" i="7"/>
  <c r="R26" i="7" s="1"/>
  <c r="Q12" i="7"/>
  <c r="R12" i="7" s="1"/>
  <c r="Q19" i="7"/>
  <c r="R19" i="7" s="1"/>
  <c r="Q49" i="7"/>
  <c r="R49" i="7" s="1"/>
  <c r="S49" i="7" s="1"/>
  <c r="Q37" i="7"/>
  <c r="R37" i="7" s="1"/>
  <c r="Q25" i="7"/>
  <c r="R25" i="7" s="1"/>
  <c r="S25" i="7" s="1"/>
  <c r="Q11" i="7"/>
  <c r="R11" i="7" s="1"/>
  <c r="Q60" i="7"/>
  <c r="R60" i="7" s="1"/>
  <c r="S60" i="7" s="1"/>
  <c r="Q48" i="7"/>
  <c r="R48" i="7" s="1"/>
  <c r="S48" i="7" s="1"/>
  <c r="Q36" i="7"/>
  <c r="R36" i="7" s="1"/>
  <c r="S36" i="7" s="1"/>
  <c r="Q24" i="7"/>
  <c r="R24" i="7" s="1"/>
  <c r="S24" i="7" s="1"/>
  <c r="Q10" i="7"/>
  <c r="R10" i="7" s="1"/>
  <c r="Q59" i="7"/>
  <c r="R59" i="7" s="1"/>
  <c r="Q47" i="7"/>
  <c r="R47" i="7" s="1"/>
  <c r="S47" i="7" s="1"/>
  <c r="Q35" i="7"/>
  <c r="R35" i="7" s="1"/>
  <c r="Q23" i="7"/>
  <c r="R23" i="7" s="1"/>
  <c r="S23" i="7" s="1"/>
  <c r="Q9" i="7"/>
  <c r="R9" i="7" s="1"/>
  <c r="Q56" i="7"/>
  <c r="R56" i="7" s="1"/>
  <c r="S56" i="7" s="1"/>
  <c r="Q58" i="7"/>
  <c r="R58" i="7" s="1"/>
  <c r="S58" i="7" s="1"/>
  <c r="Q46" i="7"/>
  <c r="R46" i="7" s="1"/>
  <c r="S46" i="7" s="1"/>
  <c r="Q34" i="7"/>
  <c r="R34" i="7" s="1"/>
  <c r="S34" i="7" s="1"/>
  <c r="Q22" i="7"/>
  <c r="R22" i="7" s="1"/>
  <c r="S22" i="7" s="1"/>
  <c r="Q8" i="7"/>
  <c r="R8" i="7" s="1"/>
  <c r="R62" i="7" s="1"/>
  <c r="Q44" i="7"/>
  <c r="R44" i="7" s="1"/>
  <c r="Q33" i="7"/>
  <c r="R33" i="7" s="1"/>
  <c r="Q55" i="7"/>
  <c r="R55" i="7" s="1"/>
  <c r="Q43" i="7"/>
  <c r="R43" i="7" s="1"/>
  <c r="S43" i="7" s="1"/>
  <c r="Q31" i="7"/>
  <c r="R31" i="7" s="1"/>
  <c r="S31" i="7" s="1"/>
  <c r="Q17" i="7"/>
  <c r="R17" i="7" s="1"/>
  <c r="H42" i="7"/>
  <c r="Z42" i="7" s="1"/>
  <c r="H39" i="7"/>
  <c r="Z39" i="7" s="1"/>
  <c r="H43" i="7"/>
  <c r="Z43" i="7" s="1"/>
  <c r="H14" i="7"/>
  <c r="Z14" i="7" s="1"/>
  <c r="H54" i="7"/>
  <c r="Z54" i="7" s="1"/>
  <c r="H15" i="7"/>
  <c r="Z15" i="7" s="1"/>
  <c r="H59" i="7"/>
  <c r="Z59" i="7" s="1"/>
  <c r="H26" i="7"/>
  <c r="Z26" i="7" s="1"/>
  <c r="H28" i="7"/>
  <c r="Z28" i="7" s="1"/>
  <c r="H18" i="7"/>
  <c r="Z18" i="7" s="1"/>
  <c r="H45" i="7"/>
  <c r="Z45" i="7" s="1"/>
  <c r="H13" i="7"/>
  <c r="Z13" i="7" s="1"/>
  <c r="H30" i="7"/>
  <c r="Z30" i="7" s="1"/>
  <c r="H53" i="7"/>
  <c r="Z53" i="7" s="1"/>
  <c r="H23" i="7"/>
  <c r="Z23" i="7" s="1"/>
  <c r="H51" i="7"/>
  <c r="Z51" i="7" s="1"/>
  <c r="H38" i="7"/>
  <c r="Z38" i="7" s="1"/>
  <c r="H41" i="7"/>
  <c r="Z41" i="7" s="1"/>
  <c r="H50" i="7"/>
  <c r="Z50" i="7" s="1"/>
  <c r="H16" i="7"/>
  <c r="Z16" i="7" s="1"/>
  <c r="H49" i="7"/>
  <c r="Z49" i="7" s="1"/>
  <c r="H19" i="7"/>
  <c r="Z19" i="7" s="1"/>
  <c r="H24" i="7"/>
  <c r="Z24" i="7" s="1"/>
  <c r="H9" i="7"/>
  <c r="Z9" i="7" s="1"/>
  <c r="H44" i="7"/>
  <c r="Z44" i="7" s="1"/>
  <c r="H60" i="7"/>
  <c r="Z60" i="7" s="1"/>
  <c r="H32" i="7"/>
  <c r="Z32" i="7" s="1"/>
  <c r="H11" i="7"/>
  <c r="Z11" i="7" s="1"/>
  <c r="H22" i="7"/>
  <c r="Z22" i="7" s="1"/>
  <c r="H35" i="7"/>
  <c r="Z35" i="7" s="1"/>
  <c r="H47" i="7"/>
  <c r="Z47" i="7" s="1"/>
  <c r="H8" i="7"/>
  <c r="Z8" i="7" s="1"/>
  <c r="H12" i="7"/>
  <c r="Z12" i="7" s="1"/>
  <c r="H56" i="7"/>
  <c r="Z56" i="7" s="1"/>
  <c r="H46" i="7"/>
  <c r="Z46" i="7" s="1"/>
  <c r="H27" i="7"/>
  <c r="Z27" i="7" s="1"/>
  <c r="G62" i="7"/>
  <c r="H17" i="7"/>
  <c r="Z17" i="7" s="1"/>
  <c r="H34" i="7"/>
  <c r="Z34" i="7" s="1"/>
  <c r="H36" i="7"/>
  <c r="Z36" i="7" s="1"/>
  <c r="H10" i="7"/>
  <c r="Z10" i="7" s="1"/>
  <c r="H33" i="7"/>
  <c r="Z33" i="7" s="1"/>
  <c r="H57" i="7"/>
  <c r="Z57" i="7" s="1"/>
  <c r="H52" i="7"/>
  <c r="Z52" i="7" s="1"/>
  <c r="H31" i="7"/>
  <c r="Z31" i="7" s="1"/>
  <c r="H25" i="7"/>
  <c r="Z25" i="7" s="1"/>
  <c r="H58" i="7"/>
  <c r="Z58" i="7" s="1"/>
  <c r="H55" i="7"/>
  <c r="Z55" i="7" s="1"/>
  <c r="H40" i="7"/>
  <c r="Z40" i="7" s="1"/>
  <c r="X45" i="7"/>
  <c r="AB45" i="7" s="1"/>
  <c r="X22" i="7"/>
  <c r="AB22" i="7" s="1"/>
  <c r="X14" i="7"/>
  <c r="AB14" i="7" s="1"/>
  <c r="X56" i="7"/>
  <c r="AB56" i="7" s="1"/>
  <c r="X29" i="7"/>
  <c r="AB29" i="7" s="1"/>
  <c r="X17" i="7"/>
  <c r="AB17" i="7" s="1"/>
  <c r="X57" i="7"/>
  <c r="AB57" i="7" s="1"/>
  <c r="X36" i="7"/>
  <c r="AB36" i="7" s="1"/>
  <c r="X55" i="7"/>
  <c r="AB55" i="7" s="1"/>
  <c r="X54" i="7"/>
  <c r="AB54" i="7" s="1"/>
  <c r="X51" i="7"/>
  <c r="AB51" i="7" s="1"/>
  <c r="X44" i="7"/>
  <c r="AB44" i="7" s="1"/>
  <c r="X33" i="7"/>
  <c r="AB33" i="7" s="1"/>
  <c r="X15" i="7"/>
  <c r="AB15" i="7" s="1"/>
  <c r="X41" i="7"/>
  <c r="AB41" i="7" s="1"/>
  <c r="X47" i="7"/>
  <c r="AB47" i="7" s="1"/>
  <c r="X60" i="7"/>
  <c r="AB60" i="7" s="1"/>
  <c r="X30" i="7"/>
  <c r="AB30" i="7" s="1"/>
  <c r="X48" i="7"/>
  <c r="AB48" i="7" s="1"/>
  <c r="X11" i="7"/>
  <c r="AB11" i="7" s="1"/>
  <c r="X27" i="7"/>
  <c r="AB27" i="7" s="1"/>
  <c r="X25" i="7"/>
  <c r="AB25" i="7" s="1"/>
  <c r="X58" i="7"/>
  <c r="AB58" i="7" s="1"/>
  <c r="C62" i="7"/>
  <c r="X8" i="7"/>
  <c r="AB8" i="7" s="1"/>
  <c r="X53" i="7"/>
  <c r="AB53" i="7" s="1"/>
  <c r="X19" i="7"/>
  <c r="AB19" i="7" s="1"/>
  <c r="X46" i="7"/>
  <c r="AB46" i="7" s="1"/>
  <c r="X9" i="7"/>
  <c r="AB9" i="7" s="1"/>
  <c r="X32" i="7"/>
  <c r="AB32" i="7" s="1"/>
  <c r="X43" i="7"/>
  <c r="AB43" i="7" s="1"/>
  <c r="X24" i="7"/>
  <c r="AB24" i="7" s="1"/>
  <c r="X37" i="7"/>
  <c r="AB37" i="7" s="1"/>
  <c r="X40" i="7"/>
  <c r="AB40" i="7" s="1"/>
  <c r="X23" i="7"/>
  <c r="AB23" i="7" s="1"/>
  <c r="X38" i="7"/>
  <c r="AB38" i="7" s="1"/>
  <c r="X52" i="7"/>
  <c r="AB52" i="7" s="1"/>
  <c r="X31" i="7"/>
  <c r="AB31" i="7" s="1"/>
  <c r="X35" i="7"/>
  <c r="AB35" i="7" s="1"/>
  <c r="X10" i="7"/>
  <c r="AB10" i="7" s="1"/>
  <c r="X16" i="7"/>
  <c r="AB16" i="7" s="1"/>
  <c r="X13" i="7"/>
  <c r="AB13" i="7" s="1"/>
  <c r="X12" i="7"/>
  <c r="AB12" i="7" s="1"/>
  <c r="X28" i="7"/>
  <c r="AB28" i="7" s="1"/>
  <c r="X59" i="7"/>
  <c r="AB59" i="7" s="1"/>
  <c r="X18" i="7"/>
  <c r="AB18" i="7" s="1"/>
  <c r="X49" i="7"/>
  <c r="AB49" i="7" s="1"/>
  <c r="X50" i="7"/>
  <c r="AB50" i="7" s="1"/>
  <c r="X39" i="7"/>
  <c r="AB39" i="7" s="1"/>
  <c r="X34" i="7"/>
  <c r="AB34" i="7" s="1"/>
  <c r="X42" i="7"/>
  <c r="AB42" i="7" s="1"/>
  <c r="D62" i="7"/>
  <c r="C22" i="12" l="1"/>
  <c r="C7" i="12"/>
  <c r="S15" i="7"/>
  <c r="Q62" i="7"/>
  <c r="S32" i="7"/>
  <c r="S37" i="7"/>
  <c r="S57" i="7"/>
  <c r="S30" i="7"/>
  <c r="S13" i="7"/>
  <c r="S35" i="7"/>
  <c r="S28" i="7"/>
  <c r="S54" i="7"/>
  <c r="S11" i="7"/>
  <c r="S16" i="7"/>
  <c r="S9" i="7"/>
  <c r="S40" i="7"/>
  <c r="O8" i="7"/>
  <c r="N62" i="7"/>
  <c r="S12" i="7"/>
  <c r="S55" i="7"/>
  <c r="S33" i="7"/>
  <c r="S59" i="7"/>
  <c r="S26" i="7"/>
  <c r="S10" i="7"/>
  <c r="S44" i="7"/>
  <c r="S38" i="7"/>
  <c r="Z62" i="7"/>
  <c r="H62" i="7"/>
  <c r="AB62" i="7"/>
  <c r="X62" i="7"/>
  <c r="S8" i="7" l="1"/>
  <c r="O62" i="7"/>
  <c r="AA9" i="7"/>
  <c r="AC9" i="7" s="1"/>
  <c r="AA51" i="7"/>
  <c r="AC51" i="7" s="1"/>
  <c r="AA41" i="7"/>
  <c r="AC41" i="7" s="1"/>
  <c r="AA55" i="7"/>
  <c r="AC55" i="7" s="1"/>
  <c r="AA13" i="7"/>
  <c r="AC13" i="7" s="1"/>
  <c r="AA48" i="7"/>
  <c r="AC48" i="7" s="1"/>
  <c r="AA12" i="7"/>
  <c r="AC12" i="7" s="1"/>
  <c r="AA14" i="7"/>
  <c r="AC14" i="7" s="1"/>
  <c r="AA18" i="7"/>
  <c r="AC18" i="7" s="1"/>
  <c r="AA39" i="7"/>
  <c r="AC39" i="7" s="1"/>
  <c r="AA28" i="7"/>
  <c r="AC28" i="7" s="1"/>
  <c r="AA19" i="7"/>
  <c r="AC19" i="7" s="1"/>
  <c r="AA50" i="7"/>
  <c r="AC50" i="7" s="1"/>
  <c r="AA22" i="7"/>
  <c r="AC22" i="7" s="1"/>
  <c r="AA16" i="7"/>
  <c r="AC16" i="7" s="1"/>
  <c r="AA32" i="7"/>
  <c r="AC32" i="7" s="1"/>
  <c r="AA54" i="7"/>
  <c r="AC54" i="7" s="1"/>
  <c r="AA29" i="7"/>
  <c r="AC29" i="7" s="1"/>
  <c r="AA57" i="7"/>
  <c r="AC57" i="7" s="1"/>
  <c r="AA34" i="7"/>
  <c r="AC34" i="7" s="1"/>
  <c r="AA10" i="7"/>
  <c r="AC10" i="7" s="1"/>
  <c r="AA26" i="7"/>
  <c r="AC26" i="7" s="1"/>
  <c r="AA43" i="7"/>
  <c r="AC43" i="7" s="1"/>
  <c r="AA11" i="7"/>
  <c r="AC11" i="7" s="1"/>
  <c r="AA46" i="7"/>
  <c r="AC46" i="7" s="1"/>
  <c r="AA49" i="7"/>
  <c r="AC49" i="7" s="1"/>
  <c r="AA59" i="7"/>
  <c r="AC59" i="7" s="1"/>
  <c r="AA36" i="7"/>
  <c r="AC36" i="7" s="1"/>
  <c r="AA38" i="7"/>
  <c r="AC38" i="7" s="1"/>
  <c r="AA45" i="7"/>
  <c r="AC45" i="7" s="1"/>
  <c r="AA17" i="7"/>
  <c r="AC17" i="7" s="1"/>
  <c r="AA35" i="7"/>
  <c r="AC35" i="7" s="1"/>
  <c r="AA52" i="7"/>
  <c r="AC52" i="7" s="1"/>
  <c r="AA47" i="7"/>
  <c r="AC47" i="7" s="1"/>
  <c r="AA58" i="7"/>
  <c r="AC58" i="7" s="1"/>
  <c r="AA24" i="7"/>
  <c r="AC24" i="7" s="1"/>
  <c r="AA40" i="7"/>
  <c r="AC40" i="7" s="1"/>
  <c r="AA60" i="7"/>
  <c r="AC60" i="7" s="1"/>
  <c r="AA23" i="7"/>
  <c r="AC23" i="7" s="1"/>
  <c r="AA42" i="7"/>
  <c r="AC42" i="7" s="1"/>
  <c r="AA31" i="7"/>
  <c r="AC31" i="7" s="1"/>
  <c r="AA15" i="7"/>
  <c r="AC15" i="7" s="1"/>
  <c r="AA56" i="7"/>
  <c r="AC56" i="7" s="1"/>
  <c r="AA27" i="7"/>
  <c r="AC27" i="7" s="1"/>
  <c r="AA44" i="7"/>
  <c r="AC44" i="7" s="1"/>
  <c r="AA25" i="7"/>
  <c r="AC25" i="7" s="1"/>
  <c r="AA30" i="7"/>
  <c r="AC30" i="7" s="1"/>
  <c r="AA53" i="7"/>
  <c r="AC53" i="7" s="1"/>
  <c r="AA37" i="7"/>
  <c r="AC37" i="7" s="1"/>
  <c r="AA33" i="7"/>
  <c r="AC33" i="7" s="1"/>
  <c r="AC61" i="7" l="1"/>
  <c r="AD44" i="7" s="1"/>
  <c r="AD41" i="7" l="1"/>
  <c r="AD22" i="7"/>
  <c r="D23" i="12" s="1"/>
  <c r="AD33" i="7"/>
  <c r="AD55" i="7"/>
  <c r="AD49" i="7"/>
  <c r="D50" i="12" s="1"/>
  <c r="AD60" i="7"/>
  <c r="AD34" i="7"/>
  <c r="D35" i="12" s="1"/>
  <c r="AD56" i="7"/>
  <c r="AD58" i="7"/>
  <c r="AD36" i="7"/>
  <c r="AD39" i="7"/>
  <c r="D40" i="12" s="1"/>
  <c r="AD51" i="7"/>
  <c r="AD43" i="7"/>
  <c r="AD54" i="7"/>
  <c r="D55" i="12" s="1"/>
  <c r="AD59" i="7"/>
  <c r="AD29" i="7"/>
  <c r="AD42" i="7"/>
  <c r="D43" i="12" s="1"/>
  <c r="AD23" i="7"/>
  <c r="AD57" i="7"/>
  <c r="AD46" i="7"/>
  <c r="AD32" i="7"/>
  <c r="AD35" i="7"/>
  <c r="AD40" i="7"/>
  <c r="D41" i="12" s="1"/>
  <c r="AD26" i="7"/>
  <c r="AD37" i="7"/>
  <c r="AD45" i="7"/>
  <c r="AD27" i="7"/>
  <c r="D28" i="12" s="1"/>
  <c r="AD38" i="7"/>
  <c r="AD28" i="7"/>
  <c r="D29" i="12" s="1"/>
  <c r="AD25" i="7"/>
  <c r="AD52" i="7"/>
  <c r="AD31" i="7"/>
  <c r="AD24" i="7"/>
  <c r="AD50" i="7"/>
  <c r="D51" i="12" s="1"/>
  <c r="AD30" i="7"/>
  <c r="AD47" i="7"/>
  <c r="AD48" i="7"/>
  <c r="AD53" i="7"/>
  <c r="D54" i="12" s="1"/>
  <c r="D34" i="12"/>
  <c r="D45" i="12"/>
  <c r="S62" i="7"/>
  <c r="AA8" i="7"/>
  <c r="D47" i="12" l="1"/>
  <c r="E47" i="12"/>
  <c r="B48" i="11" s="1"/>
  <c r="D52" i="12"/>
  <c r="E52" i="12"/>
  <c r="B53" i="11" s="1"/>
  <c r="D37" i="12"/>
  <c r="E37" i="12"/>
  <c r="B38" i="11" s="1"/>
  <c r="D61" i="12"/>
  <c r="E61" i="12"/>
  <c r="B62" i="11" s="1"/>
  <c r="D36" i="12"/>
  <c r="E36" i="12"/>
  <c r="B37" i="11" s="1"/>
  <c r="D58" i="12"/>
  <c r="E58" i="12"/>
  <c r="B59" i="11" s="1"/>
  <c r="D49" i="12"/>
  <c r="E49" i="12"/>
  <c r="B50" i="11" s="1"/>
  <c r="D44" i="12"/>
  <c r="E44" i="12"/>
  <c r="B45" i="11" s="1"/>
  <c r="AD61" i="7"/>
  <c r="D48" i="12"/>
  <c r="E48" i="12"/>
  <c r="B49" i="11" s="1"/>
  <c r="D31" i="12"/>
  <c r="E31" i="12"/>
  <c r="B32" i="11" s="1"/>
  <c r="D53" i="12"/>
  <c r="E53" i="12"/>
  <c r="B54" i="11" s="1"/>
  <c r="D39" i="12"/>
  <c r="E39" i="12"/>
  <c r="B40" i="11" s="1"/>
  <c r="D59" i="12"/>
  <c r="E59" i="12"/>
  <c r="B60" i="11" s="1"/>
  <c r="D42" i="12"/>
  <c r="E42" i="12"/>
  <c r="B43" i="11" s="1"/>
  <c r="D30" i="12"/>
  <c r="E30" i="12"/>
  <c r="B31" i="11" s="1"/>
  <c r="D27" i="12"/>
  <c r="E27" i="12"/>
  <c r="B28" i="11" s="1"/>
  <c r="D57" i="12"/>
  <c r="E57" i="12"/>
  <c r="B58" i="11" s="1"/>
  <c r="D60" i="12"/>
  <c r="E60" i="12"/>
  <c r="B61" i="11" s="1"/>
  <c r="D46" i="12"/>
  <c r="E46" i="12"/>
  <c r="B47" i="11" s="1"/>
  <c r="D56" i="12"/>
  <c r="E56" i="12"/>
  <c r="B57" i="11" s="1"/>
  <c r="D32" i="12"/>
  <c r="E32" i="12"/>
  <c r="B33" i="11" s="1"/>
  <c r="D26" i="12"/>
  <c r="E26" i="12"/>
  <c r="D33" i="12"/>
  <c r="E33" i="12"/>
  <c r="B34" i="11" s="1"/>
  <c r="D38" i="12"/>
  <c r="E38" i="12"/>
  <c r="B39" i="11" s="1"/>
  <c r="AA62" i="7"/>
  <c r="AC8" i="7"/>
  <c r="D24" i="12"/>
  <c r="D25" i="12" l="1"/>
  <c r="D62" i="12" s="1"/>
  <c r="E25" i="12"/>
  <c r="B26" i="11" s="1"/>
  <c r="AC20" i="7"/>
  <c r="AD8" i="7" s="1"/>
  <c r="B27" i="11"/>
  <c r="E62" i="12"/>
  <c r="C62" i="12"/>
  <c r="B63" i="11" l="1"/>
  <c r="AC62" i="7"/>
  <c r="AD9" i="7"/>
  <c r="AD10" i="7"/>
  <c r="D10" i="12" s="1"/>
  <c r="E10" i="12" s="1"/>
  <c r="B11" i="11" s="1"/>
  <c r="AD17" i="7"/>
  <c r="D17" i="12" s="1"/>
  <c r="E17" i="12" s="1"/>
  <c r="B18" i="11" s="1"/>
  <c r="AD13" i="7"/>
  <c r="D13" i="12" s="1"/>
  <c r="E13" i="12" s="1"/>
  <c r="B14" i="11" s="1"/>
  <c r="AD19" i="7"/>
  <c r="D19" i="12" s="1"/>
  <c r="E19" i="12" s="1"/>
  <c r="B20" i="11" s="1"/>
  <c r="AD11" i="7"/>
  <c r="D11" i="12" s="1"/>
  <c r="E11" i="12" s="1"/>
  <c r="B12" i="11" s="1"/>
  <c r="AD18" i="7"/>
  <c r="D18" i="12" s="1"/>
  <c r="E18" i="12" s="1"/>
  <c r="B19" i="11" s="1"/>
  <c r="AD14" i="7"/>
  <c r="D14" i="12" s="1"/>
  <c r="E14" i="12" s="1"/>
  <c r="B15" i="11" s="1"/>
  <c r="AD12" i="7"/>
  <c r="D12" i="12" s="1"/>
  <c r="E12" i="12" s="1"/>
  <c r="B13" i="11" s="1"/>
  <c r="AD15" i="7"/>
  <c r="D15" i="12" s="1"/>
  <c r="E15" i="12" s="1"/>
  <c r="B16" i="11" s="1"/>
  <c r="AD16" i="7"/>
  <c r="D16" i="12" s="1"/>
  <c r="E16" i="12" s="1"/>
  <c r="B17" i="11" s="1"/>
  <c r="D8" i="12" l="1"/>
  <c r="E8" i="12" s="1"/>
  <c r="C20" i="12"/>
  <c r="C63" i="12" s="1"/>
  <c r="B9" i="11" l="1"/>
  <c r="B21" i="11" s="1"/>
  <c r="B64" i="11" s="1"/>
  <c r="B66" i="11" s="1"/>
  <c r="J18" i="9" s="1"/>
  <c r="J21" i="9" s="1"/>
  <c r="E20" i="12"/>
  <c r="E63" i="12" s="1"/>
  <c r="D20" i="12"/>
  <c r="D63" i="12" s="1"/>
  <c r="B23" i="11"/>
  <c r="B8" i="11"/>
</calcChain>
</file>

<file path=xl/sharedStrings.xml><?xml version="1.0" encoding="utf-8"?>
<sst xmlns="http://schemas.openxmlformats.org/spreadsheetml/2006/main" count="678" uniqueCount="350">
  <si>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</si>
  <si>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</si>
  <si>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</si>
  <si>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</si>
  <si>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</si>
  <si>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</si>
  <si>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</si>
  <si>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</si>
  <si>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</si>
  <si>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</si>
  <si>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</si>
  <si>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</si>
  <si>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</si>
  <si>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</si>
  <si>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</si>
  <si>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</si>
  <si>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</si>
  <si>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</si>
  <si>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</si>
  <si>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</si>
  <si>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</si>
  <si>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</si>
  <si>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</si>
  <si>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</si>
  <si>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</si>
  <si>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</si>
  <si>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</si>
  <si>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</si>
  <si>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</si>
  <si>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</si>
  <si>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</si>
  <si>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</si>
  <si>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</si>
  <si>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</si>
  <si>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</si>
  <si>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</si>
  <si>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</si>
  <si>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</si>
  <si>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</si>
  <si>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</si>
  <si>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</si>
  <si>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</si>
  <si>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</si>
  <si>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</si>
  <si>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</si>
  <si>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</si>
  <si>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</si>
  <si>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</si>
  <si>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</si>
  <si>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</si>
  <si>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</si>
  <si>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</si>
  <si>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</si>
  <si>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</si>
  <si>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</si>
  <si>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</si>
  <si>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</si>
  <si>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</si>
  <si>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</si>
  <si>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</si>
  <si>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</si>
  <si>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</si>
  <si>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</si>
  <si>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</si>
  <si>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</si>
  <si>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</si>
  <si>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</si>
  <si>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</si>
  <si>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</si>
  <si>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</si>
  <si>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</si>
  <si>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</si>
  <si>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</si>
  <si>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</si>
  <si>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</si>
  <si>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</si>
  <si>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</si>
  <si>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</si>
  <si>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</si>
  <si>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</si>
  <si>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</si>
  <si>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</si>
  <si>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</si>
  <si>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</si>
  <si>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</si>
  <si>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</si>
  <si>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</si>
  <si>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</si>
  <si>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</si>
  <si>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</si>
  <si>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</si>
  <si>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</si>
  <si>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</si>
  <si>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</si>
  <si>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</si>
  <si>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</si>
  <si>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</si>
  <si>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</si>
  <si>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</si>
  <si>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</si>
  <si>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</si>
  <si>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</si>
  <si>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</si>
  <si>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</si>
  <si>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</si>
  <si>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</si>
  <si>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</si>
  <si>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</si>
  <si>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</si>
  <si>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ISR Enajenación de Inmuebles</t>
  </si>
  <si>
    <t>POBLACIÓN 2020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</si>
  <si>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</si>
  <si>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</si>
  <si>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</si>
  <si>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</si>
  <si>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</si>
  <si>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</si>
  <si>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</si>
  <si>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</si>
  <si>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</si>
  <si>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</si>
  <si>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</si>
  <si>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</si>
  <si>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</si>
  <si>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</si>
  <si>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</si>
  <si>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</si>
  <si>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</si>
  <si>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</si>
  <si>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</si>
  <si>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</si>
  <si>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</si>
  <si>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</si>
  <si>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</si>
  <si>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</si>
  <si>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</si>
  <si>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</si>
  <si>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</si>
  <si>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</si>
  <si>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</si>
  <si>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</si>
  <si>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</si>
  <si>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</si>
  <si>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</si>
  <si>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</si>
  <si>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</si>
  <si>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</si>
  <si>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</si>
  <si>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</si>
  <si>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</si>
  <si>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</si>
  <si>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</si>
  <si>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</si>
  <si>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</si>
  <si>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</si>
  <si>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</si>
  <si>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</si>
  <si>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</si>
  <si>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</si>
  <si>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</si>
  <si>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</si>
  <si>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</si>
  <si>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</si>
  <si>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</si>
  <si>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</si>
  <si>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</si>
  <si>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</si>
  <si>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</si>
  <si>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</si>
  <si>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</si>
  <si>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</si>
  <si>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</si>
  <si>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</si>
  <si>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</si>
  <si>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</si>
  <si>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</si>
  <si>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</si>
  <si>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</si>
  <si>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</si>
  <si>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</si>
  <si>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</si>
  <si>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</si>
  <si>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</si>
  <si>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</si>
  <si>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</si>
  <si>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</si>
  <si>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</si>
  <si>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</si>
  <si>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</si>
  <si>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</si>
  <si>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</si>
  <si>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</si>
  <si>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</si>
  <si>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</si>
  <si>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</si>
  <si>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</si>
  <si>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</si>
  <si>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</si>
  <si>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</si>
  <si>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</si>
  <si>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</si>
  <si>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</si>
  <si>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</si>
  <si>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</si>
  <si>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</si>
  <si>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</si>
  <si>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</si>
  <si>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</si>
  <si>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</si>
  <si>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</si>
  <si>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</si>
  <si>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</si>
  <si>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</si>
  <si>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</si>
  <si>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</si>
  <si>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</si>
  <si>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</si>
  <si>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</si>
  <si>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</si>
  <si>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</si>
  <si>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</si>
  <si>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</si>
  <si>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</si>
  <si>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</si>
  <si>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</si>
  <si>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</si>
  <si>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</si>
  <si>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</si>
  <si>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</si>
  <si>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</si>
  <si>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</si>
  <si>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</si>
  <si>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</si>
  <si>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</si>
  <si>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</si>
  <si>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</si>
  <si>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TERRITORIO INEGI 2020 NL PUBLICACIÓN</t>
  </si>
  <si>
    <t>Fuente: Panorama Sociodemografico de Nuevo León. Censo de Población y Vivienda 2020. INEGI</t>
  </si>
  <si>
    <t>Mes</t>
  </si>
  <si>
    <t>CPP1i</t>
  </si>
  <si>
    <t>CÁLCULO DE DISTRIBUCIÓN DE FONDOS DESCENTRALIZADOS 2022
CON GARANTIA A MUNICIPIOS NO METROPOLITANOS</t>
  </si>
  <si>
    <t>Ley de Egresos 2022</t>
  </si>
  <si>
    <t>PAGO  2021</t>
  </si>
  <si>
    <t xml:space="preserve"> LEY DE EGRESOS 2022</t>
  </si>
  <si>
    <t>ICPi=(PP1i/∑PP1i)</t>
  </si>
  <si>
    <t>IP=(ICPi*CPP!i)</t>
  </si>
  <si>
    <t>IP/∑IP</t>
  </si>
  <si>
    <t>(0.85*IP/∑IP)(Monto)</t>
  </si>
  <si>
    <t>EP=PP2i/PP1i</t>
  </si>
  <si>
    <t>EP/∑EP</t>
  </si>
  <si>
    <t>(0.15*(EP/∑EP)(Monto)</t>
  </si>
  <si>
    <t>DIPi</t>
  </si>
  <si>
    <t>CDPEi</t>
  </si>
  <si>
    <r>
      <t>PP2</t>
    </r>
    <r>
      <rPr>
        <vertAlign val="subscript"/>
        <sz val="8"/>
        <color rgb="FFFF0000"/>
        <rFont val="Arial"/>
        <family val="2"/>
      </rPr>
      <t>i</t>
    </r>
  </si>
  <si>
    <r>
      <t>PP1</t>
    </r>
    <r>
      <rPr>
        <vertAlign val="subscript"/>
        <sz val="8"/>
        <color rgb="FFFF0000"/>
        <rFont val="Arial"/>
        <family val="2"/>
      </rPr>
      <t>i</t>
    </r>
  </si>
  <si>
    <t>COEFICIENTE DE DISTRIBUCIÓN ANTES DE GARANTÍA</t>
  </si>
  <si>
    <t>PROPORCION DE RECAUDACIÓN</t>
  </si>
  <si>
    <t>RECAUDACIÓN PONDERADO POR EFICIENCIA</t>
  </si>
  <si>
    <t>PERSONAS EN POBREZA 2015</t>
  </si>
  <si>
    <t>PERSONAS EN POBREZA 2020</t>
  </si>
  <si>
    <t>CARENCIAS PROMEDIO EN SITUACION DE POBREZA 2015</t>
  </si>
  <si>
    <t>INCIDENCIA DE LA POBREZA 2015</t>
  </si>
  <si>
    <t>INTENSIDAD DE LA POBREZA</t>
  </si>
  <si>
    <t>PROPORCIÓN DE INTENSIDAD DE LA POBREZA</t>
  </si>
  <si>
    <t xml:space="preserve">DISTRIBUCION DEL 85% POR POBREZA </t>
  </si>
  <si>
    <t>MEJORA EN POBREZA MUNICIPAL</t>
  </si>
  <si>
    <t>PROPORCIÓN DE LA EFICACIA EN POBREZA</t>
  </si>
  <si>
    <t xml:space="preserve">DISTRIBUCIÓN DEL 15% POR EFICACIA DE POBREZA </t>
  </si>
  <si>
    <t>MONTO OBS. + ESTIM. DE PARTICIPACIONES</t>
  </si>
  <si>
    <t>BGt-2</t>
  </si>
  <si>
    <t>RPt-1</t>
  </si>
  <si>
    <t>15</t>
  </si>
  <si>
    <t>11</t>
  </si>
  <si>
    <t>12</t>
  </si>
  <si>
    <t>LOS ALDAMAS</t>
  </si>
  <si>
    <t>13</t>
  </si>
  <si>
    <t>14</t>
  </si>
  <si>
    <t>ANÁHUAC</t>
  </si>
  <si>
    <t>17</t>
  </si>
  <si>
    <t>16</t>
  </si>
  <si>
    <t>18</t>
  </si>
  <si>
    <t>19</t>
  </si>
  <si>
    <t>CADEREYTA JIMÉNEZ</t>
  </si>
  <si>
    <t>20</t>
  </si>
  <si>
    <t>EL CARMEN</t>
  </si>
  <si>
    <t>23</t>
  </si>
  <si>
    <t>CERRALVO</t>
  </si>
  <si>
    <t>21</t>
  </si>
  <si>
    <t>22</t>
  </si>
  <si>
    <t>CIÉNEGA DE FLORES</t>
  </si>
  <si>
    <t>25</t>
  </si>
  <si>
    <t>27</t>
  </si>
  <si>
    <t>26</t>
  </si>
  <si>
    <t>DOCTOR GONZÁLEZ</t>
  </si>
  <si>
    <t>29</t>
  </si>
  <si>
    <t>30</t>
  </si>
  <si>
    <t>GARCÍA</t>
  </si>
  <si>
    <t>32</t>
  </si>
  <si>
    <t>33</t>
  </si>
  <si>
    <t>34</t>
  </si>
  <si>
    <t>GENERAL TERÁN</t>
  </si>
  <si>
    <t>35</t>
  </si>
  <si>
    <t>61</t>
  </si>
  <si>
    <t>36</t>
  </si>
  <si>
    <t>28</t>
  </si>
  <si>
    <t>37</t>
  </si>
  <si>
    <t>LOS HERRERAS</t>
  </si>
  <si>
    <t>39</t>
  </si>
  <si>
    <t>38</t>
  </si>
  <si>
    <t>40</t>
  </si>
  <si>
    <t>41</t>
  </si>
  <si>
    <t>42</t>
  </si>
  <si>
    <t>JUÁREZ</t>
  </si>
  <si>
    <t>43</t>
  </si>
  <si>
    <t>44</t>
  </si>
  <si>
    <t>46</t>
  </si>
  <si>
    <t>MARÍN</t>
  </si>
  <si>
    <t>49</t>
  </si>
  <si>
    <t>48</t>
  </si>
  <si>
    <t>47</t>
  </si>
  <si>
    <t>45</t>
  </si>
  <si>
    <t>70</t>
  </si>
  <si>
    <t>50</t>
  </si>
  <si>
    <t>PARÁS</t>
  </si>
  <si>
    <t>51</t>
  </si>
  <si>
    <t>PESQUERÍA</t>
  </si>
  <si>
    <t>52</t>
  </si>
  <si>
    <t>LOS RAMONES</t>
  </si>
  <si>
    <t>53</t>
  </si>
  <si>
    <t>54</t>
  </si>
  <si>
    <t>55</t>
  </si>
  <si>
    <t>58</t>
  </si>
  <si>
    <t>SAN NICOLÁS DE LOS GARZA</t>
  </si>
  <si>
    <t>31</t>
  </si>
  <si>
    <t>SAN PEDRO GARZA GARCÍA</t>
  </si>
  <si>
    <t>57</t>
  </si>
  <si>
    <t>56</t>
  </si>
  <si>
    <t>59</t>
  </si>
  <si>
    <t>60</t>
  </si>
  <si>
    <t>FUENTE:
Facturación de Predial.- Instituto Registral y Catastral
Recaudación de Predial.- Municipios del Estado
Población.- Censo de Población y Vivienda 2020
Territorio.- INEGI
Vairables de Social 2015 Y 2020.- CONEVAL</t>
  </si>
  <si>
    <t>SECRETARÍA DE FINANZAS Y TESORERÍA GENERAL DEL ESTADO</t>
  </si>
  <si>
    <t>FACTURACIÓN  2020
(2016-2020)</t>
  </si>
  <si>
    <t>RECAUDACIÓN 2021</t>
  </si>
  <si>
    <t>Faltante Inicial de FEIEF</t>
  </si>
  <si>
    <t>MAYO 2022</t>
  </si>
  <si>
    <t>CARENCIAS PROMEDIO EN SITUACION DE POBREZA 2020</t>
  </si>
  <si>
    <t>INCIDENCIA DE LA POBREZA 2020</t>
  </si>
  <si>
    <t>CÁLCULO DE DISTRIBUCIÓN DE FONDOS DESCENTRALIZADOS JULIO 2022
CON GARANTIA A MUNICIPIOS NO METROPOLITANOS</t>
  </si>
  <si>
    <t>FOFIR</t>
  </si>
  <si>
    <t>Participaciones JULIO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</si>
</sst>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0.00000000%"/>
    <numFmt numFmtId="172" formatCode="_(* #,##0.000000_);_(* \(#,##0.000000\);_(* &quot;-&quot;??_);_(@_)"/>
    <numFmt numFmtId="173" formatCode="0.000%"/>
    <numFmt numFmtId="174" formatCode="General_)"/>
    <numFmt numFmtId="175" formatCode="#,##0\ &quot;$&quot;;[Red]\-#,##0\ &quot;$&quot;"/>
    <numFmt numFmtId="176" formatCode="_-[$€-2]* #,##0.00_-;\-[$€-2]* #,##0.00_-;_-[$€-2]* &quot;-&quot;??_-"/>
    <numFmt numFmtId="177" formatCode="\U\ #,##0.00"/>
    <numFmt numFmtId="178" formatCode="_-* #,##0_-;\-* #,##0_-;_-* &quot;-&quot;??_-;_-@_-"/>
    <numFmt numFmtId="179" formatCode="#,##0.00000;\-#,##0.00000"/>
    <numFmt numFmtId="180" formatCode="###\ ###\ ###\ ##0"/>
    <numFmt numFmtId="181" formatCode="#,##0.000000;\-#,##0.000000"/>
    <numFmt numFmtId="182" formatCode="0.000000%"/>
    <numFmt numFmtId="183" formatCode="#,##0.000000;[Red]\-#,##0.000000"/>
    <numFmt numFmtId="184" formatCode="0.00000"/>
    <numFmt numFmtId="185" formatCode="0.0000000"/>
    <numFmt numFmtId="186" formatCode="_-* #,##0.000000_-;\-* #,##0.000000_-;_-* &quot;-&quot;??_-;_-@_-"/>
    <numFmt numFmtId="187" formatCode="#,##0.0000000"/>
    <numFmt numFmtId="188" formatCode="#,##0.000000000_ ;\-#,##0.000000000\ "/>
  </numFmts>
  <fonts count="5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  <font>
      <vertAlign val="subscript"/>
      <sz val="8"/>
      <color rgb="FFFF0000"/>
      <name val="Arial"/>
      <family val="2"/>
    </font>
    <font>
      <b/>
      <sz val="10"/>
      <color indexed="6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6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4" fontId="8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17" applyNumberFormat="0" applyAlignment="0" applyProtection="0"/>
    <xf numFmtId="0" fontId="26" fillId="17" borderId="18" applyNumberFormat="0" applyAlignment="0" applyProtection="0"/>
    <xf numFmtId="0" fontId="27" fillId="0" borderId="19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17" applyNumberFormat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0" fontId="30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1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0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16" borderId="21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2" applyNumberFormat="0" applyFill="0" applyAlignment="0" applyProtection="0"/>
    <xf numFmtId="0" fontId="36" fillId="0" borderId="23" applyNumberFormat="0" applyFill="0" applyAlignment="0" applyProtection="0"/>
    <xf numFmtId="0" fontId="28" fillId="0" borderId="24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5" applyNumberFormat="0" applyFill="0" applyAlignment="0" applyProtection="0"/>
    <xf numFmtId="177" fontId="39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166" fontId="8" fillId="0" borderId="0" applyFont="0" applyFill="0" applyBorder="0" applyAlignment="0" applyProtection="0">
      <alignment horizontal="right"/>
    </xf>
    <xf numFmtId="0" fontId="8" fillId="0" borderId="0"/>
  </cellStyleXfs>
  <cellXfs count="360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72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37" fontId="8" fillId="0" borderId="9" xfId="3" applyFont="1" applyFill="1" applyBorder="1" applyAlignment="1" applyProtection="1">
      <alignment horizontal="left"/>
      <protection hidden="1"/>
    </xf>
    <xf numFmtId="3" fontId="19" fillId="0" borderId="10" xfId="0" applyNumberFormat="1" applyFont="1" applyBorder="1" applyProtection="1">
      <protection hidden="1"/>
    </xf>
    <xf numFmtId="165" fontId="8" fillId="0" borderId="10" xfId="2" applyNumberFormat="1" applyFont="1" applyFill="1" applyBorder="1" applyProtection="1">
      <protection hidden="1"/>
    </xf>
    <xf numFmtId="169" fontId="8" fillId="0" borderId="10" xfId="1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72" fontId="8" fillId="0" borderId="10" xfId="1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37" fontId="8" fillId="0" borderId="9" xfId="3" applyFont="1" applyBorder="1" applyProtection="1">
      <protection hidden="1"/>
    </xf>
    <xf numFmtId="37" fontId="8" fillId="0" borderId="10" xfId="3" applyFont="1" applyBorder="1" applyProtection="1">
      <protection hidden="1"/>
    </xf>
    <xf numFmtId="37" fontId="10" fillId="0" borderId="13" xfId="3" applyFont="1" applyFill="1" applyBorder="1" applyAlignment="1" applyProtection="1">
      <alignment horizontal="left"/>
      <protection hidden="1"/>
    </xf>
    <xf numFmtId="3" fontId="20" fillId="0" borderId="14" xfId="0" applyNumberFormat="1" applyFont="1" applyBorder="1" applyProtection="1">
      <protection hidden="1"/>
    </xf>
    <xf numFmtId="165" fontId="10" fillId="0" borderId="14" xfId="2" applyNumberFormat="1" applyFont="1" applyFill="1" applyBorder="1" applyProtection="1">
      <protection hidden="1"/>
    </xf>
    <xf numFmtId="169" fontId="10" fillId="0" borderId="14" xfId="1" applyNumberFormat="1" applyFont="1" applyFill="1" applyBorder="1" applyProtection="1">
      <protection hidden="1"/>
    </xf>
    <xf numFmtId="165" fontId="10" fillId="0" borderId="15" xfId="2" applyNumberFormat="1" applyFont="1" applyFill="1" applyBorder="1" applyProtection="1">
      <protection hidden="1"/>
    </xf>
    <xf numFmtId="169" fontId="20" fillId="0" borderId="14" xfId="1" applyNumberFormat="1" applyFont="1" applyFill="1" applyBorder="1" applyProtection="1">
      <protection hidden="1"/>
    </xf>
    <xf numFmtId="172" fontId="10" fillId="0" borderId="14" xfId="1" applyNumberFormat="1" applyFont="1" applyFill="1" applyBorder="1" applyProtection="1">
      <protection hidden="1"/>
    </xf>
    <xf numFmtId="169" fontId="10" fillId="0" borderId="15" xfId="2" applyNumberFormat="1" applyFont="1" applyFill="1" applyBorder="1" applyProtection="1">
      <protection hidden="1"/>
    </xf>
    <xf numFmtId="37" fontId="10" fillId="0" borderId="13" xfId="3" applyFont="1" applyBorder="1" applyProtection="1">
      <protection hidden="1"/>
    </xf>
    <xf numFmtId="37" fontId="10" fillId="0" borderId="14" xfId="3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3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3" fontId="8" fillId="0" borderId="0" xfId="2" applyNumberFormat="1" applyFont="1" applyFill="1" applyProtection="1"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38" xfId="46" applyNumberFormat="1" applyBorder="1" applyAlignment="1">
      <alignment horizontal="center" vertical="center"/>
    </xf>
    <xf numFmtId="3" fontId="10" fillId="0" borderId="39" xfId="46" applyNumberFormat="1" applyFont="1" applyBorder="1" applyAlignment="1">
      <alignment horizontal="center" vertical="center"/>
    </xf>
    <xf numFmtId="3" fontId="8" fillId="0" borderId="39" xfId="46" applyNumberFormat="1" applyBorder="1" applyAlignment="1">
      <alignment horizontal="center" vertical="center"/>
    </xf>
    <xf numFmtId="3" fontId="10" fillId="0" borderId="39" xfId="46" applyNumberFormat="1" applyFont="1" applyBorder="1"/>
    <xf numFmtId="0" fontId="8" fillId="0" borderId="39" xfId="46" applyBorder="1"/>
    <xf numFmtId="3" fontId="10" fillId="0" borderId="40" xfId="46" applyNumberFormat="1" applyFont="1" applyBorder="1"/>
    <xf numFmtId="3" fontId="8" fillId="0" borderId="0" xfId="46" applyNumberFormat="1"/>
    <xf numFmtId="3" fontId="42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5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0" xfId="3" applyFont="1" applyFill="1" applyBorder="1" applyAlignment="1" applyProtection="1">
      <protection hidden="1"/>
    </xf>
    <xf numFmtId="0" fontId="43" fillId="25" borderId="41" xfId="0" applyFont="1" applyFill="1" applyBorder="1" applyAlignment="1" applyProtection="1">
      <alignment horizontal="center" vertical="center" wrapText="1"/>
    </xf>
    <xf numFmtId="0" fontId="43" fillId="24" borderId="42" xfId="0" applyFont="1" applyFill="1" applyBorder="1" applyAlignment="1" applyProtection="1">
      <alignment horizontal="center" vertical="center" wrapText="1"/>
    </xf>
    <xf numFmtId="0" fontId="43" fillId="24" borderId="0" xfId="0" applyFont="1" applyFill="1" applyBorder="1" applyAlignment="1" applyProtection="1">
      <alignment horizontal="center" vertical="center" wrapText="1"/>
    </xf>
    <xf numFmtId="0" fontId="43" fillId="24" borderId="43" xfId="0" applyFont="1" applyFill="1" applyBorder="1" applyAlignment="1" applyProtection="1">
      <alignment horizontal="center" vertical="center" wrapText="1"/>
    </xf>
    <xf numFmtId="0" fontId="45" fillId="26" borderId="42" xfId="0" applyFont="1" applyFill="1" applyBorder="1" applyAlignment="1" applyProtection="1">
      <alignment horizontal="left" vertical="center" wrapText="1"/>
    </xf>
    <xf numFmtId="0" fontId="45" fillId="26" borderId="0" xfId="0" applyFont="1" applyFill="1" applyBorder="1" applyAlignment="1" applyProtection="1">
      <alignment horizontal="left" vertical="center" wrapText="1"/>
    </xf>
    <xf numFmtId="180" fontId="45" fillId="26" borderId="0" xfId="0" applyNumberFormat="1" applyFont="1" applyFill="1" applyBorder="1" applyAlignment="1" applyProtection="1">
      <alignment horizontal="right" vertical="center" wrapText="1"/>
    </xf>
    <xf numFmtId="0" fontId="46" fillId="27" borderId="42" xfId="0" applyFont="1" applyFill="1" applyBorder="1" applyAlignment="1" applyProtection="1">
      <alignment horizontal="left" vertical="center" wrapText="1"/>
    </xf>
    <xf numFmtId="0" fontId="46" fillId="27" borderId="0" xfId="0" applyFont="1" applyFill="1" applyBorder="1" applyAlignment="1" applyProtection="1">
      <alignment horizontal="left" vertical="center" wrapText="1"/>
    </xf>
    <xf numFmtId="180" fontId="46" fillId="27" borderId="0" xfId="0" applyNumberFormat="1" applyFont="1" applyFill="1" applyBorder="1" applyAlignment="1" applyProtection="1">
      <alignment horizontal="right" vertical="center" wrapText="1"/>
    </xf>
    <xf numFmtId="180" fontId="46" fillId="27" borderId="43" xfId="0" applyNumberFormat="1" applyFont="1" applyFill="1" applyBorder="1" applyAlignment="1" applyProtection="1">
      <alignment horizontal="right" vertical="center" wrapText="1"/>
    </xf>
    <xf numFmtId="0" fontId="46" fillId="26" borderId="42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0" fontId="46" fillId="26" borderId="0" xfId="0" applyNumberFormat="1" applyFont="1" applyFill="1" applyBorder="1" applyAlignment="1" applyProtection="1">
      <alignment horizontal="right" vertical="center" wrapText="1"/>
    </xf>
    <xf numFmtId="180" fontId="46" fillId="26" borderId="43" xfId="0" applyNumberFormat="1" applyFont="1" applyFill="1" applyBorder="1" applyAlignment="1" applyProtection="1">
      <alignment horizontal="right" vertical="center" wrapText="1"/>
    </xf>
    <xf numFmtId="0" fontId="46" fillId="27" borderId="44" xfId="0" applyFont="1" applyFill="1" applyBorder="1" applyAlignment="1" applyProtection="1">
      <alignment horizontal="left" vertical="center" wrapText="1"/>
    </xf>
    <xf numFmtId="0" fontId="46" fillId="27" borderId="45" xfId="0" applyFont="1" applyFill="1" applyBorder="1" applyAlignment="1" applyProtection="1">
      <alignment horizontal="left" vertical="center" wrapText="1"/>
    </xf>
    <xf numFmtId="180" fontId="46" fillId="27" borderId="45" xfId="0" applyNumberFormat="1" applyFont="1" applyFill="1" applyBorder="1" applyAlignment="1" applyProtection="1">
      <alignment horizontal="right" vertical="center" wrapText="1"/>
    </xf>
    <xf numFmtId="180" fontId="46" fillId="27" borderId="46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1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9" xfId="3" applyFont="1" applyFill="1" applyBorder="1" applyAlignment="1" applyProtection="1">
      <alignment horizontal="left"/>
      <protection hidden="1"/>
    </xf>
    <xf numFmtId="169" fontId="19" fillId="24" borderId="12" xfId="1" applyNumberFormat="1" applyFont="1" applyFill="1" applyBorder="1" applyProtection="1">
      <protection hidden="1"/>
    </xf>
    <xf numFmtId="37" fontId="10" fillId="24" borderId="26" xfId="3" applyFont="1" applyFill="1" applyBorder="1" applyAlignment="1" applyProtection="1">
      <alignment horizontal="left"/>
      <protection hidden="1"/>
    </xf>
    <xf numFmtId="169" fontId="19" fillId="24" borderId="16" xfId="1" applyNumberFormat="1" applyFont="1" applyFill="1" applyBorder="1" applyProtection="1">
      <protection hidden="1"/>
    </xf>
    <xf numFmtId="37" fontId="10" fillId="24" borderId="30" xfId="3" applyFont="1" applyFill="1" applyBorder="1" applyAlignment="1" applyProtection="1">
      <alignment horizontal="left"/>
      <protection hidden="1"/>
    </xf>
    <xf numFmtId="171" fontId="19" fillId="24" borderId="30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6" xfId="3" applyFont="1" applyFill="1" applyBorder="1" applyAlignment="1" applyProtection="1">
      <alignment horizontal="left"/>
      <protection hidden="1"/>
    </xf>
    <xf numFmtId="37" fontId="10" fillId="24" borderId="13" xfId="3" applyFont="1" applyFill="1" applyBorder="1" applyAlignment="1" applyProtection="1">
      <alignment horizontal="left"/>
      <protection hidden="1"/>
    </xf>
    <xf numFmtId="169" fontId="20" fillId="24" borderId="16" xfId="1" applyNumberFormat="1" applyFont="1" applyFill="1" applyBorder="1" applyProtection="1">
      <protection hidden="1"/>
    </xf>
    <xf numFmtId="173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0" xfId="1" applyNumberFormat="1" applyFont="1" applyFill="1" applyBorder="1" applyProtection="1">
      <protection hidden="1"/>
    </xf>
    <xf numFmtId="37" fontId="8" fillId="24" borderId="14" xfId="3" applyFont="1" applyFill="1" applyBorder="1" applyAlignment="1" applyProtection="1">
      <protection hidden="1"/>
    </xf>
    <xf numFmtId="169" fontId="19" fillId="24" borderId="14" xfId="1" applyNumberFormat="1" applyFont="1" applyFill="1" applyBorder="1" applyProtection="1">
      <protection hidden="1"/>
    </xf>
    <xf numFmtId="37" fontId="8" fillId="24" borderId="37" xfId="3" applyFont="1" applyFill="1" applyBorder="1" applyAlignment="1" applyProtection="1">
      <protection hidden="1"/>
    </xf>
    <xf numFmtId="169" fontId="19" fillId="24" borderId="36" xfId="1" applyNumberFormat="1" applyFont="1" applyFill="1" applyBorder="1" applyProtection="1">
      <protection hidden="1"/>
    </xf>
    <xf numFmtId="169" fontId="19" fillId="24" borderId="33" xfId="1" applyNumberFormat="1" applyFont="1" applyFill="1" applyBorder="1" applyProtection="1">
      <protection hidden="1"/>
    </xf>
    <xf numFmtId="179" fontId="8" fillId="24" borderId="0" xfId="3" applyNumberFormat="1" applyFont="1" applyFill="1" applyProtection="1">
      <protection hidden="1"/>
    </xf>
    <xf numFmtId="37" fontId="0" fillId="24" borderId="34" xfId="3" applyFont="1" applyFill="1" applyBorder="1" applyAlignment="1" applyProtection="1">
      <protection hidden="1"/>
    </xf>
    <xf numFmtId="37" fontId="10" fillId="24" borderId="32" xfId="3" applyFont="1" applyFill="1" applyBorder="1" applyAlignment="1" applyProtection="1">
      <protection hidden="1"/>
    </xf>
    <xf numFmtId="169" fontId="20" fillId="24" borderId="14" xfId="1" applyNumberFormat="1" applyFont="1" applyFill="1" applyBorder="1" applyProtection="1">
      <protection hidden="1"/>
    </xf>
    <xf numFmtId="169" fontId="20" fillId="24" borderId="31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38" fontId="8" fillId="0" borderId="40" xfId="46" applyNumberFormat="1" applyFont="1" applyBorder="1" applyAlignment="1">
      <alignment horizontal="center" vertical="center" wrapText="1"/>
    </xf>
    <xf numFmtId="38" fontId="10" fillId="0" borderId="47" xfId="46" applyNumberFormat="1" applyFont="1" applyBorder="1" applyAlignment="1">
      <alignment horizontal="center" vertical="center"/>
    </xf>
    <xf numFmtId="0" fontId="1" fillId="24" borderId="0" xfId="83" applyFill="1"/>
    <xf numFmtId="0" fontId="1" fillId="0" borderId="0" xfId="83"/>
    <xf numFmtId="0" fontId="47" fillId="28" borderId="0" xfId="83" applyFont="1" applyFill="1" applyAlignment="1">
      <alignment horizontal="center" vertical="center"/>
    </xf>
    <xf numFmtId="0" fontId="47" fillId="28" borderId="49" xfId="83" applyFont="1" applyFill="1" applyBorder="1" applyAlignment="1">
      <alignment horizontal="center" vertical="center"/>
    </xf>
    <xf numFmtId="0" fontId="47" fillId="28" borderId="48" xfId="83" applyFont="1" applyFill="1" applyBorder="1" applyAlignment="1">
      <alignment horizontal="center" vertical="center"/>
    </xf>
    <xf numFmtId="0" fontId="47" fillId="28" borderId="50" xfId="83" applyFont="1" applyFill="1" applyBorder="1" applyAlignment="1">
      <alignment horizontal="center" vertical="center"/>
    </xf>
    <xf numFmtId="0" fontId="47" fillId="26" borderId="51" xfId="83" applyFont="1" applyFill="1" applyBorder="1" applyAlignment="1">
      <alignment horizontal="center" vertical="center" wrapText="1"/>
    </xf>
    <xf numFmtId="0" fontId="47" fillId="29" borderId="52" xfId="83" applyFont="1" applyFill="1" applyBorder="1" applyAlignment="1">
      <alignment horizontal="center" vertical="center" wrapText="1"/>
    </xf>
    <xf numFmtId="0" fontId="47" fillId="30" borderId="52" xfId="83" applyFont="1" applyFill="1" applyBorder="1" applyAlignment="1">
      <alignment horizontal="center" vertical="center" wrapText="1"/>
    </xf>
    <xf numFmtId="0" fontId="47" fillId="31" borderId="52" xfId="83" applyFont="1" applyFill="1" applyBorder="1" applyAlignment="1">
      <alignment horizontal="center" vertical="center" wrapText="1"/>
    </xf>
    <xf numFmtId="0" fontId="47" fillId="32" borderId="51" xfId="83" applyFont="1" applyFill="1" applyBorder="1" applyAlignment="1">
      <alignment horizontal="center" vertical="center" wrapText="1"/>
    </xf>
    <xf numFmtId="0" fontId="47" fillId="33" borderId="52" xfId="83" applyFont="1" applyFill="1" applyBorder="1" applyAlignment="1">
      <alignment horizontal="center" vertical="center" wrapText="1"/>
    </xf>
    <xf numFmtId="0" fontId="47" fillId="34" borderId="52" xfId="83" applyFont="1" applyFill="1" applyBorder="1" applyAlignment="1">
      <alignment horizontal="center" vertical="center" wrapText="1"/>
    </xf>
    <xf numFmtId="0" fontId="47" fillId="35" borderId="53" xfId="83" applyFont="1" applyFill="1" applyBorder="1" applyAlignment="1">
      <alignment horizontal="center" vertical="center" wrapText="1"/>
    </xf>
    <xf numFmtId="0" fontId="48" fillId="24" borderId="54" xfId="83" applyFont="1" applyFill="1" applyBorder="1" applyAlignment="1">
      <alignment vertical="center"/>
    </xf>
    <xf numFmtId="38" fontId="49" fillId="24" borderId="0" xfId="83" applyNumberFormat="1" applyFont="1" applyFill="1" applyBorder="1"/>
    <xf numFmtId="38" fontId="49" fillId="29" borderId="0" xfId="83" applyNumberFormat="1" applyFont="1" applyFill="1" applyBorder="1"/>
    <xf numFmtId="38" fontId="49" fillId="30" borderId="0" xfId="83" applyNumberFormat="1" applyFont="1" applyFill="1" applyBorder="1"/>
    <xf numFmtId="38" fontId="49" fillId="31" borderId="55" xfId="83" applyNumberFormat="1" applyFont="1" applyFill="1" applyBorder="1"/>
    <xf numFmtId="38" fontId="49" fillId="32" borderId="0" xfId="83" applyNumberFormat="1" applyFont="1" applyFill="1" applyBorder="1"/>
    <xf numFmtId="38" fontId="49" fillId="33" borderId="0" xfId="83" applyNumberFormat="1" applyFont="1" applyFill="1" applyBorder="1"/>
    <xf numFmtId="38" fontId="49" fillId="34" borderId="0" xfId="83" applyNumberFormat="1" applyFont="1" applyFill="1" applyBorder="1"/>
    <xf numFmtId="38" fontId="49" fillId="35" borderId="56" xfId="83" applyNumberFormat="1" applyFont="1" applyFill="1" applyBorder="1"/>
    <xf numFmtId="38" fontId="49" fillId="31" borderId="56" xfId="83" applyNumberFormat="1" applyFont="1" applyFill="1" applyBorder="1"/>
    <xf numFmtId="38" fontId="49" fillId="31" borderId="57" xfId="83" applyNumberFormat="1" applyFont="1" applyFill="1" applyBorder="1"/>
    <xf numFmtId="0" fontId="48" fillId="24" borderId="2" xfId="83" applyFont="1" applyFill="1" applyBorder="1" applyAlignment="1">
      <alignment vertical="center"/>
    </xf>
    <xf numFmtId="38" fontId="50" fillId="24" borderId="2" xfId="83" applyNumberFormat="1" applyFont="1" applyFill="1" applyBorder="1"/>
    <xf numFmtId="38" fontId="50" fillId="29" borderId="2" xfId="83" applyNumberFormat="1" applyFont="1" applyFill="1" applyBorder="1"/>
    <xf numFmtId="38" fontId="50" fillId="30" borderId="2" xfId="83" applyNumberFormat="1" applyFont="1" applyFill="1" applyBorder="1"/>
    <xf numFmtId="38" fontId="50" fillId="31" borderId="2" xfId="83" applyNumberFormat="1" applyFont="1" applyFill="1" applyBorder="1"/>
    <xf numFmtId="38" fontId="50" fillId="32" borderId="2" xfId="83" applyNumberFormat="1" applyFont="1" applyFill="1" applyBorder="1"/>
    <xf numFmtId="38" fontId="50" fillId="33" borderId="2" xfId="83" applyNumberFormat="1" applyFont="1" applyFill="1" applyBorder="1"/>
    <xf numFmtId="38" fontId="50" fillId="34" borderId="2" xfId="83" applyNumberFormat="1" applyFont="1" applyFill="1" applyBorder="1"/>
    <xf numFmtId="38" fontId="50" fillId="35" borderId="2" xfId="83" applyNumberFormat="1" applyFont="1" applyFill="1" applyBorder="1"/>
    <xf numFmtId="0" fontId="51" fillId="24" borderId="0" xfId="83" applyFont="1" applyFill="1"/>
    <xf numFmtId="38" fontId="51" fillId="24" borderId="0" xfId="83" applyNumberFormat="1" applyFont="1" applyFill="1"/>
    <xf numFmtId="165" fontId="8" fillId="0" borderId="8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38" fontId="10" fillId="0" borderId="40" xfId="46" applyNumberFormat="1" applyFont="1" applyBorder="1" applyAlignment="1">
      <alignment horizontal="center" vertical="center"/>
    </xf>
    <xf numFmtId="168" fontId="52" fillId="24" borderId="2" xfId="1" applyFont="1" applyFill="1" applyBorder="1" applyAlignment="1">
      <alignment horizontal="center" wrapText="1"/>
    </xf>
    <xf numFmtId="168" fontId="8" fillId="24" borderId="6" xfId="1" applyNumberFormat="1" applyFont="1" applyFill="1" applyBorder="1" applyProtection="1">
      <protection hidden="1"/>
    </xf>
    <xf numFmtId="168" fontId="8" fillId="24" borderId="10" xfId="1" applyNumberFormat="1" applyFont="1" applyFill="1" applyBorder="1" applyProtection="1">
      <protection hidden="1"/>
    </xf>
    <xf numFmtId="168" fontId="10" fillId="24" borderId="14" xfId="1" applyNumberFormat="1" applyFont="1" applyFill="1" applyBorder="1" applyProtection="1">
      <protection hidden="1"/>
    </xf>
    <xf numFmtId="168" fontId="0" fillId="24" borderId="0" xfId="1" applyFont="1" applyFill="1"/>
    <xf numFmtId="0" fontId="10" fillId="0" borderId="40" xfId="46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37" fontId="10" fillId="24" borderId="58" xfId="3" applyFont="1" applyFill="1" applyBorder="1" applyAlignment="1" applyProtection="1">
      <alignment horizontal="center" vertical="center" wrapText="1"/>
      <protection hidden="1"/>
    </xf>
    <xf numFmtId="39" fontId="10" fillId="24" borderId="0" xfId="3" applyNumberFormat="1" applyFont="1" applyFill="1" applyBorder="1" applyAlignment="1" applyProtection="1">
      <alignment horizontal="center" vertical="center" wrapText="1"/>
      <protection hidden="1"/>
    </xf>
    <xf numFmtId="39" fontId="10" fillId="24" borderId="4" xfId="3" applyNumberFormat="1" applyFont="1" applyFill="1" applyBorder="1" applyAlignment="1" applyProtection="1">
      <alignment horizontal="center" vertical="center" wrapText="1"/>
      <protection hidden="1"/>
    </xf>
    <xf numFmtId="49" fontId="10" fillId="24" borderId="2" xfId="3" applyNumberFormat="1" applyFont="1" applyFill="1" applyBorder="1" applyAlignment="1" applyProtection="1">
      <alignment horizontal="center" vertical="center"/>
      <protection hidden="1"/>
    </xf>
    <xf numFmtId="37" fontId="8" fillId="24" borderId="59" xfId="3" applyFont="1" applyFill="1" applyBorder="1" applyProtection="1">
      <protection hidden="1"/>
    </xf>
    <xf numFmtId="37" fontId="8" fillId="24" borderId="60" xfId="3" applyFont="1" applyFill="1" applyBorder="1" applyProtection="1">
      <protection hidden="1"/>
    </xf>
    <xf numFmtId="37" fontId="8" fillId="24" borderId="62" xfId="3" applyFont="1" applyFill="1" applyBorder="1" applyProtection="1">
      <protection hidden="1"/>
    </xf>
    <xf numFmtId="37" fontId="8" fillId="24" borderId="61" xfId="3" applyFont="1" applyFill="1" applyBorder="1" applyAlignment="1" applyProtection="1">
      <protection hidden="1"/>
    </xf>
    <xf numFmtId="169" fontId="19" fillId="24" borderId="62" xfId="1" applyNumberFormat="1" applyFont="1" applyFill="1" applyBorder="1" applyProtection="1">
      <protection hidden="1"/>
    </xf>
    <xf numFmtId="169" fontId="20" fillId="24" borderId="61" xfId="1" applyNumberFormat="1" applyFont="1" applyFill="1" applyBorder="1" applyProtection="1">
      <protection hidden="1"/>
    </xf>
    <xf numFmtId="0" fontId="10" fillId="24" borderId="2" xfId="0" applyFont="1" applyFill="1" applyBorder="1" applyAlignment="1" applyProtection="1">
      <alignment horizontal="center" vertical="center" wrapText="1"/>
      <protection hidden="1"/>
    </xf>
    <xf numFmtId="9" fontId="10" fillId="24" borderId="2" xfId="2" applyFont="1" applyFill="1" applyBorder="1" applyAlignment="1" applyProtection="1">
      <alignment horizontal="center" vertical="center" wrapText="1"/>
      <protection hidden="1"/>
    </xf>
    <xf numFmtId="164" fontId="11" fillId="24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2" xfId="0" applyNumberFormat="1" applyFont="1" applyFill="1" applyBorder="1" applyAlignment="1" applyProtection="1">
      <alignment horizontal="center" vertical="center" wrapText="1"/>
      <protection hidden="1"/>
    </xf>
    <xf numFmtId="0" fontId="11" fillId="24" borderId="2" xfId="0" applyFont="1" applyFill="1" applyBorder="1" applyAlignment="1" applyProtection="1">
      <alignment horizontal="center" vertical="center" wrapText="1"/>
      <protection hidden="1"/>
    </xf>
    <xf numFmtId="0" fontId="10" fillId="24" borderId="3" xfId="0" applyFont="1" applyFill="1" applyBorder="1" applyAlignment="1" applyProtection="1">
      <alignment horizontal="center" vertical="center" wrapText="1"/>
      <protection hidden="1"/>
    </xf>
    <xf numFmtId="3" fontId="19" fillId="24" borderId="6" xfId="0" applyNumberFormat="1" applyFont="1" applyFill="1" applyBorder="1" applyProtection="1">
      <protection hidden="1"/>
    </xf>
    <xf numFmtId="167" fontId="8" fillId="24" borderId="6" xfId="2" applyNumberFormat="1" applyFont="1" applyFill="1" applyBorder="1" applyProtection="1">
      <protection hidden="1"/>
    </xf>
    <xf numFmtId="165" fontId="8" fillId="24" borderId="6" xfId="2" applyNumberFormat="1" applyFont="1" applyFill="1" applyBorder="1" applyProtection="1">
      <protection hidden="1"/>
    </xf>
    <xf numFmtId="169" fontId="8" fillId="24" borderId="6" xfId="1" applyNumberFormat="1" applyFont="1" applyFill="1" applyBorder="1" applyProtection="1">
      <protection hidden="1"/>
    </xf>
    <xf numFmtId="170" fontId="8" fillId="24" borderId="6" xfId="2" applyNumberFormat="1" applyFont="1" applyFill="1" applyBorder="1" applyProtection="1">
      <protection hidden="1"/>
    </xf>
    <xf numFmtId="165" fontId="8" fillId="24" borderId="7" xfId="2" applyNumberFormat="1" applyFont="1" applyFill="1" applyBorder="1" applyProtection="1">
      <protection hidden="1"/>
    </xf>
    <xf numFmtId="164" fontId="8" fillId="24" borderId="8" xfId="2" applyNumberFormat="1" applyFont="1" applyFill="1" applyBorder="1" applyProtection="1">
      <protection hidden="1"/>
    </xf>
    <xf numFmtId="37" fontId="8" fillId="24" borderId="5" xfId="3" applyFont="1" applyFill="1" applyBorder="1" applyAlignment="1" applyProtection="1">
      <protection hidden="1"/>
    </xf>
    <xf numFmtId="181" fontId="8" fillId="24" borderId="6" xfId="3" applyNumberFormat="1" applyFont="1" applyFill="1" applyBorder="1" applyAlignment="1" applyProtection="1">
      <protection hidden="1"/>
    </xf>
    <xf numFmtId="179" fontId="8" fillId="24" borderId="6" xfId="3" applyNumberFormat="1" applyFont="1" applyFill="1" applyBorder="1" applyAlignment="1" applyProtection="1">
      <protection hidden="1"/>
    </xf>
    <xf numFmtId="182" fontId="19" fillId="24" borderId="6" xfId="2" applyNumberFormat="1" applyFont="1" applyFill="1" applyBorder="1" applyProtection="1">
      <protection hidden="1"/>
    </xf>
    <xf numFmtId="183" fontId="19" fillId="24" borderId="6" xfId="2" applyNumberFormat="1" applyFont="1" applyFill="1" applyBorder="1" applyProtection="1">
      <protection hidden="1"/>
    </xf>
    <xf numFmtId="165" fontId="8" fillId="24" borderId="8" xfId="2" applyNumberFormat="1" applyFont="1" applyFill="1" applyBorder="1" applyProtection="1">
      <protection hidden="1"/>
    </xf>
    <xf numFmtId="172" fontId="8" fillId="24" borderId="6" xfId="1" applyNumberFormat="1" applyFont="1" applyFill="1" applyBorder="1" applyProtection="1">
      <protection hidden="1"/>
    </xf>
    <xf numFmtId="169" fontId="8" fillId="24" borderId="7" xfId="1" applyNumberFormat="1" applyFont="1" applyFill="1" applyBorder="1" applyProtection="1">
      <protection hidden="1"/>
    </xf>
    <xf numFmtId="37" fontId="8" fillId="24" borderId="5" xfId="3" applyFont="1" applyFill="1" applyBorder="1" applyProtection="1">
      <protection hidden="1"/>
    </xf>
    <xf numFmtId="37" fontId="8" fillId="24" borderId="6" xfId="3" applyFont="1" applyFill="1" applyBorder="1" applyProtection="1">
      <protection hidden="1"/>
    </xf>
    <xf numFmtId="184" fontId="10" fillId="24" borderId="8" xfId="2" applyNumberFormat="1" applyFont="1" applyFill="1" applyBorder="1" applyProtection="1">
      <protection hidden="1"/>
    </xf>
    <xf numFmtId="3" fontId="19" fillId="24" borderId="10" xfId="0" applyNumberFormat="1" applyFont="1" applyFill="1" applyBorder="1" applyProtection="1">
      <protection hidden="1"/>
    </xf>
    <xf numFmtId="167" fontId="8" fillId="24" borderId="10" xfId="2" applyNumberFormat="1" applyFont="1" applyFill="1" applyBorder="1" applyProtection="1">
      <protection hidden="1"/>
    </xf>
    <xf numFmtId="165" fontId="8" fillId="24" borderId="10" xfId="2" applyNumberFormat="1" applyFont="1" applyFill="1" applyBorder="1" applyProtection="1">
      <protection hidden="1"/>
    </xf>
    <xf numFmtId="169" fontId="8" fillId="24" borderId="10" xfId="1" applyNumberFormat="1" applyFont="1" applyFill="1" applyBorder="1" applyProtection="1">
      <protection hidden="1"/>
    </xf>
    <xf numFmtId="170" fontId="8" fillId="24" borderId="10" xfId="2" applyNumberFormat="1" applyFont="1" applyFill="1" applyBorder="1" applyProtection="1">
      <protection hidden="1"/>
    </xf>
    <xf numFmtId="165" fontId="8" fillId="24" borderId="11" xfId="2" applyNumberFormat="1" applyFont="1" applyFill="1" applyBorder="1" applyProtection="1">
      <protection hidden="1"/>
    </xf>
    <xf numFmtId="164" fontId="8" fillId="24" borderId="12" xfId="2" applyNumberFormat="1" applyFont="1" applyFill="1" applyBorder="1" applyProtection="1">
      <protection hidden="1"/>
    </xf>
    <xf numFmtId="37" fontId="8" fillId="24" borderId="9" xfId="3" applyFont="1" applyFill="1" applyBorder="1" applyAlignment="1" applyProtection="1">
      <protection hidden="1"/>
    </xf>
    <xf numFmtId="181" fontId="8" fillId="24" borderId="10" xfId="3" applyNumberFormat="1" applyFont="1" applyFill="1" applyBorder="1" applyAlignment="1" applyProtection="1">
      <protection hidden="1"/>
    </xf>
    <xf numFmtId="179" fontId="8" fillId="24" borderId="10" xfId="3" applyNumberFormat="1" applyFont="1" applyFill="1" applyBorder="1" applyAlignment="1" applyProtection="1">
      <protection hidden="1"/>
    </xf>
    <xf numFmtId="182" fontId="19" fillId="24" borderId="10" xfId="2" applyNumberFormat="1" applyFont="1" applyFill="1" applyBorder="1" applyProtection="1">
      <protection hidden="1"/>
    </xf>
    <xf numFmtId="183" fontId="19" fillId="24" borderId="10" xfId="2" applyNumberFormat="1" applyFont="1" applyFill="1" applyBorder="1" applyProtection="1">
      <protection hidden="1"/>
    </xf>
    <xf numFmtId="165" fontId="8" fillId="24" borderId="12" xfId="2" applyNumberFormat="1" applyFont="1" applyFill="1" applyBorder="1" applyProtection="1">
      <protection hidden="1"/>
    </xf>
    <xf numFmtId="172" fontId="8" fillId="24" borderId="10" xfId="1" applyNumberFormat="1" applyFont="1" applyFill="1" applyBorder="1" applyProtection="1">
      <protection hidden="1"/>
    </xf>
    <xf numFmtId="169" fontId="8" fillId="24" borderId="11" xfId="1" applyNumberFormat="1" applyFont="1" applyFill="1" applyBorder="1" applyProtection="1">
      <protection hidden="1"/>
    </xf>
    <xf numFmtId="37" fontId="8" fillId="24" borderId="9" xfId="3" applyFont="1" applyFill="1" applyBorder="1" applyProtection="1">
      <protection hidden="1"/>
    </xf>
    <xf numFmtId="37" fontId="8" fillId="24" borderId="10" xfId="3" applyFont="1" applyFill="1" applyBorder="1" applyProtection="1">
      <protection hidden="1"/>
    </xf>
    <xf numFmtId="184" fontId="10" fillId="24" borderId="12" xfId="2" applyNumberFormat="1" applyFont="1" applyFill="1" applyBorder="1" applyProtection="1">
      <protection hidden="1"/>
    </xf>
    <xf numFmtId="37" fontId="10" fillId="24" borderId="9" xfId="3" applyFont="1" applyFill="1" applyBorder="1" applyAlignment="1" applyProtection="1">
      <alignment horizontal="left"/>
      <protection hidden="1"/>
    </xf>
    <xf numFmtId="171" fontId="19" fillId="24" borderId="10" xfId="2" applyNumberFormat="1" applyFont="1" applyFill="1" applyBorder="1" applyProtection="1">
      <protection hidden="1"/>
    </xf>
    <xf numFmtId="38" fontId="19" fillId="24" borderId="10" xfId="2" applyNumberFormat="1" applyFont="1" applyFill="1" applyBorder="1" applyProtection="1">
      <protection hidden="1"/>
    </xf>
    <xf numFmtId="37" fontId="10" fillId="24" borderId="10" xfId="3" applyFont="1" applyFill="1" applyBorder="1" applyProtection="1">
      <protection hidden="1"/>
    </xf>
    <xf numFmtId="165" fontId="10" fillId="24" borderId="12" xfId="2" applyNumberFormat="1" applyFont="1" applyFill="1" applyBorder="1" applyProtection="1">
      <protection hidden="1"/>
    </xf>
    <xf numFmtId="181" fontId="8" fillId="24" borderId="27" xfId="3" applyNumberFormat="1" applyFont="1" applyFill="1" applyBorder="1" applyAlignment="1" applyProtection="1">
      <protection hidden="1"/>
    </xf>
    <xf numFmtId="171" fontId="19" fillId="24" borderId="27" xfId="2" applyNumberFormat="1" applyFont="1" applyFill="1" applyBorder="1" applyProtection="1">
      <protection hidden="1"/>
    </xf>
    <xf numFmtId="38" fontId="19" fillId="24" borderId="27" xfId="2" applyNumberFormat="1" applyFont="1" applyFill="1" applyBorder="1" applyProtection="1">
      <protection hidden="1"/>
    </xf>
    <xf numFmtId="165" fontId="10" fillId="24" borderId="8" xfId="2" applyNumberFormat="1" applyFont="1" applyFill="1" applyBorder="1" applyProtection="1">
      <protection hidden="1"/>
    </xf>
    <xf numFmtId="3" fontId="19" fillId="24" borderId="27" xfId="0" applyNumberFormat="1" applyFont="1" applyFill="1" applyBorder="1" applyProtection="1">
      <protection hidden="1"/>
    </xf>
    <xf numFmtId="167" fontId="8" fillId="24" borderId="27" xfId="2" applyNumberFormat="1" applyFont="1" applyFill="1" applyBorder="1" applyProtection="1">
      <protection hidden="1"/>
    </xf>
    <xf numFmtId="165" fontId="8" fillId="24" borderId="27" xfId="2" applyNumberFormat="1" applyFont="1" applyFill="1" applyBorder="1" applyProtection="1">
      <protection hidden="1"/>
    </xf>
    <xf numFmtId="169" fontId="8" fillId="24" borderId="27" xfId="1" applyNumberFormat="1" applyFont="1" applyFill="1" applyBorder="1" applyProtection="1">
      <protection hidden="1"/>
    </xf>
    <xf numFmtId="170" fontId="8" fillId="24" borderId="27" xfId="2" applyNumberFormat="1" applyFont="1" applyFill="1" applyBorder="1" applyProtection="1">
      <protection hidden="1"/>
    </xf>
    <xf numFmtId="165" fontId="8" fillId="24" borderId="28" xfId="2" applyNumberFormat="1" applyFont="1" applyFill="1" applyBorder="1" applyProtection="1">
      <protection hidden="1"/>
    </xf>
    <xf numFmtId="164" fontId="8" fillId="24" borderId="29" xfId="2" applyNumberFormat="1" applyFont="1" applyFill="1" applyBorder="1" applyProtection="1">
      <protection hidden="1"/>
    </xf>
    <xf numFmtId="37" fontId="8" fillId="24" borderId="26" xfId="3" applyFont="1" applyFill="1" applyBorder="1" applyAlignment="1" applyProtection="1">
      <protection hidden="1"/>
    </xf>
    <xf numFmtId="37" fontId="8" fillId="24" borderId="27" xfId="3" applyFont="1" applyFill="1" applyBorder="1" applyAlignment="1" applyProtection="1">
      <protection hidden="1"/>
    </xf>
    <xf numFmtId="165" fontId="8" fillId="24" borderId="29" xfId="2" applyNumberFormat="1" applyFont="1" applyFill="1" applyBorder="1" applyProtection="1">
      <protection hidden="1"/>
    </xf>
    <xf numFmtId="172" fontId="8" fillId="24" borderId="27" xfId="1" applyNumberFormat="1" applyFont="1" applyFill="1" applyBorder="1" applyProtection="1">
      <protection hidden="1"/>
    </xf>
    <xf numFmtId="169" fontId="8" fillId="24" borderId="28" xfId="1" applyNumberFormat="1" applyFont="1" applyFill="1" applyBorder="1" applyProtection="1">
      <protection hidden="1"/>
    </xf>
    <xf numFmtId="37" fontId="8" fillId="24" borderId="26" xfId="3" applyFont="1" applyFill="1" applyBorder="1" applyProtection="1">
      <protection hidden="1"/>
    </xf>
    <xf numFmtId="37" fontId="8" fillId="24" borderId="27" xfId="3" applyFont="1" applyFill="1" applyBorder="1" applyProtection="1">
      <protection hidden="1"/>
    </xf>
    <xf numFmtId="181" fontId="8" fillId="24" borderId="27" xfId="3" applyNumberFormat="1" applyFont="1" applyFill="1" applyBorder="1" applyProtection="1">
      <protection hidden="1"/>
    </xf>
    <xf numFmtId="3" fontId="20" fillId="24" borderId="14" xfId="0" applyNumberFormat="1" applyFont="1" applyFill="1" applyBorder="1" applyProtection="1">
      <protection hidden="1"/>
    </xf>
    <xf numFmtId="167" fontId="10" fillId="24" borderId="14" xfId="2" applyNumberFormat="1" applyFont="1" applyFill="1" applyBorder="1" applyProtection="1">
      <protection hidden="1"/>
    </xf>
    <xf numFmtId="165" fontId="10" fillId="24" borderId="14" xfId="2" applyNumberFormat="1" applyFont="1" applyFill="1" applyBorder="1" applyProtection="1">
      <protection hidden="1"/>
    </xf>
    <xf numFmtId="169" fontId="10" fillId="24" borderId="14" xfId="1" applyNumberFormat="1" applyFont="1" applyFill="1" applyBorder="1" applyProtection="1">
      <protection hidden="1"/>
    </xf>
    <xf numFmtId="170" fontId="10" fillId="24" borderId="14" xfId="2" applyNumberFormat="1" applyFont="1" applyFill="1" applyBorder="1" applyProtection="1">
      <protection hidden="1"/>
    </xf>
    <xf numFmtId="165" fontId="10" fillId="24" borderId="15" xfId="2" applyNumberFormat="1" applyFont="1" applyFill="1" applyBorder="1" applyProtection="1">
      <protection hidden="1"/>
    </xf>
    <xf numFmtId="164" fontId="10" fillId="24" borderId="16" xfId="2" applyNumberFormat="1" applyFont="1" applyFill="1" applyBorder="1" applyProtection="1">
      <protection hidden="1"/>
    </xf>
    <xf numFmtId="182" fontId="20" fillId="24" borderId="14" xfId="2" applyNumberFormat="1" applyFont="1" applyFill="1" applyBorder="1" applyProtection="1">
      <protection hidden="1"/>
    </xf>
    <xf numFmtId="181" fontId="10" fillId="24" borderId="14" xfId="3" applyNumberFormat="1" applyFont="1" applyFill="1" applyBorder="1" applyAlignment="1" applyProtection="1">
      <protection hidden="1"/>
    </xf>
    <xf numFmtId="165" fontId="10" fillId="24" borderId="16" xfId="2" applyNumberFormat="1" applyFont="1" applyFill="1" applyBorder="1" applyProtection="1">
      <protection hidden="1"/>
    </xf>
    <xf numFmtId="172" fontId="10" fillId="24" borderId="14" xfId="1" applyNumberFormat="1" applyFont="1" applyFill="1" applyBorder="1" applyProtection="1">
      <protection hidden="1"/>
    </xf>
    <xf numFmtId="169" fontId="10" fillId="24" borderId="15" xfId="2" applyNumberFormat="1" applyFont="1" applyFill="1" applyBorder="1" applyProtection="1">
      <protection hidden="1"/>
    </xf>
    <xf numFmtId="37" fontId="10" fillId="24" borderId="13" xfId="3" applyFont="1" applyFill="1" applyBorder="1" applyProtection="1">
      <protection hidden="1"/>
    </xf>
    <xf numFmtId="37" fontId="10" fillId="24" borderId="14" xfId="3" applyFont="1" applyFill="1" applyBorder="1" applyProtection="1">
      <protection hidden="1"/>
    </xf>
    <xf numFmtId="38" fontId="8" fillId="0" borderId="40" xfId="1" applyNumberFormat="1" applyFont="1" applyFill="1" applyBorder="1" applyAlignment="1">
      <alignment vertical="center" wrapText="1"/>
    </xf>
    <xf numFmtId="0" fontId="10" fillId="0" borderId="47" xfId="46" applyFont="1" applyBorder="1" applyAlignment="1">
      <alignment horizontal="center" vertical="center"/>
    </xf>
    <xf numFmtId="37" fontId="13" fillId="0" borderId="0" xfId="3" applyFont="1" applyAlignment="1" applyProtection="1">
      <alignment horizontal="center" vertical="center"/>
      <protection hidden="1"/>
    </xf>
    <xf numFmtId="37" fontId="13" fillId="0" borderId="0" xfId="3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Fill="1" applyBorder="1" applyAlignment="1" applyProtection="1">
      <alignment horizontal="center" vertical="center" wrapText="1"/>
      <protection hidden="1"/>
    </xf>
    <xf numFmtId="165" fontId="13" fillId="0" borderId="0" xfId="84" applyNumberFormat="1" applyFont="1" applyFill="1" applyBorder="1" applyAlignment="1" applyProtection="1">
      <alignment horizontal="center" vertical="center" wrapText="1"/>
      <protection hidden="1"/>
    </xf>
    <xf numFmtId="0" fontId="0" fillId="0" borderId="63" xfId="0" applyBorder="1" applyAlignment="1"/>
    <xf numFmtId="0" fontId="9" fillId="0" borderId="63" xfId="0" applyFont="1" applyBorder="1" applyAlignment="1">
      <alignment horizontal="center"/>
    </xf>
    <xf numFmtId="9" fontId="10" fillId="24" borderId="58" xfId="2" applyFont="1" applyFill="1" applyBorder="1" applyAlignment="1" applyProtection="1">
      <alignment horizontal="center" vertical="center" wrapText="1"/>
      <protection hidden="1"/>
    </xf>
    <xf numFmtId="165" fontId="10" fillId="24" borderId="58" xfId="2" applyNumberFormat="1" applyFont="1" applyFill="1" applyBorder="1" applyAlignment="1" applyProtection="1">
      <alignment horizontal="center" vertical="center" wrapText="1"/>
      <protection hidden="1"/>
    </xf>
    <xf numFmtId="165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0" borderId="0" xfId="84" applyFont="1" applyFill="1" applyBorder="1" applyAlignment="1" applyProtection="1">
      <alignment horizontal="center" vertical="center" wrapText="1"/>
      <protection hidden="1"/>
    </xf>
    <xf numFmtId="165" fontId="13" fillId="0" borderId="0" xfId="0" applyNumberFormat="1" applyFont="1" applyFill="1" applyBorder="1" applyAlignment="1" applyProtection="1">
      <alignment horizontal="center" vertical="center" wrapText="1"/>
      <protection hidden="1"/>
    </xf>
    <xf numFmtId="164" fontId="16" fillId="0" borderId="0" xfId="84" applyNumberFormat="1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Fill="1" applyProtection="1">
      <protection hidden="1"/>
    </xf>
    <xf numFmtId="37" fontId="17" fillId="0" borderId="0" xfId="3" applyFont="1" applyFill="1" applyBorder="1" applyAlignment="1" applyProtection="1">
      <alignment horizontal="center" vertical="center" wrapText="1"/>
      <protection hidden="1"/>
    </xf>
    <xf numFmtId="37" fontId="17" fillId="0" borderId="0" xfId="3" applyFont="1" applyFill="1" applyProtection="1">
      <protection hidden="1"/>
    </xf>
    <xf numFmtId="0" fontId="18" fillId="0" borderId="0" xfId="0" applyFont="1" applyFill="1" applyAlignment="1" applyProtection="1">
      <alignment horizontal="center" vertical="center" wrapText="1"/>
      <protection hidden="1"/>
    </xf>
    <xf numFmtId="165" fontId="17" fillId="0" borderId="0" xfId="3" applyNumberFormat="1" applyFont="1" applyFill="1" applyProtection="1">
      <protection hidden="1"/>
    </xf>
    <xf numFmtId="164" fontId="18" fillId="0" borderId="0" xfId="0" applyNumberFormat="1" applyFont="1" applyFill="1" applyAlignment="1" applyProtection="1">
      <alignment horizontal="center" vertical="center" wrapText="1"/>
      <protection hidden="1"/>
    </xf>
    <xf numFmtId="37" fontId="42" fillId="0" borderId="0" xfId="3" applyFont="1" applyAlignment="1" applyProtection="1">
      <alignment horizontal="center" vertical="center"/>
      <protection hidden="1"/>
    </xf>
    <xf numFmtId="37" fontId="8" fillId="0" borderId="0" xfId="3" applyFont="1" applyFill="1" applyBorder="1" applyAlignment="1" applyProtection="1">
      <alignment horizontal="center" vertical="center" wrapText="1"/>
      <protection hidden="1"/>
    </xf>
    <xf numFmtId="165" fontId="8" fillId="0" borderId="0" xfId="3" applyNumberFormat="1" applyFont="1" applyFill="1" applyBorder="1" applyAlignment="1" applyProtection="1">
      <alignment horizontal="center" vertical="center" wrapText="1"/>
      <protection hidden="1"/>
    </xf>
    <xf numFmtId="165" fontId="54" fillId="0" borderId="0" xfId="0" applyNumberFormat="1" applyFont="1" applyFill="1" applyAlignment="1" applyProtection="1">
      <alignment horizontal="center" vertical="center" wrapText="1"/>
      <protection hidden="1"/>
    </xf>
    <xf numFmtId="37" fontId="13" fillId="0" borderId="0" xfId="3" applyFont="1" applyAlignment="1" applyProtection="1">
      <alignment horizontal="center" vertical="center" wrapText="1"/>
      <protection hidden="1"/>
    </xf>
    <xf numFmtId="0" fontId="8" fillId="24" borderId="0" xfId="85" applyFill="1"/>
    <xf numFmtId="185" fontId="8" fillId="0" borderId="6" xfId="2" applyNumberFormat="1" applyFont="1" applyFill="1" applyBorder="1" applyProtection="1">
      <protection hidden="1"/>
    </xf>
    <xf numFmtId="169" fontId="19" fillId="0" borderId="6" xfId="1" applyNumberFormat="1" applyFont="1" applyBorder="1" applyProtection="1">
      <protection hidden="1"/>
    </xf>
    <xf numFmtId="172" fontId="19" fillId="0" borderId="6" xfId="1" applyNumberFormat="1" applyFont="1" applyBorder="1" applyProtection="1">
      <protection hidden="1"/>
    </xf>
    <xf numFmtId="186" fontId="19" fillId="0" borderId="6" xfId="1" applyNumberFormat="1" applyFont="1" applyBorder="1" applyProtection="1">
      <protection hidden="1"/>
    </xf>
    <xf numFmtId="165" fontId="8" fillId="0" borderId="8" xfId="2" applyNumberFormat="1" applyFont="1" applyBorder="1" applyProtection="1">
      <protection hidden="1"/>
    </xf>
    <xf numFmtId="185" fontId="8" fillId="0" borderId="10" xfId="2" applyNumberFormat="1" applyFont="1" applyFill="1" applyBorder="1" applyProtection="1">
      <protection hidden="1"/>
    </xf>
    <xf numFmtId="169" fontId="19" fillId="0" borderId="10" xfId="1" applyNumberFormat="1" applyFont="1" applyBorder="1" applyProtection="1">
      <protection hidden="1"/>
    </xf>
    <xf numFmtId="172" fontId="19" fillId="0" borderId="10" xfId="1" applyNumberFormat="1" applyFont="1" applyBorder="1" applyProtection="1">
      <protection hidden="1"/>
    </xf>
    <xf numFmtId="186" fontId="19" fillId="0" borderId="10" xfId="1" applyNumberFormat="1" applyFont="1" applyBorder="1" applyProtection="1">
      <protection hidden="1"/>
    </xf>
    <xf numFmtId="165" fontId="8" fillId="0" borderId="12" xfId="2" applyNumberFormat="1" applyFont="1" applyBorder="1" applyProtection="1">
      <protection hidden="1"/>
    </xf>
    <xf numFmtId="185" fontId="10" fillId="0" borderId="14" xfId="2" applyNumberFormat="1" applyFont="1" applyFill="1" applyBorder="1" applyProtection="1">
      <protection hidden="1"/>
    </xf>
    <xf numFmtId="169" fontId="10" fillId="0" borderId="13" xfId="1" applyNumberFormat="1" applyFont="1" applyFill="1" applyBorder="1" applyAlignment="1" applyProtection="1">
      <protection hidden="1"/>
    </xf>
    <xf numFmtId="169" fontId="10" fillId="0" borderId="14" xfId="1" applyNumberFormat="1" applyFont="1" applyFill="1" applyBorder="1" applyAlignment="1" applyProtection="1">
      <protection hidden="1"/>
    </xf>
    <xf numFmtId="172" fontId="10" fillId="0" borderId="14" xfId="1" applyNumberFormat="1" applyFont="1" applyFill="1" applyBorder="1" applyAlignment="1" applyProtection="1">
      <protection hidden="1"/>
    </xf>
    <xf numFmtId="169" fontId="10" fillId="0" borderId="16" xfId="1" applyNumberFormat="1" applyFont="1" applyFill="1" applyBorder="1" applyAlignment="1" applyProtection="1">
      <protection hidden="1"/>
    </xf>
    <xf numFmtId="165" fontId="10" fillId="0" borderId="16" xfId="2" applyNumberFormat="1" applyFont="1" applyBorder="1" applyProtection="1">
      <protection hidden="1"/>
    </xf>
    <xf numFmtId="39" fontId="8" fillId="0" borderId="0" xfId="3" applyNumberFormat="1" applyFont="1" applyProtection="1">
      <protection hidden="1"/>
    </xf>
    <xf numFmtId="37" fontId="10" fillId="24" borderId="14" xfId="3" applyFont="1" applyFill="1" applyBorder="1" applyAlignment="1" applyProtection="1">
      <protection hidden="1"/>
    </xf>
    <xf numFmtId="178" fontId="10" fillId="24" borderId="0" xfId="40" applyNumberFormat="1" applyFont="1" applyFill="1" applyAlignment="1"/>
    <xf numFmtId="187" fontId="0" fillId="0" borderId="0" xfId="46" applyNumberFormat="1" applyFont="1"/>
    <xf numFmtId="38" fontId="8" fillId="0" borderId="3" xfId="1" applyNumberFormat="1" applyFont="1" applyFill="1" applyBorder="1" applyAlignment="1">
      <alignment vertical="center" wrapText="1"/>
    </xf>
    <xf numFmtId="188" fontId="0" fillId="24" borderId="0" xfId="3" applyNumberFormat="1" applyFont="1" applyFill="1" applyProtection="1">
      <protection hidden="1"/>
    </xf>
    <xf numFmtId="0" fontId="41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3" fillId="25" borderId="41" xfId="0" applyFont="1" applyFill="1" applyBorder="1" applyAlignment="1" applyProtection="1">
      <alignment horizontal="center" vertical="center" wrapText="1"/>
    </xf>
    <xf numFmtId="37" fontId="9" fillId="0" borderId="63" xfId="3" applyFont="1" applyBorder="1" applyAlignment="1" applyProtection="1">
      <alignment horizontal="center"/>
      <protection hidden="1"/>
    </xf>
    <xf numFmtId="0" fontId="9" fillId="0" borderId="63" xfId="0" applyFont="1" applyBorder="1" applyAlignment="1">
      <alignment horizontal="center"/>
    </xf>
    <xf numFmtId="37" fontId="8" fillId="0" borderId="0" xfId="3" applyFont="1" applyAlignment="1" applyProtection="1">
      <alignment horizontal="left" vertical="top" wrapText="1"/>
      <protection hidden="1"/>
    </xf>
    <xf numFmtId="178" fontId="40" fillId="24" borderId="0" xfId="40" applyNumberFormat="1" applyFont="1" applyFill="1" applyAlignment="1">
      <alignment horizontal="center" wrapText="1"/>
    </xf>
    <xf numFmtId="178" fontId="10" fillId="24" borderId="0" xfId="40" applyNumberFormat="1" applyFont="1" applyFill="1" applyAlignment="1">
      <alignment horizontal="center" vertical="center" wrapText="1"/>
    </xf>
    <xf numFmtId="178" fontId="10" fillId="24" borderId="0" xfId="40" applyNumberFormat="1" applyFont="1" applyFill="1" applyAlignment="1">
      <alignment horizontal="center" vertical="center"/>
    </xf>
    <xf numFmtId="0" fontId="47" fillId="28" borderId="48" xfId="83" applyFont="1" applyFill="1" applyBorder="1" applyAlignment="1">
      <alignment horizontal="center" vertical="center"/>
    </xf>
    <xf numFmtId="178" fontId="10" fillId="24" borderId="0" xfId="40" applyNumberFormat="1" applyFont="1" applyFill="1" applyAlignment="1">
      <alignment horizontal="center"/>
    </xf>
  </cellXfs>
  <cellStyles count="86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2 3 2" xfId="85"/>
    <cellStyle name="Normal 3" xfId="45"/>
    <cellStyle name="Normal 3 2" xfId="67"/>
    <cellStyle name="Normal 3 2 2" xfId="81"/>
    <cellStyle name="Normal 4" xfId="46"/>
    <cellStyle name="Normal 5" xfId="68"/>
    <cellStyle name="Normal 6" xfId="83"/>
    <cellStyle name="Normal_FGPAGO95" xfId="3"/>
    <cellStyle name="Notas 2" xfId="47"/>
    <cellStyle name="PESOS" xfId="4"/>
    <cellStyle name="PESOS 2" xfId="8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82924/AppData/Local/Microsoft/Windows/Temporary%20Internet%20Files/Content.Outlook/HC2V6S0S/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SheetLayoutView="100" workbookViewId="0">
      <selection activeCell="A2" sqref="A2"/>
    </sheetView>
  </sheetViews>
  <sheetFormatPr baseColWidth="10" defaultColWidth="11.42578125" defaultRowHeight="12.75" x14ac:dyDescent="0.2"/>
  <cols>
    <col min="1" max="1" width="61.140625" style="48" customWidth="1"/>
    <col min="2" max="7" width="17.42578125" style="48" customWidth="1"/>
    <col min="8" max="8" width="17.140625" style="48" customWidth="1"/>
    <col min="9" max="9" width="12.28515625" style="48" customWidth="1"/>
    <col min="10" max="10" width="17.7109375" style="48" bestFit="1" customWidth="1"/>
    <col min="11" max="11" width="11.42578125" style="48"/>
    <col min="12" max="12" width="17.85546875" style="48" bestFit="1" customWidth="1"/>
    <col min="13" max="16384" width="11.42578125" style="48"/>
  </cols>
  <sheetData>
    <row r="1" spans="1:10" ht="27.75" customHeight="1" x14ac:dyDescent="0.2">
      <c r="A1" s="347" t="s">
        <v>349</v>
      </c>
      <c r="B1" s="347"/>
      <c r="C1" s="347"/>
      <c r="D1" s="347"/>
      <c r="E1" s="347"/>
      <c r="F1" s="347"/>
      <c r="G1" s="347"/>
      <c r="H1" s="347"/>
      <c r="I1" s="347"/>
      <c r="J1" s="347"/>
    </row>
    <row r="3" spans="1:10" ht="38.25" x14ac:dyDescent="0.2">
      <c r="A3" s="52" t="s">
        <v>87</v>
      </c>
      <c r="B3" s="52" t="s">
        <v>238</v>
      </c>
      <c r="C3" s="206" t="s">
        <v>348</v>
      </c>
      <c r="D3" s="206" t="s">
        <v>343</v>
      </c>
      <c r="E3" s="52" t="s">
        <v>114</v>
      </c>
      <c r="F3" s="52" t="s">
        <v>100</v>
      </c>
      <c r="G3" s="52" t="s">
        <v>101</v>
      </c>
      <c r="H3" s="53" t="s">
        <v>98</v>
      </c>
      <c r="I3" s="52" t="s">
        <v>91</v>
      </c>
      <c r="J3" s="52" t="s">
        <v>92</v>
      </c>
    </row>
    <row r="4" spans="1:10" ht="25.5" customHeight="1" x14ac:dyDescent="0.2">
      <c r="A4" s="54" t="s">
        <v>93</v>
      </c>
      <c r="B4" s="345">
        <v>2851827878</v>
      </c>
      <c r="C4" s="298">
        <v>0</v>
      </c>
      <c r="D4" s="298">
        <v>-14567657</v>
      </c>
      <c r="E4" s="159">
        <f>+B4+C4+D4</f>
        <v>2837260221</v>
      </c>
      <c r="F4" s="69">
        <v>20</v>
      </c>
      <c r="G4" s="69">
        <f t="shared" ref="G4:G12" si="0">+F4/100*E4</f>
        <v>567452044.20000005</v>
      </c>
      <c r="H4" s="70">
        <f t="shared" ref="H4:H12" si="1">+E4-G4</f>
        <v>2269808176.8000002</v>
      </c>
    </row>
    <row r="5" spans="1:10" ht="25.5" customHeight="1" x14ac:dyDescent="0.2">
      <c r="A5" s="75" t="s">
        <v>173</v>
      </c>
      <c r="B5" s="345">
        <v>76982873</v>
      </c>
      <c r="C5" s="298">
        <v>0</v>
      </c>
      <c r="D5" s="298"/>
      <c r="E5" s="159">
        <f t="shared" ref="E5:E11" si="2">+B5+C5+D5</f>
        <v>76982873</v>
      </c>
      <c r="F5" s="69">
        <v>100</v>
      </c>
      <c r="G5" s="69">
        <f t="shared" si="0"/>
        <v>76982873</v>
      </c>
      <c r="H5" s="70">
        <f t="shared" si="1"/>
        <v>0</v>
      </c>
    </row>
    <row r="6" spans="1:10" ht="25.5" customHeight="1" x14ac:dyDescent="0.2">
      <c r="A6" s="75" t="s">
        <v>174</v>
      </c>
      <c r="B6" s="345">
        <v>23528655</v>
      </c>
      <c r="C6" s="298">
        <v>0</v>
      </c>
      <c r="D6" s="298"/>
      <c r="E6" s="159">
        <f t="shared" si="2"/>
        <v>23528655</v>
      </c>
      <c r="F6" s="69">
        <v>100</v>
      </c>
      <c r="G6" s="69">
        <f t="shared" si="0"/>
        <v>23528655</v>
      </c>
      <c r="H6" s="70">
        <f t="shared" si="1"/>
        <v>0</v>
      </c>
    </row>
    <row r="7" spans="1:10" ht="25.5" customHeight="1" x14ac:dyDescent="0.2">
      <c r="A7" s="54" t="s">
        <v>94</v>
      </c>
      <c r="B7" s="345">
        <v>95067514</v>
      </c>
      <c r="C7" s="298">
        <v>0</v>
      </c>
      <c r="D7" s="298"/>
      <c r="E7" s="159">
        <f t="shared" si="2"/>
        <v>95067514</v>
      </c>
      <c r="F7" s="69">
        <v>20</v>
      </c>
      <c r="G7" s="69">
        <f t="shared" si="0"/>
        <v>19013502.800000001</v>
      </c>
      <c r="H7" s="70">
        <f t="shared" si="1"/>
        <v>76054011.200000003</v>
      </c>
    </row>
    <row r="8" spans="1:10" ht="25.5" customHeight="1" x14ac:dyDescent="0.2">
      <c r="A8" s="54" t="s">
        <v>95</v>
      </c>
      <c r="B8" s="345">
        <v>75298111</v>
      </c>
      <c r="C8" s="298">
        <v>93776478</v>
      </c>
      <c r="D8" s="298"/>
      <c r="E8" s="159">
        <f t="shared" si="2"/>
        <v>169074589</v>
      </c>
      <c r="F8" s="69">
        <v>20</v>
      </c>
      <c r="G8" s="69">
        <f t="shared" si="0"/>
        <v>33814917.800000004</v>
      </c>
      <c r="H8" s="70">
        <f t="shared" si="1"/>
        <v>135259671.19999999</v>
      </c>
    </row>
    <row r="9" spans="1:10" ht="25.5" customHeight="1" x14ac:dyDescent="0.2">
      <c r="A9" s="54" t="s">
        <v>175</v>
      </c>
      <c r="B9" s="345">
        <v>120612311</v>
      </c>
      <c r="C9" s="298"/>
      <c r="D9" s="298"/>
      <c r="E9" s="159">
        <f t="shared" si="2"/>
        <v>120612311</v>
      </c>
      <c r="F9" s="69">
        <v>20</v>
      </c>
      <c r="G9" s="69">
        <f t="shared" si="0"/>
        <v>24122462.200000003</v>
      </c>
      <c r="H9" s="70">
        <f t="shared" si="1"/>
        <v>96489848.799999997</v>
      </c>
    </row>
    <row r="10" spans="1:10" ht="25.5" customHeight="1" x14ac:dyDescent="0.2">
      <c r="A10" s="54" t="s">
        <v>105</v>
      </c>
      <c r="B10" s="345">
        <v>17306482</v>
      </c>
      <c r="C10" s="298"/>
      <c r="D10" s="298"/>
      <c r="E10" s="159">
        <f t="shared" si="2"/>
        <v>17306482</v>
      </c>
      <c r="F10" s="69">
        <v>20</v>
      </c>
      <c r="G10" s="69">
        <f t="shared" si="0"/>
        <v>3461296.4000000004</v>
      </c>
      <c r="H10" s="70">
        <f t="shared" si="1"/>
        <v>13845185.6</v>
      </c>
    </row>
    <row r="11" spans="1:10" ht="25.5" customHeight="1" x14ac:dyDescent="0.2">
      <c r="A11" s="54" t="s">
        <v>96</v>
      </c>
      <c r="B11" s="345">
        <v>115961811</v>
      </c>
      <c r="C11" s="298"/>
      <c r="D11" s="298"/>
      <c r="E11" s="159">
        <f t="shared" si="2"/>
        <v>115961811</v>
      </c>
      <c r="F11" s="69">
        <v>20</v>
      </c>
      <c r="G11" s="69">
        <f t="shared" si="0"/>
        <v>23192362.200000003</v>
      </c>
      <c r="H11" s="70">
        <f t="shared" si="1"/>
        <v>92769448.799999997</v>
      </c>
    </row>
    <row r="12" spans="1:10" ht="25.5" customHeight="1" x14ac:dyDescent="0.2">
      <c r="A12" s="54" t="s">
        <v>109</v>
      </c>
      <c r="B12" s="345">
        <v>80250682</v>
      </c>
      <c r="C12" s="298"/>
      <c r="D12" s="298"/>
      <c r="E12" s="159">
        <f t="shared" ref="E12" si="3">SUM(B12:D12)</f>
        <v>80250682</v>
      </c>
      <c r="F12" s="69">
        <v>20</v>
      </c>
      <c r="G12" s="69">
        <f t="shared" si="0"/>
        <v>16050136.4</v>
      </c>
      <c r="H12" s="70">
        <f t="shared" si="1"/>
        <v>64200545.600000001</v>
      </c>
    </row>
    <row r="13" spans="1:10" ht="25.5" customHeight="1" x14ac:dyDescent="0.2">
      <c r="A13" s="299" t="s">
        <v>97</v>
      </c>
      <c r="B13" s="160">
        <f>SUM(B4:B12)</f>
        <v>3456836317</v>
      </c>
      <c r="C13" s="160">
        <f>SUM(C4:C12)</f>
        <v>93776478</v>
      </c>
      <c r="D13" s="160">
        <f t="shared" ref="D13" si="4">SUM(D4:D12)</f>
        <v>-14567657</v>
      </c>
      <c r="E13" s="200">
        <f>SUM(E4:E12)</f>
        <v>3536045138</v>
      </c>
      <c r="F13" s="71"/>
      <c r="G13" s="71">
        <f>SUM(G4:G12)</f>
        <v>787618250</v>
      </c>
      <c r="H13" s="72">
        <f>SUM(H4:H12)</f>
        <v>2748426888</v>
      </c>
      <c r="I13" s="55">
        <v>1.2800000000000001E-2</v>
      </c>
      <c r="J13" s="56">
        <f>+H13*I13</f>
        <v>35179864.1664</v>
      </c>
    </row>
    <row r="14" spans="1:10" x14ac:dyDescent="0.2">
      <c r="A14" s="49"/>
      <c r="B14" s="59" t="s">
        <v>103</v>
      </c>
      <c r="C14" s="59"/>
      <c r="D14" s="59"/>
      <c r="E14" s="59"/>
      <c r="F14" s="57" t="s">
        <v>103</v>
      </c>
      <c r="G14" s="50"/>
      <c r="H14" s="58" t="s">
        <v>103</v>
      </c>
      <c r="I14" s="60" t="s">
        <v>103</v>
      </c>
      <c r="J14" s="58" t="s">
        <v>103</v>
      </c>
    </row>
    <row r="15" spans="1:10" x14ac:dyDescent="0.2">
      <c r="A15" s="51" t="s">
        <v>88</v>
      </c>
    </row>
    <row r="16" spans="1:10" x14ac:dyDescent="0.2">
      <c r="B16" s="61"/>
      <c r="C16" s="63"/>
      <c r="D16" s="63"/>
      <c r="E16" s="63"/>
      <c r="F16" s="62" t="s">
        <v>243</v>
      </c>
      <c r="G16" s="63"/>
      <c r="H16" s="64">
        <v>443163501</v>
      </c>
      <c r="I16" s="65">
        <v>12</v>
      </c>
      <c r="J16" s="66">
        <f>+H16/I16</f>
        <v>36930291.75</v>
      </c>
    </row>
    <row r="18" spans="8:12" x14ac:dyDescent="0.2">
      <c r="H18" s="73" t="s">
        <v>104</v>
      </c>
      <c r="J18" s="74">
        <f>+DISTRIBUCIÓN!B66</f>
        <v>3917697.9230479524</v>
      </c>
    </row>
    <row r="19" spans="8:12" x14ac:dyDescent="0.2">
      <c r="L19" s="344" t="s">
        <v>103</v>
      </c>
    </row>
    <row r="21" spans="8:12" x14ac:dyDescent="0.2">
      <c r="H21" s="348"/>
      <c r="I21" s="348"/>
      <c r="J21" s="67">
        <f>+J13+J18</f>
        <v>39097562.089447953</v>
      </c>
    </row>
    <row r="22" spans="8:12" x14ac:dyDescent="0.2">
      <c r="H22" s="348"/>
      <c r="I22" s="348"/>
      <c r="J22" s="68"/>
    </row>
    <row r="23" spans="8:12" x14ac:dyDescent="0.2">
      <c r="H23" s="348"/>
      <c r="I23" s="348"/>
      <c r="J23" s="68"/>
    </row>
  </sheetData>
  <mergeCells count="4">
    <mergeCell ref="A1:J1"/>
    <mergeCell ref="H21:I21"/>
    <mergeCell ref="H22:I22"/>
    <mergeCell ref="H23:I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96"/>
  <sheetViews>
    <sheetView topLeftCell="A4" zoomScaleNormal="100" zoomScaleSheetLayoutView="100" workbookViewId="0">
      <pane xSplit="1" ySplit="1" topLeftCell="D5" activePane="bottomRight" state="frozen"/>
      <selection activeCell="A4" sqref="A4"/>
      <selection pane="topRight" activeCell="B4" sqref="B4"/>
      <selection pane="bottomLeft" activeCell="A5" sqref="A5"/>
      <selection pane="bottomRight" activeCell="L5" sqref="L5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42" customWidth="1"/>
    <col min="5" max="5" width="12.28515625" style="2" customWidth="1"/>
    <col min="6" max="6" width="15.5703125" style="2" customWidth="1"/>
    <col min="7" max="7" width="12" style="42" customWidth="1"/>
    <col min="8" max="8" width="17.7109375" style="43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5.5703125" style="2" customWidth="1"/>
    <col min="16" max="16" width="15" style="2" customWidth="1"/>
    <col min="17" max="17" width="16.140625" style="2" customWidth="1"/>
    <col min="18" max="18" width="16.28515625" style="2" customWidth="1"/>
    <col min="19" max="19" width="17.5703125" style="43" customWidth="1"/>
    <col min="20" max="21" width="15.7109375" style="2" bestFit="1" customWidth="1"/>
    <col min="22" max="22" width="16.42578125" style="2" bestFit="1" customWidth="1"/>
    <col min="23" max="23" width="14.42578125" style="2" bestFit="1" customWidth="1"/>
    <col min="24" max="24" width="16.28515625" style="2" bestFit="1" customWidth="1"/>
    <col min="25" max="25" width="3.7109375" style="4" customWidth="1"/>
    <col min="26" max="28" width="18.42578125" style="2" customWidth="1"/>
    <col min="29" max="29" width="20.140625" style="2" customWidth="1"/>
    <col min="30" max="30" width="16.140625" style="2" bestFit="1" customWidth="1"/>
    <col min="31" max="16384" width="9.7109375" style="2"/>
  </cols>
  <sheetData>
    <row r="1" spans="1:71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71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71" ht="18.75" thickBot="1" x14ac:dyDescent="0.3">
      <c r="B3" s="350" t="s">
        <v>0</v>
      </c>
      <c r="C3" s="350"/>
      <c r="D3" s="350"/>
      <c r="E3" s="350"/>
      <c r="F3" s="350"/>
      <c r="G3" s="350"/>
      <c r="H3" s="350"/>
      <c r="I3" s="350" t="s">
        <v>1</v>
      </c>
      <c r="J3" s="350"/>
      <c r="K3" s="350"/>
      <c r="L3" s="350"/>
      <c r="M3" s="350"/>
      <c r="N3" s="350"/>
      <c r="O3" s="350" t="s">
        <v>1</v>
      </c>
      <c r="P3" s="350"/>
      <c r="Q3" s="350"/>
      <c r="R3" s="350"/>
      <c r="S3" s="207"/>
      <c r="T3" s="349" t="s">
        <v>2</v>
      </c>
      <c r="U3" s="349"/>
      <c r="V3" s="349"/>
      <c r="W3" s="349"/>
      <c r="X3" s="349"/>
      <c r="Z3" s="349"/>
      <c r="AA3" s="349"/>
      <c r="AB3" s="349"/>
      <c r="AC3" s="349"/>
      <c r="AD3" s="349"/>
    </row>
    <row r="4" spans="1:71" ht="64.5" thickBot="1" x14ac:dyDescent="0.25">
      <c r="A4" s="102" t="s">
        <v>3</v>
      </c>
      <c r="B4" s="102" t="s">
        <v>110</v>
      </c>
      <c r="C4" s="218" t="s">
        <v>4</v>
      </c>
      <c r="D4" s="219">
        <v>0.85</v>
      </c>
      <c r="E4" s="102" t="s">
        <v>5</v>
      </c>
      <c r="F4" s="218" t="s">
        <v>6</v>
      </c>
      <c r="G4" s="219">
        <v>0.15</v>
      </c>
      <c r="H4" s="220" t="s">
        <v>7</v>
      </c>
      <c r="I4" s="208" t="s">
        <v>258</v>
      </c>
      <c r="J4" s="208" t="s">
        <v>259</v>
      </c>
      <c r="K4" s="208" t="s">
        <v>345</v>
      </c>
      <c r="L4" s="5" t="s">
        <v>346</v>
      </c>
      <c r="M4" s="306" t="s">
        <v>262</v>
      </c>
      <c r="N4" s="306" t="s">
        <v>263</v>
      </c>
      <c r="O4" s="5" t="s">
        <v>264</v>
      </c>
      <c r="P4" s="208" t="s">
        <v>265</v>
      </c>
      <c r="Q4" s="307" t="s">
        <v>266</v>
      </c>
      <c r="R4" s="306" t="s">
        <v>267</v>
      </c>
      <c r="S4" s="220" t="s">
        <v>8</v>
      </c>
      <c r="T4" s="5" t="s">
        <v>341</v>
      </c>
      <c r="U4" s="5" t="s">
        <v>342</v>
      </c>
      <c r="V4" s="218" t="s">
        <v>9</v>
      </c>
      <c r="W4" s="221" t="s">
        <v>10</v>
      </c>
      <c r="X4" s="222" t="s">
        <v>11</v>
      </c>
      <c r="Y4" s="100"/>
      <c r="Z4" s="223" t="s">
        <v>12</v>
      </c>
      <c r="AA4" s="223" t="s">
        <v>13</v>
      </c>
      <c r="AB4" s="223" t="s">
        <v>14</v>
      </c>
      <c r="AC4" s="223" t="s">
        <v>15</v>
      </c>
      <c r="AD4" s="223" t="s">
        <v>16</v>
      </c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</row>
    <row r="5" spans="1:71" x14ac:dyDescent="0.2">
      <c r="A5" s="134"/>
      <c r="B5" s="134"/>
      <c r="C5" s="135"/>
      <c r="D5" s="136"/>
      <c r="E5" s="137"/>
      <c r="F5" s="135"/>
      <c r="G5" s="136"/>
      <c r="H5" s="138"/>
      <c r="I5" s="137"/>
      <c r="J5" s="137"/>
      <c r="K5" s="137"/>
      <c r="L5" s="137"/>
      <c r="M5" s="137"/>
      <c r="N5" s="137"/>
      <c r="O5" s="209">
        <v>0.85</v>
      </c>
      <c r="P5" s="209"/>
      <c r="Q5" s="209"/>
      <c r="R5" s="210">
        <v>0.15</v>
      </c>
      <c r="S5" s="138"/>
      <c r="T5" s="135" t="s">
        <v>17</v>
      </c>
      <c r="U5" s="134" t="s">
        <v>17</v>
      </c>
      <c r="V5" s="135"/>
      <c r="W5" s="139"/>
      <c r="X5" s="140"/>
      <c r="Y5" s="141"/>
      <c r="Z5" s="142" t="s">
        <v>17</v>
      </c>
      <c r="AA5" s="142" t="s">
        <v>17</v>
      </c>
      <c r="AB5" s="142" t="s">
        <v>17</v>
      </c>
      <c r="AC5" s="142" t="s">
        <v>17</v>
      </c>
      <c r="AD5" s="142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</row>
    <row r="6" spans="1:71" s="12" customFormat="1" ht="22.5" x14ac:dyDescent="0.2">
      <c r="A6" s="143"/>
      <c r="B6" s="143" t="s">
        <v>18</v>
      </c>
      <c r="C6" s="144" t="s">
        <v>19</v>
      </c>
      <c r="D6" s="145" t="s">
        <v>20</v>
      </c>
      <c r="E6" s="146" t="s">
        <v>21</v>
      </c>
      <c r="F6" s="144" t="s">
        <v>22</v>
      </c>
      <c r="G6" s="145" t="s">
        <v>23</v>
      </c>
      <c r="H6" s="147" t="s">
        <v>24</v>
      </c>
      <c r="I6" s="300" t="s">
        <v>253</v>
      </c>
      <c r="J6" s="300" t="s">
        <v>254</v>
      </c>
      <c r="K6" s="300" t="s">
        <v>239</v>
      </c>
      <c r="L6" s="300" t="s">
        <v>244</v>
      </c>
      <c r="M6" s="301" t="s">
        <v>245</v>
      </c>
      <c r="N6" s="301" t="s">
        <v>246</v>
      </c>
      <c r="O6" s="300" t="s">
        <v>247</v>
      </c>
      <c r="P6" s="300" t="s">
        <v>248</v>
      </c>
      <c r="Q6" s="300" t="s">
        <v>249</v>
      </c>
      <c r="R6" s="300" t="s">
        <v>250</v>
      </c>
      <c r="S6" s="303" t="s">
        <v>252</v>
      </c>
      <c r="T6" s="309" t="s">
        <v>269</v>
      </c>
      <c r="U6" s="144" t="s">
        <v>25</v>
      </c>
      <c r="V6" s="144" t="s">
        <v>26</v>
      </c>
      <c r="W6" s="144" t="s">
        <v>27</v>
      </c>
      <c r="X6" s="148" t="s">
        <v>28</v>
      </c>
      <c r="Y6" s="149"/>
      <c r="Z6" s="146">
        <f>+AC6*0.25</f>
        <v>196904562.5</v>
      </c>
      <c r="AA6" s="146">
        <f>+AC6*0.25</f>
        <v>196904562.5</v>
      </c>
      <c r="AB6" s="146">
        <f>+AC6*0.5</f>
        <v>393809125</v>
      </c>
      <c r="AC6" s="146">
        <f>+'Part JULIO 2022'!G13</f>
        <v>787618250</v>
      </c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49"/>
      <c r="BM6" s="149"/>
      <c r="BN6" s="149"/>
      <c r="BO6" s="149"/>
      <c r="BP6" s="149"/>
      <c r="BQ6" s="149"/>
      <c r="BR6" s="149"/>
      <c r="BS6" s="149"/>
    </row>
    <row r="7" spans="1:71" s="13" customFormat="1" ht="23.25" customHeight="1" thickBot="1" x14ac:dyDescent="0.25">
      <c r="A7" s="150"/>
      <c r="B7" s="150"/>
      <c r="C7" s="151"/>
      <c r="D7" s="152"/>
      <c r="E7" s="151"/>
      <c r="F7" s="151"/>
      <c r="G7" s="152"/>
      <c r="H7" s="153"/>
      <c r="I7" s="146"/>
      <c r="J7" s="146"/>
      <c r="K7" s="146"/>
      <c r="L7" s="146"/>
      <c r="M7" s="146"/>
      <c r="N7" s="146"/>
      <c r="O7" s="146"/>
      <c r="P7" s="146"/>
      <c r="Q7" s="150"/>
      <c r="R7" s="146"/>
      <c r="S7" s="153"/>
      <c r="T7" s="151"/>
      <c r="U7" s="151"/>
      <c r="V7" s="151"/>
      <c r="W7" s="151"/>
      <c r="X7" s="154"/>
      <c r="Y7" s="151"/>
      <c r="Z7" s="146" t="s">
        <v>29</v>
      </c>
      <c r="AA7" s="146" t="s">
        <v>30</v>
      </c>
      <c r="AB7" s="146" t="s">
        <v>31</v>
      </c>
      <c r="AC7" s="155" t="s">
        <v>32</v>
      </c>
      <c r="AD7" s="155" t="s">
        <v>33</v>
      </c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  <c r="BS7" s="151"/>
    </row>
    <row r="8" spans="1:71" ht="13.5" thickTop="1" x14ac:dyDescent="0.2">
      <c r="A8" s="105" t="s">
        <v>39</v>
      </c>
      <c r="B8" s="224">
        <f>+'CENSO POB 2020'!C9</f>
        <v>656464</v>
      </c>
      <c r="C8" s="225">
        <f t="shared" ref="C8:C19" si="0">+B8/$B$62</f>
        <v>0.11348786970290306</v>
      </c>
      <c r="D8" s="226">
        <f t="shared" ref="D8:D19" si="1">+C8*D$4</f>
        <v>9.6464689247467594E-2</v>
      </c>
      <c r="E8" s="227">
        <f>+'TERRITORIO INEGI 2020'!B7</f>
        <v>224</v>
      </c>
      <c r="F8" s="228">
        <f t="shared" ref="F8:F19" si="2">+E8/$E$62</f>
        <v>3.4914677257452099E-3</v>
      </c>
      <c r="G8" s="229">
        <f t="shared" ref="G8:G19" si="3">+F8*G$4</f>
        <v>5.2372015886178146E-4</v>
      </c>
      <c r="H8" s="230">
        <f t="shared" ref="H8:H19" si="4">+G8+D8</f>
        <v>9.6988409406329371E-2</v>
      </c>
      <c r="I8" s="231">
        <v>77936</v>
      </c>
      <c r="J8" s="77">
        <v>87455</v>
      </c>
      <c r="K8" s="232">
        <f>+J8/$J$62</f>
        <v>8.1310904149733673E-2</v>
      </c>
      <c r="L8" s="233">
        <v>1.8323297204</v>
      </c>
      <c r="M8" s="232">
        <f>+L8*K8</f>
        <v>0.14898838626615271</v>
      </c>
      <c r="N8" s="232">
        <f>+M8/$M$62</f>
        <v>7.727393414602883E-2</v>
      </c>
      <c r="O8" s="232">
        <f>+N8*$O$5</f>
        <v>6.5682844024124498E-2</v>
      </c>
      <c r="P8" s="232">
        <f>+I8/J8</f>
        <v>0.89115545137499286</v>
      </c>
      <c r="Q8" s="234">
        <f>+P8/$P$62</f>
        <v>1.1841897874560577E-2</v>
      </c>
      <c r="R8" s="235">
        <f>+Q8*$R$5</f>
        <v>1.7762846811840865E-3</v>
      </c>
      <c r="S8" s="236">
        <f t="shared" ref="S8:S19" si="5">+O8+R8</f>
        <v>6.7459128705308583E-2</v>
      </c>
      <c r="T8" s="227">
        <v>683317463.73000002</v>
      </c>
      <c r="U8" s="227">
        <v>336540527.27999997</v>
      </c>
      <c r="V8" s="237">
        <f t="shared" ref="V8:V19" si="6">+U8/T8</f>
        <v>0.49250977055809247</v>
      </c>
      <c r="W8" s="238">
        <f t="shared" ref="W8:W19" si="7">+V8*U8</f>
        <v>165749497.87417224</v>
      </c>
      <c r="X8" s="236">
        <f t="shared" ref="X8:X19" si="8">+W8/W$62</f>
        <v>8.7573296082804439E-2</v>
      </c>
      <c r="Y8" s="100"/>
      <c r="Z8" s="239">
        <f t="shared" ref="Z8:Z19" si="9">+H8*Z$6</f>
        <v>19097460.321724169</v>
      </c>
      <c r="AA8" s="240">
        <f t="shared" ref="AA8:AA19" si="10">+S8*AA$6</f>
        <v>13283010.224349977</v>
      </c>
      <c r="AB8" s="240">
        <f t="shared" ref="AB8:AB19" si="11">+X8*AB$6</f>
        <v>34487163.103735141</v>
      </c>
      <c r="AC8" s="240">
        <f t="shared" ref="AC8:AC19" si="12">SUM(Z8:AB8)</f>
        <v>66867633.649809286</v>
      </c>
      <c r="AD8" s="241">
        <f>+AC8/AC$20</f>
        <v>0.10060968790006269</v>
      </c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</row>
    <row r="9" spans="1:71" x14ac:dyDescent="0.2">
      <c r="A9" s="107" t="s">
        <v>42</v>
      </c>
      <c r="B9" s="242">
        <f>+'CENSO POB 2020'!C12</f>
        <v>122337</v>
      </c>
      <c r="C9" s="243">
        <f t="shared" si="0"/>
        <v>2.1149317427679282E-2</v>
      </c>
      <c r="D9" s="244">
        <f t="shared" si="1"/>
        <v>1.7976919813527389E-2</v>
      </c>
      <c r="E9" s="245">
        <f>+'TERRITORIO INEGI 2020'!B10</f>
        <v>1140.9000000000001</v>
      </c>
      <c r="F9" s="246">
        <f t="shared" si="2"/>
        <v>1.778310503706567E-2</v>
      </c>
      <c r="G9" s="247">
        <f t="shared" si="3"/>
        <v>2.6674657555598503E-3</v>
      </c>
      <c r="H9" s="248">
        <f t="shared" si="4"/>
        <v>2.064438556908724E-2</v>
      </c>
      <c r="I9" s="249">
        <v>26523</v>
      </c>
      <c r="J9" s="78">
        <v>24758</v>
      </c>
      <c r="K9" s="250">
        <f t="shared" ref="K9:K19" si="13">+J9/$J$62</f>
        <v>2.3018642329645032E-2</v>
      </c>
      <c r="L9" s="251">
        <v>1.8739893594999999</v>
      </c>
      <c r="M9" s="250">
        <f t="shared" ref="M9:M19" si="14">+L9*K9</f>
        <v>4.3136690795891081E-2</v>
      </c>
      <c r="N9" s="250">
        <f t="shared" ref="N9:N19" si="15">+M9/$M$62</f>
        <v>2.2373165367967789E-2</v>
      </c>
      <c r="O9" s="250">
        <f t="shared" ref="O9:O19" si="16">+N9*$O$5</f>
        <v>1.901719056277262E-2</v>
      </c>
      <c r="P9" s="250">
        <f t="shared" ref="P9:P19" si="17">+I9/J9</f>
        <v>1.0712900880523468</v>
      </c>
      <c r="Q9" s="252">
        <f t="shared" ref="Q9:Q19" si="18">+P9/$P$62</f>
        <v>1.4235572253046412E-2</v>
      </c>
      <c r="R9" s="253">
        <f t="shared" ref="R9:R19" si="19">+Q9*$R$5</f>
        <v>2.1353358379569616E-3</v>
      </c>
      <c r="S9" s="254">
        <f t="shared" si="5"/>
        <v>2.1152526400729583E-2</v>
      </c>
      <c r="T9" s="245">
        <v>110141115</v>
      </c>
      <c r="U9" s="245">
        <v>36285132.439999998</v>
      </c>
      <c r="V9" s="255">
        <f t="shared" si="6"/>
        <v>0.32944221093094977</v>
      </c>
      <c r="W9" s="256">
        <f t="shared" si="7"/>
        <v>11953854.254955927</v>
      </c>
      <c r="X9" s="254">
        <f t="shared" si="8"/>
        <v>6.3157863609013664E-3</v>
      </c>
      <c r="Y9" s="100"/>
      <c r="Z9" s="257">
        <f t="shared" si="9"/>
        <v>4064973.7085624365</v>
      </c>
      <c r="AA9" s="258">
        <f t="shared" si="10"/>
        <v>4165028.9567053583</v>
      </c>
      <c r="AB9" s="258">
        <f t="shared" si="11"/>
        <v>2487214.3004735014</v>
      </c>
      <c r="AC9" s="258">
        <f t="shared" si="12"/>
        <v>10717216.965741297</v>
      </c>
      <c r="AD9" s="259">
        <f t="shared" ref="AD9:AD19" si="20">+AC9/AC$20</f>
        <v>1.6125228234146794E-2</v>
      </c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</row>
    <row r="10" spans="1:71" x14ac:dyDescent="0.2">
      <c r="A10" s="107" t="s">
        <v>51</v>
      </c>
      <c r="B10" s="242">
        <f>+'CENSO POB 2020'!C21</f>
        <v>397205</v>
      </c>
      <c r="C10" s="243">
        <f t="shared" si="0"/>
        <v>6.8667816186937305E-2</v>
      </c>
      <c r="D10" s="244">
        <f t="shared" si="1"/>
        <v>5.8367643758896706E-2</v>
      </c>
      <c r="E10" s="245">
        <f>+'TERRITORIO INEGI 2020'!B19</f>
        <v>1032</v>
      </c>
      <c r="F10" s="246">
        <f t="shared" si="2"/>
        <v>1.6085690593611857E-2</v>
      </c>
      <c r="G10" s="247">
        <f t="shared" si="3"/>
        <v>2.4128535890417784E-3</v>
      </c>
      <c r="H10" s="248">
        <f t="shared" si="4"/>
        <v>6.0780497347938486E-2</v>
      </c>
      <c r="I10" s="249">
        <v>49018</v>
      </c>
      <c r="J10" s="78">
        <v>87249</v>
      </c>
      <c r="K10" s="250">
        <f t="shared" si="13"/>
        <v>8.1119376549769751E-2</v>
      </c>
      <c r="L10" s="251">
        <v>1.8532766358999999</v>
      </c>
      <c r="M10" s="250">
        <f t="shared" si="14"/>
        <v>0.15033664527846263</v>
      </c>
      <c r="N10" s="250">
        <f t="shared" si="15"/>
        <v>7.7973218705987155E-2</v>
      </c>
      <c r="O10" s="250">
        <f t="shared" si="16"/>
        <v>6.6277235900089077E-2</v>
      </c>
      <c r="P10" s="250">
        <f t="shared" si="17"/>
        <v>0.56181732741922541</v>
      </c>
      <c r="Q10" s="252">
        <f t="shared" si="18"/>
        <v>7.4655700138420563E-3</v>
      </c>
      <c r="R10" s="253">
        <f t="shared" si="19"/>
        <v>1.1198355020763085E-3</v>
      </c>
      <c r="S10" s="254">
        <f t="shared" si="5"/>
        <v>6.7397071402165387E-2</v>
      </c>
      <c r="T10" s="245">
        <v>425436337.39000034</v>
      </c>
      <c r="U10" s="245">
        <v>103525907.23999999</v>
      </c>
      <c r="V10" s="255">
        <f t="shared" si="6"/>
        <v>0.24334053803471212</v>
      </c>
      <c r="W10" s="256">
        <f t="shared" si="7"/>
        <v>25192049.968313295</v>
      </c>
      <c r="X10" s="254">
        <f t="shared" si="8"/>
        <v>1.3310151035767787E-2</v>
      </c>
      <c r="Y10" s="100"/>
      <c r="Z10" s="257">
        <f t="shared" si="9"/>
        <v>11967957.238828238</v>
      </c>
      <c r="AA10" s="258">
        <f t="shared" si="10"/>
        <v>13270790.858224638</v>
      </c>
      <c r="AB10" s="258">
        <f t="shared" si="11"/>
        <v>5241658.9330135556</v>
      </c>
      <c r="AC10" s="258">
        <f t="shared" si="12"/>
        <v>30480407.030066431</v>
      </c>
      <c r="AD10" s="259">
        <f t="shared" si="20"/>
        <v>4.5861115026471506E-2</v>
      </c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</row>
    <row r="11" spans="1:71" x14ac:dyDescent="0.2">
      <c r="A11" s="107" t="s">
        <v>53</v>
      </c>
      <c r="B11" s="242">
        <f>+'CENSO POB 2020'!C23</f>
        <v>481213</v>
      </c>
      <c r="C11" s="243">
        <f t="shared" si="0"/>
        <v>8.3190911067999293E-2</v>
      </c>
      <c r="D11" s="244">
        <f t="shared" si="1"/>
        <v>7.0712274407799397E-2</v>
      </c>
      <c r="E11" s="245">
        <f>+'TERRITORIO INEGI 2020'!B21</f>
        <v>149.4</v>
      </c>
      <c r="F11" s="246">
        <f t="shared" si="2"/>
        <v>2.3286842777961356E-3</v>
      </c>
      <c r="G11" s="247">
        <f t="shared" si="3"/>
        <v>3.4930264166942035E-4</v>
      </c>
      <c r="H11" s="248">
        <f t="shared" si="4"/>
        <v>7.1061577049468819E-2</v>
      </c>
      <c r="I11" s="249">
        <v>95635</v>
      </c>
      <c r="J11" s="78">
        <v>113990</v>
      </c>
      <c r="K11" s="250">
        <f t="shared" si="13"/>
        <v>0.10598170446547529</v>
      </c>
      <c r="L11" s="251">
        <v>1.9916235985999999</v>
      </c>
      <c r="M11" s="250">
        <f t="shared" si="14"/>
        <v>0.21107566363329158</v>
      </c>
      <c r="N11" s="250">
        <f t="shared" si="15"/>
        <v>0.10947596212157761</v>
      </c>
      <c r="O11" s="250">
        <f t="shared" si="16"/>
        <v>9.3054567803340968E-2</v>
      </c>
      <c r="P11" s="250">
        <f t="shared" si="17"/>
        <v>0.83897710325467145</v>
      </c>
      <c r="Q11" s="252">
        <f t="shared" si="18"/>
        <v>1.1148538855378512E-2</v>
      </c>
      <c r="R11" s="253">
        <f t="shared" si="19"/>
        <v>1.6722808283067768E-3</v>
      </c>
      <c r="S11" s="254">
        <f t="shared" si="5"/>
        <v>9.472684863164775E-2</v>
      </c>
      <c r="T11" s="245">
        <v>449264751.14000052</v>
      </c>
      <c r="U11" s="245">
        <v>154603349.86000001</v>
      </c>
      <c r="V11" s="255">
        <f t="shared" si="6"/>
        <v>0.34412526125785975</v>
      </c>
      <c r="W11" s="256">
        <f t="shared" si="7"/>
        <v>53202918.161912799</v>
      </c>
      <c r="X11" s="254">
        <f t="shared" si="8"/>
        <v>2.8109617008911684E-2</v>
      </c>
      <c r="Y11" s="100"/>
      <c r="Z11" s="257">
        <f t="shared" si="9"/>
        <v>13992348.739485698</v>
      </c>
      <c r="AA11" s="258">
        <f t="shared" si="10"/>
        <v>18652148.686818324</v>
      </c>
      <c r="AB11" s="258">
        <f t="shared" si="11"/>
        <v>11069823.678364627</v>
      </c>
      <c r="AC11" s="258">
        <f t="shared" si="12"/>
        <v>43714321.104668647</v>
      </c>
      <c r="AD11" s="259">
        <f t="shared" si="20"/>
        <v>6.5772990055800798E-2</v>
      </c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</row>
    <row r="12" spans="1:71" x14ac:dyDescent="0.2">
      <c r="A12" s="107" t="s">
        <v>58</v>
      </c>
      <c r="B12" s="242">
        <f>+'CENSO POB 2020'!C28</f>
        <v>643143</v>
      </c>
      <c r="C12" s="243">
        <f t="shared" si="0"/>
        <v>0.11118496823029775</v>
      </c>
      <c r="D12" s="244">
        <f t="shared" si="1"/>
        <v>9.4507222995753079E-2</v>
      </c>
      <c r="E12" s="245">
        <f>+'TERRITORIO INEGI 2020'!B26</f>
        <v>118.4</v>
      </c>
      <c r="F12" s="246">
        <f t="shared" si="2"/>
        <v>1.8454900836081824E-3</v>
      </c>
      <c r="G12" s="247">
        <f t="shared" si="3"/>
        <v>2.7682351254122733E-4</v>
      </c>
      <c r="H12" s="248">
        <f t="shared" si="4"/>
        <v>9.4784046508294306E-2</v>
      </c>
      <c r="I12" s="249">
        <v>113831</v>
      </c>
      <c r="J12" s="78">
        <v>95688</v>
      </c>
      <c r="K12" s="250">
        <f t="shared" si="13"/>
        <v>8.8965499928874453E-2</v>
      </c>
      <c r="L12" s="251">
        <v>1.8797706219999999</v>
      </c>
      <c r="M12" s="250">
        <f t="shared" si="14"/>
        <v>0.16723473313784129</v>
      </c>
      <c r="N12" s="250">
        <f t="shared" si="15"/>
        <v>8.6737537597976408E-2</v>
      </c>
      <c r="O12" s="250">
        <f t="shared" si="16"/>
        <v>7.372690695827995E-2</v>
      </c>
      <c r="P12" s="250">
        <f t="shared" si="17"/>
        <v>1.1896058021904523</v>
      </c>
      <c r="Q12" s="252">
        <f t="shared" si="18"/>
        <v>1.5807781233665195E-2</v>
      </c>
      <c r="R12" s="253">
        <f t="shared" si="19"/>
        <v>2.3711671850497793E-3</v>
      </c>
      <c r="S12" s="254">
        <f t="shared" si="5"/>
        <v>7.6098074143329725E-2</v>
      </c>
      <c r="T12" s="245">
        <v>516795710.3599999</v>
      </c>
      <c r="U12" s="245">
        <v>210861820.25999999</v>
      </c>
      <c r="V12" s="255">
        <f t="shared" si="6"/>
        <v>0.40801774479341874</v>
      </c>
      <c r="W12" s="256">
        <f t="shared" si="7"/>
        <v>86035364.365520403</v>
      </c>
      <c r="X12" s="254">
        <f t="shared" si="8"/>
        <v>4.5456550600795037E-2</v>
      </c>
      <c r="Y12" s="100"/>
      <c r="Z12" s="257">
        <f t="shared" si="9"/>
        <v>18663411.209695343</v>
      </c>
      <c r="AA12" s="258">
        <f t="shared" si="10"/>
        <v>14984057.996284902</v>
      </c>
      <c r="AB12" s="258">
        <f t="shared" si="11"/>
        <v>17901204.417617317</v>
      </c>
      <c r="AC12" s="258">
        <f t="shared" si="12"/>
        <v>51548673.623597562</v>
      </c>
      <c r="AD12" s="259">
        <f t="shared" si="20"/>
        <v>7.7560632578885E-2</v>
      </c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</row>
    <row r="13" spans="1:71" x14ac:dyDescent="0.2">
      <c r="A13" s="107" t="s">
        <v>64</v>
      </c>
      <c r="B13" s="242">
        <f>+'CENSO POB 2020'!C33</f>
        <v>471523</v>
      </c>
      <c r="C13" s="243">
        <f t="shared" si="0"/>
        <v>8.1515727878332944E-2</v>
      </c>
      <c r="D13" s="244">
        <f t="shared" si="1"/>
        <v>6.9288368696583003E-2</v>
      </c>
      <c r="E13" s="245">
        <f>+'TERRITORIO INEGI 2020'!B32</f>
        <v>247.3</v>
      </c>
      <c r="F13" s="246">
        <f t="shared" si="2"/>
        <v>3.8546427168606712E-3</v>
      </c>
      <c r="G13" s="247">
        <f t="shared" si="3"/>
        <v>5.7819640752910064E-4</v>
      </c>
      <c r="H13" s="248">
        <f t="shared" si="4"/>
        <v>6.9866565104112099E-2</v>
      </c>
      <c r="I13" s="249">
        <v>78885</v>
      </c>
      <c r="J13" s="78">
        <v>113737</v>
      </c>
      <c r="K13" s="250">
        <f t="shared" si="13"/>
        <v>0.1057464788208594</v>
      </c>
      <c r="L13" s="251">
        <v>1.9568038190999999</v>
      </c>
      <c r="M13" s="250">
        <f t="shared" si="14"/>
        <v>0.20692511361303492</v>
      </c>
      <c r="N13" s="250">
        <f t="shared" si="15"/>
        <v>0.1073232484975629</v>
      </c>
      <c r="O13" s="250">
        <f t="shared" si="16"/>
        <v>9.1224761222928469E-2</v>
      </c>
      <c r="P13" s="250">
        <f t="shared" si="17"/>
        <v>0.69357377106834184</v>
      </c>
      <c r="Q13" s="252">
        <f t="shared" si="18"/>
        <v>9.216382790222178E-3</v>
      </c>
      <c r="R13" s="253">
        <f t="shared" si="19"/>
        <v>1.3824574185333266E-3</v>
      </c>
      <c r="S13" s="254">
        <f t="shared" si="5"/>
        <v>9.2607218641461791E-2</v>
      </c>
      <c r="T13" s="245">
        <v>512545762.94000041</v>
      </c>
      <c r="U13" s="245">
        <v>116809127.09999999</v>
      </c>
      <c r="V13" s="255">
        <f t="shared" si="6"/>
        <v>0.22789989801100724</v>
      </c>
      <c r="W13" s="256">
        <f t="shared" si="7"/>
        <v>26620788.152844779</v>
      </c>
      <c r="X13" s="254">
        <f t="shared" si="8"/>
        <v>1.4065020966980295E-2</v>
      </c>
      <c r="Y13" s="100"/>
      <c r="Z13" s="257">
        <f t="shared" si="9"/>
        <v>13757045.43520296</v>
      </c>
      <c r="AA13" s="258">
        <f t="shared" si="10"/>
        <v>18234783.870938879</v>
      </c>
      <c r="AB13" s="258">
        <f t="shared" si="11"/>
        <v>5538933.6001131637</v>
      </c>
      <c r="AC13" s="258">
        <f t="shared" si="12"/>
        <v>37530762.906254999</v>
      </c>
      <c r="AD13" s="259">
        <f t="shared" si="20"/>
        <v>5.6469148623152075E-2</v>
      </c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</row>
    <row r="14" spans="1:71" x14ac:dyDescent="0.2">
      <c r="A14" s="107" t="s">
        <v>72</v>
      </c>
      <c r="B14" s="242">
        <f>+'CENSO POB 2020'!C44</f>
        <v>1142994</v>
      </c>
      <c r="C14" s="243">
        <f t="shared" si="0"/>
        <v>0.19759797055619194</v>
      </c>
      <c r="D14" s="244">
        <f t="shared" si="1"/>
        <v>0.16795827497276314</v>
      </c>
      <c r="E14" s="245">
        <f>+'TERRITORIO INEGI 2020'!B40</f>
        <v>324.39999999999998</v>
      </c>
      <c r="F14" s="246">
        <f t="shared" si="2"/>
        <v>5.0563934385345803E-3</v>
      </c>
      <c r="G14" s="247">
        <f t="shared" si="3"/>
        <v>7.5845901578018701E-4</v>
      </c>
      <c r="H14" s="248">
        <f t="shared" si="4"/>
        <v>0.16871673398854334</v>
      </c>
      <c r="I14" s="249">
        <v>182930</v>
      </c>
      <c r="J14" s="78">
        <v>207064</v>
      </c>
      <c r="K14" s="250">
        <f t="shared" si="13"/>
        <v>0.19251684931519586</v>
      </c>
      <c r="L14" s="251">
        <v>1.9809358914999999</v>
      </c>
      <c r="M14" s="250">
        <f t="shared" si="14"/>
        <v>0.38136353652696864</v>
      </c>
      <c r="N14" s="250">
        <f t="shared" si="15"/>
        <v>0.19779703335156218</v>
      </c>
      <c r="O14" s="250">
        <f t="shared" si="16"/>
        <v>0.16812747834882785</v>
      </c>
      <c r="P14" s="250">
        <f t="shared" si="17"/>
        <v>0.8834466638334042</v>
      </c>
      <c r="Q14" s="252">
        <f t="shared" si="18"/>
        <v>1.1739461565986884E-2</v>
      </c>
      <c r="R14" s="253">
        <f t="shared" si="19"/>
        <v>1.7609192348980326E-3</v>
      </c>
      <c r="S14" s="254">
        <f t="shared" si="5"/>
        <v>0.1698883975837259</v>
      </c>
      <c r="T14" s="245">
        <v>2540450510.1400013</v>
      </c>
      <c r="U14" s="245">
        <v>1376062053.7900002</v>
      </c>
      <c r="V14" s="255">
        <f t="shared" si="6"/>
        <v>0.54166064180253093</v>
      </c>
      <c r="W14" s="256">
        <f t="shared" si="7"/>
        <v>745358655.21600032</v>
      </c>
      <c r="X14" s="254">
        <f t="shared" si="8"/>
        <v>0.39380821684699008</v>
      </c>
      <c r="Y14" s="100"/>
      <c r="Z14" s="257">
        <f t="shared" si="9"/>
        <v>33221094.692443006</v>
      </c>
      <c r="AA14" s="258">
        <f t="shared" si="10"/>
        <v>33451800.600049604</v>
      </c>
      <c r="AB14" s="258">
        <f t="shared" si="11"/>
        <v>155085269.29432341</v>
      </c>
      <c r="AC14" s="258">
        <f t="shared" si="12"/>
        <v>221758164.58681601</v>
      </c>
      <c r="AD14" s="259">
        <f t="shared" si="20"/>
        <v>0.33365947784566069</v>
      </c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</row>
    <row r="15" spans="1:71" x14ac:dyDescent="0.2">
      <c r="A15" s="107" t="s">
        <v>78</v>
      </c>
      <c r="B15" s="242">
        <f>+'CENSO POB 2020'!C49</f>
        <v>86766</v>
      </c>
      <c r="C15" s="243">
        <f t="shared" si="0"/>
        <v>1.4999891087161044E-2</v>
      </c>
      <c r="D15" s="244">
        <f t="shared" si="1"/>
        <v>1.2749907424086887E-2</v>
      </c>
      <c r="E15" s="245">
        <f>+'TERRITORIO INEGI 2020'!B46</f>
        <v>1667.4</v>
      </c>
      <c r="F15" s="246">
        <f t="shared" si="2"/>
        <v>2.5989612883515905E-2</v>
      </c>
      <c r="G15" s="247">
        <f t="shared" si="3"/>
        <v>3.8984419325273855E-3</v>
      </c>
      <c r="H15" s="248">
        <f t="shared" si="4"/>
        <v>1.6648349356614273E-2</v>
      </c>
      <c r="I15" s="249">
        <v>13606</v>
      </c>
      <c r="J15" s="78">
        <v>22970</v>
      </c>
      <c r="K15" s="250">
        <f t="shared" si="13"/>
        <v>2.1356257141608628E-2</v>
      </c>
      <c r="L15" s="251">
        <v>1.9100372027999999</v>
      </c>
      <c r="M15" s="250">
        <f t="shared" si="14"/>
        <v>4.0791245653035664E-2</v>
      </c>
      <c r="N15" s="250">
        <f t="shared" si="15"/>
        <v>2.1156682808123408E-2</v>
      </c>
      <c r="O15" s="250">
        <f t="shared" si="16"/>
        <v>1.7983180386904895E-2</v>
      </c>
      <c r="P15" s="250">
        <f t="shared" si="17"/>
        <v>0.59233783195472356</v>
      </c>
      <c r="Q15" s="252">
        <f t="shared" si="18"/>
        <v>7.8711341578214088E-3</v>
      </c>
      <c r="R15" s="253">
        <f t="shared" si="19"/>
        <v>1.1806701236732112E-3</v>
      </c>
      <c r="S15" s="254">
        <f t="shared" si="5"/>
        <v>1.9163850510578107E-2</v>
      </c>
      <c r="T15" s="245">
        <v>125378961.84</v>
      </c>
      <c r="U15" s="245">
        <v>23883804.280000001</v>
      </c>
      <c r="V15" s="255">
        <f t="shared" si="6"/>
        <v>0.19049291786670611</v>
      </c>
      <c r="W15" s="256">
        <f t="shared" si="7"/>
        <v>4549695.5670545241</v>
      </c>
      <c r="X15" s="254">
        <f t="shared" si="8"/>
        <v>2.4038192699850944E-3</v>
      </c>
      <c r="Y15" s="100"/>
      <c r="Z15" s="257">
        <f t="shared" si="9"/>
        <v>3278135.9464112897</v>
      </c>
      <c r="AA15" s="258">
        <f t="shared" si="10"/>
        <v>3773449.6006007837</v>
      </c>
      <c r="AB15" s="258">
        <f t="shared" si="11"/>
        <v>946645.96337096882</v>
      </c>
      <c r="AC15" s="258">
        <f t="shared" si="12"/>
        <v>7998231.5103830425</v>
      </c>
      <c r="AD15" s="259">
        <f t="shared" si="20"/>
        <v>1.2034216437602023E-2</v>
      </c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</row>
    <row r="16" spans="1:71" x14ac:dyDescent="0.2">
      <c r="A16" s="107" t="s">
        <v>79</v>
      </c>
      <c r="B16" s="242">
        <f>+'CENSO POB 2020'!C50</f>
        <v>412199</v>
      </c>
      <c r="C16" s="243">
        <f t="shared" si="0"/>
        <v>7.125994175410523E-2</v>
      </c>
      <c r="D16" s="244">
        <f t="shared" si="1"/>
        <v>6.0570950490989442E-2</v>
      </c>
      <c r="E16" s="245">
        <f>+'TERRITORIO INEGI 2020'!B47</f>
        <v>60.1</v>
      </c>
      <c r="F16" s="246">
        <f t="shared" si="2"/>
        <v>9.3677326034503168E-4</v>
      </c>
      <c r="G16" s="247">
        <f t="shared" si="3"/>
        <v>1.4051598905175474E-4</v>
      </c>
      <c r="H16" s="248">
        <f t="shared" si="4"/>
        <v>6.07114664800412E-2</v>
      </c>
      <c r="I16" s="249">
        <v>47668</v>
      </c>
      <c r="J16" s="78">
        <v>40796</v>
      </c>
      <c r="K16" s="250">
        <f t="shared" si="13"/>
        <v>3.7929902757904463E-2</v>
      </c>
      <c r="L16" s="251">
        <v>1.7340616191</v>
      </c>
      <c r="M16" s="250">
        <f t="shared" si="14"/>
        <v>6.5772788588677369E-2</v>
      </c>
      <c r="N16" s="250">
        <f t="shared" si="15"/>
        <v>3.4113545769418017E-2</v>
      </c>
      <c r="O16" s="250">
        <f t="shared" si="16"/>
        <v>2.8996513904005313E-2</v>
      </c>
      <c r="P16" s="250">
        <f t="shared" si="17"/>
        <v>1.1684478870477497</v>
      </c>
      <c r="Q16" s="252">
        <f t="shared" si="18"/>
        <v>1.5526629533395704E-2</v>
      </c>
      <c r="R16" s="253">
        <f t="shared" si="19"/>
        <v>2.3289944300093554E-3</v>
      </c>
      <c r="S16" s="254">
        <f t="shared" si="5"/>
        <v>3.1325508334014665E-2</v>
      </c>
      <c r="T16" s="245">
        <v>658439418</v>
      </c>
      <c r="U16" s="245">
        <v>330884619.5</v>
      </c>
      <c r="V16" s="255">
        <f t="shared" si="6"/>
        <v>0.50252857051762956</v>
      </c>
      <c r="W16" s="256">
        <f t="shared" si="7"/>
        <v>166278974.84360477</v>
      </c>
      <c r="X16" s="254">
        <f t="shared" si="8"/>
        <v>8.7853043798531094E-2</v>
      </c>
      <c r="Y16" s="100"/>
      <c r="Z16" s="257">
        <f t="shared" si="9"/>
        <v>11954364.745985927</v>
      </c>
      <c r="AA16" s="258">
        <f t="shared" si="10"/>
        <v>6168135.5135992616</v>
      </c>
      <c r="AB16" s="258">
        <f t="shared" si="11"/>
        <v>34597330.306886204</v>
      </c>
      <c r="AC16" s="258">
        <f t="shared" si="12"/>
        <v>52719830.56647139</v>
      </c>
      <c r="AD16" s="259">
        <f t="shared" si="20"/>
        <v>7.9322766634975728E-2</v>
      </c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</row>
    <row r="17" spans="1:71" x14ac:dyDescent="0.2">
      <c r="A17" s="107" t="s">
        <v>80</v>
      </c>
      <c r="B17" s="242">
        <f>+'CENSO POB 2020'!C51</f>
        <v>132169</v>
      </c>
      <c r="C17" s="243">
        <f t="shared" si="0"/>
        <v>2.2849049225491413E-2</v>
      </c>
      <c r="D17" s="244">
        <f t="shared" si="1"/>
        <v>1.9421691841667702E-2</v>
      </c>
      <c r="E17" s="245">
        <f>+'TERRITORIO INEGI 2020'!B48</f>
        <v>70.8</v>
      </c>
      <c r="F17" s="246">
        <f t="shared" si="2"/>
        <v>1.1035531918873252E-3</v>
      </c>
      <c r="G17" s="247">
        <f t="shared" si="3"/>
        <v>1.6553297878309879E-4</v>
      </c>
      <c r="H17" s="248">
        <f t="shared" si="4"/>
        <v>1.9587224820450801E-2</v>
      </c>
      <c r="I17" s="249">
        <v>4761</v>
      </c>
      <c r="J17" s="78">
        <v>6438</v>
      </c>
      <c r="K17" s="250">
        <f t="shared" si="13"/>
        <v>5.9857023716881298E-3</v>
      </c>
      <c r="L17" s="251">
        <v>1.903799258</v>
      </c>
      <c r="M17" s="250">
        <f t="shared" si="14"/>
        <v>1.1395575733828702E-2</v>
      </c>
      <c r="N17" s="250">
        <f t="shared" si="15"/>
        <v>5.9104000713108892E-3</v>
      </c>
      <c r="O17" s="250">
        <f t="shared" si="16"/>
        <v>5.0238400606142557E-3</v>
      </c>
      <c r="P17" s="250">
        <f t="shared" si="17"/>
        <v>0.73951537744641194</v>
      </c>
      <c r="Q17" s="252">
        <f t="shared" si="18"/>
        <v>9.8268664158151723E-3</v>
      </c>
      <c r="R17" s="253">
        <f t="shared" si="19"/>
        <v>1.4740299623722758E-3</v>
      </c>
      <c r="S17" s="254">
        <f t="shared" si="5"/>
        <v>6.4978700229865313E-3</v>
      </c>
      <c r="T17" s="245">
        <v>1139151243</v>
      </c>
      <c r="U17" s="245">
        <v>722790593.90999997</v>
      </c>
      <c r="V17" s="255">
        <f t="shared" si="6"/>
        <v>0.63449923647232498</v>
      </c>
      <c r="W17" s="256">
        <f t="shared" si="7"/>
        <v>458610079.96527326</v>
      </c>
      <c r="X17" s="254">
        <f t="shared" si="8"/>
        <v>0.24230538755445424</v>
      </c>
      <c r="Y17" s="100"/>
      <c r="Z17" s="257">
        <f t="shared" si="9"/>
        <v>3856813.9338600063</v>
      </c>
      <c r="AA17" s="258">
        <f t="shared" si="10"/>
        <v>1279460.2540580279</v>
      </c>
      <c r="AB17" s="258">
        <f t="shared" si="11"/>
        <v>95422072.65560551</v>
      </c>
      <c r="AC17" s="258">
        <f t="shared" si="12"/>
        <v>100558346.84352355</v>
      </c>
      <c r="AD17" s="259">
        <f t="shared" si="20"/>
        <v>0.15130106060964241</v>
      </c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</row>
    <row r="18" spans="1:71" x14ac:dyDescent="0.2">
      <c r="A18" s="107" t="s">
        <v>81</v>
      </c>
      <c r="B18" s="242">
        <f>+'CENSO POB 2020'!C52</f>
        <v>306322</v>
      </c>
      <c r="C18" s="243">
        <f t="shared" si="0"/>
        <v>5.2956188341070756E-2</v>
      </c>
      <c r="D18" s="244">
        <f t="shared" si="1"/>
        <v>4.5012760089910141E-2</v>
      </c>
      <c r="E18" s="245">
        <f>+'TERRITORIO INEGI 2020'!B49</f>
        <v>915.8</v>
      </c>
      <c r="F18" s="246">
        <f t="shared" si="2"/>
        <v>1.4274491710881531E-2</v>
      </c>
      <c r="G18" s="247">
        <f t="shared" si="3"/>
        <v>2.1411737566322296E-3</v>
      </c>
      <c r="H18" s="248">
        <f t="shared" si="4"/>
        <v>4.7153933846542373E-2</v>
      </c>
      <c r="I18" s="249">
        <v>43432</v>
      </c>
      <c r="J18" s="78">
        <v>47092</v>
      </c>
      <c r="K18" s="250">
        <f t="shared" si="13"/>
        <v>4.378358125000581E-2</v>
      </c>
      <c r="L18" s="251">
        <v>1.8493369051999999</v>
      </c>
      <c r="M18" s="250">
        <f t="shared" si="14"/>
        <v>8.0970592647458484E-2</v>
      </c>
      <c r="N18" s="250">
        <f t="shared" si="15"/>
        <v>4.1995999827981786E-2</v>
      </c>
      <c r="O18" s="250">
        <f t="shared" si="16"/>
        <v>3.5696599853784518E-2</v>
      </c>
      <c r="P18" s="250">
        <f t="shared" si="17"/>
        <v>0.92227979274611394</v>
      </c>
      <c r="Q18" s="252">
        <f t="shared" si="18"/>
        <v>1.2255485954351926E-2</v>
      </c>
      <c r="R18" s="253">
        <f t="shared" si="19"/>
        <v>1.8383228931527888E-3</v>
      </c>
      <c r="S18" s="254">
        <f t="shared" si="5"/>
        <v>3.7534922746937309E-2</v>
      </c>
      <c r="T18" s="245">
        <v>289861941.84000015</v>
      </c>
      <c r="U18" s="245">
        <v>126817695.59999999</v>
      </c>
      <c r="V18" s="255">
        <f t="shared" si="6"/>
        <v>0.43751068110211461</v>
      </c>
      <c r="W18" s="256">
        <f t="shared" si="7"/>
        <v>55484096.37775664</v>
      </c>
      <c r="X18" s="254">
        <f t="shared" si="8"/>
        <v>2.931487131058921E-2</v>
      </c>
      <c r="Y18" s="100"/>
      <c r="Z18" s="257">
        <f t="shared" si="9"/>
        <v>9284824.714207368</v>
      </c>
      <c r="AA18" s="258">
        <f t="shared" si="10"/>
        <v>7390797.5419569891</v>
      </c>
      <c r="AB18" s="258">
        <f t="shared" si="11"/>
        <v>11544463.82031074</v>
      </c>
      <c r="AC18" s="258">
        <f t="shared" si="12"/>
        <v>28220086.076475099</v>
      </c>
      <c r="AD18" s="259">
        <f t="shared" si="20"/>
        <v>4.2460214272516915E-2</v>
      </c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</row>
    <row r="19" spans="1:71" x14ac:dyDescent="0.2">
      <c r="A19" s="107" t="s">
        <v>82</v>
      </c>
      <c r="B19" s="242">
        <f>+'CENSO POB 2020'!C53</f>
        <v>46784</v>
      </c>
      <c r="C19" s="243">
        <f t="shared" si="0"/>
        <v>8.0879019964242016E-3</v>
      </c>
      <c r="D19" s="244">
        <f t="shared" si="1"/>
        <v>6.8747166969605712E-3</v>
      </c>
      <c r="E19" s="245">
        <f>+'TERRITORIO INEGI 2020'!B50</f>
        <v>739.2</v>
      </c>
      <c r="F19" s="246">
        <f t="shared" si="2"/>
        <v>1.1521843494959192E-2</v>
      </c>
      <c r="G19" s="247">
        <f t="shared" si="3"/>
        <v>1.7282765242438787E-3</v>
      </c>
      <c r="H19" s="248">
        <f t="shared" si="4"/>
        <v>8.6029932212044503E-3</v>
      </c>
      <c r="I19" s="249">
        <v>7735</v>
      </c>
      <c r="J19" s="78">
        <v>5334</v>
      </c>
      <c r="K19" s="250">
        <f t="shared" si="13"/>
        <v>4.9592631951824303E-3</v>
      </c>
      <c r="L19" s="251">
        <v>2.0438860060000001</v>
      </c>
      <c r="M19" s="250">
        <f t="shared" si="14"/>
        <v>1.0136168644704216E-2</v>
      </c>
      <c r="N19" s="250">
        <f t="shared" si="15"/>
        <v>5.2571992218554409E-3</v>
      </c>
      <c r="O19" s="250">
        <f t="shared" si="16"/>
        <v>4.4686193385771247E-3</v>
      </c>
      <c r="P19" s="250">
        <f t="shared" si="17"/>
        <v>1.4501312335958005</v>
      </c>
      <c r="Q19" s="252">
        <f t="shared" si="18"/>
        <v>1.9269708720803205E-2</v>
      </c>
      <c r="R19" s="253">
        <f t="shared" si="19"/>
        <v>2.8904563081204805E-3</v>
      </c>
      <c r="S19" s="254">
        <f t="shared" si="5"/>
        <v>7.3590756466976048E-3</v>
      </c>
      <c r="T19" s="245">
        <v>198838484.40000001</v>
      </c>
      <c r="U19" s="245">
        <v>94615002.860000014</v>
      </c>
      <c r="V19" s="255">
        <f t="shared" si="6"/>
        <v>0.4758384834077925</v>
      </c>
      <c r="W19" s="256">
        <f t="shared" si="7"/>
        <v>45021459.468526356</v>
      </c>
      <c r="X19" s="254">
        <f t="shared" si="8"/>
        <v>2.3786965575668281E-2</v>
      </c>
      <c r="Y19" s="100"/>
      <c r="Z19" s="257">
        <f t="shared" si="9"/>
        <v>1693968.6164117281</v>
      </c>
      <c r="AA19" s="258">
        <f t="shared" si="10"/>
        <v>1449035.5706173964</v>
      </c>
      <c r="AB19" s="258">
        <f t="shared" si="11"/>
        <v>9367524.099759046</v>
      </c>
      <c r="AC19" s="258">
        <f t="shared" si="12"/>
        <v>12510528.286788169</v>
      </c>
      <c r="AD19" s="259">
        <f t="shared" si="20"/>
        <v>1.8823461781083288E-2</v>
      </c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</row>
    <row r="20" spans="1:71" x14ac:dyDescent="0.2">
      <c r="A20" s="260" t="s">
        <v>86</v>
      </c>
      <c r="B20" s="242"/>
      <c r="C20" s="243"/>
      <c r="D20" s="244"/>
      <c r="E20" s="245"/>
      <c r="F20" s="246"/>
      <c r="G20" s="247"/>
      <c r="H20" s="248"/>
      <c r="I20" s="249"/>
      <c r="J20" s="78"/>
      <c r="K20" s="78"/>
      <c r="L20" s="78"/>
      <c r="M20" s="250"/>
      <c r="N20" s="250"/>
      <c r="O20" s="250"/>
      <c r="P20" s="250"/>
      <c r="Q20" s="261"/>
      <c r="R20" s="262"/>
      <c r="S20" s="254"/>
      <c r="T20" s="245"/>
      <c r="U20" s="245"/>
      <c r="V20" s="255"/>
      <c r="W20" s="256"/>
      <c r="X20" s="254"/>
      <c r="Y20" s="100"/>
      <c r="Z20" s="257"/>
      <c r="AA20" s="258"/>
      <c r="AB20" s="258"/>
      <c r="AC20" s="263">
        <f>SUM(AC8:AC19)</f>
        <v>664624203.15059555</v>
      </c>
      <c r="AD20" s="264" t="s">
        <v>103</v>
      </c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</row>
    <row r="21" spans="1:71" ht="13.5" thickBot="1" x14ac:dyDescent="0.25">
      <c r="A21" s="107"/>
      <c r="B21" s="242"/>
      <c r="C21" s="243"/>
      <c r="D21" s="244"/>
      <c r="E21" s="245"/>
      <c r="F21" s="246"/>
      <c r="G21" s="247"/>
      <c r="H21" s="248"/>
      <c r="I21" s="249"/>
      <c r="J21" s="78"/>
      <c r="K21" s="78"/>
      <c r="L21" s="78"/>
      <c r="M21" s="250"/>
      <c r="N21" s="250"/>
      <c r="O21" s="250"/>
      <c r="P21" s="265"/>
      <c r="Q21" s="266"/>
      <c r="R21" s="267"/>
      <c r="S21" s="254"/>
      <c r="T21" s="245"/>
      <c r="U21" s="245"/>
      <c r="V21" s="255"/>
      <c r="W21" s="256"/>
      <c r="X21" s="254"/>
      <c r="Y21" s="100"/>
      <c r="Z21" s="257"/>
      <c r="AA21" s="258"/>
      <c r="AB21" s="258"/>
      <c r="AC21" s="258"/>
      <c r="AD21" s="264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</row>
    <row r="22" spans="1:71" ht="13.5" thickTop="1" x14ac:dyDescent="0.2">
      <c r="A22" s="105" t="s">
        <v>34</v>
      </c>
      <c r="B22" s="224">
        <f>+'CENSO POB 2020'!C5</f>
        <v>2974</v>
      </c>
      <c r="C22" s="225">
        <f>+B22/$B$62</f>
        <v>5.141377508841821E-4</v>
      </c>
      <c r="D22" s="226">
        <f>+C22*D$4</f>
        <v>4.3701708825155477E-4</v>
      </c>
      <c r="E22" s="227">
        <f>+'TERRITORIO INEGI 2020'!B2</f>
        <v>46.9</v>
      </c>
      <c r="F22" s="228">
        <f>+E22/$E$62</f>
        <v>7.3102605507790325E-4</v>
      </c>
      <c r="G22" s="229">
        <f>+F22*G$4</f>
        <v>1.0965390826168548E-4</v>
      </c>
      <c r="H22" s="230">
        <f>+G22+D22</f>
        <v>5.4667099651324028E-4</v>
      </c>
      <c r="I22" s="231">
        <v>296</v>
      </c>
      <c r="J22" s="77">
        <v>291</v>
      </c>
      <c r="K22" s="232">
        <f t="shared" ref="K22:K60" si="21">+J22/$J$62</f>
        <v>2.7055597858981759E-4</v>
      </c>
      <c r="L22" s="232">
        <v>1.7570912812999999</v>
      </c>
      <c r="M22" s="232">
        <f t="shared" ref="M22:M60" si="22">+L22*K22</f>
        <v>4.7539155108375792E-4</v>
      </c>
      <c r="N22" s="232">
        <f t="shared" ref="N22:N60" si="23">+M22/$M$62</f>
        <v>2.4656536212427167E-4</v>
      </c>
      <c r="O22" s="232">
        <f t="shared" ref="O22:O60" si="24">+N22*$O$5</f>
        <v>2.095805578056309E-4</v>
      </c>
      <c r="P22" s="232">
        <f t="shared" ref="P22:P60" si="25">+I22/J22</f>
        <v>1.0171821305841924</v>
      </c>
      <c r="Q22" s="234">
        <f t="shared" ref="Q22:Q60" si="26">+P22/$P$62</f>
        <v>1.351657209931304E-2</v>
      </c>
      <c r="R22" s="235">
        <f t="shared" ref="R22:R60" si="27">+Q22*$R$5</f>
        <v>2.0274858148969558E-3</v>
      </c>
      <c r="S22" s="236">
        <f t="shared" ref="S22:S60" si="28">+R22+O22</f>
        <v>2.2370663727025869E-3</v>
      </c>
      <c r="T22" s="227">
        <v>626624</v>
      </c>
      <c r="U22" s="227">
        <v>200922.61</v>
      </c>
      <c r="V22" s="237">
        <f>+U22/T22</f>
        <v>0.32064301718414867</v>
      </c>
      <c r="W22" s="238">
        <f>+V22*U22</f>
        <v>64424.431890913998</v>
      </c>
      <c r="X22" s="236">
        <f t="shared" ref="X22:X60" si="29">+W22/W$62</f>
        <v>3.4038473246129921E-5</v>
      </c>
      <c r="Y22" s="100"/>
      <c r="Z22" s="239">
        <f t="shared" ref="Z22:Z60" si="30">+H22*Z$6</f>
        <v>107642.0133998786</v>
      </c>
      <c r="AA22" s="240">
        <f>+S22*AA$6</f>
        <v>440488.57540046482</v>
      </c>
      <c r="AB22" s="240">
        <f>+X22*AB$6</f>
        <v>13404.661365394333</v>
      </c>
      <c r="AC22" s="240">
        <f>SUM(Z22:AB22)</f>
        <v>561535.25016573782</v>
      </c>
      <c r="AD22" s="268">
        <f>+AC22/AC$61</f>
        <v>4.5655482078192783E-3</v>
      </c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</row>
    <row r="23" spans="1:71" x14ac:dyDescent="0.2">
      <c r="A23" s="107" t="s">
        <v>35</v>
      </c>
      <c r="B23" s="242">
        <f>+'CENSO POB 2020'!C6</f>
        <v>3382</v>
      </c>
      <c r="C23" s="243">
        <f t="shared" ref="C23" si="31">+B23/$B$62</f>
        <v>5.8467177992276519E-4</v>
      </c>
      <c r="D23" s="244">
        <f t="shared" ref="D23:D60" si="32">+C23*D$4</f>
        <v>4.9697101293435045E-4</v>
      </c>
      <c r="E23" s="245">
        <f>+'TERRITORIO INEGI 2020'!B3</f>
        <v>980.9</v>
      </c>
      <c r="F23" s="246">
        <f t="shared" ref="F23" si="33">+E23/$E$62</f>
        <v>1.5289199518676232E-2</v>
      </c>
      <c r="G23" s="247">
        <f t="shared" ref="G23:G60" si="34">+F23*G$4</f>
        <v>2.2933799278014345E-3</v>
      </c>
      <c r="H23" s="248">
        <f t="shared" ref="H23:H60" si="35">+G23+D23</f>
        <v>2.7903509407357849E-3</v>
      </c>
      <c r="I23" s="249">
        <v>250</v>
      </c>
      <c r="J23" s="78">
        <v>278</v>
      </c>
      <c r="K23" s="250">
        <f t="shared" si="21"/>
        <v>2.5846928538821062E-4</v>
      </c>
      <c r="L23" s="250">
        <v>1.7189329948000001</v>
      </c>
      <c r="M23" s="250">
        <f t="shared" si="22"/>
        <v>4.4429138279617278E-4</v>
      </c>
      <c r="N23" s="250">
        <f t="shared" si="23"/>
        <v>2.3043502863712232E-4</v>
      </c>
      <c r="O23" s="250">
        <f t="shared" si="24"/>
        <v>1.9586977434155398E-4</v>
      </c>
      <c r="P23" s="250">
        <f t="shared" si="25"/>
        <v>0.89928057553956831</v>
      </c>
      <c r="Q23" s="252">
        <f t="shared" si="26"/>
        <v>1.1949866568941082E-2</v>
      </c>
      <c r="R23" s="253">
        <f t="shared" si="27"/>
        <v>1.7924799853411622E-3</v>
      </c>
      <c r="S23" s="254">
        <f t="shared" si="28"/>
        <v>1.9883497596827164E-3</v>
      </c>
      <c r="T23" s="245">
        <v>2597546</v>
      </c>
      <c r="U23" s="245">
        <v>996274</v>
      </c>
      <c r="V23" s="255">
        <f t="shared" ref="V23:V60" si="36">+U23/T23</f>
        <v>0.38354431451839543</v>
      </c>
      <c r="W23" s="256">
        <f t="shared" ref="W23:W60" si="37">+V23*U23</f>
        <v>382115.22840249987</v>
      </c>
      <c r="X23" s="254">
        <f t="shared" si="29"/>
        <v>2.0188954092665711E-4</v>
      </c>
      <c r="Y23" s="100"/>
      <c r="Z23" s="257">
        <f t="shared" si="30"/>
        <v>549432.83120704314</v>
      </c>
      <c r="AA23" s="258">
        <f t="shared" ref="AA23:AA60" si="38">+S23*AA$6</f>
        <v>391515.13952730544</v>
      </c>
      <c r="AB23" s="258">
        <f t="shared" ref="AB23:AB60" si="39">+X23*AB$6</f>
        <v>79505.943458978523</v>
      </c>
      <c r="AC23" s="258">
        <f t="shared" ref="AC23:AC60" si="40">SUM(Z23:AB23)</f>
        <v>1020453.9141933271</v>
      </c>
      <c r="AD23" s="264">
        <f t="shared" ref="AD23:AD60" si="41">+AC23/AC$61</f>
        <v>8.2967748466947055E-3</v>
      </c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</row>
    <row r="24" spans="1:71" x14ac:dyDescent="0.2">
      <c r="A24" s="107" t="s">
        <v>36</v>
      </c>
      <c r="B24" s="242">
        <f>+'CENSO POB 2020'!C36</f>
        <v>1407</v>
      </c>
      <c r="C24" s="243">
        <f t="shared" ref="C24:C60" si="42">+B24/$B$62</f>
        <v>2.4323867366981983E-4</v>
      </c>
      <c r="D24" s="244">
        <f t="shared" si="32"/>
        <v>2.0675287261934686E-4</v>
      </c>
      <c r="E24" s="245">
        <f>+'TERRITORIO INEGI 2020'!B4</f>
        <v>694.5</v>
      </c>
      <c r="F24" s="246">
        <f t="shared" ref="F24:F60" si="43">+E24/$E$62</f>
        <v>1.0825108640759144E-2</v>
      </c>
      <c r="G24" s="247">
        <f t="shared" si="34"/>
        <v>1.6237662961138715E-3</v>
      </c>
      <c r="H24" s="248">
        <f t="shared" si="35"/>
        <v>1.8305191687332184E-3</v>
      </c>
      <c r="I24" s="249">
        <v>366</v>
      </c>
      <c r="J24" s="78">
        <v>167</v>
      </c>
      <c r="K24" s="250">
        <f t="shared" si="21"/>
        <v>1.5526752035910496E-4</v>
      </c>
      <c r="L24" s="250">
        <v>1.7050555638</v>
      </c>
      <c r="M24" s="250">
        <f t="shared" si="22"/>
        <v>2.6473974946572169E-4</v>
      </c>
      <c r="N24" s="250">
        <f t="shared" si="23"/>
        <v>1.3730923918798022E-4</v>
      </c>
      <c r="O24" s="250">
        <f t="shared" si="24"/>
        <v>1.1671285330978319E-4</v>
      </c>
      <c r="P24" s="250">
        <f t="shared" si="25"/>
        <v>2.191616766467066</v>
      </c>
      <c r="Q24" s="252">
        <f t="shared" si="26"/>
        <v>2.9122755057643529E-2</v>
      </c>
      <c r="R24" s="253">
        <f t="shared" si="27"/>
        <v>4.3684132586465294E-3</v>
      </c>
      <c r="S24" s="254">
        <f t="shared" si="28"/>
        <v>4.4851261119563121E-3</v>
      </c>
      <c r="T24" s="245">
        <v>1129316</v>
      </c>
      <c r="U24" s="245">
        <v>288767</v>
      </c>
      <c r="V24" s="255">
        <f t="shared" si="36"/>
        <v>0.25570079587998401</v>
      </c>
      <c r="W24" s="256">
        <f t="shared" si="37"/>
        <v>73837.951723875347</v>
      </c>
      <c r="X24" s="254">
        <f t="shared" si="29"/>
        <v>3.9012080829177287E-5</v>
      </c>
      <c r="Y24" s="100"/>
      <c r="Z24" s="257">
        <f t="shared" si="30"/>
        <v>360437.57606727805</v>
      </c>
      <c r="AA24" s="258">
        <f t="shared" si="38"/>
        <v>883141.79483208363</v>
      </c>
      <c r="AB24" s="258">
        <f t="shared" si="39"/>
        <v>15363.313415767581</v>
      </c>
      <c r="AC24" s="258">
        <f t="shared" si="40"/>
        <v>1258942.6843151292</v>
      </c>
      <c r="AD24" s="264">
        <f t="shared" si="41"/>
        <v>1.0235801785240856E-2</v>
      </c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</row>
    <row r="25" spans="1:71" ht="13.5" customHeight="1" x14ac:dyDescent="0.2">
      <c r="A25" s="107" t="s">
        <v>37</v>
      </c>
      <c r="B25" s="242">
        <f>+'CENSO POB 2020'!C7</f>
        <v>35289</v>
      </c>
      <c r="C25" s="243">
        <f t="shared" si="42"/>
        <v>6.1006748792709828E-3</v>
      </c>
      <c r="D25" s="244">
        <f t="shared" si="32"/>
        <v>5.1855736473803348E-3</v>
      </c>
      <c r="E25" s="245">
        <f>+'TERRITORIO INEGI 2020'!B5</f>
        <v>190.5</v>
      </c>
      <c r="F25" s="246">
        <f t="shared" si="43"/>
        <v>2.9693062578324218E-3</v>
      </c>
      <c r="G25" s="247">
        <f t="shared" si="34"/>
        <v>4.4539593867486322E-4</v>
      </c>
      <c r="H25" s="248">
        <f t="shared" si="35"/>
        <v>5.6309695860551979E-3</v>
      </c>
      <c r="I25" s="249">
        <v>6372</v>
      </c>
      <c r="J25" s="78">
        <v>6876</v>
      </c>
      <c r="K25" s="250">
        <f t="shared" si="21"/>
        <v>6.3929309580191959E-3</v>
      </c>
      <c r="L25" s="250">
        <v>1.5964581414000001</v>
      </c>
      <c r="M25" s="250">
        <f t="shared" si="22"/>
        <v>1.0206046675337848E-2</v>
      </c>
      <c r="N25" s="250">
        <f t="shared" si="23"/>
        <v>5.2934419819306551E-3</v>
      </c>
      <c r="O25" s="250">
        <f t="shared" si="24"/>
        <v>4.499425684641057E-3</v>
      </c>
      <c r="P25" s="250">
        <f t="shared" si="25"/>
        <v>0.92670157068062831</v>
      </c>
      <c r="Q25" s="252">
        <f t="shared" si="26"/>
        <v>1.2314243652174133E-2</v>
      </c>
      <c r="R25" s="253">
        <f t="shared" si="27"/>
        <v>1.8471365478261198E-3</v>
      </c>
      <c r="S25" s="254">
        <f t="shared" si="28"/>
        <v>6.3465622324671766E-3</v>
      </c>
      <c r="T25" s="245">
        <v>54890194.010000005</v>
      </c>
      <c r="U25" s="245">
        <v>25832482</v>
      </c>
      <c r="V25" s="255">
        <f t="shared" si="36"/>
        <v>0.47062107296056899</v>
      </c>
      <c r="W25" s="256">
        <f t="shared" si="37"/>
        <v>12157310.396074586</v>
      </c>
      <c r="X25" s="254">
        <f t="shared" si="29"/>
        <v>6.423281859316541E-3</v>
      </c>
      <c r="Y25" s="100"/>
      <c r="Z25" s="257">
        <f t="shared" si="30"/>
        <v>1108763.6027930048</v>
      </c>
      <c r="AA25" s="258">
        <f t="shared" si="38"/>
        <v>1249667.0597629726</v>
      </c>
      <c r="AB25" s="258">
        <f t="shared" si="39"/>
        <v>2529547.00864582</v>
      </c>
      <c r="AC25" s="258">
        <f t="shared" si="40"/>
        <v>4887977.6712017972</v>
      </c>
      <c r="AD25" s="264">
        <f t="shared" si="41"/>
        <v>3.9741579339906685E-2</v>
      </c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</row>
    <row r="26" spans="1:71" x14ac:dyDescent="0.2">
      <c r="A26" s="107" t="s">
        <v>38</v>
      </c>
      <c r="B26" s="242">
        <f>+'CENSO POB 2020'!C8</f>
        <v>18030</v>
      </c>
      <c r="C26" s="243">
        <f t="shared" si="42"/>
        <v>3.1169817244256232E-3</v>
      </c>
      <c r="D26" s="244">
        <f t="shared" si="32"/>
        <v>2.6494344657617798E-3</v>
      </c>
      <c r="E26" s="245">
        <f>+'TERRITORIO INEGI 2020'!B6</f>
        <v>4539.2</v>
      </c>
      <c r="F26" s="246">
        <f t="shared" si="43"/>
        <v>7.0752099556708276E-2</v>
      </c>
      <c r="G26" s="247">
        <f t="shared" si="34"/>
        <v>1.0612814933506241E-2</v>
      </c>
      <c r="H26" s="248">
        <f t="shared" si="35"/>
        <v>1.3262249399268022E-2</v>
      </c>
      <c r="I26" s="249">
        <v>7349</v>
      </c>
      <c r="J26" s="78">
        <v>5491</v>
      </c>
      <c r="K26" s="250">
        <f t="shared" si="21"/>
        <v>5.1052332592326066E-3</v>
      </c>
      <c r="L26" s="250">
        <v>1.7933312159000001</v>
      </c>
      <c r="M26" s="250">
        <f t="shared" si="22"/>
        <v>9.1553741682327307E-3</v>
      </c>
      <c r="N26" s="250">
        <f t="shared" si="23"/>
        <v>4.7485028752136602E-3</v>
      </c>
      <c r="O26" s="250">
        <f t="shared" si="24"/>
        <v>4.036227443931611E-3</v>
      </c>
      <c r="P26" s="250">
        <f t="shared" si="25"/>
        <v>1.3383718812602441</v>
      </c>
      <c r="Q26" s="252">
        <f t="shared" si="26"/>
        <v>1.7784622325559021E-2</v>
      </c>
      <c r="R26" s="253">
        <f t="shared" si="27"/>
        <v>2.6676933488338529E-3</v>
      </c>
      <c r="S26" s="254">
        <f t="shared" si="28"/>
        <v>6.7039207927654639E-3</v>
      </c>
      <c r="T26" s="245">
        <v>10678636</v>
      </c>
      <c r="U26" s="245">
        <v>1947895</v>
      </c>
      <c r="V26" s="255">
        <f t="shared" si="36"/>
        <v>0.1824104689025827</v>
      </c>
      <c r="W26" s="256">
        <f t="shared" si="37"/>
        <v>355316.44032299629</v>
      </c>
      <c r="X26" s="254">
        <f t="shared" si="29"/>
        <v>1.8773047418288756E-4</v>
      </c>
      <c r="Y26" s="100"/>
      <c r="Z26" s="257">
        <f t="shared" si="30"/>
        <v>2611397.4157287576</v>
      </c>
      <c r="AA26" s="258">
        <f t="shared" si="38"/>
        <v>1320032.5907341368</v>
      </c>
      <c r="AB26" s="258">
        <f t="shared" si="39"/>
        <v>73929.973773798032</v>
      </c>
      <c r="AC26" s="258">
        <f t="shared" si="40"/>
        <v>4005359.9802366924</v>
      </c>
      <c r="AD26" s="264">
        <f t="shared" si="41"/>
        <v>3.2565478434423062E-2</v>
      </c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</row>
    <row r="27" spans="1:71" x14ac:dyDescent="0.2">
      <c r="A27" s="107" t="s">
        <v>40</v>
      </c>
      <c r="B27" s="242">
        <f>+'CENSO POB 2020'!C10</f>
        <v>14992</v>
      </c>
      <c r="C27" s="243">
        <f t="shared" si="42"/>
        <v>2.5917798121236242E-3</v>
      </c>
      <c r="D27" s="244">
        <f t="shared" si="32"/>
        <v>2.2030128403050806E-3</v>
      </c>
      <c r="E27" s="245">
        <f>+'TERRITORIO INEGI 2020'!B8</f>
        <v>2688.6</v>
      </c>
      <c r="F27" s="246">
        <f t="shared" si="43"/>
        <v>4.1906964854636478E-2</v>
      </c>
      <c r="G27" s="247">
        <f t="shared" si="34"/>
        <v>6.2860447281954711E-3</v>
      </c>
      <c r="H27" s="248">
        <f t="shared" si="35"/>
        <v>8.4890575685005517E-3</v>
      </c>
      <c r="I27" s="249">
        <v>10274</v>
      </c>
      <c r="J27" s="78">
        <v>7471</v>
      </c>
      <c r="K27" s="250">
        <f t="shared" si="21"/>
        <v>6.9461296084004373E-3</v>
      </c>
      <c r="L27" s="250">
        <v>2.3084826450000002</v>
      </c>
      <c r="M27" s="250">
        <f t="shared" si="22"/>
        <v>1.6035019650913057E-2</v>
      </c>
      <c r="N27" s="250">
        <f t="shared" si="23"/>
        <v>8.3166821494490596E-3</v>
      </c>
      <c r="O27" s="250">
        <f t="shared" si="24"/>
        <v>7.0691798270317002E-3</v>
      </c>
      <c r="P27" s="250">
        <f t="shared" si="25"/>
        <v>1.375184044973899</v>
      </c>
      <c r="Q27" s="252">
        <f t="shared" si="26"/>
        <v>1.8273791619834338E-2</v>
      </c>
      <c r="R27" s="253">
        <f t="shared" si="27"/>
        <v>2.7410687429751507E-3</v>
      </c>
      <c r="S27" s="254">
        <f t="shared" si="28"/>
        <v>9.8102485700068513E-3</v>
      </c>
      <c r="T27" s="245">
        <v>1836204</v>
      </c>
      <c r="U27" s="245">
        <v>792296.3</v>
      </c>
      <c r="V27" s="255">
        <f t="shared" si="36"/>
        <v>0.43148598957414319</v>
      </c>
      <c r="W27" s="256">
        <f t="shared" si="37"/>
        <v>341864.75304143224</v>
      </c>
      <c r="X27" s="254">
        <f t="shared" si="29"/>
        <v>1.8062331181901734E-4</v>
      </c>
      <c r="Y27" s="100"/>
      <c r="Z27" s="257">
        <f t="shared" si="30"/>
        <v>1671534.1665629148</v>
      </c>
      <c r="AA27" s="258">
        <f t="shared" si="38"/>
        <v>1931682.7026934496</v>
      </c>
      <c r="AB27" s="258">
        <f t="shared" si="39"/>
        <v>71131.10838204938</v>
      </c>
      <c r="AC27" s="258">
        <f t="shared" si="40"/>
        <v>3674347.9776384137</v>
      </c>
      <c r="AD27" s="264">
        <f t="shared" si="41"/>
        <v>2.987419368465322E-2</v>
      </c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</row>
    <row r="28" spans="1:71" x14ac:dyDescent="0.2">
      <c r="A28" s="107" t="s">
        <v>41</v>
      </c>
      <c r="B28" s="242">
        <f>+'CENSO POB 2020'!C11</f>
        <v>3661</v>
      </c>
      <c r="C28" s="243">
        <f t="shared" si="42"/>
        <v>6.329046086035611E-4</v>
      </c>
      <c r="D28" s="244">
        <f t="shared" si="32"/>
        <v>5.3796891731302697E-4</v>
      </c>
      <c r="E28" s="245">
        <f>+'TERRITORIO INEGI 2020'!B9</f>
        <v>466.7</v>
      </c>
      <c r="F28" s="246">
        <f t="shared" si="43"/>
        <v>7.2744106589521847E-3</v>
      </c>
      <c r="G28" s="247">
        <f t="shared" si="34"/>
        <v>1.0911615988428278E-3</v>
      </c>
      <c r="H28" s="248">
        <f t="shared" si="35"/>
        <v>1.6291305161558547E-3</v>
      </c>
      <c r="I28" s="249">
        <v>1472</v>
      </c>
      <c r="J28" s="78">
        <v>1100</v>
      </c>
      <c r="K28" s="250">
        <f t="shared" si="21"/>
        <v>1.0227201939821285E-3</v>
      </c>
      <c r="L28" s="250">
        <v>1.4822637890000001</v>
      </c>
      <c r="M28" s="250">
        <f t="shared" si="22"/>
        <v>1.515941109818765E-3</v>
      </c>
      <c r="N28" s="250">
        <f t="shared" si="23"/>
        <v>7.8625412641311144E-4</v>
      </c>
      <c r="O28" s="250">
        <f t="shared" si="24"/>
        <v>6.683160074511447E-4</v>
      </c>
      <c r="P28" s="250">
        <f t="shared" si="25"/>
        <v>1.3381818181818181</v>
      </c>
      <c r="Q28" s="252">
        <f t="shared" si="26"/>
        <v>1.7782096719548338E-2</v>
      </c>
      <c r="R28" s="253">
        <f t="shared" si="27"/>
        <v>2.6673145079322506E-3</v>
      </c>
      <c r="S28" s="254">
        <f t="shared" si="28"/>
        <v>3.3356305153833953E-3</v>
      </c>
      <c r="T28" s="245">
        <v>2185720</v>
      </c>
      <c r="U28" s="245">
        <v>960189</v>
      </c>
      <c r="V28" s="255">
        <f t="shared" si="36"/>
        <v>0.43930100836337682</v>
      </c>
      <c r="W28" s="256">
        <f t="shared" si="37"/>
        <v>421811.99591942242</v>
      </c>
      <c r="X28" s="254">
        <f t="shared" si="29"/>
        <v>2.2286322000186483E-4</v>
      </c>
      <c r="Y28" s="100"/>
      <c r="Z28" s="257">
        <f t="shared" si="30"/>
        <v>320783.23153906775</v>
      </c>
      <c r="AA28" s="258">
        <f t="shared" si="38"/>
        <v>656800.86729321699</v>
      </c>
      <c r="AB28" s="258">
        <f t="shared" si="39"/>
        <v>87765.569663616887</v>
      </c>
      <c r="AC28" s="258">
        <f t="shared" si="40"/>
        <v>1065349.6684959016</v>
      </c>
      <c r="AD28" s="264">
        <f t="shared" si="41"/>
        <v>8.6617986462412446E-3</v>
      </c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</row>
    <row r="29" spans="1:71" x14ac:dyDescent="0.2">
      <c r="A29" s="107" t="s">
        <v>43</v>
      </c>
      <c r="B29" s="242">
        <f>+'CENSO POB 2020'!C19</f>
        <v>104478</v>
      </c>
      <c r="C29" s="243">
        <f t="shared" si="42"/>
        <v>1.8061897759541888E-2</v>
      </c>
      <c r="D29" s="244">
        <f t="shared" si="32"/>
        <v>1.5352613095610604E-2</v>
      </c>
      <c r="E29" s="245">
        <f>+'TERRITORIO INEGI 2020'!B11</f>
        <v>104.3</v>
      </c>
      <c r="F29" s="246">
        <f t="shared" si="43"/>
        <v>1.6257146598001133E-3</v>
      </c>
      <c r="G29" s="247">
        <f t="shared" si="34"/>
        <v>2.43857198970017E-4</v>
      </c>
      <c r="H29" s="248">
        <f t="shared" si="35"/>
        <v>1.5596470294580621E-2</v>
      </c>
      <c r="I29" s="249">
        <v>8234</v>
      </c>
      <c r="J29" s="78">
        <v>27842</v>
      </c>
      <c r="K29" s="250">
        <f t="shared" si="21"/>
        <v>2.5885977855318563E-2</v>
      </c>
      <c r="L29" s="250">
        <v>1.8343045897000001</v>
      </c>
      <c r="M29" s="250">
        <f t="shared" si="22"/>
        <v>4.7482767988883408E-2</v>
      </c>
      <c r="N29" s="250">
        <f t="shared" si="23"/>
        <v>2.4627290613709461E-2</v>
      </c>
      <c r="O29" s="250">
        <f t="shared" si="24"/>
        <v>2.0933197021653041E-2</v>
      </c>
      <c r="P29" s="250">
        <f t="shared" si="25"/>
        <v>0.29574024854536313</v>
      </c>
      <c r="Q29" s="252">
        <f t="shared" si="26"/>
        <v>3.9298708382110078E-3</v>
      </c>
      <c r="R29" s="253">
        <f t="shared" si="27"/>
        <v>5.8948062573165115E-4</v>
      </c>
      <c r="S29" s="254">
        <f t="shared" si="28"/>
        <v>2.1522677647384691E-2</v>
      </c>
      <c r="T29" s="245">
        <v>32779189</v>
      </c>
      <c r="U29" s="245">
        <v>5537234.6299999999</v>
      </c>
      <c r="V29" s="255">
        <f t="shared" si="36"/>
        <v>0.1689253089818665</v>
      </c>
      <c r="W29" s="256">
        <f t="shared" si="37"/>
        <v>935379.07077784126</v>
      </c>
      <c r="X29" s="254">
        <f t="shared" si="29"/>
        <v>4.9420498623212173E-4</v>
      </c>
      <c r="Y29" s="100"/>
      <c r="Z29" s="257">
        <f t="shared" si="30"/>
        <v>3071016.1598986434</v>
      </c>
      <c r="AA29" s="258">
        <f t="shared" si="38"/>
        <v>4237913.4259868115</v>
      </c>
      <c r="AB29" s="258">
        <f t="shared" si="39"/>
        <v>194622.4331987089</v>
      </c>
      <c r="AC29" s="258">
        <f t="shared" si="40"/>
        <v>7503552.0190841639</v>
      </c>
      <c r="AD29" s="264">
        <f t="shared" si="41"/>
        <v>6.1007440695659255E-2</v>
      </c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</row>
    <row r="30" spans="1:71" x14ac:dyDescent="0.2">
      <c r="A30" s="107" t="s">
        <v>44</v>
      </c>
      <c r="B30" s="242">
        <f>+'CENSO POB 2020'!C13</f>
        <v>7340</v>
      </c>
      <c r="C30" s="243">
        <f t="shared" si="42"/>
        <v>1.2689210126058832E-3</v>
      </c>
      <c r="D30" s="244">
        <f t="shared" si="32"/>
        <v>1.0785828607150008E-3</v>
      </c>
      <c r="E30" s="245">
        <f>+'TERRITORIO INEGI 2020'!B12</f>
        <v>1007.4</v>
      </c>
      <c r="F30" s="246">
        <f t="shared" si="43"/>
        <v>1.5702252620159483E-2</v>
      </c>
      <c r="G30" s="247">
        <f t="shared" si="34"/>
        <v>2.3553378930239225E-3</v>
      </c>
      <c r="H30" s="248">
        <f t="shared" si="35"/>
        <v>3.4339207537389233E-3</v>
      </c>
      <c r="I30" s="249">
        <v>3737</v>
      </c>
      <c r="J30" s="78">
        <v>763</v>
      </c>
      <c r="K30" s="250">
        <f t="shared" si="21"/>
        <v>7.0939591637123999E-4</v>
      </c>
      <c r="L30" s="250">
        <v>1.7930753231000001</v>
      </c>
      <c r="M30" s="250">
        <f t="shared" si="22"/>
        <v>1.2720003119531817E-3</v>
      </c>
      <c r="N30" s="250">
        <f t="shared" si="23"/>
        <v>6.5973241809605702E-4</v>
      </c>
      <c r="O30" s="250">
        <f t="shared" si="24"/>
        <v>5.607725553816484E-4</v>
      </c>
      <c r="P30" s="250">
        <f t="shared" si="25"/>
        <v>4.8977719528178243</v>
      </c>
      <c r="Q30" s="252">
        <f t="shared" si="26"/>
        <v>6.5082826109257794E-2</v>
      </c>
      <c r="R30" s="253">
        <f t="shared" si="27"/>
        <v>9.762423916388669E-3</v>
      </c>
      <c r="S30" s="254">
        <f t="shared" si="28"/>
        <v>1.0323196471770317E-2</v>
      </c>
      <c r="T30" s="245">
        <v>2853628</v>
      </c>
      <c r="U30" s="245">
        <v>1064298</v>
      </c>
      <c r="V30" s="255">
        <f t="shared" si="36"/>
        <v>0.37296311922927583</v>
      </c>
      <c r="W30" s="256">
        <f t="shared" si="37"/>
        <v>396943.9018694798</v>
      </c>
      <c r="X30" s="254">
        <f t="shared" si="29"/>
        <v>2.0972423019386009E-4</v>
      </c>
      <c r="Y30" s="100"/>
      <c r="Z30" s="257">
        <f t="shared" si="30"/>
        <v>676154.6636746329</v>
      </c>
      <c r="AA30" s="258">
        <f t="shared" si="38"/>
        <v>2032684.4848754779</v>
      </c>
      <c r="AB30" s="258">
        <f t="shared" si="39"/>
        <v>82591.315583942618</v>
      </c>
      <c r="AC30" s="258">
        <f t="shared" si="40"/>
        <v>2791430.4641340533</v>
      </c>
      <c r="AD30" s="264">
        <f t="shared" si="41"/>
        <v>2.269565507956595E-2</v>
      </c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</row>
    <row r="31" spans="1:71" x14ac:dyDescent="0.2">
      <c r="A31" s="107" t="s">
        <v>45</v>
      </c>
      <c r="B31" s="242">
        <f>+'CENSO POB 2020'!C14</f>
        <v>9930</v>
      </c>
      <c r="C31" s="243">
        <f t="shared" si="42"/>
        <v>1.7166737949831634E-3</v>
      </c>
      <c r="D31" s="244">
        <f t="shared" si="32"/>
        <v>1.4591727257356889E-3</v>
      </c>
      <c r="E31" s="245">
        <f>+'TERRITORIO INEGI 2020'!B13</f>
        <v>4265.7</v>
      </c>
      <c r="F31" s="246">
        <f t="shared" si="43"/>
        <v>6.6489079811211341E-2</v>
      </c>
      <c r="G31" s="247">
        <f t="shared" si="34"/>
        <v>9.9733619716817004E-3</v>
      </c>
      <c r="H31" s="248">
        <f t="shared" si="35"/>
        <v>1.1432534697417389E-2</v>
      </c>
      <c r="I31" s="249">
        <v>4127</v>
      </c>
      <c r="J31" s="78">
        <v>1614</v>
      </c>
      <c r="K31" s="250">
        <f t="shared" si="21"/>
        <v>1.5006094482610502E-3</v>
      </c>
      <c r="L31" s="250">
        <v>1.7681716602999999</v>
      </c>
      <c r="M31" s="250">
        <f t="shared" si="22"/>
        <v>2.6533350995936078E-3</v>
      </c>
      <c r="N31" s="250">
        <f t="shared" si="23"/>
        <v>1.376171974821389E-3</v>
      </c>
      <c r="O31" s="250">
        <f t="shared" si="24"/>
        <v>1.1697461785981807E-3</v>
      </c>
      <c r="P31" s="250">
        <f t="shared" si="25"/>
        <v>2.5570012391573731</v>
      </c>
      <c r="Q31" s="252">
        <f t="shared" si="26"/>
        <v>3.3978075870496942E-2</v>
      </c>
      <c r="R31" s="253">
        <f t="shared" si="27"/>
        <v>5.0967113805745409E-3</v>
      </c>
      <c r="S31" s="254">
        <f t="shared" si="28"/>
        <v>6.2664575591727216E-3</v>
      </c>
      <c r="T31" s="245">
        <v>4729640</v>
      </c>
      <c r="U31" s="245">
        <v>1864847</v>
      </c>
      <c r="V31" s="255">
        <f t="shared" si="36"/>
        <v>0.39428941737637535</v>
      </c>
      <c r="W31" s="256">
        <f t="shared" si="37"/>
        <v>735289.43712608144</v>
      </c>
      <c r="X31" s="254">
        <f t="shared" si="29"/>
        <v>3.884881728744876E-4</v>
      </c>
      <c r="Y31" s="100"/>
      <c r="Z31" s="257">
        <f t="shared" si="30"/>
        <v>2251118.2428610409</v>
      </c>
      <c r="AA31" s="258">
        <f t="shared" si="38"/>
        <v>1233894.0841137227</v>
      </c>
      <c r="AB31" s="258">
        <f t="shared" si="39"/>
        <v>152990.18743255071</v>
      </c>
      <c r="AC31" s="258">
        <f t="shared" si="40"/>
        <v>3638002.5144073144</v>
      </c>
      <c r="AD31" s="264">
        <f t="shared" si="41"/>
        <v>2.9578687811303097E-2</v>
      </c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</row>
    <row r="32" spans="1:71" x14ac:dyDescent="0.2">
      <c r="A32" s="107" t="s">
        <v>46</v>
      </c>
      <c r="B32" s="242">
        <f>+'CENSO POB 2020'!C15</f>
        <v>68747</v>
      </c>
      <c r="C32" s="243">
        <f t="shared" si="42"/>
        <v>1.1884811015479108E-2</v>
      </c>
      <c r="D32" s="244">
        <f t="shared" si="32"/>
        <v>1.0102089363157242E-2</v>
      </c>
      <c r="E32" s="245">
        <f>+'TERRITORIO INEGI 2020'!B14</f>
        <v>138.69999999999999</v>
      </c>
      <c r="F32" s="246">
        <f t="shared" si="43"/>
        <v>2.1619043462538417E-3</v>
      </c>
      <c r="G32" s="247">
        <f t="shared" si="34"/>
        <v>3.2428565193807623E-4</v>
      </c>
      <c r="H32" s="248">
        <f t="shared" si="35"/>
        <v>1.0426375015095319E-2</v>
      </c>
      <c r="I32" s="249">
        <v>10747</v>
      </c>
      <c r="J32" s="78">
        <v>15877</v>
      </c>
      <c r="K32" s="250">
        <f t="shared" si="21"/>
        <v>1.4761571381685684E-2</v>
      </c>
      <c r="L32" s="250">
        <v>1.8900298334000001</v>
      </c>
      <c r="M32" s="250">
        <f t="shared" si="22"/>
        <v>2.7899810299249601E-2</v>
      </c>
      <c r="N32" s="250">
        <f t="shared" si="23"/>
        <v>1.4470444024405787E-2</v>
      </c>
      <c r="O32" s="250">
        <f t="shared" si="24"/>
        <v>1.2299877420744919E-2</v>
      </c>
      <c r="P32" s="250">
        <f t="shared" si="25"/>
        <v>0.67689110033381616</v>
      </c>
      <c r="Q32" s="252">
        <f t="shared" si="26"/>
        <v>8.9946992637304091E-3</v>
      </c>
      <c r="R32" s="253">
        <f t="shared" si="27"/>
        <v>1.3492048895595613E-3</v>
      </c>
      <c r="S32" s="254">
        <f t="shared" si="28"/>
        <v>1.364908231030448E-2</v>
      </c>
      <c r="T32" s="245">
        <v>49791403.200000003</v>
      </c>
      <c r="U32" s="245">
        <v>14209085</v>
      </c>
      <c r="V32" s="255">
        <f t="shared" si="36"/>
        <v>0.28537225478313089</v>
      </c>
      <c r="W32" s="256">
        <f t="shared" si="37"/>
        <v>4054878.6248551635</v>
      </c>
      <c r="X32" s="254">
        <f t="shared" si="29"/>
        <v>2.1423840853131725E-3</v>
      </c>
      <c r="Y32" s="100"/>
      <c r="Z32" s="257">
        <f t="shared" si="30"/>
        <v>2053000.8108082747</v>
      </c>
      <c r="AA32" s="258">
        <f t="shared" si="38"/>
        <v>2687566.5808369927</v>
      </c>
      <c r="AB32" s="258">
        <f t="shared" si="39"/>
        <v>843690.40205110586</v>
      </c>
      <c r="AC32" s="258">
        <f t="shared" si="40"/>
        <v>5584257.7936963737</v>
      </c>
      <c r="AD32" s="264">
        <f t="shared" si="41"/>
        <v>4.540266733831292E-2</v>
      </c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</row>
    <row r="33" spans="1:71" x14ac:dyDescent="0.2">
      <c r="A33" s="107" t="s">
        <v>47</v>
      </c>
      <c r="B33" s="242">
        <f>+'CENSO POB 2020'!C16</f>
        <v>36088</v>
      </c>
      <c r="C33" s="243">
        <f t="shared" si="42"/>
        <v>6.2388040194715413E-3</v>
      </c>
      <c r="D33" s="244">
        <f t="shared" si="32"/>
        <v>5.3029834165508102E-3</v>
      </c>
      <c r="E33" s="245">
        <f>+'TERRITORIO INEGI 2020'!B15</f>
        <v>5053.7</v>
      </c>
      <c r="F33" s="246">
        <f t="shared" si="43"/>
        <v>7.8771564489279314E-2</v>
      </c>
      <c r="G33" s="247">
        <f t="shared" si="34"/>
        <v>1.1815734673391897E-2</v>
      </c>
      <c r="H33" s="248">
        <f t="shared" si="35"/>
        <v>1.7118718089942708E-2</v>
      </c>
      <c r="I33" s="249">
        <v>25568</v>
      </c>
      <c r="J33" s="78">
        <v>20948</v>
      </c>
      <c r="K33" s="250">
        <f t="shared" si="21"/>
        <v>1.9476311475943298E-2</v>
      </c>
      <c r="L33" s="250">
        <v>2.5216163224999999</v>
      </c>
      <c r="M33" s="250">
        <f t="shared" si="22"/>
        <v>4.9111784919832688E-2</v>
      </c>
      <c r="N33" s="250">
        <f t="shared" si="23"/>
        <v>2.54721923553799E-2</v>
      </c>
      <c r="O33" s="250">
        <f t="shared" si="24"/>
        <v>2.1651363502072914E-2</v>
      </c>
      <c r="P33" s="250">
        <f t="shared" si="25"/>
        <v>1.220546114187512</v>
      </c>
      <c r="Q33" s="252">
        <f t="shared" si="26"/>
        <v>1.6218923884827686E-2</v>
      </c>
      <c r="R33" s="253">
        <f t="shared" si="27"/>
        <v>2.4328385827241529E-3</v>
      </c>
      <c r="S33" s="254">
        <f t="shared" si="28"/>
        <v>2.4084202084797068E-2</v>
      </c>
      <c r="T33" s="245">
        <v>6711875</v>
      </c>
      <c r="U33" s="245">
        <v>838434</v>
      </c>
      <c r="V33" s="255">
        <f t="shared" si="36"/>
        <v>0.12491799981376292</v>
      </c>
      <c r="W33" s="256">
        <f t="shared" si="37"/>
        <v>104735.49825585249</v>
      </c>
      <c r="X33" s="254">
        <f t="shared" si="29"/>
        <v>5.5336715445754852E-5</v>
      </c>
      <c r="Y33" s="100"/>
      <c r="Z33" s="257">
        <f t="shared" si="30"/>
        <v>3370753.6960610044</v>
      </c>
      <c r="AA33" s="258">
        <f t="shared" si="38"/>
        <v>4742289.2746685548</v>
      </c>
      <c r="AB33" s="258">
        <f t="shared" si="39"/>
        <v>21792.103490066704</v>
      </c>
      <c r="AC33" s="258">
        <f t="shared" si="40"/>
        <v>8134835.0742196264</v>
      </c>
      <c r="AD33" s="264">
        <f t="shared" si="41"/>
        <v>6.6140071675014012E-2</v>
      </c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</row>
    <row r="34" spans="1:71" x14ac:dyDescent="0.2">
      <c r="A34" s="107" t="s">
        <v>48</v>
      </c>
      <c r="B34" s="242">
        <f>+'CENSO POB 2020'!C17</f>
        <v>1360</v>
      </c>
      <c r="C34" s="243">
        <f t="shared" si="42"/>
        <v>2.351134301286105E-4</v>
      </c>
      <c r="D34" s="244">
        <f t="shared" si="32"/>
        <v>1.9984641560931893E-4</v>
      </c>
      <c r="E34" s="245">
        <f>+'TERRITORIO INEGI 2020'!B16</f>
        <v>720.7</v>
      </c>
      <c r="F34" s="246">
        <f t="shared" si="43"/>
        <v>1.1233485669395414E-2</v>
      </c>
      <c r="G34" s="247">
        <f t="shared" si="34"/>
        <v>1.685022850409312E-3</v>
      </c>
      <c r="H34" s="248">
        <f t="shared" si="35"/>
        <v>1.8848692660186309E-3</v>
      </c>
      <c r="I34" s="249">
        <v>347</v>
      </c>
      <c r="J34" s="78">
        <v>179</v>
      </c>
      <c r="K34" s="250">
        <f t="shared" si="21"/>
        <v>1.6642446792981908E-4</v>
      </c>
      <c r="L34" s="250">
        <v>1.9685182910000001</v>
      </c>
      <c r="M34" s="250">
        <f t="shared" si="22"/>
        <v>3.2760960918979179E-4</v>
      </c>
      <c r="N34" s="250">
        <f t="shared" si="23"/>
        <v>1.6991715932082317E-4</v>
      </c>
      <c r="O34" s="250">
        <f t="shared" si="24"/>
        <v>1.4442958542269969E-4</v>
      </c>
      <c r="P34" s="250">
        <f t="shared" si="25"/>
        <v>1.9385474860335195</v>
      </c>
      <c r="Q34" s="252">
        <f t="shared" si="26"/>
        <v>2.5759906780770288E-2</v>
      </c>
      <c r="R34" s="253">
        <f t="shared" si="27"/>
        <v>3.8639860171155432E-3</v>
      </c>
      <c r="S34" s="254">
        <f t="shared" si="28"/>
        <v>4.0084156025382428E-3</v>
      </c>
      <c r="T34" s="245">
        <v>1548836</v>
      </c>
      <c r="U34" s="245">
        <v>363195</v>
      </c>
      <c r="V34" s="255">
        <f t="shared" si="36"/>
        <v>0.23449545335981342</v>
      </c>
      <c r="W34" s="256">
        <f t="shared" si="37"/>
        <v>85167.576183017431</v>
      </c>
      <c r="X34" s="254">
        <f t="shared" si="29"/>
        <v>4.4998057076421394E-5</v>
      </c>
      <c r="Y34" s="100"/>
      <c r="Z34" s="257">
        <f t="shared" si="30"/>
        <v>371139.35819509462</v>
      </c>
      <c r="AA34" s="258">
        <f t="shared" si="38"/>
        <v>789275.32053596654</v>
      </c>
      <c r="AB34" s="258">
        <f t="shared" si="39"/>
        <v>17720.645483965567</v>
      </c>
      <c r="AC34" s="258">
        <f t="shared" si="40"/>
        <v>1178135.3242150266</v>
      </c>
      <c r="AD34" s="264">
        <f t="shared" si="41"/>
        <v>9.5787995792800725E-3</v>
      </c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</row>
    <row r="35" spans="1:71" x14ac:dyDescent="0.2">
      <c r="A35" s="107" t="s">
        <v>49</v>
      </c>
      <c r="B35" s="242">
        <f>+'CENSO POB 2020'!C18</f>
        <v>3256</v>
      </c>
      <c r="C35" s="243">
        <f t="shared" si="42"/>
        <v>5.6288921213143808E-4</v>
      </c>
      <c r="D35" s="244">
        <f t="shared" si="32"/>
        <v>4.7845583031172234E-4</v>
      </c>
      <c r="E35" s="245">
        <f>+'TERRITORIO INEGI 2020'!B17</f>
        <v>614.70000000000005</v>
      </c>
      <c r="F35" s="246">
        <f t="shared" si="43"/>
        <v>9.5812732634624129E-3</v>
      </c>
      <c r="G35" s="247">
        <f t="shared" si="34"/>
        <v>1.4371909895193619E-3</v>
      </c>
      <c r="H35" s="248">
        <f t="shared" si="35"/>
        <v>1.9156468198310843E-3</v>
      </c>
      <c r="I35" s="249">
        <v>355</v>
      </c>
      <c r="J35" s="78">
        <v>468</v>
      </c>
      <c r="K35" s="250">
        <f t="shared" si="21"/>
        <v>4.3512095525785101E-4</v>
      </c>
      <c r="L35" s="250">
        <v>1.9393994637</v>
      </c>
      <c r="M35" s="250">
        <f t="shared" si="22"/>
        <v>8.43873347271708E-4</v>
      </c>
      <c r="N35" s="250">
        <f t="shared" si="23"/>
        <v>4.3768118508360007E-4</v>
      </c>
      <c r="O35" s="250">
        <f t="shared" si="24"/>
        <v>3.7202900732106006E-4</v>
      </c>
      <c r="P35" s="250">
        <f t="shared" si="25"/>
        <v>0.75854700854700852</v>
      </c>
      <c r="Q35" s="252">
        <f t="shared" si="26"/>
        <v>1.0079763518707652E-2</v>
      </c>
      <c r="R35" s="253">
        <f t="shared" si="27"/>
        <v>1.5119645278061477E-3</v>
      </c>
      <c r="S35" s="254">
        <f t="shared" si="28"/>
        <v>1.8839935351272078E-3</v>
      </c>
      <c r="T35" s="245">
        <v>2192867</v>
      </c>
      <c r="U35" s="245">
        <v>1038863</v>
      </c>
      <c r="V35" s="255">
        <f t="shared" si="36"/>
        <v>0.47374646980414226</v>
      </c>
      <c r="W35" s="256">
        <f t="shared" si="37"/>
        <v>492157.67886014062</v>
      </c>
      <c r="X35" s="254">
        <f t="shared" si="29"/>
        <v>2.600301701243396E-4</v>
      </c>
      <c r="Y35" s="100"/>
      <c r="Z35" s="257">
        <f t="shared" si="30"/>
        <v>377199.59896335599</v>
      </c>
      <c r="AA35" s="258">
        <f t="shared" si="38"/>
        <v>370966.92278705124</v>
      </c>
      <c r="AB35" s="258">
        <f t="shared" si="39"/>
        <v>102402.25377026731</v>
      </c>
      <c r="AC35" s="258">
        <f t="shared" si="40"/>
        <v>850568.77552067465</v>
      </c>
      <c r="AD35" s="264">
        <f t="shared" si="41"/>
        <v>6.9155280056938367E-3</v>
      </c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</row>
    <row r="36" spans="1:71" x14ac:dyDescent="0.2">
      <c r="A36" s="107" t="s">
        <v>50</v>
      </c>
      <c r="B36" s="242">
        <f>+'CENSO POB 2020'!C20</f>
        <v>40903</v>
      </c>
      <c r="C36" s="243">
        <f t="shared" si="42"/>
        <v>7.0712092886401146E-3</v>
      </c>
      <c r="D36" s="244">
        <f t="shared" si="32"/>
        <v>6.0105278953440974E-3</v>
      </c>
      <c r="E36" s="245">
        <f>+'TERRITORIO INEGI 2020'!B18</f>
        <v>7068.3</v>
      </c>
      <c r="F36" s="246">
        <f t="shared" si="43"/>
        <v>0.11017295234770029</v>
      </c>
      <c r="G36" s="247">
        <f t="shared" si="34"/>
        <v>1.6525942852155043E-2</v>
      </c>
      <c r="H36" s="248">
        <f t="shared" si="35"/>
        <v>2.2536470747499142E-2</v>
      </c>
      <c r="I36" s="249">
        <v>23646</v>
      </c>
      <c r="J36" s="78">
        <v>15246</v>
      </c>
      <c r="K36" s="250">
        <f t="shared" si="21"/>
        <v>1.4174901888592301E-2</v>
      </c>
      <c r="L36" s="250">
        <v>2.0430424666000002</v>
      </c>
      <c r="M36" s="250">
        <f t="shared" si="22"/>
        <v>2.8959926518282615E-2</v>
      </c>
      <c r="N36" s="250">
        <f t="shared" si="23"/>
        <v>1.5020281182520604E-2</v>
      </c>
      <c r="O36" s="250">
        <f t="shared" si="24"/>
        <v>1.2767239005142513E-2</v>
      </c>
      <c r="P36" s="250">
        <f t="shared" si="25"/>
        <v>1.5509641873278237</v>
      </c>
      <c r="Q36" s="252">
        <f t="shared" si="26"/>
        <v>2.060960238205228E-2</v>
      </c>
      <c r="R36" s="253">
        <f t="shared" si="27"/>
        <v>3.0914403573078417E-3</v>
      </c>
      <c r="S36" s="254">
        <f t="shared" si="28"/>
        <v>1.5858679362450355E-2</v>
      </c>
      <c r="T36" s="245">
        <v>10046865</v>
      </c>
      <c r="U36" s="245">
        <v>1281029</v>
      </c>
      <c r="V36" s="255">
        <f t="shared" si="36"/>
        <v>0.12750534619505688</v>
      </c>
      <c r="W36" s="256">
        <f t="shared" si="37"/>
        <v>163338.04613090752</v>
      </c>
      <c r="X36" s="254">
        <f t="shared" si="29"/>
        <v>8.6299212117478443E-5</v>
      </c>
      <c r="Y36" s="100"/>
      <c r="Z36" s="257">
        <f t="shared" si="30"/>
        <v>4437533.9128303668</v>
      </c>
      <c r="AA36" s="258">
        <f t="shared" si="38"/>
        <v>3122646.321691066</v>
      </c>
      <c r="AB36" s="258">
        <f t="shared" si="39"/>
        <v>33985.417212173583</v>
      </c>
      <c r="AC36" s="258">
        <f t="shared" si="40"/>
        <v>7594165.6517336061</v>
      </c>
      <c r="AD36" s="264">
        <f t="shared" si="41"/>
        <v>6.1744172553587232E-2</v>
      </c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</row>
    <row r="37" spans="1:71" x14ac:dyDescent="0.2">
      <c r="A37" s="107" t="s">
        <v>52</v>
      </c>
      <c r="B37" s="242">
        <f>+'CENSO POB 2020'!C22</f>
        <v>5506</v>
      </c>
      <c r="C37" s="243">
        <f t="shared" si="42"/>
        <v>9.5186363697656574E-4</v>
      </c>
      <c r="D37" s="244">
        <f t="shared" si="32"/>
        <v>8.0908409143008091E-4</v>
      </c>
      <c r="E37" s="245">
        <f>+'TERRITORIO INEGI 2020'!B20</f>
        <v>1888.6</v>
      </c>
      <c r="F37" s="246">
        <f t="shared" si="43"/>
        <v>2.9437437262689298E-2</v>
      </c>
      <c r="G37" s="247">
        <f t="shared" si="34"/>
        <v>4.4156155894033945E-3</v>
      </c>
      <c r="H37" s="248">
        <f t="shared" si="35"/>
        <v>5.2246996808334757E-3</v>
      </c>
      <c r="I37" s="249">
        <v>2284</v>
      </c>
      <c r="J37" s="78">
        <v>950</v>
      </c>
      <c r="K37" s="250">
        <f t="shared" si="21"/>
        <v>8.8325834934820178E-4</v>
      </c>
      <c r="L37" s="250">
        <v>2.0503201405999998</v>
      </c>
      <c r="M37" s="250">
        <f t="shared" si="22"/>
        <v>1.8109623830217289E-3</v>
      </c>
      <c r="N37" s="250">
        <f t="shared" si="23"/>
        <v>9.3926910300624032E-4</v>
      </c>
      <c r="O37" s="250">
        <f t="shared" si="24"/>
        <v>7.9837873755530424E-4</v>
      </c>
      <c r="P37" s="250">
        <f t="shared" si="25"/>
        <v>2.4042105263157896</v>
      </c>
      <c r="Q37" s="252">
        <f t="shared" si="26"/>
        <v>3.1947754432346431E-2</v>
      </c>
      <c r="R37" s="253">
        <f t="shared" si="27"/>
        <v>4.7921631648519649E-3</v>
      </c>
      <c r="S37" s="254">
        <f t="shared" si="28"/>
        <v>5.5905419024072688E-3</v>
      </c>
      <c r="T37" s="245">
        <v>5541859</v>
      </c>
      <c r="U37" s="245">
        <v>3566422</v>
      </c>
      <c r="V37" s="255">
        <f t="shared" si="36"/>
        <v>0.6435425368996216</v>
      </c>
      <c r="W37" s="256">
        <f t="shared" si="37"/>
        <v>2295144.2615346224</v>
      </c>
      <c r="X37" s="254">
        <f t="shared" si="29"/>
        <v>1.2126332239069824E-3</v>
      </c>
      <c r="Y37" s="100"/>
      <c r="Z37" s="257">
        <f t="shared" si="30"/>
        <v>1028767.2048484052</v>
      </c>
      <c r="AA37" s="258">
        <f t="shared" si="38"/>
        <v>1100803.2074314209</v>
      </c>
      <c r="AB37" s="258">
        <f t="shared" si="39"/>
        <v>477546.02885273786</v>
      </c>
      <c r="AC37" s="258">
        <f t="shared" si="40"/>
        <v>2607116.4411325641</v>
      </c>
      <c r="AD37" s="264">
        <f t="shared" si="41"/>
        <v>2.119709455795659E-2</v>
      </c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</row>
    <row r="38" spans="1:71" x14ac:dyDescent="0.2">
      <c r="A38" s="107" t="s">
        <v>54</v>
      </c>
      <c r="B38" s="242">
        <f>+'CENSO POB 2020'!C24</f>
        <v>14109</v>
      </c>
      <c r="C38" s="243">
        <f t="shared" si="42"/>
        <v>2.4391289600621804E-3</v>
      </c>
      <c r="D38" s="244">
        <f t="shared" si="32"/>
        <v>2.0732596160528533E-3</v>
      </c>
      <c r="E38" s="245">
        <f>+'TERRITORIO INEGI 2020'!B22</f>
        <v>2478.8000000000002</v>
      </c>
      <c r="F38" s="246">
        <f t="shared" si="43"/>
        <v>3.8636831243648334E-2</v>
      </c>
      <c r="G38" s="247">
        <f t="shared" si="34"/>
        <v>5.7955246865472503E-3</v>
      </c>
      <c r="H38" s="248">
        <f t="shared" si="35"/>
        <v>7.8687843026001032E-3</v>
      </c>
      <c r="I38" s="249">
        <v>5621</v>
      </c>
      <c r="J38" s="78">
        <v>1660</v>
      </c>
      <c r="K38" s="250">
        <f t="shared" si="21"/>
        <v>1.543377747282121E-3</v>
      </c>
      <c r="L38" s="250">
        <v>2.1173054283999999</v>
      </c>
      <c r="M38" s="250">
        <f t="shared" si="22"/>
        <v>3.2678020823921979E-3</v>
      </c>
      <c r="N38" s="250">
        <f t="shared" si="23"/>
        <v>1.6948698435187853E-3</v>
      </c>
      <c r="O38" s="250">
        <f t="shared" si="24"/>
        <v>1.4406393669909674E-3</v>
      </c>
      <c r="P38" s="250">
        <f t="shared" si="25"/>
        <v>3.3861445783132531</v>
      </c>
      <c r="Q38" s="252">
        <f t="shared" si="26"/>
        <v>4.499594119411314E-2</v>
      </c>
      <c r="R38" s="253">
        <f t="shared" si="27"/>
        <v>6.7493911791169708E-3</v>
      </c>
      <c r="S38" s="254">
        <f t="shared" si="28"/>
        <v>8.1900305461079376E-3</v>
      </c>
      <c r="T38" s="245">
        <v>12500507</v>
      </c>
      <c r="U38" s="245">
        <v>4608992</v>
      </c>
      <c r="V38" s="255">
        <f t="shared" si="36"/>
        <v>0.36870440534931903</v>
      </c>
      <c r="W38" s="256">
        <f t="shared" si="37"/>
        <v>1699355.6546197687</v>
      </c>
      <c r="X38" s="254">
        <f t="shared" si="29"/>
        <v>8.9784993499636065E-4</v>
      </c>
      <c r="Y38" s="100"/>
      <c r="Z38" s="257">
        <f t="shared" si="30"/>
        <v>1549399.5305103408</v>
      </c>
      <c r="AA38" s="258">
        <f t="shared" si="38"/>
        <v>1612654.3815430196</v>
      </c>
      <c r="AB38" s="258">
        <f t="shared" si="39"/>
        <v>353581.49728222366</v>
      </c>
      <c r="AC38" s="258">
        <f t="shared" si="40"/>
        <v>3515635.4093355844</v>
      </c>
      <c r="AD38" s="264">
        <f t="shared" si="41"/>
        <v>2.8583785145635397E-2</v>
      </c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</row>
    <row r="39" spans="1:71" x14ac:dyDescent="0.2">
      <c r="A39" s="107" t="s">
        <v>55</v>
      </c>
      <c r="B39" s="242">
        <f>+'CENSO POB 2020'!C25</f>
        <v>1808</v>
      </c>
      <c r="C39" s="243">
        <f t="shared" si="42"/>
        <v>3.1256256005332924E-4</v>
      </c>
      <c r="D39" s="244">
        <f t="shared" si="32"/>
        <v>2.6567817604532983E-4</v>
      </c>
      <c r="E39" s="245">
        <f>+'TERRITORIO INEGI 2020'!B23</f>
        <v>387.9</v>
      </c>
      <c r="F39" s="246">
        <f t="shared" si="43"/>
        <v>6.0461621911453876E-3</v>
      </c>
      <c r="G39" s="247">
        <f t="shared" si="34"/>
        <v>9.0692432867180812E-4</v>
      </c>
      <c r="H39" s="248">
        <f t="shared" si="35"/>
        <v>1.1726025047171379E-3</v>
      </c>
      <c r="I39" s="249">
        <v>196</v>
      </c>
      <c r="J39" s="78">
        <v>185</v>
      </c>
      <c r="K39" s="250">
        <f t="shared" si="21"/>
        <v>1.7200294171517615E-4</v>
      </c>
      <c r="L39" s="250">
        <v>1.7757863003000001</v>
      </c>
      <c r="M39" s="250">
        <f t="shared" si="22"/>
        <v>3.054404675091092E-4</v>
      </c>
      <c r="N39" s="250">
        <f t="shared" si="23"/>
        <v>1.5841896917835949E-4</v>
      </c>
      <c r="O39" s="250">
        <f t="shared" si="24"/>
        <v>1.3465612380160556E-4</v>
      </c>
      <c r="P39" s="250">
        <f t="shared" si="25"/>
        <v>1.0594594594594595</v>
      </c>
      <c r="Q39" s="252">
        <f t="shared" si="26"/>
        <v>1.4078363883426199E-2</v>
      </c>
      <c r="R39" s="253">
        <f t="shared" si="27"/>
        <v>2.1117545825139299E-3</v>
      </c>
      <c r="S39" s="254">
        <f t="shared" si="28"/>
        <v>2.2464107063155355E-3</v>
      </c>
      <c r="T39" s="245">
        <v>796636</v>
      </c>
      <c r="U39" s="245">
        <v>246797</v>
      </c>
      <c r="V39" s="255">
        <f t="shared" si="36"/>
        <v>0.30979895460411028</v>
      </c>
      <c r="W39" s="256">
        <f t="shared" si="37"/>
        <v>76457.452599430602</v>
      </c>
      <c r="X39" s="254">
        <f t="shared" si="29"/>
        <v>4.0396086987303398E-5</v>
      </c>
      <c r="Y39" s="100"/>
      <c r="Z39" s="257">
        <f t="shared" si="30"/>
        <v>230890.78317773223</v>
      </c>
      <c r="AA39" s="258">
        <f t="shared" si="38"/>
        <v>442328.51732237649</v>
      </c>
      <c r="AB39" s="258">
        <f t="shared" si="39"/>
        <v>15908.347669893838</v>
      </c>
      <c r="AC39" s="258">
        <f t="shared" si="40"/>
        <v>689127.64817000262</v>
      </c>
      <c r="AD39" s="264">
        <f t="shared" si="41"/>
        <v>5.6029349860630328E-3</v>
      </c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</row>
    <row r="40" spans="1:71" x14ac:dyDescent="0.2">
      <c r="A40" s="107" t="s">
        <v>56</v>
      </c>
      <c r="B40" s="242">
        <f>+'CENSO POB 2020'!C26</f>
        <v>6282</v>
      </c>
      <c r="C40" s="243">
        <f t="shared" si="42"/>
        <v>1.0860165941675964E-3</v>
      </c>
      <c r="D40" s="244">
        <f t="shared" si="32"/>
        <v>9.2311410504245688E-4</v>
      </c>
      <c r="E40" s="245">
        <f>+'TERRITORIO INEGI 2020'!B24</f>
        <v>1306.7</v>
      </c>
      <c r="F40" s="246">
        <f t="shared" si="43"/>
        <v>2.0367414630496721E-2</v>
      </c>
      <c r="G40" s="247">
        <f t="shared" si="34"/>
        <v>3.055112194574508E-3</v>
      </c>
      <c r="H40" s="248">
        <f t="shared" si="35"/>
        <v>3.9782262996169646E-3</v>
      </c>
      <c r="I40" s="249">
        <v>3611</v>
      </c>
      <c r="J40" s="78">
        <v>3897</v>
      </c>
      <c r="K40" s="250">
        <f t="shared" si="21"/>
        <v>3.6232187235894133E-3</v>
      </c>
      <c r="L40" s="250">
        <v>2.6101222018999999</v>
      </c>
      <c r="M40" s="250">
        <f t="shared" si="22"/>
        <v>9.4570436327805069E-3</v>
      </c>
      <c r="N40" s="250">
        <f t="shared" si="23"/>
        <v>4.9049659856717437E-3</v>
      </c>
      <c r="O40" s="250">
        <f t="shared" si="24"/>
        <v>4.1692210878209821E-3</v>
      </c>
      <c r="P40" s="250">
        <f t="shared" si="25"/>
        <v>0.92661021298434698</v>
      </c>
      <c r="Q40" s="252">
        <f t="shared" si="26"/>
        <v>1.2313029668118099E-2</v>
      </c>
      <c r="R40" s="253">
        <f t="shared" si="27"/>
        <v>1.8469544502177147E-3</v>
      </c>
      <c r="S40" s="254">
        <f t="shared" si="28"/>
        <v>6.0161755380386973E-3</v>
      </c>
      <c r="T40" s="245">
        <v>1746864</v>
      </c>
      <c r="U40" s="245">
        <v>165744</v>
      </c>
      <c r="V40" s="255">
        <f t="shared" si="36"/>
        <v>9.4880883686423209E-2</v>
      </c>
      <c r="W40" s="256">
        <f t="shared" si="37"/>
        <v>15725.937185722529</v>
      </c>
      <c r="X40" s="254">
        <f t="shared" si="29"/>
        <v>8.3087561109255091E-6</v>
      </c>
      <c r="Y40" s="100"/>
      <c r="Z40" s="257">
        <f t="shared" si="30"/>
        <v>783330.90905207233</v>
      </c>
      <c r="AA40" s="258">
        <f t="shared" si="38"/>
        <v>1184612.4122407117</v>
      </c>
      <c r="AB40" s="258">
        <f t="shared" si="39"/>
        <v>3272.0639738819777</v>
      </c>
      <c r="AC40" s="258">
        <f t="shared" si="40"/>
        <v>1971215.3852666661</v>
      </c>
      <c r="AD40" s="264">
        <f t="shared" si="41"/>
        <v>1.6026917039978789E-2</v>
      </c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</row>
    <row r="41" spans="1:71" x14ac:dyDescent="0.2">
      <c r="A41" s="107" t="s">
        <v>57</v>
      </c>
      <c r="B41" s="242">
        <f>+'CENSO POB 2020'!C27</f>
        <v>102149</v>
      </c>
      <c r="C41" s="243">
        <f t="shared" si="42"/>
        <v>1.7659266010446643E-2</v>
      </c>
      <c r="D41" s="244">
        <f t="shared" si="32"/>
        <v>1.5010376108879647E-2</v>
      </c>
      <c r="E41" s="245">
        <f>+'TERRITORIO INEGI 2020'!B25</f>
        <v>184.5</v>
      </c>
      <c r="F41" s="246">
        <f t="shared" si="43"/>
        <v>2.8757848008928179E-3</v>
      </c>
      <c r="G41" s="247">
        <f t="shared" si="34"/>
        <v>4.313677201339227E-4</v>
      </c>
      <c r="H41" s="248">
        <f t="shared" si="35"/>
        <v>1.544174382901357E-2</v>
      </c>
      <c r="I41" s="249">
        <v>12989</v>
      </c>
      <c r="J41" s="78">
        <v>23008</v>
      </c>
      <c r="K41" s="250">
        <f t="shared" si="21"/>
        <v>2.1391587475582556E-2</v>
      </c>
      <c r="L41" s="250">
        <v>1.8972127424</v>
      </c>
      <c r="M41" s="250">
        <f t="shared" si="22"/>
        <v>4.0584392338839474E-2</v>
      </c>
      <c r="N41" s="250">
        <f t="shared" si="23"/>
        <v>2.1049396798927162E-2</v>
      </c>
      <c r="O41" s="250">
        <f t="shared" si="24"/>
        <v>1.7891987279088088E-2</v>
      </c>
      <c r="P41" s="250">
        <f t="shared" si="25"/>
        <v>0.56454276773296241</v>
      </c>
      <c r="Q41" s="252">
        <f t="shared" si="26"/>
        <v>7.5017863505189922E-3</v>
      </c>
      <c r="R41" s="253">
        <f t="shared" si="27"/>
        <v>1.1252679525778487E-3</v>
      </c>
      <c r="S41" s="254">
        <f t="shared" si="28"/>
        <v>1.9017255231665937E-2</v>
      </c>
      <c r="T41" s="245">
        <v>63133792</v>
      </c>
      <c r="U41" s="245">
        <v>12472493</v>
      </c>
      <c r="V41" s="255">
        <f t="shared" si="36"/>
        <v>0.1975565320074549</v>
      </c>
      <c r="W41" s="256">
        <f t="shared" si="37"/>
        <v>2464022.4625672572</v>
      </c>
      <c r="X41" s="254">
        <f t="shared" si="29"/>
        <v>1.3018595617881957E-3</v>
      </c>
      <c r="Y41" s="100"/>
      <c r="Z41" s="257">
        <f t="shared" si="30"/>
        <v>3040549.812888992</v>
      </c>
      <c r="AA41" s="258">
        <f t="shared" si="38"/>
        <v>3744584.3213420175</v>
      </c>
      <c r="AB41" s="258">
        <f t="shared" si="39"/>
        <v>512684.17490069277</v>
      </c>
      <c r="AC41" s="258">
        <f t="shared" si="40"/>
        <v>7297818.3091317024</v>
      </c>
      <c r="AD41" s="264">
        <f t="shared" si="41"/>
        <v>5.9334727948802776E-2</v>
      </c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</row>
    <row r="42" spans="1:71" x14ac:dyDescent="0.2">
      <c r="A42" s="107" t="s">
        <v>59</v>
      </c>
      <c r="B42" s="242">
        <f>+'CENSO POB 2020'!C37</f>
        <v>1959</v>
      </c>
      <c r="C42" s="243">
        <f t="shared" si="42"/>
        <v>3.3866706589849116E-4</v>
      </c>
      <c r="D42" s="244">
        <f t="shared" si="32"/>
        <v>2.8786700601371749E-4</v>
      </c>
      <c r="E42" s="245">
        <f>+'TERRITORIO INEGI 2020'!B27</f>
        <v>496.6</v>
      </c>
      <c r="F42" s="246">
        <f t="shared" si="43"/>
        <v>7.7404592527012105E-3</v>
      </c>
      <c r="G42" s="247">
        <f t="shared" si="34"/>
        <v>1.1610688879051816E-3</v>
      </c>
      <c r="H42" s="248">
        <f t="shared" si="35"/>
        <v>1.4489358939188991E-3</v>
      </c>
      <c r="I42" s="249">
        <v>188</v>
      </c>
      <c r="J42" s="78">
        <v>192</v>
      </c>
      <c r="K42" s="250">
        <f t="shared" si="21"/>
        <v>1.7851116113142606E-4</v>
      </c>
      <c r="L42" s="250">
        <v>1.9505591721</v>
      </c>
      <c r="M42" s="250">
        <f t="shared" si="22"/>
        <v>3.4819658266712413E-4</v>
      </c>
      <c r="N42" s="250">
        <f t="shared" si="23"/>
        <v>1.8059474616246836E-4</v>
      </c>
      <c r="O42" s="250">
        <f t="shared" si="24"/>
        <v>1.5350553423809811E-4</v>
      </c>
      <c r="P42" s="250">
        <f t="shared" si="25"/>
        <v>0.97916666666666663</v>
      </c>
      <c r="Q42" s="252">
        <f t="shared" si="26"/>
        <v>1.3011413049148681E-2</v>
      </c>
      <c r="R42" s="253">
        <f t="shared" si="27"/>
        <v>1.9517119573723022E-3</v>
      </c>
      <c r="S42" s="254">
        <f t="shared" si="28"/>
        <v>2.1052174916104003E-3</v>
      </c>
      <c r="T42" s="245">
        <v>997290</v>
      </c>
      <c r="U42" s="245">
        <v>297293.69</v>
      </c>
      <c r="V42" s="255">
        <f t="shared" si="36"/>
        <v>0.29810154518745802</v>
      </c>
      <c r="W42" s="256">
        <f t="shared" si="37"/>
        <v>88623.708363481142</v>
      </c>
      <c r="X42" s="254">
        <f t="shared" si="29"/>
        <v>4.6824095107443504E-5</v>
      </c>
      <c r="Y42" s="100"/>
      <c r="Z42" s="257">
        <f t="shared" si="30"/>
        <v>285302.08828264725</v>
      </c>
      <c r="AA42" s="258">
        <f t="shared" si="38"/>
        <v>414526.92915289331</v>
      </c>
      <c r="AB42" s="258">
        <f t="shared" si="39"/>
        <v>18439.755923179109</v>
      </c>
      <c r="AC42" s="258">
        <f t="shared" si="40"/>
        <v>718268.77335871966</v>
      </c>
      <c r="AD42" s="264">
        <f t="shared" si="41"/>
        <v>5.8398661704186288E-3</v>
      </c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</row>
    <row r="43" spans="1:71" x14ac:dyDescent="0.2">
      <c r="A43" s="107" t="s">
        <v>60</v>
      </c>
      <c r="B43" s="242">
        <f>+'CENSO POB 2020'!C29</f>
        <v>16086</v>
      </c>
      <c r="C43" s="243">
        <f t="shared" si="42"/>
        <v>2.7809078213594327E-3</v>
      </c>
      <c r="D43" s="244">
        <f t="shared" si="32"/>
        <v>2.3637716481555177E-3</v>
      </c>
      <c r="E43" s="245">
        <f>+'TERRITORIO INEGI 2020'!B28</f>
        <v>170.6</v>
      </c>
      <c r="F43" s="246">
        <f t="shared" si="43"/>
        <v>2.6591267589827355E-3</v>
      </c>
      <c r="G43" s="247">
        <f t="shared" si="34"/>
        <v>3.988690138474103E-4</v>
      </c>
      <c r="H43" s="248">
        <f t="shared" si="35"/>
        <v>2.762640662002928E-3</v>
      </c>
      <c r="I43" s="249">
        <v>3006</v>
      </c>
      <c r="J43" s="78">
        <v>3272</v>
      </c>
      <c r="K43" s="250">
        <f t="shared" si="21"/>
        <v>3.0421277042813858E-3</v>
      </c>
      <c r="L43" s="250">
        <v>1.6415123341</v>
      </c>
      <c r="M43" s="250">
        <f t="shared" si="22"/>
        <v>4.9936901484852123E-3</v>
      </c>
      <c r="N43" s="250">
        <f t="shared" si="23"/>
        <v>2.5900145195906737E-3</v>
      </c>
      <c r="O43" s="250">
        <f t="shared" si="24"/>
        <v>2.2015123416520726E-3</v>
      </c>
      <c r="P43" s="250">
        <f t="shared" si="25"/>
        <v>0.91870415647921755</v>
      </c>
      <c r="Q43" s="252">
        <f t="shared" si="26"/>
        <v>1.2207971999919139E-2</v>
      </c>
      <c r="R43" s="253">
        <f t="shared" si="27"/>
        <v>1.8311957999878707E-3</v>
      </c>
      <c r="S43" s="254">
        <f t="shared" si="28"/>
        <v>4.0327081416399431E-3</v>
      </c>
      <c r="T43" s="245">
        <v>2347113</v>
      </c>
      <c r="U43" s="245">
        <v>539788</v>
      </c>
      <c r="V43" s="255">
        <f t="shared" si="36"/>
        <v>0.22997955360479022</v>
      </c>
      <c r="W43" s="256">
        <f t="shared" si="37"/>
        <v>124140.20328122251</v>
      </c>
      <c r="X43" s="254">
        <f t="shared" si="29"/>
        <v>6.558913853228662E-5</v>
      </c>
      <c r="Y43" s="100"/>
      <c r="Z43" s="257">
        <f t="shared" si="30"/>
        <v>543976.55089639686</v>
      </c>
      <c r="AA43" s="258">
        <f t="shared" si="38"/>
        <v>794058.63231980102</v>
      </c>
      <c r="AB43" s="258">
        <f t="shared" si="39"/>
        <v>25829.601254903577</v>
      </c>
      <c r="AC43" s="258">
        <f t="shared" si="40"/>
        <v>1363864.7844711014</v>
      </c>
      <c r="AD43" s="264">
        <f t="shared" si="41"/>
        <v>1.1088868277836554E-2</v>
      </c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</row>
    <row r="44" spans="1:71" x14ac:dyDescent="0.2">
      <c r="A44" s="107" t="s">
        <v>61</v>
      </c>
      <c r="B44" s="242">
        <f>+'CENSO POB 2020'!C30</f>
        <v>1386</v>
      </c>
      <c r="C44" s="243">
        <f t="shared" si="42"/>
        <v>2.3960824570459864E-4</v>
      </c>
      <c r="D44" s="244">
        <f t="shared" si="32"/>
        <v>2.0366700884890884E-4</v>
      </c>
      <c r="E44" s="245">
        <f>+'TERRITORIO INEGI 2020'!B29</f>
        <v>443.2</v>
      </c>
      <c r="F44" s="246">
        <f t="shared" si="43"/>
        <v>6.9081182859387358E-3</v>
      </c>
      <c r="G44" s="247">
        <f t="shared" si="34"/>
        <v>1.0362177428908104E-3</v>
      </c>
      <c r="H44" s="248">
        <f t="shared" si="35"/>
        <v>1.2398847517397192E-3</v>
      </c>
      <c r="I44" s="249">
        <v>237</v>
      </c>
      <c r="J44" s="78">
        <v>131</v>
      </c>
      <c r="K44" s="250">
        <f t="shared" si="21"/>
        <v>1.2179667764696256E-4</v>
      </c>
      <c r="L44" s="250">
        <v>2.2584083591000002</v>
      </c>
      <c r="M44" s="250">
        <f t="shared" si="22"/>
        <v>2.7506663490850839E-4</v>
      </c>
      <c r="N44" s="250">
        <f t="shared" si="23"/>
        <v>1.4266535509498748E-4</v>
      </c>
      <c r="O44" s="250">
        <f t="shared" si="24"/>
        <v>1.2126555183073935E-4</v>
      </c>
      <c r="P44" s="250">
        <f t="shared" si="25"/>
        <v>1.8091603053435115</v>
      </c>
      <c r="Q44" s="252">
        <f t="shared" si="26"/>
        <v>2.4040577366755789E-2</v>
      </c>
      <c r="R44" s="253">
        <f t="shared" si="27"/>
        <v>3.6060866050133681E-3</v>
      </c>
      <c r="S44" s="254">
        <f t="shared" si="28"/>
        <v>3.7273521568441073E-3</v>
      </c>
      <c r="T44" s="245">
        <v>702996</v>
      </c>
      <c r="U44" s="245">
        <v>419888</v>
      </c>
      <c r="V44" s="255">
        <f t="shared" si="36"/>
        <v>0.597283626080376</v>
      </c>
      <c r="W44" s="256">
        <f t="shared" si="37"/>
        <v>250792.22718763692</v>
      </c>
      <c r="X44" s="254">
        <f t="shared" si="29"/>
        <v>1.325053906554923E-4</v>
      </c>
      <c r="Y44" s="100"/>
      <c r="Z44" s="257">
        <f t="shared" si="30"/>
        <v>244138.96459173053</v>
      </c>
      <c r="AA44" s="258">
        <f t="shared" si="38"/>
        <v>733932.64572682034</v>
      </c>
      <c r="AB44" s="258">
        <f t="shared" si="39"/>
        <v>52181.831951822598</v>
      </c>
      <c r="AC44" s="258">
        <f t="shared" si="40"/>
        <v>1030253.4422703735</v>
      </c>
      <c r="AD44" s="264">
        <f t="shared" si="41"/>
        <v>8.3764496628997952E-3</v>
      </c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</row>
    <row r="45" spans="1:71" x14ac:dyDescent="0.2">
      <c r="A45" s="107" t="s">
        <v>62</v>
      </c>
      <c r="B45" s="242">
        <f>+'CENSO POB 2020'!C31</f>
        <v>7026</v>
      </c>
      <c r="C45" s="243">
        <f t="shared" si="42"/>
        <v>1.2146374706497186E-3</v>
      </c>
      <c r="D45" s="244">
        <f t="shared" si="32"/>
        <v>1.0324418500522608E-3</v>
      </c>
      <c r="E45" s="245">
        <f>+'TERRITORIO INEGI 2020'!B30</f>
        <v>127.8</v>
      </c>
      <c r="F45" s="246">
        <f t="shared" si="43"/>
        <v>1.9920070328135614E-3</v>
      </c>
      <c r="G45" s="247">
        <f t="shared" si="34"/>
        <v>2.9880105492203422E-4</v>
      </c>
      <c r="H45" s="248">
        <f t="shared" si="35"/>
        <v>1.331242904974295E-3</v>
      </c>
      <c r="I45" s="249">
        <v>2843</v>
      </c>
      <c r="J45" s="78">
        <v>1571</v>
      </c>
      <c r="K45" s="250">
        <f t="shared" si="21"/>
        <v>1.4606303861326581E-3</v>
      </c>
      <c r="L45" s="250">
        <v>1.4705313694</v>
      </c>
      <c r="M45" s="250">
        <f t="shared" si="22"/>
        <v>2.1479028019069082E-3</v>
      </c>
      <c r="N45" s="250">
        <f t="shared" si="23"/>
        <v>1.1140257561426583E-3</v>
      </c>
      <c r="O45" s="250">
        <f t="shared" si="24"/>
        <v>9.4692189272125953E-4</v>
      </c>
      <c r="P45" s="250">
        <f t="shared" si="25"/>
        <v>1.8096753660089115</v>
      </c>
      <c r="Q45" s="252">
        <f t="shared" si="26"/>
        <v>2.4047421622479592E-2</v>
      </c>
      <c r="R45" s="253">
        <f t="shared" si="27"/>
        <v>3.6071132433719384E-3</v>
      </c>
      <c r="S45" s="254">
        <f t="shared" si="28"/>
        <v>4.554035136093198E-3</v>
      </c>
      <c r="T45" s="245">
        <v>1978005</v>
      </c>
      <c r="U45" s="245">
        <v>656691</v>
      </c>
      <c r="V45" s="255">
        <f t="shared" si="36"/>
        <v>0.33199663297109966</v>
      </c>
      <c r="W45" s="256">
        <f t="shared" si="37"/>
        <v>218019.2009024244</v>
      </c>
      <c r="X45" s="254">
        <f t="shared" si="29"/>
        <v>1.1518985141577031E-4</v>
      </c>
      <c r="Y45" s="100"/>
      <c r="Z45" s="257">
        <f t="shared" si="30"/>
        <v>262127.80178519263</v>
      </c>
      <c r="AA45" s="258">
        <f t="shared" si="38"/>
        <v>896710.29608205915</v>
      </c>
      <c r="AB45" s="258">
        <f t="shared" si="39"/>
        <v>45362.814594924515</v>
      </c>
      <c r="AC45" s="258">
        <f t="shared" si="40"/>
        <v>1204200.9124621763</v>
      </c>
      <c r="AD45" s="264">
        <f t="shared" si="41"/>
        <v>9.790725187997255E-3</v>
      </c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</row>
    <row r="46" spans="1:71" x14ac:dyDescent="0.2">
      <c r="A46" s="107" t="s">
        <v>63</v>
      </c>
      <c r="B46" s="242">
        <f>+'CENSO POB 2020'!C32</f>
        <v>3298</v>
      </c>
      <c r="C46" s="243">
        <f t="shared" si="42"/>
        <v>5.7015006806188052E-4</v>
      </c>
      <c r="D46" s="244">
        <f t="shared" si="32"/>
        <v>4.8462755785259843E-4</v>
      </c>
      <c r="E46" s="245">
        <f>+'TERRITORIO INEGI 2020'!B31</f>
        <v>560.5</v>
      </c>
      <c r="F46" s="246">
        <f t="shared" si="43"/>
        <v>8.7364627691079912E-3</v>
      </c>
      <c r="G46" s="247">
        <f t="shared" si="34"/>
        <v>1.3104694153661986E-3</v>
      </c>
      <c r="H46" s="248">
        <f t="shared" si="35"/>
        <v>1.7950969732187969E-3</v>
      </c>
      <c r="I46" s="249">
        <v>2022</v>
      </c>
      <c r="J46" s="78">
        <v>1144</v>
      </c>
      <c r="K46" s="250">
        <f t="shared" si="21"/>
        <v>1.0636290017414136E-3</v>
      </c>
      <c r="L46" s="250">
        <v>2.2004042460000002</v>
      </c>
      <c r="M46" s="250">
        <f t="shared" si="22"/>
        <v>2.3404137716005482E-3</v>
      </c>
      <c r="N46" s="250">
        <f t="shared" si="23"/>
        <v>1.2138730017388344E-3</v>
      </c>
      <c r="O46" s="250">
        <f t="shared" si="24"/>
        <v>1.0317920514780093E-3</v>
      </c>
      <c r="P46" s="250">
        <f t="shared" si="25"/>
        <v>1.7674825174825175</v>
      </c>
      <c r="Q46" s="252">
        <f t="shared" si="26"/>
        <v>2.3486752434499599E-2</v>
      </c>
      <c r="R46" s="253">
        <f t="shared" si="27"/>
        <v>3.5230128651749398E-3</v>
      </c>
      <c r="S46" s="254">
        <f t="shared" si="28"/>
        <v>4.5548049166529488E-3</v>
      </c>
      <c r="T46" s="245">
        <v>579083</v>
      </c>
      <c r="U46" s="245">
        <v>129046</v>
      </c>
      <c r="V46" s="255">
        <f t="shared" si="36"/>
        <v>0.22284542975704691</v>
      </c>
      <c r="W46" s="256">
        <f t="shared" si="37"/>
        <v>28757.311328427877</v>
      </c>
      <c r="X46" s="254">
        <f t="shared" si="29"/>
        <v>1.5193847171842465E-5</v>
      </c>
      <c r="Y46" s="100"/>
      <c r="Z46" s="257">
        <f t="shared" si="30"/>
        <v>353462.78415672143</v>
      </c>
      <c r="AA46" s="258">
        <f t="shared" si="38"/>
        <v>896861.86938639788</v>
      </c>
      <c r="AB46" s="258">
        <f t="shared" si="39"/>
        <v>5983.4756601270055</v>
      </c>
      <c r="AC46" s="258">
        <f t="shared" si="40"/>
        <v>1256308.1292032464</v>
      </c>
      <c r="AD46" s="264">
        <f t="shared" si="41"/>
        <v>1.0214381601261476E-2</v>
      </c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</row>
    <row r="47" spans="1:71" x14ac:dyDescent="0.2">
      <c r="A47" s="107" t="s">
        <v>65</v>
      </c>
      <c r="B47" s="242">
        <f>+'CENSO POB 2020'!C34</f>
        <v>5351</v>
      </c>
      <c r="C47" s="243">
        <f t="shared" si="42"/>
        <v>9.2506762104279034E-4</v>
      </c>
      <c r="D47" s="244">
        <f t="shared" si="32"/>
        <v>7.8630747788637173E-4</v>
      </c>
      <c r="E47" s="245">
        <f>+'TERRITORIO INEGI 2020'!B33</f>
        <v>3428</v>
      </c>
      <c r="F47" s="246">
        <f t="shared" si="43"/>
        <v>5.3431925731493655E-2</v>
      </c>
      <c r="G47" s="247">
        <f t="shared" si="34"/>
        <v>8.0147888597240473E-3</v>
      </c>
      <c r="H47" s="248">
        <f t="shared" si="35"/>
        <v>8.8010963376104184E-3</v>
      </c>
      <c r="I47" s="249">
        <v>2081</v>
      </c>
      <c r="J47" s="78">
        <v>764</v>
      </c>
      <c r="K47" s="250">
        <f t="shared" si="21"/>
        <v>7.1032566200213284E-4</v>
      </c>
      <c r="L47" s="250">
        <v>1.7755281664</v>
      </c>
      <c r="M47" s="250">
        <f t="shared" si="22"/>
        <v>1.2612032202015131E-3</v>
      </c>
      <c r="N47" s="250">
        <f t="shared" si="23"/>
        <v>6.5413242619134153E-4</v>
      </c>
      <c r="O47" s="250">
        <f t="shared" si="24"/>
        <v>5.5601256226264024E-4</v>
      </c>
      <c r="P47" s="250">
        <f t="shared" si="25"/>
        <v>2.7238219895287958</v>
      </c>
      <c r="Q47" s="252">
        <f t="shared" si="26"/>
        <v>3.6194831977647418E-2</v>
      </c>
      <c r="R47" s="253">
        <f t="shared" si="27"/>
        <v>5.4292247966471127E-3</v>
      </c>
      <c r="S47" s="254">
        <f t="shared" si="28"/>
        <v>5.9852373589097526E-3</v>
      </c>
      <c r="T47" s="245">
        <v>3788861</v>
      </c>
      <c r="U47" s="245">
        <v>1176027</v>
      </c>
      <c r="V47" s="255">
        <f t="shared" si="36"/>
        <v>0.31039064246484632</v>
      </c>
      <c r="W47" s="256">
        <f t="shared" si="37"/>
        <v>365027.77608600585</v>
      </c>
      <c r="X47" s="254">
        <f t="shared" si="29"/>
        <v>1.9286143200201278E-4</v>
      </c>
      <c r="Y47" s="100"/>
      <c r="Z47" s="257">
        <f t="shared" si="30"/>
        <v>1732976.0238775318</v>
      </c>
      <c r="AA47" s="258">
        <f t="shared" si="38"/>
        <v>1178520.5436147803</v>
      </c>
      <c r="AB47" s="258">
        <f t="shared" si="39"/>
        <v>75950.591782959658</v>
      </c>
      <c r="AC47" s="258">
        <f t="shared" si="40"/>
        <v>2987447.1592752715</v>
      </c>
      <c r="AD47" s="264">
        <f t="shared" si="41"/>
        <v>2.4289363882246652E-2</v>
      </c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</row>
    <row r="48" spans="1:71" x14ac:dyDescent="0.2">
      <c r="A48" s="107" t="s">
        <v>66</v>
      </c>
      <c r="B48" s="242">
        <f>+'CENSO POB 2020'!C35</f>
        <v>84666</v>
      </c>
      <c r="C48" s="243">
        <f t="shared" si="42"/>
        <v>1.4636848290638924E-2</v>
      </c>
      <c r="D48" s="244">
        <f t="shared" si="32"/>
        <v>1.2441321047043085E-2</v>
      </c>
      <c r="E48" s="245">
        <f>+'TERRITORIO INEGI 2020'!B34</f>
        <v>2509.1999999999998</v>
      </c>
      <c r="F48" s="246">
        <f t="shared" si="43"/>
        <v>3.9110673292142316E-2</v>
      </c>
      <c r="G48" s="247">
        <f t="shared" si="34"/>
        <v>5.8666009938213469E-3</v>
      </c>
      <c r="H48" s="248">
        <f t="shared" si="35"/>
        <v>1.8307922040864431E-2</v>
      </c>
      <c r="I48" s="249">
        <v>25760</v>
      </c>
      <c r="J48" s="78">
        <v>21267</v>
      </c>
      <c r="K48" s="250">
        <f t="shared" si="21"/>
        <v>1.9772900332198112E-2</v>
      </c>
      <c r="L48" s="250">
        <v>2.0486592371999999</v>
      </c>
      <c r="M48" s="250">
        <f t="shared" si="22"/>
        <v>4.0507934911792609E-2</v>
      </c>
      <c r="N48" s="250">
        <f t="shared" si="23"/>
        <v>2.1009741585989693E-2</v>
      </c>
      <c r="O48" s="250">
        <f t="shared" si="24"/>
        <v>1.7858280348091237E-2</v>
      </c>
      <c r="P48" s="250">
        <f t="shared" si="25"/>
        <v>1.2112662810927728</v>
      </c>
      <c r="Q48" s="252">
        <f t="shared" si="26"/>
        <v>1.6095611127629923E-2</v>
      </c>
      <c r="R48" s="253">
        <f t="shared" si="27"/>
        <v>2.4143416691444885E-3</v>
      </c>
      <c r="S48" s="254">
        <f t="shared" si="28"/>
        <v>2.0272622017235724E-2</v>
      </c>
      <c r="T48" s="245">
        <v>39384069</v>
      </c>
      <c r="U48" s="245">
        <v>12032960</v>
      </c>
      <c r="V48" s="255">
        <f t="shared" si="36"/>
        <v>0.30552861361277828</v>
      </c>
      <c r="W48" s="256">
        <f t="shared" si="37"/>
        <v>3676413.5864580167</v>
      </c>
      <c r="X48" s="254">
        <f t="shared" si="29"/>
        <v>1.9424231123411522E-3</v>
      </c>
      <c r="Y48" s="100"/>
      <c r="Z48" s="257">
        <f t="shared" si="30"/>
        <v>3604913.3797405181</v>
      </c>
      <c r="AA48" s="258">
        <f t="shared" si="38"/>
        <v>3991771.7690316676</v>
      </c>
      <c r="AB48" s="258">
        <f t="shared" si="39"/>
        <v>764943.94625084579</v>
      </c>
      <c r="AC48" s="258">
        <f t="shared" si="40"/>
        <v>8361629.0950230313</v>
      </c>
      <c r="AD48" s="264">
        <f t="shared" si="41"/>
        <v>6.798401474878811E-2</v>
      </c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</row>
    <row r="49" spans="1:71" x14ac:dyDescent="0.2">
      <c r="A49" s="107" t="s">
        <v>67</v>
      </c>
      <c r="B49" s="242">
        <f>+'CENSO POB 2020'!C39</f>
        <v>5119</v>
      </c>
      <c r="C49" s="243">
        <f t="shared" si="42"/>
        <v>8.8496003590320376E-4</v>
      </c>
      <c r="D49" s="244">
        <f t="shared" si="32"/>
        <v>7.5221603051772322E-4</v>
      </c>
      <c r="E49" s="245">
        <f>+'TERRITORIO INEGI 2020'!B35</f>
        <v>264.89999999999998</v>
      </c>
      <c r="F49" s="246">
        <f t="shared" si="43"/>
        <v>4.1289723238835084E-3</v>
      </c>
      <c r="G49" s="247">
        <f t="shared" si="34"/>
        <v>6.1934584858252628E-4</v>
      </c>
      <c r="H49" s="248">
        <f t="shared" si="35"/>
        <v>1.3715618791002495E-3</v>
      </c>
      <c r="I49" s="249">
        <v>1318</v>
      </c>
      <c r="J49" s="78">
        <v>475</v>
      </c>
      <c r="K49" s="250">
        <f t="shared" si="21"/>
        <v>4.4162917467410089E-4</v>
      </c>
      <c r="L49" s="250">
        <v>2.0058388967999998</v>
      </c>
      <c r="M49" s="250">
        <f t="shared" si="22"/>
        <v>8.8583697652299298E-4</v>
      </c>
      <c r="N49" s="250">
        <f t="shared" si="23"/>
        <v>4.594459333606867E-4</v>
      </c>
      <c r="O49" s="250">
        <f t="shared" si="24"/>
        <v>3.9052904335658371E-4</v>
      </c>
      <c r="P49" s="250">
        <f t="shared" si="25"/>
        <v>2.7747368421052632</v>
      </c>
      <c r="Q49" s="252">
        <f t="shared" si="26"/>
        <v>3.6871401350116108E-2</v>
      </c>
      <c r="R49" s="253">
        <f t="shared" si="27"/>
        <v>5.5307102025174163E-3</v>
      </c>
      <c r="S49" s="254">
        <f t="shared" si="28"/>
        <v>5.921239245874E-3</v>
      </c>
      <c r="T49" s="245">
        <v>2191945</v>
      </c>
      <c r="U49" s="245">
        <v>947940</v>
      </c>
      <c r="V49" s="255">
        <f t="shared" si="36"/>
        <v>0.43246523065131653</v>
      </c>
      <c r="W49" s="256">
        <f t="shared" si="37"/>
        <v>409951.09074360901</v>
      </c>
      <c r="X49" s="254">
        <f t="shared" si="29"/>
        <v>2.1659654303394967E-4</v>
      </c>
      <c r="Y49" s="100"/>
      <c r="Z49" s="257">
        <f t="shared" si="30"/>
        <v>270066.79174591252</v>
      </c>
      <c r="AA49" s="258">
        <f t="shared" si="38"/>
        <v>1165919.02316665</v>
      </c>
      <c r="AB49" s="258">
        <f t="shared" si="39"/>
        <v>85297.695090224559</v>
      </c>
      <c r="AC49" s="258">
        <f t="shared" si="40"/>
        <v>1521283.510002787</v>
      </c>
      <c r="AD49" s="264">
        <f t="shared" si="41"/>
        <v>1.236875726079222E-2</v>
      </c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</row>
    <row r="50" spans="1:71" x14ac:dyDescent="0.2">
      <c r="A50" s="107" t="s">
        <v>68</v>
      </c>
      <c r="B50" s="242">
        <f>+'CENSO POB 2020'!C40</f>
        <v>1483</v>
      </c>
      <c r="C50" s="243">
        <f t="shared" si="42"/>
        <v>2.5637736535347747E-4</v>
      </c>
      <c r="D50" s="244">
        <f t="shared" si="32"/>
        <v>2.1792076055045584E-4</v>
      </c>
      <c r="E50" s="245">
        <f>+'TERRITORIO INEGI 2020'!B36</f>
        <v>207.9</v>
      </c>
      <c r="F50" s="246">
        <f t="shared" si="43"/>
        <v>3.2405184829572727E-3</v>
      </c>
      <c r="G50" s="247">
        <f t="shared" si="34"/>
        <v>4.8607777244359088E-4</v>
      </c>
      <c r="H50" s="248">
        <f t="shared" si="35"/>
        <v>7.0399853299404674E-4</v>
      </c>
      <c r="I50" s="249">
        <v>35</v>
      </c>
      <c r="J50" s="78">
        <v>141</v>
      </c>
      <c r="K50" s="250">
        <f t="shared" si="21"/>
        <v>1.3109413395589101E-4</v>
      </c>
      <c r="L50" s="250">
        <v>1.5774653305999999</v>
      </c>
      <c r="M50" s="250">
        <f t="shared" si="22"/>
        <v>2.0679645136045029E-4</v>
      </c>
      <c r="N50" s="250">
        <f t="shared" si="23"/>
        <v>1.0725651686375929E-4</v>
      </c>
      <c r="O50" s="250">
        <f t="shared" si="24"/>
        <v>9.1168039334195398E-5</v>
      </c>
      <c r="P50" s="250">
        <f t="shared" si="25"/>
        <v>0.24822695035460993</v>
      </c>
      <c r="Q50" s="252">
        <f t="shared" si="26"/>
        <v>3.2985021763346587E-3</v>
      </c>
      <c r="R50" s="253">
        <f t="shared" si="27"/>
        <v>4.9477532645019883E-4</v>
      </c>
      <c r="S50" s="254">
        <f t="shared" si="28"/>
        <v>5.8594336578439421E-4</v>
      </c>
      <c r="T50" s="245">
        <v>739738</v>
      </c>
      <c r="U50" s="245">
        <v>296637</v>
      </c>
      <c r="V50" s="255">
        <f t="shared" si="36"/>
        <v>0.40100278747340273</v>
      </c>
      <c r="W50" s="256">
        <f t="shared" si="37"/>
        <v>118952.26386774777</v>
      </c>
      <c r="X50" s="254">
        <f t="shared" si="29"/>
        <v>6.2848104863148308E-5</v>
      </c>
      <c r="Y50" s="100"/>
      <c r="Z50" s="257">
        <f t="shared" si="30"/>
        <v>138620.52313983458</v>
      </c>
      <c r="AA50" s="258">
        <f t="shared" si="38"/>
        <v>115374.92208955361</v>
      </c>
      <c r="AB50" s="258">
        <f t="shared" si="39"/>
        <v>24750.157184064679</v>
      </c>
      <c r="AC50" s="258">
        <f t="shared" si="40"/>
        <v>278745.60241345287</v>
      </c>
      <c r="AD50" s="264">
        <f t="shared" si="41"/>
        <v>2.266334099525591E-3</v>
      </c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</row>
    <row r="51" spans="1:71" x14ac:dyDescent="0.2">
      <c r="A51" s="107" t="s">
        <v>69</v>
      </c>
      <c r="B51" s="242">
        <f>+'CENSO POB 2020'!C41</f>
        <v>7652</v>
      </c>
      <c r="C51" s="243">
        <f t="shared" si="42"/>
        <v>1.322858799517741E-3</v>
      </c>
      <c r="D51" s="244">
        <f t="shared" si="32"/>
        <v>1.1244299795900798E-3</v>
      </c>
      <c r="E51" s="245">
        <f>+'TERRITORIO INEGI 2020'!B37</f>
        <v>997.9</v>
      </c>
      <c r="F51" s="246">
        <f t="shared" si="43"/>
        <v>1.5554176980005109E-2</v>
      </c>
      <c r="G51" s="247">
        <f t="shared" si="34"/>
        <v>2.3331265470007663E-3</v>
      </c>
      <c r="H51" s="248">
        <f t="shared" si="35"/>
        <v>3.4575565265908461E-3</v>
      </c>
      <c r="I51" s="249">
        <v>5295</v>
      </c>
      <c r="J51" s="78">
        <v>4705</v>
      </c>
      <c r="K51" s="250">
        <f t="shared" si="21"/>
        <v>4.3744531933508314E-3</v>
      </c>
      <c r="L51" s="250">
        <v>2.7540316573000001</v>
      </c>
      <c r="M51" s="250">
        <f t="shared" si="22"/>
        <v>1.2047382577865268E-2</v>
      </c>
      <c r="N51" s="250">
        <f t="shared" si="23"/>
        <v>6.248464536631265E-3</v>
      </c>
      <c r="O51" s="250">
        <f t="shared" si="24"/>
        <v>5.3111948561365748E-3</v>
      </c>
      <c r="P51" s="250">
        <f t="shared" si="25"/>
        <v>1.1253985122210415</v>
      </c>
      <c r="Q51" s="252">
        <f t="shared" si="26"/>
        <v>1.4954578608413996E-2</v>
      </c>
      <c r="R51" s="253">
        <f t="shared" si="27"/>
        <v>2.2431867912620991E-3</v>
      </c>
      <c r="S51" s="254">
        <f t="shared" si="28"/>
        <v>7.5543816473986735E-3</v>
      </c>
      <c r="T51" s="245">
        <v>841795</v>
      </c>
      <c r="U51" s="245">
        <v>101056</v>
      </c>
      <c r="V51" s="255">
        <f t="shared" si="36"/>
        <v>0.12004823026984004</v>
      </c>
      <c r="W51" s="256">
        <f t="shared" si="37"/>
        <v>12131.593958148955</v>
      </c>
      <c r="X51" s="254">
        <f t="shared" si="29"/>
        <v>6.4096946493307471E-6</v>
      </c>
      <c r="Y51" s="100"/>
      <c r="Z51" s="257">
        <f t="shared" si="30"/>
        <v>680808.65518739016</v>
      </c>
      <c r="AA51" s="258">
        <f t="shared" si="38"/>
        <v>1487492.2132390651</v>
      </c>
      <c r="AB51" s="258">
        <f t="shared" si="39"/>
        <v>2524.1962413701235</v>
      </c>
      <c r="AC51" s="258">
        <f t="shared" si="40"/>
        <v>2170825.0646678251</v>
      </c>
      <c r="AD51" s="264">
        <f t="shared" si="41"/>
        <v>1.7649838510686751E-2</v>
      </c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</row>
    <row r="52" spans="1:71" x14ac:dyDescent="0.2">
      <c r="A52" s="107" t="s">
        <v>70</v>
      </c>
      <c r="B52" s="242">
        <f>+'CENSO POB 2020'!C42</f>
        <v>6048</v>
      </c>
      <c r="C52" s="243">
        <f t="shared" si="42"/>
        <v>1.0455632539837032E-3</v>
      </c>
      <c r="D52" s="244">
        <f t="shared" si="32"/>
        <v>8.8872876588614767E-4</v>
      </c>
      <c r="E52" s="245">
        <f>+'TERRITORIO INEGI 2020'!B38</f>
        <v>3860</v>
      </c>
      <c r="F52" s="246">
        <f t="shared" si="43"/>
        <v>6.0165470631145128E-2</v>
      </c>
      <c r="G52" s="247">
        <f t="shared" si="34"/>
        <v>9.0248205946717695E-3</v>
      </c>
      <c r="H52" s="248">
        <f t="shared" si="35"/>
        <v>9.9135493605579175E-3</v>
      </c>
      <c r="I52" s="249">
        <v>1618</v>
      </c>
      <c r="J52" s="78">
        <v>916</v>
      </c>
      <c r="K52" s="250">
        <f t="shared" si="21"/>
        <v>8.5164699789784515E-4</v>
      </c>
      <c r="L52" s="250">
        <v>2.0422796606000002</v>
      </c>
      <c r="M52" s="250">
        <f t="shared" si="22"/>
        <v>1.7393013418178203E-3</v>
      </c>
      <c r="N52" s="250">
        <f t="shared" si="23"/>
        <v>9.0210157124349986E-4</v>
      </c>
      <c r="O52" s="250">
        <f t="shared" si="24"/>
        <v>7.6678633555697488E-4</v>
      </c>
      <c r="P52" s="250">
        <f t="shared" si="25"/>
        <v>1.7663755458515285</v>
      </c>
      <c r="Q52" s="252">
        <f t="shared" si="26"/>
        <v>2.3472042716925653E-2</v>
      </c>
      <c r="R52" s="253">
        <f t="shared" si="27"/>
        <v>3.5208064075388477E-3</v>
      </c>
      <c r="S52" s="254">
        <f t="shared" si="28"/>
        <v>4.2875927430958225E-3</v>
      </c>
      <c r="T52" s="245">
        <v>4742394</v>
      </c>
      <c r="U52" s="245">
        <v>933845.6</v>
      </c>
      <c r="V52" s="255">
        <f t="shared" si="36"/>
        <v>0.19691438543486686</v>
      </c>
      <c r="W52" s="256">
        <f t="shared" si="37"/>
        <v>183887.63241505451</v>
      </c>
      <c r="X52" s="254">
        <f t="shared" si="29"/>
        <v>9.7156530101071332E-5</v>
      </c>
      <c r="Y52" s="100"/>
      <c r="Z52" s="257">
        <f t="shared" si="30"/>
        <v>1952023.0996628115</v>
      </c>
      <c r="AA52" s="258">
        <f t="shared" si="38"/>
        <v>844246.57325745781</v>
      </c>
      <c r="AB52" s="258">
        <f t="shared" si="39"/>
        <v>38261.128107139062</v>
      </c>
      <c r="AC52" s="258">
        <f t="shared" si="40"/>
        <v>2834530.8010274083</v>
      </c>
      <c r="AD52" s="264">
        <f t="shared" si="41"/>
        <v>2.3046081283088854E-2</v>
      </c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</row>
    <row r="53" spans="1:71" x14ac:dyDescent="0.2">
      <c r="A53" s="107" t="s">
        <v>71</v>
      </c>
      <c r="B53" s="242">
        <f>+'CENSO POB 2020'!C43</f>
        <v>67428</v>
      </c>
      <c r="C53" s="243">
        <f t="shared" si="42"/>
        <v>1.1656785563758786E-2</v>
      </c>
      <c r="D53" s="244">
        <f t="shared" si="32"/>
        <v>9.9082677291949667E-3</v>
      </c>
      <c r="E53" s="245">
        <f>+'TERRITORIO INEGI 2020'!B39</f>
        <v>1869</v>
      </c>
      <c r="F53" s="246">
        <f t="shared" si="43"/>
        <v>2.9131933836686594E-2</v>
      </c>
      <c r="G53" s="247">
        <f t="shared" si="34"/>
        <v>4.3697900755029885E-3</v>
      </c>
      <c r="H53" s="248">
        <f t="shared" si="35"/>
        <v>1.4278057804697954E-2</v>
      </c>
      <c r="I53" s="249">
        <v>15090</v>
      </c>
      <c r="J53" s="78">
        <v>11157</v>
      </c>
      <c r="K53" s="250">
        <f t="shared" si="21"/>
        <v>1.037317200387146E-2</v>
      </c>
      <c r="L53" s="250">
        <v>1.7986407321</v>
      </c>
      <c r="M53" s="250">
        <f t="shared" si="22"/>
        <v>1.8657609687242588E-2</v>
      </c>
      <c r="N53" s="250">
        <f t="shared" si="23"/>
        <v>9.6769079686436638E-3</v>
      </c>
      <c r="O53" s="250">
        <f t="shared" si="24"/>
        <v>8.2253717733471142E-3</v>
      </c>
      <c r="P53" s="250">
        <f t="shared" si="25"/>
        <v>1.352514116698037</v>
      </c>
      <c r="Q53" s="252">
        <f t="shared" si="26"/>
        <v>1.7972547908591634E-2</v>
      </c>
      <c r="R53" s="253">
        <f t="shared" si="27"/>
        <v>2.695882186288745E-3</v>
      </c>
      <c r="S53" s="254">
        <f t="shared" si="28"/>
        <v>1.0921253959635859E-2</v>
      </c>
      <c r="T53" s="245">
        <v>59084249</v>
      </c>
      <c r="U53" s="245">
        <v>20840679</v>
      </c>
      <c r="V53" s="255">
        <f t="shared" si="36"/>
        <v>0.35272816956681635</v>
      </c>
      <c r="W53" s="256">
        <f t="shared" si="37"/>
        <v>7351094.5561995888</v>
      </c>
      <c r="X53" s="254">
        <f t="shared" si="29"/>
        <v>3.8839308013558192E-3</v>
      </c>
      <c r="Y53" s="100"/>
      <c r="Z53" s="257">
        <f t="shared" si="30"/>
        <v>2811414.7253837613</v>
      </c>
      <c r="AA53" s="258">
        <f t="shared" si="38"/>
        <v>2150444.7328734915</v>
      </c>
      <c r="AB53" s="258">
        <f t="shared" si="39"/>
        <v>1529527.3904424841</v>
      </c>
      <c r="AC53" s="258">
        <f t="shared" si="40"/>
        <v>6491386.8486997364</v>
      </c>
      <c r="AD53" s="264">
        <f t="shared" si="41"/>
        <v>5.2778057271730308E-2</v>
      </c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</row>
    <row r="54" spans="1:71" x14ac:dyDescent="0.2">
      <c r="A54" s="107" t="s">
        <v>73</v>
      </c>
      <c r="B54" s="242">
        <f>+'CENSO POB 2020'!C45</f>
        <v>906</v>
      </c>
      <c r="C54" s="243">
        <f t="shared" si="42"/>
        <v>1.5662703507097141E-4</v>
      </c>
      <c r="D54" s="244">
        <f t="shared" si="32"/>
        <v>1.331329798103257E-4</v>
      </c>
      <c r="E54" s="245">
        <f>+'TERRITORIO INEGI 2020'!B41</f>
        <v>1171.2</v>
      </c>
      <c r="F54" s="246">
        <f t="shared" si="43"/>
        <v>1.8255388394610668E-2</v>
      </c>
      <c r="G54" s="247">
        <f t="shared" si="34"/>
        <v>2.7383082591916001E-3</v>
      </c>
      <c r="H54" s="248">
        <f t="shared" si="35"/>
        <v>2.8714412390019256E-3</v>
      </c>
      <c r="I54" s="249">
        <v>133</v>
      </c>
      <c r="J54" s="78">
        <v>63</v>
      </c>
      <c r="K54" s="250">
        <f t="shared" si="21"/>
        <v>5.8573974746249173E-5</v>
      </c>
      <c r="L54" s="250">
        <v>1.7977681072</v>
      </c>
      <c r="M54" s="250">
        <f t="shared" si="22"/>
        <v>1.0530242371074497E-4</v>
      </c>
      <c r="N54" s="250">
        <f t="shared" si="23"/>
        <v>5.461588489659299E-5</v>
      </c>
      <c r="O54" s="250">
        <f t="shared" si="24"/>
        <v>4.642350216210404E-5</v>
      </c>
      <c r="P54" s="250">
        <f t="shared" si="25"/>
        <v>2.1111111111111112</v>
      </c>
      <c r="Q54" s="252">
        <f t="shared" si="26"/>
        <v>2.8052975652065243E-2</v>
      </c>
      <c r="R54" s="253">
        <f t="shared" si="27"/>
        <v>4.2079463478097859E-3</v>
      </c>
      <c r="S54" s="254">
        <f t="shared" si="28"/>
        <v>4.2543698499718898E-3</v>
      </c>
      <c r="T54" s="245">
        <v>1346236</v>
      </c>
      <c r="U54" s="245">
        <v>378540</v>
      </c>
      <c r="V54" s="255">
        <f t="shared" si="36"/>
        <v>0.28118398260037614</v>
      </c>
      <c r="W54" s="256">
        <f t="shared" si="37"/>
        <v>106439.38477354638</v>
      </c>
      <c r="X54" s="254">
        <f t="shared" si="29"/>
        <v>5.6236959249924808E-5</v>
      </c>
      <c r="Y54" s="100"/>
      <c r="Z54" s="257">
        <f t="shared" si="30"/>
        <v>565399.88091013208</v>
      </c>
      <c r="AA54" s="258">
        <f t="shared" si="38"/>
        <v>837704.83402190555</v>
      </c>
      <c r="AB54" s="258">
        <f t="shared" si="39"/>
        <v>22146.627714873546</v>
      </c>
      <c r="AC54" s="258">
        <f t="shared" si="40"/>
        <v>1425251.342646911</v>
      </c>
      <c r="AD54" s="264">
        <f t="shared" si="41"/>
        <v>1.1587970142912775E-2</v>
      </c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</row>
    <row r="55" spans="1:71" x14ac:dyDescent="0.2">
      <c r="A55" s="107" t="s">
        <v>74</v>
      </c>
      <c r="B55" s="242">
        <f>+'CENSO POB 2020'!C46</f>
        <v>147624</v>
      </c>
      <c r="C55" s="243">
        <f t="shared" si="42"/>
        <v>2.5520871330372057E-2</v>
      </c>
      <c r="D55" s="244">
        <f t="shared" si="32"/>
        <v>2.1692740630816248E-2</v>
      </c>
      <c r="E55" s="245">
        <f>+'TERRITORIO INEGI 2020'!B42</f>
        <v>322.8</v>
      </c>
      <c r="F55" s="246">
        <f t="shared" si="43"/>
        <v>5.0314543833506866E-3</v>
      </c>
      <c r="G55" s="247">
        <f t="shared" si="34"/>
        <v>7.5471815750260301E-4</v>
      </c>
      <c r="H55" s="248">
        <f t="shared" si="35"/>
        <v>2.2447458788318851E-2</v>
      </c>
      <c r="I55" s="249">
        <v>19678</v>
      </c>
      <c r="J55" s="78">
        <v>32877</v>
      </c>
      <c r="K55" s="250">
        <f t="shared" si="21"/>
        <v>3.0567247106864034E-2</v>
      </c>
      <c r="L55" s="250">
        <v>1.8363293522999999</v>
      </c>
      <c r="M55" s="250">
        <f t="shared" si="22"/>
        <v>5.6131533081341681E-2</v>
      </c>
      <c r="N55" s="250">
        <f t="shared" si="23"/>
        <v>2.9113036925540774E-2</v>
      </c>
      <c r="O55" s="250">
        <f t="shared" si="24"/>
        <v>2.4746081386709657E-2</v>
      </c>
      <c r="P55" s="250">
        <f t="shared" si="25"/>
        <v>0.59853392949478357</v>
      </c>
      <c r="Q55" s="252">
        <f t="shared" si="26"/>
        <v>7.953469461024678E-3</v>
      </c>
      <c r="R55" s="253">
        <f t="shared" si="27"/>
        <v>1.1930204191537017E-3</v>
      </c>
      <c r="S55" s="254">
        <f t="shared" si="28"/>
        <v>2.5939101805863358E-2</v>
      </c>
      <c r="T55" s="245">
        <v>105243330.84</v>
      </c>
      <c r="U55" s="245">
        <v>21534368.5</v>
      </c>
      <c r="V55" s="255">
        <f t="shared" si="36"/>
        <v>0.20461504142945083</v>
      </c>
      <c r="W55" s="256">
        <f t="shared" si="37"/>
        <v>4406255.7027845606</v>
      </c>
      <c r="X55" s="254">
        <f t="shared" si="29"/>
        <v>2.3280332080971313E-3</v>
      </c>
      <c r="Y55" s="100"/>
      <c r="Z55" s="257">
        <f t="shared" si="30"/>
        <v>4420007.0519507034</v>
      </c>
      <c r="AA55" s="258">
        <f t="shared" si="38"/>
        <v>5107527.4927264843</v>
      </c>
      <c r="AB55" s="258">
        <f t="shared" si="39"/>
        <v>916800.7206516742</v>
      </c>
      <c r="AC55" s="258">
        <f t="shared" si="40"/>
        <v>10444335.265328862</v>
      </c>
      <c r="AD55" s="264">
        <f t="shared" si="41"/>
        <v>8.4917404808356828E-2</v>
      </c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</row>
    <row r="56" spans="1:71" x14ac:dyDescent="0.2">
      <c r="A56" s="107" t="s">
        <v>75</v>
      </c>
      <c r="B56" s="242">
        <f>+'CENSO POB 2020'!C38</f>
        <v>5389</v>
      </c>
      <c r="C56" s="243">
        <f t="shared" si="42"/>
        <v>9.3163696688461914E-4</v>
      </c>
      <c r="D56" s="244">
        <f t="shared" si="32"/>
        <v>7.918914218519263E-4</v>
      </c>
      <c r="E56" s="245">
        <f>+'TERRITORIO INEGI 2020'!B43</f>
        <v>1341</v>
      </c>
      <c r="F56" s="246">
        <f t="shared" si="43"/>
        <v>2.0902045626001457E-2</v>
      </c>
      <c r="G56" s="247">
        <f t="shared" si="34"/>
        <v>3.1353068439002184E-3</v>
      </c>
      <c r="H56" s="248">
        <f t="shared" si="35"/>
        <v>3.9271982657521449E-3</v>
      </c>
      <c r="I56" s="249">
        <v>1611</v>
      </c>
      <c r="J56" s="78">
        <v>1054</v>
      </c>
      <c r="K56" s="250">
        <f t="shared" si="21"/>
        <v>9.7995189496105769E-4</v>
      </c>
      <c r="L56" s="250">
        <v>2.1403267704000002</v>
      </c>
      <c r="M56" s="250">
        <f t="shared" si="22"/>
        <v>2.0974172744893608E-3</v>
      </c>
      <c r="N56" s="250">
        <f t="shared" si="23"/>
        <v>1.0878410620281658E-3</v>
      </c>
      <c r="O56" s="250">
        <f t="shared" si="24"/>
        <v>9.2466490272394091E-4</v>
      </c>
      <c r="P56" s="250">
        <f t="shared" si="25"/>
        <v>1.5284629981024669</v>
      </c>
      <c r="Q56" s="252">
        <f t="shared" si="26"/>
        <v>2.0310600917771596E-2</v>
      </c>
      <c r="R56" s="253">
        <f t="shared" si="27"/>
        <v>3.0465901376657395E-3</v>
      </c>
      <c r="S56" s="254">
        <f t="shared" si="28"/>
        <v>3.9712550403896802E-3</v>
      </c>
      <c r="T56" s="245">
        <v>7778604</v>
      </c>
      <c r="U56" s="245">
        <v>1244367</v>
      </c>
      <c r="V56" s="255">
        <f t="shared" si="36"/>
        <v>0.15997304914866473</v>
      </c>
      <c r="W56" s="256">
        <f t="shared" si="37"/>
        <v>199065.18324997649</v>
      </c>
      <c r="X56" s="254">
        <f t="shared" si="29"/>
        <v>1.0517554777608989E-4</v>
      </c>
      <c r="Y56" s="100"/>
      <c r="Z56" s="257">
        <f t="shared" si="30"/>
        <v>773283.25636868482</v>
      </c>
      <c r="AA56" s="258">
        <f t="shared" si="38"/>
        <v>781958.23630384984</v>
      </c>
      <c r="AB56" s="258">
        <f t="shared" si="39"/>
        <v>41419.090441097658</v>
      </c>
      <c r="AC56" s="258">
        <f t="shared" si="40"/>
        <v>1596660.5831136324</v>
      </c>
      <c r="AD56" s="264">
        <f t="shared" si="41"/>
        <v>1.298160865516205E-2</v>
      </c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</row>
    <row r="57" spans="1:71" x14ac:dyDescent="0.2">
      <c r="A57" s="107" t="s">
        <v>76</v>
      </c>
      <c r="B57" s="242">
        <f>+'CENSO POB 2020'!C47</f>
        <v>2377</v>
      </c>
      <c r="C57" s="243">
        <f t="shared" si="42"/>
        <v>4.1092987015860824E-4</v>
      </c>
      <c r="D57" s="244">
        <f t="shared" si="32"/>
        <v>3.4929038963481702E-4</v>
      </c>
      <c r="E57" s="245">
        <f>+'TERRITORIO INEGI 2020'!B44</f>
        <v>683.1</v>
      </c>
      <c r="F57" s="246">
        <f t="shared" si="43"/>
        <v>1.0647417872573896E-2</v>
      </c>
      <c r="G57" s="247">
        <f t="shared" si="34"/>
        <v>1.5971126808860844E-3</v>
      </c>
      <c r="H57" s="248">
        <f t="shared" si="35"/>
        <v>1.9464030705209014E-3</v>
      </c>
      <c r="I57" s="249">
        <v>1875</v>
      </c>
      <c r="J57" s="78">
        <v>790</v>
      </c>
      <c r="K57" s="250">
        <f t="shared" si="21"/>
        <v>7.3449904840534679E-4</v>
      </c>
      <c r="L57" s="250">
        <v>2.1956719391999999</v>
      </c>
      <c r="M57" s="250">
        <f t="shared" si="22"/>
        <v>1.6127189499527224E-3</v>
      </c>
      <c r="N57" s="250">
        <f t="shared" si="23"/>
        <v>8.3644867266416563E-4</v>
      </c>
      <c r="O57" s="250">
        <f t="shared" si="24"/>
        <v>7.1098137176454077E-4</v>
      </c>
      <c r="P57" s="250">
        <f t="shared" si="25"/>
        <v>2.3734177215189876</v>
      </c>
      <c r="Q57" s="252">
        <f t="shared" si="26"/>
        <v>3.1538571893977414E-2</v>
      </c>
      <c r="R57" s="253">
        <f t="shared" si="27"/>
        <v>4.7307857840966118E-3</v>
      </c>
      <c r="S57" s="254">
        <f t="shared" si="28"/>
        <v>5.4417671558611522E-3</v>
      </c>
      <c r="T57" s="245">
        <v>938475</v>
      </c>
      <c r="U57" s="245">
        <v>290271</v>
      </c>
      <c r="V57" s="255">
        <f t="shared" si="36"/>
        <v>0.30930072724366658</v>
      </c>
      <c r="W57" s="256">
        <f t="shared" si="37"/>
        <v>89781.031397746337</v>
      </c>
      <c r="X57" s="254">
        <f t="shared" si="29"/>
        <v>4.743556358272115E-5</v>
      </c>
      <c r="Y57" s="100"/>
      <c r="Z57" s="257">
        <f t="shared" si="30"/>
        <v>383255.64504957473</v>
      </c>
      <c r="AA57" s="258">
        <f t="shared" si="38"/>
        <v>1071508.7810517095</v>
      </c>
      <c r="AB57" s="258">
        <f t="shared" si="39"/>
        <v>18680.557788393282</v>
      </c>
      <c r="AC57" s="258">
        <f t="shared" si="40"/>
        <v>1473444.9838896776</v>
      </c>
      <c r="AD57" s="264">
        <f t="shared" si="41"/>
        <v>1.197980732916111E-2</v>
      </c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</row>
    <row r="58" spans="1:71" x14ac:dyDescent="0.2">
      <c r="A58" s="107" t="s">
        <v>77</v>
      </c>
      <c r="B58" s="242">
        <f>+'CENSO POB 2020'!C48</f>
        <v>34709</v>
      </c>
      <c r="C58" s="243">
        <f t="shared" si="42"/>
        <v>6.0004059164220159E-3</v>
      </c>
      <c r="D58" s="244">
        <f t="shared" si="32"/>
        <v>5.1003450289587131E-3</v>
      </c>
      <c r="E58" s="245">
        <f>+'TERRITORIO INEGI 2020'!B45</f>
        <v>1541.5</v>
      </c>
      <c r="F58" s="246">
        <f t="shared" si="43"/>
        <v>2.4027220978733218E-2</v>
      </c>
      <c r="G58" s="247">
        <f t="shared" si="34"/>
        <v>3.6040831468099827E-3</v>
      </c>
      <c r="H58" s="248">
        <f t="shared" si="35"/>
        <v>8.7044281757686949E-3</v>
      </c>
      <c r="I58" s="249">
        <v>9838</v>
      </c>
      <c r="J58" s="78">
        <v>7575</v>
      </c>
      <c r="K58" s="250">
        <f t="shared" si="21"/>
        <v>7.0428231540132936E-3</v>
      </c>
      <c r="L58" s="250">
        <v>1.6303971907999999</v>
      </c>
      <c r="M58" s="250">
        <f t="shared" si="22"/>
        <v>1.1482599085604469E-2</v>
      </c>
      <c r="N58" s="250">
        <f t="shared" si="23"/>
        <v>5.9555353796581752E-3</v>
      </c>
      <c r="O58" s="250">
        <f t="shared" si="24"/>
        <v>5.0622050727094489E-3</v>
      </c>
      <c r="P58" s="250">
        <f t="shared" si="25"/>
        <v>1.2987458745874587</v>
      </c>
      <c r="Q58" s="252">
        <f t="shared" si="26"/>
        <v>1.7258061978010494E-2</v>
      </c>
      <c r="R58" s="253">
        <f t="shared" si="27"/>
        <v>2.5887092967015741E-3</v>
      </c>
      <c r="S58" s="254">
        <f t="shared" si="28"/>
        <v>7.6509143694110226E-3</v>
      </c>
      <c r="T58" s="245">
        <v>19310735</v>
      </c>
      <c r="U58" s="245">
        <v>7908079.6500000004</v>
      </c>
      <c r="V58" s="255">
        <f t="shared" si="36"/>
        <v>0.40951727886069589</v>
      </c>
      <c r="W58" s="256">
        <f t="shared" si="37"/>
        <v>3238495.2592816446</v>
      </c>
      <c r="X58" s="254">
        <f t="shared" si="29"/>
        <v>1.7110501560561443E-3</v>
      </c>
      <c r="Y58" s="100"/>
      <c r="Z58" s="257">
        <f t="shared" si="30"/>
        <v>1713941.6217624079</v>
      </c>
      <c r="AA58" s="258">
        <f t="shared" si="38"/>
        <v>1506499.9466338407</v>
      </c>
      <c r="AB58" s="258">
        <f t="shared" si="39"/>
        <v>673827.16478758364</v>
      </c>
      <c r="AC58" s="258">
        <f t="shared" si="40"/>
        <v>3894268.7331838324</v>
      </c>
      <c r="AD58" s="264">
        <f t="shared" si="41"/>
        <v>3.1662253848367426E-2</v>
      </c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</row>
    <row r="59" spans="1:71" x14ac:dyDescent="0.2">
      <c r="A59" s="107" t="s">
        <v>83</v>
      </c>
      <c r="B59" s="242">
        <f>+'CENSO POB 2020'!C54</f>
        <v>1552</v>
      </c>
      <c r="C59" s="243">
        <f t="shared" si="42"/>
        <v>2.6830591438206137E-4</v>
      </c>
      <c r="D59" s="244">
        <f t="shared" si="32"/>
        <v>2.2806002722475217E-4</v>
      </c>
      <c r="E59" s="245">
        <f>+'TERRITORIO INEGI 2020'!B51</f>
        <v>1764.9</v>
      </c>
      <c r="F59" s="246">
        <f t="shared" si="43"/>
        <v>2.7509336558784469E-2</v>
      </c>
      <c r="G59" s="247">
        <f t="shared" si="34"/>
        <v>4.1264004838176705E-3</v>
      </c>
      <c r="H59" s="248">
        <f t="shared" si="35"/>
        <v>4.3544605110424229E-3</v>
      </c>
      <c r="I59" s="249">
        <v>549</v>
      </c>
      <c r="J59" s="78">
        <v>170</v>
      </c>
      <c r="K59" s="250">
        <f t="shared" si="21"/>
        <v>1.5805675725178347E-4</v>
      </c>
      <c r="L59" s="250">
        <v>2.1071899398</v>
      </c>
      <c r="M59" s="250">
        <f t="shared" si="22"/>
        <v>3.3305560879836883E-4</v>
      </c>
      <c r="N59" s="250">
        <f t="shared" si="23"/>
        <v>1.7274176750444833E-4</v>
      </c>
      <c r="O59" s="250">
        <f t="shared" si="24"/>
        <v>1.4683050237878107E-4</v>
      </c>
      <c r="P59" s="250">
        <f t="shared" si="25"/>
        <v>3.2294117647058824</v>
      </c>
      <c r="Q59" s="252">
        <f t="shared" si="26"/>
        <v>4.2913236129057078E-2</v>
      </c>
      <c r="R59" s="253">
        <f t="shared" si="27"/>
        <v>6.4369854193585619E-3</v>
      </c>
      <c r="S59" s="254">
        <f t="shared" si="28"/>
        <v>6.5838159217373425E-3</v>
      </c>
      <c r="T59" s="245">
        <v>4541705</v>
      </c>
      <c r="U59" s="245">
        <v>1178778</v>
      </c>
      <c r="V59" s="255">
        <f t="shared" si="36"/>
        <v>0.25954525888405344</v>
      </c>
      <c r="W59" s="256">
        <f t="shared" si="37"/>
        <v>305946.24117682676</v>
      </c>
      <c r="X59" s="254">
        <f t="shared" si="29"/>
        <v>1.6164586383446471E-4</v>
      </c>
      <c r="Y59" s="100"/>
      <c r="Z59" s="257">
        <f t="shared" si="30"/>
        <v>857413.14185033471</v>
      </c>
      <c r="AA59" s="258">
        <f t="shared" si="38"/>
        <v>1296383.3936502256</v>
      </c>
      <c r="AB59" s="258">
        <f t="shared" si="39"/>
        <v>63657.616196519695</v>
      </c>
      <c r="AC59" s="258">
        <f t="shared" si="40"/>
        <v>2217454.1516970801</v>
      </c>
      <c r="AD59" s="264">
        <f t="shared" si="41"/>
        <v>1.8028955128309297E-2</v>
      </c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</row>
    <row r="60" spans="1:71" x14ac:dyDescent="0.2">
      <c r="A60" s="107" t="s">
        <v>84</v>
      </c>
      <c r="B60" s="242">
        <f>+'CENSO POB 2020'!C55</f>
        <v>3573</v>
      </c>
      <c r="C60" s="243">
        <f t="shared" si="42"/>
        <v>6.1769138665406279E-4</v>
      </c>
      <c r="D60" s="244">
        <f t="shared" si="32"/>
        <v>5.2503767865595338E-4</v>
      </c>
      <c r="E60" s="245">
        <f>+'TERRITORIO INEGI 2020'!B52</f>
        <v>879.3</v>
      </c>
      <c r="F60" s="246">
        <f t="shared" si="43"/>
        <v>1.3705569514498941E-2</v>
      </c>
      <c r="G60" s="247">
        <f t="shared" si="34"/>
        <v>2.0558354271748409E-3</v>
      </c>
      <c r="H60" s="248">
        <f t="shared" si="35"/>
        <v>2.5808731058307942E-3</v>
      </c>
      <c r="I60" s="249">
        <v>1377</v>
      </c>
      <c r="J60" s="78">
        <v>417</v>
      </c>
      <c r="K60" s="250">
        <f t="shared" si="21"/>
        <v>3.8770392808231595E-4</v>
      </c>
      <c r="L60" s="250">
        <v>1.7545098130000001</v>
      </c>
      <c r="M60" s="250">
        <f t="shared" si="22"/>
        <v>6.8023034635906966E-4</v>
      </c>
      <c r="N60" s="250">
        <f t="shared" si="23"/>
        <v>3.5280652610587192E-4</v>
      </c>
      <c r="O60" s="250">
        <f t="shared" si="24"/>
        <v>2.9988554718999113E-4</v>
      </c>
      <c r="P60" s="250">
        <f t="shared" si="25"/>
        <v>3.3021582733812949</v>
      </c>
      <c r="Q60" s="252">
        <f t="shared" si="26"/>
        <v>4.3879910041151653E-2</v>
      </c>
      <c r="R60" s="253">
        <f t="shared" si="27"/>
        <v>6.5819865061727476E-3</v>
      </c>
      <c r="S60" s="254">
        <f t="shared" si="28"/>
        <v>6.8818720533627385E-3</v>
      </c>
      <c r="T60" s="245">
        <v>3020813</v>
      </c>
      <c r="U60" s="245">
        <v>668727</v>
      </c>
      <c r="V60" s="255">
        <f t="shared" si="36"/>
        <v>0.22137318662227684</v>
      </c>
      <c r="W60" s="256">
        <f t="shared" si="37"/>
        <v>148038.22697035532</v>
      </c>
      <c r="X60" s="254">
        <f t="shared" si="29"/>
        <v>7.8215594305389835E-5</v>
      </c>
      <c r="Y60" s="100"/>
      <c r="Z60" s="257">
        <f t="shared" si="30"/>
        <v>508185.68977162876</v>
      </c>
      <c r="AA60" s="258">
        <f t="shared" si="38"/>
        <v>1355072.0058483668</v>
      </c>
      <c r="AB60" s="258">
        <f t="shared" si="39"/>
        <v>30802.014754760556</v>
      </c>
      <c r="AC60" s="258">
        <f t="shared" si="40"/>
        <v>1894059.710374756</v>
      </c>
      <c r="AD60" s="264">
        <f t="shared" si="41"/>
        <v>1.5399604768626498E-2</v>
      </c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</row>
    <row r="61" spans="1:71" x14ac:dyDescent="0.2">
      <c r="A61" s="115" t="s">
        <v>86</v>
      </c>
      <c r="B61" s="269"/>
      <c r="C61" s="270"/>
      <c r="D61" s="271"/>
      <c r="E61" s="272"/>
      <c r="F61" s="273"/>
      <c r="G61" s="274"/>
      <c r="H61" s="275"/>
      <c r="I61" s="276"/>
      <c r="J61" s="277"/>
      <c r="K61" s="277"/>
      <c r="L61" s="277"/>
      <c r="M61" s="265"/>
      <c r="N61" s="265"/>
      <c r="O61" s="265"/>
      <c r="P61" s="265"/>
      <c r="Q61" s="266"/>
      <c r="R61" s="267"/>
      <c r="S61" s="278"/>
      <c r="T61" s="272"/>
      <c r="U61" s="272"/>
      <c r="V61" s="279"/>
      <c r="W61" s="280"/>
      <c r="X61" s="278"/>
      <c r="Y61" s="100"/>
      <c r="Z61" s="281"/>
      <c r="AA61" s="282"/>
      <c r="AB61" s="282"/>
      <c r="AC61" s="282">
        <f>SUM(AC22:AC60)</f>
        <v>122994046.84940422</v>
      </c>
      <c r="AD61" s="283">
        <f>SUM(AD22:AD60)</f>
        <v>1.0000000000000002</v>
      </c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</row>
    <row r="62" spans="1:71" ht="13.5" thickBot="1" x14ac:dyDescent="0.25">
      <c r="A62" s="116" t="s">
        <v>85</v>
      </c>
      <c r="B62" s="284">
        <f>SUM(B8:B60)</f>
        <v>5784442</v>
      </c>
      <c r="C62" s="285">
        <f>SUM(C8:C60)</f>
        <v>0.99999999999999989</v>
      </c>
      <c r="D62" s="286">
        <f>SUM(D8:D60)</f>
        <v>0.85000000000000009</v>
      </c>
      <c r="E62" s="287">
        <f>SUM(E8:E60)</f>
        <v>64156.400000000009</v>
      </c>
      <c r="F62" s="288">
        <f>+E62/$E$62</f>
        <v>1</v>
      </c>
      <c r="G62" s="289">
        <f t="shared" ref="G62:R62" si="44">SUM(G8:G60)</f>
        <v>0.15</v>
      </c>
      <c r="H62" s="290">
        <f t="shared" si="44"/>
        <v>1</v>
      </c>
      <c r="I62" s="342">
        <f t="shared" si="44"/>
        <v>964355</v>
      </c>
      <c r="J62" s="342">
        <f t="shared" si="44"/>
        <v>1075563</v>
      </c>
      <c r="K62" s="292">
        <f t="shared" si="44"/>
        <v>0.99999999999999967</v>
      </c>
      <c r="L62" s="292">
        <f t="shared" si="44"/>
        <v>98.366423307599987</v>
      </c>
      <c r="M62" s="292">
        <f t="shared" si="44"/>
        <v>1.9280548856824231</v>
      </c>
      <c r="N62" s="292">
        <f t="shared" si="44"/>
        <v>1</v>
      </c>
      <c r="O62" s="292">
        <f t="shared" si="44"/>
        <v>0.85000000000000009</v>
      </c>
      <c r="P62" s="292">
        <f t="shared" si="44"/>
        <v>75.254444922162563</v>
      </c>
      <c r="Q62" s="291">
        <f t="shared" si="44"/>
        <v>1</v>
      </c>
      <c r="R62" s="292">
        <f t="shared" si="44"/>
        <v>0.15</v>
      </c>
      <c r="S62" s="293">
        <f t="shared" ref="S62:U62" si="45">SUM(S8:S60)</f>
        <v>0.99999999999999989</v>
      </c>
      <c r="T62" s="131">
        <f t="shared" si="45"/>
        <v>8177497337.8300028</v>
      </c>
      <c r="U62" s="131">
        <f t="shared" si="45"/>
        <v>3783530876.1000009</v>
      </c>
      <c r="V62" s="294">
        <f t="shared" ref="V62" si="46">+U62/$E$62</f>
        <v>58973.553318141297</v>
      </c>
      <c r="W62" s="295">
        <f>SUM(W8:W60)</f>
        <v>1892694523.1963034</v>
      </c>
      <c r="X62" s="293">
        <f>SUM(X8:X60)</f>
        <v>0.99999999999999967</v>
      </c>
      <c r="Y62" s="100"/>
      <c r="Z62" s="296">
        <f>SUM(Z8:Z60)</f>
        <v>196904562.49999985</v>
      </c>
      <c r="AA62" s="297">
        <f>SUM(AA8:AA60)</f>
        <v>196904562.49999994</v>
      </c>
      <c r="AB62" s="297">
        <f>SUM(AB8:AB60)</f>
        <v>393809124.99999976</v>
      </c>
      <c r="AC62" s="297">
        <f>+AC61+AC20</f>
        <v>787618249.99999976</v>
      </c>
      <c r="AD62" s="29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</row>
    <row r="63" spans="1:71" ht="13.5" thickTop="1" x14ac:dyDescent="0.2">
      <c r="A63" s="100" t="s">
        <v>237</v>
      </c>
      <c r="B63" s="100"/>
      <c r="C63" s="100"/>
      <c r="D63" s="156"/>
      <c r="E63" s="100"/>
      <c r="F63" s="157"/>
      <c r="G63" s="156"/>
      <c r="H63" s="158"/>
      <c r="I63" s="100"/>
      <c r="J63" s="100"/>
      <c r="K63" s="100"/>
      <c r="L63" s="100"/>
      <c r="M63" s="100"/>
      <c r="N63" s="100"/>
      <c r="O63" s="100"/>
      <c r="P63" s="100"/>
      <c r="Q63" s="118"/>
      <c r="R63" s="100"/>
      <c r="S63" s="158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</row>
    <row r="64" spans="1:71" ht="15.75" customHeight="1" x14ac:dyDescent="0.2">
      <c r="A64" s="103" t="s">
        <v>170</v>
      </c>
      <c r="B64" s="100"/>
      <c r="C64" s="100"/>
      <c r="D64" s="156"/>
      <c r="E64" s="100"/>
      <c r="F64" s="157"/>
      <c r="G64" s="156"/>
      <c r="H64" s="158"/>
      <c r="I64" s="100"/>
      <c r="J64" s="100"/>
      <c r="K64" s="100"/>
      <c r="L64" s="100"/>
      <c r="M64" s="100"/>
      <c r="N64" s="100"/>
      <c r="O64" s="100"/>
      <c r="P64" s="100"/>
      <c r="Q64" s="118"/>
      <c r="R64" s="100"/>
      <c r="S64" s="158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</row>
    <row r="65" spans="1:71" s="4" customFormat="1" x14ac:dyDescent="0.2">
      <c r="A65" s="100"/>
      <c r="B65" s="100"/>
      <c r="C65" s="100"/>
      <c r="D65" s="156"/>
      <c r="E65" s="100"/>
      <c r="F65" s="100"/>
      <c r="G65" s="156"/>
      <c r="H65" s="158"/>
      <c r="I65" s="100"/>
      <c r="J65" s="100"/>
      <c r="K65" s="100"/>
      <c r="L65" s="100"/>
      <c r="M65" s="100"/>
      <c r="N65" s="100"/>
      <c r="O65" s="100"/>
      <c r="P65" s="100"/>
      <c r="Q65" s="118"/>
      <c r="R65" s="118"/>
      <c r="S65" s="158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</row>
    <row r="66" spans="1:71" x14ac:dyDescent="0.2">
      <c r="A66" s="100"/>
      <c r="B66" s="100"/>
      <c r="C66" s="100"/>
      <c r="D66" s="156"/>
      <c r="E66" s="100"/>
      <c r="F66" s="100"/>
      <c r="G66" s="156"/>
      <c r="H66" s="158"/>
      <c r="I66" s="100"/>
      <c r="J66" s="100"/>
      <c r="K66" s="100"/>
      <c r="L66" s="100"/>
      <c r="M66" s="100"/>
      <c r="N66" s="100"/>
      <c r="O66" s="100"/>
      <c r="P66" s="100"/>
      <c r="Q66" s="118"/>
      <c r="R66" s="100"/>
      <c r="S66" s="158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</row>
    <row r="67" spans="1:71" x14ac:dyDescent="0.2">
      <c r="A67" s="100"/>
      <c r="B67" s="100"/>
      <c r="C67" s="100"/>
      <c r="D67" s="156"/>
      <c r="E67" s="100"/>
      <c r="F67" s="100"/>
      <c r="G67" s="156"/>
      <c r="H67" s="158"/>
      <c r="I67" s="100"/>
      <c r="J67" s="100"/>
      <c r="K67" s="100"/>
      <c r="L67" s="100"/>
      <c r="M67" s="100"/>
      <c r="N67" s="100"/>
      <c r="O67" s="100"/>
      <c r="P67" s="100"/>
      <c r="Q67" s="118"/>
      <c r="R67" s="100"/>
      <c r="S67" s="158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</row>
    <row r="68" spans="1:71" x14ac:dyDescent="0.2">
      <c r="A68" s="100"/>
      <c r="B68" s="100"/>
      <c r="C68" s="100"/>
      <c r="D68" s="156"/>
      <c r="E68" s="100"/>
      <c r="F68" s="100"/>
      <c r="G68" s="156"/>
      <c r="H68" s="158"/>
      <c r="I68" s="100"/>
      <c r="J68" s="100"/>
      <c r="K68" s="100"/>
      <c r="L68" s="100"/>
      <c r="M68" s="100"/>
      <c r="N68" s="100"/>
      <c r="O68" s="100"/>
      <c r="P68" s="100"/>
      <c r="Q68" s="118"/>
      <c r="R68" s="100"/>
      <c r="S68" s="158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</row>
    <row r="69" spans="1:71" x14ac:dyDescent="0.2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18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</row>
    <row r="70" spans="1:71" x14ac:dyDescent="0.2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18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</row>
    <row r="71" spans="1:71" x14ac:dyDescent="0.2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18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</row>
    <row r="72" spans="1:71" x14ac:dyDescent="0.2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18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</row>
    <row r="73" spans="1:71" x14ac:dyDescent="0.2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18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</row>
    <row r="74" spans="1:71" x14ac:dyDescent="0.2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18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</row>
    <row r="75" spans="1:71" x14ac:dyDescent="0.2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18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</row>
    <row r="76" spans="1:71" x14ac:dyDescent="0.2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18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</row>
    <row r="77" spans="1:71" x14ac:dyDescent="0.2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18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</row>
    <row r="78" spans="1:71" x14ac:dyDescent="0.2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18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</row>
    <row r="79" spans="1:71" x14ac:dyDescent="0.2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18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</row>
    <row r="80" spans="1:71" x14ac:dyDescent="0.2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18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</row>
    <row r="81" spans="1:71" x14ac:dyDescent="0.2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18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</row>
    <row r="82" spans="1:71" x14ac:dyDescent="0.2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18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</row>
    <row r="83" spans="1:71" x14ac:dyDescent="0.2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1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</row>
    <row r="84" spans="1:71" x14ac:dyDescent="0.2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1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</row>
    <row r="85" spans="1:71" x14ac:dyDescent="0.2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1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</row>
    <row r="86" spans="1:71" x14ac:dyDescent="0.2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1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</row>
    <row r="87" spans="1:71" x14ac:dyDescent="0.2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1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</row>
    <row r="88" spans="1:71" x14ac:dyDescent="0.2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1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</row>
    <row r="89" spans="1:71" x14ac:dyDescent="0.2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18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</row>
    <row r="90" spans="1:71" x14ac:dyDescent="0.2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18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</row>
    <row r="91" spans="1:71" x14ac:dyDescent="0.2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18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</row>
    <row r="92" spans="1:71" x14ac:dyDescent="0.2">
      <c r="A92" s="100"/>
      <c r="B92" s="100"/>
      <c r="C92" s="100"/>
      <c r="D92" s="156"/>
      <c r="E92" s="100"/>
      <c r="F92" s="100"/>
      <c r="G92" s="156"/>
      <c r="H92" s="158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58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</row>
    <row r="93" spans="1:71" x14ac:dyDescent="0.2">
      <c r="A93" s="100"/>
      <c r="B93" s="100"/>
      <c r="C93" s="100"/>
      <c r="D93" s="156"/>
      <c r="E93" s="100"/>
      <c r="F93" s="100"/>
      <c r="G93" s="156"/>
      <c r="H93" s="158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58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</row>
    <row r="94" spans="1:71" x14ac:dyDescent="0.2">
      <c r="A94" s="100"/>
      <c r="B94" s="100"/>
      <c r="C94" s="100"/>
      <c r="D94" s="156"/>
      <c r="E94" s="100"/>
      <c r="F94" s="100"/>
      <c r="G94" s="156"/>
      <c r="H94" s="158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58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</row>
    <row r="95" spans="1:71" x14ac:dyDescent="0.2">
      <c r="A95" s="100"/>
      <c r="B95" s="100"/>
      <c r="C95" s="100"/>
      <c r="D95" s="156"/>
      <c r="E95" s="100"/>
      <c r="F95" s="100"/>
      <c r="G95" s="156"/>
      <c r="H95" s="158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58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</row>
    <row r="96" spans="1:71" x14ac:dyDescent="0.2">
      <c r="A96" s="100"/>
      <c r="B96" s="100"/>
      <c r="C96" s="100"/>
      <c r="D96" s="156"/>
      <c r="E96" s="100"/>
      <c r="F96" s="100"/>
      <c r="G96" s="156"/>
      <c r="H96" s="158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58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</row>
    <row r="97" spans="1:71" x14ac:dyDescent="0.2">
      <c r="A97" s="100"/>
      <c r="B97" s="100"/>
      <c r="C97" s="100"/>
      <c r="D97" s="156"/>
      <c r="E97" s="100"/>
      <c r="F97" s="100"/>
      <c r="G97" s="156"/>
      <c r="H97" s="158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58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</row>
    <row r="98" spans="1:71" x14ac:dyDescent="0.2">
      <c r="A98" s="100"/>
      <c r="B98" s="100"/>
      <c r="C98" s="100"/>
      <c r="D98" s="156"/>
      <c r="E98" s="100"/>
      <c r="F98" s="100"/>
      <c r="G98" s="156"/>
      <c r="H98" s="158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58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</row>
    <row r="99" spans="1:71" x14ac:dyDescent="0.2">
      <c r="A99" s="100"/>
      <c r="B99" s="100"/>
      <c r="C99" s="100"/>
      <c r="D99" s="156"/>
      <c r="E99" s="100"/>
      <c r="F99" s="100"/>
      <c r="G99" s="156"/>
      <c r="H99" s="158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58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</row>
    <row r="100" spans="1:71" x14ac:dyDescent="0.2">
      <c r="A100" s="100"/>
      <c r="B100" s="100"/>
      <c r="C100" s="100"/>
      <c r="D100" s="156"/>
      <c r="E100" s="100"/>
      <c r="F100" s="100"/>
      <c r="G100" s="156"/>
      <c r="H100" s="158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58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</row>
    <row r="101" spans="1:71" x14ac:dyDescent="0.2">
      <c r="A101" s="100"/>
      <c r="B101" s="100"/>
      <c r="C101" s="100"/>
      <c r="D101" s="156"/>
      <c r="E101" s="100"/>
      <c r="F101" s="100"/>
      <c r="G101" s="156"/>
      <c r="H101" s="158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58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</row>
    <row r="102" spans="1:71" x14ac:dyDescent="0.2">
      <c r="A102" s="100"/>
      <c r="B102" s="100"/>
      <c r="C102" s="100"/>
      <c r="D102" s="156"/>
      <c r="E102" s="100"/>
      <c r="F102" s="100"/>
      <c r="G102" s="156"/>
      <c r="H102" s="158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58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</row>
    <row r="103" spans="1:71" x14ac:dyDescent="0.2">
      <c r="A103" s="100"/>
      <c r="B103" s="100"/>
      <c r="C103" s="100"/>
      <c r="D103" s="156"/>
      <c r="E103" s="100"/>
      <c r="F103" s="100"/>
      <c r="G103" s="156"/>
      <c r="H103" s="158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58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</row>
    <row r="104" spans="1:71" x14ac:dyDescent="0.2">
      <c r="A104" s="100"/>
      <c r="B104" s="100"/>
      <c r="C104" s="100"/>
      <c r="D104" s="156"/>
      <c r="E104" s="100"/>
      <c r="F104" s="100"/>
      <c r="G104" s="156"/>
      <c r="H104" s="158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58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</row>
    <row r="105" spans="1:71" x14ac:dyDescent="0.2">
      <c r="A105" s="100"/>
      <c r="B105" s="100"/>
      <c r="C105" s="100"/>
      <c r="D105" s="156"/>
      <c r="E105" s="100"/>
      <c r="F105" s="100"/>
      <c r="G105" s="156"/>
      <c r="H105" s="158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58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</row>
    <row r="106" spans="1:71" x14ac:dyDescent="0.2">
      <c r="A106" s="100"/>
      <c r="B106" s="100"/>
      <c r="C106" s="100"/>
      <c r="D106" s="156"/>
      <c r="E106" s="100"/>
      <c r="F106" s="100"/>
      <c r="G106" s="156"/>
      <c r="H106" s="158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58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</row>
    <row r="107" spans="1:71" x14ac:dyDescent="0.2">
      <c r="A107" s="100"/>
      <c r="B107" s="100"/>
      <c r="C107" s="100"/>
      <c r="D107" s="156"/>
      <c r="E107" s="100"/>
      <c r="F107" s="100"/>
      <c r="G107" s="156"/>
      <c r="H107" s="158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58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</row>
    <row r="108" spans="1:71" x14ac:dyDescent="0.2">
      <c r="A108" s="100"/>
      <c r="B108" s="100"/>
      <c r="C108" s="100"/>
      <c r="D108" s="156"/>
      <c r="E108" s="100"/>
      <c r="F108" s="100"/>
      <c r="G108" s="156"/>
      <c r="H108" s="158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58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</row>
    <row r="109" spans="1:71" x14ac:dyDescent="0.2">
      <c r="A109" s="100"/>
      <c r="B109" s="100"/>
      <c r="C109" s="100"/>
      <c r="D109" s="156"/>
      <c r="E109" s="100"/>
      <c r="F109" s="100"/>
      <c r="G109" s="156"/>
      <c r="H109" s="158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58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</row>
    <row r="110" spans="1:71" x14ac:dyDescent="0.2">
      <c r="A110" s="100"/>
      <c r="B110" s="100"/>
      <c r="C110" s="100"/>
      <c r="D110" s="156"/>
      <c r="E110" s="100"/>
      <c r="F110" s="100"/>
      <c r="G110" s="156"/>
      <c r="H110" s="158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58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</row>
    <row r="111" spans="1:71" x14ac:dyDescent="0.2">
      <c r="A111" s="100"/>
      <c r="B111" s="100"/>
      <c r="C111" s="100"/>
      <c r="D111" s="156"/>
      <c r="E111" s="100"/>
      <c r="F111" s="100"/>
      <c r="G111" s="156"/>
      <c r="H111" s="158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58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</row>
    <row r="112" spans="1:71" x14ac:dyDescent="0.2">
      <c r="A112" s="100"/>
      <c r="B112" s="100"/>
      <c r="C112" s="100"/>
      <c r="D112" s="156"/>
      <c r="E112" s="100"/>
      <c r="F112" s="100"/>
      <c r="G112" s="156"/>
      <c r="H112" s="158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58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</row>
    <row r="113" spans="1:71" x14ac:dyDescent="0.2">
      <c r="A113" s="100"/>
      <c r="B113" s="100"/>
      <c r="C113" s="100"/>
      <c r="D113" s="156"/>
      <c r="E113" s="100"/>
      <c r="F113" s="100"/>
      <c r="G113" s="156"/>
      <c r="H113" s="158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58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</row>
    <row r="114" spans="1:71" x14ac:dyDescent="0.2">
      <c r="A114" s="100"/>
      <c r="B114" s="100"/>
      <c r="C114" s="100"/>
      <c r="D114" s="156"/>
      <c r="E114" s="100"/>
      <c r="F114" s="100"/>
      <c r="G114" s="156"/>
      <c r="H114" s="158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58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</row>
    <row r="115" spans="1:71" x14ac:dyDescent="0.2">
      <c r="A115" s="100"/>
      <c r="B115" s="100"/>
      <c r="C115" s="100"/>
      <c r="D115" s="156"/>
      <c r="E115" s="100"/>
      <c r="F115" s="100"/>
      <c r="G115" s="156"/>
      <c r="H115" s="158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58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</row>
    <row r="116" spans="1:71" x14ac:dyDescent="0.2">
      <c r="A116" s="100"/>
      <c r="B116" s="100"/>
      <c r="C116" s="100"/>
      <c r="D116" s="156"/>
      <c r="E116" s="100"/>
      <c r="F116" s="100"/>
      <c r="G116" s="156"/>
      <c r="H116" s="158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58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</row>
    <row r="117" spans="1:71" x14ac:dyDescent="0.2">
      <c r="A117" s="100"/>
      <c r="B117" s="100"/>
      <c r="C117" s="100"/>
      <c r="D117" s="156"/>
      <c r="E117" s="100"/>
      <c r="F117" s="100"/>
      <c r="G117" s="156"/>
      <c r="H117" s="158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58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</row>
    <row r="118" spans="1:71" x14ac:dyDescent="0.2">
      <c r="A118" s="100"/>
      <c r="B118" s="100"/>
      <c r="C118" s="100"/>
      <c r="D118" s="156"/>
      <c r="E118" s="100"/>
      <c r="F118" s="100"/>
      <c r="G118" s="156"/>
      <c r="H118" s="158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58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</row>
    <row r="119" spans="1:71" x14ac:dyDescent="0.2">
      <c r="A119" s="100"/>
      <c r="B119" s="100"/>
      <c r="C119" s="100"/>
      <c r="D119" s="156"/>
      <c r="E119" s="100"/>
      <c r="F119" s="100"/>
      <c r="G119" s="156"/>
      <c r="H119" s="158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58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</row>
    <row r="120" spans="1:71" x14ac:dyDescent="0.2">
      <c r="A120" s="100"/>
      <c r="B120" s="100"/>
      <c r="C120" s="100"/>
      <c r="D120" s="156"/>
      <c r="E120" s="100"/>
      <c r="F120" s="100"/>
      <c r="G120" s="156"/>
      <c r="H120" s="158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58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</row>
    <row r="121" spans="1:71" x14ac:dyDescent="0.2">
      <c r="A121" s="100"/>
      <c r="B121" s="100"/>
      <c r="C121" s="100"/>
      <c r="D121" s="156"/>
      <c r="E121" s="100"/>
      <c r="F121" s="100"/>
      <c r="G121" s="156"/>
      <c r="H121" s="158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58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</row>
    <row r="122" spans="1:71" x14ac:dyDescent="0.2">
      <c r="A122" s="100"/>
      <c r="B122" s="100"/>
      <c r="C122" s="100"/>
      <c r="D122" s="156"/>
      <c r="E122" s="100"/>
      <c r="F122" s="100"/>
      <c r="G122" s="156"/>
      <c r="H122" s="158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58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</row>
    <row r="123" spans="1:71" x14ac:dyDescent="0.2">
      <c r="A123" s="100"/>
      <c r="B123" s="100"/>
      <c r="C123" s="100"/>
      <c r="D123" s="156"/>
      <c r="E123" s="100"/>
      <c r="F123" s="100"/>
      <c r="G123" s="156"/>
      <c r="H123" s="158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58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</row>
    <row r="124" spans="1:71" x14ac:dyDescent="0.2">
      <c r="A124" s="100"/>
      <c r="B124" s="100"/>
      <c r="C124" s="100"/>
      <c r="D124" s="156"/>
      <c r="E124" s="100"/>
      <c r="F124" s="100"/>
      <c r="G124" s="156"/>
      <c r="H124" s="158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58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</row>
    <row r="125" spans="1:71" x14ac:dyDescent="0.2">
      <c r="A125" s="100"/>
      <c r="B125" s="100"/>
      <c r="C125" s="100"/>
      <c r="D125" s="156"/>
      <c r="E125" s="100"/>
      <c r="F125" s="100"/>
      <c r="G125" s="156"/>
      <c r="H125" s="158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58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</row>
    <row r="126" spans="1:71" x14ac:dyDescent="0.2">
      <c r="A126" s="100"/>
      <c r="B126" s="100"/>
      <c r="C126" s="100"/>
      <c r="D126" s="156"/>
      <c r="E126" s="100"/>
      <c r="F126" s="100"/>
      <c r="G126" s="156"/>
      <c r="H126" s="158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58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</row>
    <row r="127" spans="1:71" x14ac:dyDescent="0.2">
      <c r="A127" s="100"/>
      <c r="B127" s="100"/>
      <c r="C127" s="100"/>
      <c r="D127" s="156"/>
      <c r="E127" s="100"/>
      <c r="F127" s="100"/>
      <c r="G127" s="156"/>
      <c r="H127" s="158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58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</row>
    <row r="128" spans="1:71" x14ac:dyDescent="0.2">
      <c r="A128" s="100"/>
      <c r="B128" s="100"/>
      <c r="C128" s="100"/>
      <c r="D128" s="156"/>
      <c r="E128" s="100"/>
      <c r="F128" s="100"/>
      <c r="G128" s="156"/>
      <c r="H128" s="158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58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</row>
    <row r="129" spans="1:71" x14ac:dyDescent="0.2">
      <c r="A129" s="100"/>
      <c r="B129" s="100"/>
      <c r="C129" s="100"/>
      <c r="D129" s="156"/>
      <c r="E129" s="100"/>
      <c r="F129" s="100"/>
      <c r="G129" s="156"/>
      <c r="H129" s="158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58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</row>
    <row r="130" spans="1:71" x14ac:dyDescent="0.2">
      <c r="A130" s="100"/>
      <c r="B130" s="100"/>
      <c r="C130" s="100"/>
      <c r="D130" s="156"/>
      <c r="E130" s="100"/>
      <c r="F130" s="100"/>
      <c r="G130" s="156"/>
      <c r="H130" s="158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58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</row>
    <row r="131" spans="1:71" x14ac:dyDescent="0.2">
      <c r="A131" s="100"/>
      <c r="B131" s="100"/>
      <c r="C131" s="100"/>
      <c r="D131" s="156"/>
      <c r="E131" s="100"/>
      <c r="F131" s="100"/>
      <c r="G131" s="156"/>
      <c r="H131" s="158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58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</row>
    <row r="132" spans="1:71" x14ac:dyDescent="0.2">
      <c r="A132" s="100"/>
      <c r="B132" s="100"/>
      <c r="C132" s="100"/>
      <c r="D132" s="156"/>
      <c r="E132" s="100"/>
      <c r="F132" s="100"/>
      <c r="G132" s="156"/>
      <c r="H132" s="158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58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</row>
    <row r="133" spans="1:71" x14ac:dyDescent="0.2">
      <c r="A133" s="100"/>
      <c r="B133" s="100"/>
      <c r="C133" s="100"/>
      <c r="D133" s="156"/>
      <c r="E133" s="100"/>
      <c r="F133" s="100"/>
      <c r="G133" s="156"/>
      <c r="H133" s="158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58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</row>
    <row r="134" spans="1:71" x14ac:dyDescent="0.2">
      <c r="A134" s="100"/>
      <c r="B134" s="100"/>
      <c r="C134" s="100"/>
      <c r="D134" s="156"/>
      <c r="E134" s="100"/>
      <c r="F134" s="100"/>
      <c r="G134" s="156"/>
      <c r="H134" s="158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58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</row>
    <row r="135" spans="1:71" x14ac:dyDescent="0.2">
      <c r="A135" s="100"/>
      <c r="B135" s="100"/>
      <c r="C135" s="100"/>
      <c r="D135" s="156"/>
      <c r="E135" s="100"/>
      <c r="F135" s="100"/>
      <c r="G135" s="156"/>
      <c r="H135" s="158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58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</row>
    <row r="136" spans="1:71" x14ac:dyDescent="0.2">
      <c r="A136" s="100"/>
      <c r="B136" s="100"/>
      <c r="C136" s="100"/>
      <c r="D136" s="156"/>
      <c r="E136" s="100"/>
      <c r="F136" s="100"/>
      <c r="G136" s="156"/>
      <c r="H136" s="158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58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</row>
    <row r="137" spans="1:71" x14ac:dyDescent="0.2">
      <c r="A137" s="100"/>
      <c r="B137" s="100"/>
      <c r="C137" s="100"/>
      <c r="D137" s="156"/>
      <c r="E137" s="100"/>
      <c r="F137" s="100"/>
      <c r="G137" s="156"/>
      <c r="H137" s="158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58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</row>
    <row r="138" spans="1:71" x14ac:dyDescent="0.2">
      <c r="A138" s="100"/>
      <c r="B138" s="100"/>
      <c r="C138" s="100"/>
      <c r="D138" s="156"/>
      <c r="E138" s="100"/>
      <c r="F138" s="100"/>
      <c r="G138" s="156"/>
      <c r="H138" s="158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58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</row>
    <row r="139" spans="1:71" x14ac:dyDescent="0.2">
      <c r="A139" s="100"/>
      <c r="B139" s="100"/>
      <c r="C139" s="100"/>
      <c r="D139" s="156"/>
      <c r="E139" s="100"/>
      <c r="F139" s="100"/>
      <c r="G139" s="156"/>
      <c r="H139" s="158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58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</row>
    <row r="140" spans="1:71" x14ac:dyDescent="0.2">
      <c r="A140" s="100"/>
      <c r="B140" s="100"/>
      <c r="C140" s="100"/>
      <c r="D140" s="156"/>
      <c r="E140" s="100"/>
      <c r="F140" s="100"/>
      <c r="G140" s="156"/>
      <c r="H140" s="158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58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</row>
    <row r="141" spans="1:71" x14ac:dyDescent="0.2">
      <c r="A141" s="100"/>
      <c r="B141" s="100"/>
      <c r="C141" s="100"/>
      <c r="D141" s="156"/>
      <c r="E141" s="100"/>
      <c r="F141" s="100"/>
      <c r="G141" s="156"/>
      <c r="H141" s="158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58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</row>
    <row r="142" spans="1:71" x14ac:dyDescent="0.2">
      <c r="A142" s="100"/>
      <c r="B142" s="100"/>
      <c r="C142" s="100"/>
      <c r="D142" s="156"/>
      <c r="E142" s="100"/>
      <c r="F142" s="100"/>
      <c r="G142" s="156"/>
      <c r="H142" s="158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58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</row>
    <row r="143" spans="1:71" x14ac:dyDescent="0.2">
      <c r="A143" s="100"/>
      <c r="B143" s="100"/>
      <c r="C143" s="100"/>
      <c r="D143" s="156"/>
      <c r="E143" s="100"/>
      <c r="F143" s="100"/>
      <c r="G143" s="156"/>
      <c r="H143" s="158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58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</row>
    <row r="144" spans="1:71" x14ac:dyDescent="0.2">
      <c r="A144" s="100"/>
      <c r="B144" s="100"/>
      <c r="C144" s="100"/>
      <c r="D144" s="156"/>
      <c r="E144" s="100"/>
      <c r="F144" s="100"/>
      <c r="G144" s="156"/>
      <c r="H144" s="158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58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</row>
    <row r="145" spans="1:71" x14ac:dyDescent="0.2">
      <c r="A145" s="100"/>
      <c r="B145" s="100"/>
      <c r="C145" s="100"/>
      <c r="D145" s="156"/>
      <c r="E145" s="100"/>
      <c r="F145" s="100"/>
      <c r="G145" s="156"/>
      <c r="H145" s="158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58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</row>
    <row r="146" spans="1:71" x14ac:dyDescent="0.2">
      <c r="A146" s="100"/>
      <c r="B146" s="100"/>
      <c r="C146" s="100"/>
      <c r="D146" s="156"/>
      <c r="E146" s="100"/>
      <c r="F146" s="100"/>
      <c r="G146" s="156"/>
      <c r="H146" s="158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58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</row>
    <row r="147" spans="1:71" x14ac:dyDescent="0.2">
      <c r="A147" s="100"/>
      <c r="B147" s="100"/>
      <c r="C147" s="100"/>
      <c r="D147" s="156"/>
      <c r="E147" s="100"/>
      <c r="F147" s="100"/>
      <c r="G147" s="156"/>
      <c r="H147" s="158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58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</row>
    <row r="148" spans="1:71" x14ac:dyDescent="0.2">
      <c r="A148" s="100"/>
      <c r="B148" s="100"/>
      <c r="C148" s="100"/>
      <c r="D148" s="156"/>
      <c r="E148" s="100"/>
      <c r="F148" s="100"/>
      <c r="G148" s="156"/>
      <c r="H148" s="158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58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</row>
    <row r="149" spans="1:71" x14ac:dyDescent="0.2">
      <c r="A149" s="100"/>
      <c r="B149" s="100"/>
      <c r="C149" s="100"/>
      <c r="D149" s="156"/>
      <c r="E149" s="100"/>
      <c r="F149" s="100"/>
      <c r="G149" s="156"/>
      <c r="H149" s="158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58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</row>
    <row r="150" spans="1:71" x14ac:dyDescent="0.2">
      <c r="A150" s="100"/>
      <c r="B150" s="100"/>
      <c r="C150" s="100"/>
      <c r="D150" s="156"/>
      <c r="E150" s="100"/>
      <c r="F150" s="100"/>
      <c r="G150" s="156"/>
      <c r="H150" s="158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58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</row>
    <row r="151" spans="1:71" x14ac:dyDescent="0.2">
      <c r="A151" s="100"/>
      <c r="B151" s="100"/>
      <c r="C151" s="100"/>
      <c r="D151" s="156"/>
      <c r="E151" s="100"/>
      <c r="F151" s="100"/>
      <c r="G151" s="156"/>
      <c r="H151" s="158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58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</row>
    <row r="152" spans="1:71" x14ac:dyDescent="0.2">
      <c r="A152" s="100"/>
      <c r="B152" s="100"/>
      <c r="C152" s="100"/>
      <c r="D152" s="156"/>
      <c r="E152" s="100"/>
      <c r="F152" s="100"/>
      <c r="G152" s="156"/>
      <c r="H152" s="158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58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</row>
    <row r="153" spans="1:71" x14ac:dyDescent="0.2">
      <c r="A153" s="100"/>
      <c r="B153" s="100"/>
      <c r="C153" s="100"/>
      <c r="D153" s="156"/>
      <c r="E153" s="100"/>
      <c r="F153" s="100"/>
      <c r="G153" s="156"/>
      <c r="H153" s="158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58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</row>
    <row r="154" spans="1:71" x14ac:dyDescent="0.2">
      <c r="A154" s="100"/>
      <c r="B154" s="100"/>
      <c r="C154" s="100"/>
      <c r="D154" s="156"/>
      <c r="E154" s="100"/>
      <c r="F154" s="100"/>
      <c r="G154" s="156"/>
      <c r="H154" s="158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58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</row>
    <row r="155" spans="1:71" x14ac:dyDescent="0.2">
      <c r="A155" s="100"/>
      <c r="B155" s="100"/>
      <c r="C155" s="100"/>
      <c r="D155" s="156"/>
      <c r="E155" s="100"/>
      <c r="F155" s="100"/>
      <c r="G155" s="156"/>
      <c r="H155" s="158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58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</row>
    <row r="156" spans="1:71" x14ac:dyDescent="0.2">
      <c r="A156" s="100"/>
      <c r="B156" s="100"/>
      <c r="C156" s="100"/>
      <c r="D156" s="156"/>
      <c r="E156" s="100"/>
      <c r="F156" s="100"/>
      <c r="G156" s="156"/>
      <c r="H156" s="158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58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</row>
    <row r="157" spans="1:71" x14ac:dyDescent="0.2">
      <c r="A157" s="100"/>
      <c r="B157" s="100"/>
      <c r="C157" s="100"/>
      <c r="D157" s="156"/>
      <c r="E157" s="100"/>
      <c r="F157" s="100"/>
      <c r="G157" s="156"/>
      <c r="H157" s="158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58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</row>
    <row r="158" spans="1:71" x14ac:dyDescent="0.2">
      <c r="A158" s="100"/>
      <c r="B158" s="100"/>
      <c r="C158" s="100"/>
      <c r="D158" s="156"/>
      <c r="E158" s="100"/>
      <c r="F158" s="100"/>
      <c r="G158" s="156"/>
      <c r="H158" s="158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58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</row>
    <row r="159" spans="1:71" x14ac:dyDescent="0.2">
      <c r="A159" s="100"/>
      <c r="B159" s="100"/>
      <c r="C159" s="100"/>
      <c r="D159" s="156"/>
      <c r="E159" s="100"/>
      <c r="F159" s="100"/>
      <c r="G159" s="156"/>
      <c r="H159" s="158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58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</row>
    <row r="160" spans="1:71" x14ac:dyDescent="0.2">
      <c r="A160" s="100"/>
      <c r="B160" s="100"/>
      <c r="C160" s="100"/>
      <c r="D160" s="156"/>
      <c r="E160" s="100"/>
      <c r="F160" s="100"/>
      <c r="G160" s="156"/>
      <c r="H160" s="158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58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</row>
    <row r="161" spans="1:71" x14ac:dyDescent="0.2">
      <c r="A161" s="100"/>
      <c r="B161" s="100"/>
      <c r="C161" s="100"/>
      <c r="D161" s="156"/>
      <c r="E161" s="100"/>
      <c r="F161" s="100"/>
      <c r="G161" s="156"/>
      <c r="H161" s="158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58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</row>
    <row r="162" spans="1:71" x14ac:dyDescent="0.2">
      <c r="A162" s="100"/>
      <c r="B162" s="100"/>
      <c r="C162" s="100"/>
      <c r="D162" s="156"/>
      <c r="E162" s="100"/>
      <c r="F162" s="100"/>
      <c r="G162" s="156"/>
      <c r="H162" s="158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58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</row>
    <row r="163" spans="1:71" x14ac:dyDescent="0.2">
      <c r="A163" s="100"/>
      <c r="B163" s="100"/>
      <c r="C163" s="100"/>
      <c r="D163" s="156"/>
      <c r="E163" s="100"/>
      <c r="F163" s="100"/>
      <c r="G163" s="156"/>
      <c r="H163" s="158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58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</row>
    <row r="164" spans="1:71" x14ac:dyDescent="0.2">
      <c r="A164" s="100"/>
      <c r="B164" s="100"/>
      <c r="C164" s="100"/>
      <c r="D164" s="156"/>
      <c r="E164" s="100"/>
      <c r="F164" s="100"/>
      <c r="G164" s="156"/>
      <c r="H164" s="158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58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</row>
    <row r="165" spans="1:71" x14ac:dyDescent="0.2">
      <c r="A165" s="100"/>
      <c r="B165" s="100"/>
      <c r="C165" s="100"/>
      <c r="D165" s="156"/>
      <c r="E165" s="100"/>
      <c r="F165" s="100"/>
      <c r="G165" s="156"/>
      <c r="H165" s="158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58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</row>
    <row r="166" spans="1:71" x14ac:dyDescent="0.2">
      <c r="A166" s="100"/>
      <c r="B166" s="100"/>
      <c r="C166" s="100"/>
      <c r="D166" s="156"/>
      <c r="E166" s="100"/>
      <c r="F166" s="100"/>
      <c r="G166" s="156"/>
      <c r="H166" s="158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58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</row>
    <row r="167" spans="1:71" x14ac:dyDescent="0.2">
      <c r="A167" s="100"/>
      <c r="B167" s="100"/>
      <c r="C167" s="100"/>
      <c r="D167" s="156"/>
      <c r="E167" s="100"/>
      <c r="F167" s="100"/>
      <c r="G167" s="156"/>
      <c r="H167" s="158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58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</row>
    <row r="168" spans="1:71" x14ac:dyDescent="0.2">
      <c r="A168" s="100"/>
      <c r="B168" s="100"/>
      <c r="C168" s="100"/>
      <c r="D168" s="156"/>
      <c r="E168" s="100"/>
      <c r="F168" s="100"/>
      <c r="G168" s="156"/>
      <c r="H168" s="158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58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</row>
    <row r="169" spans="1:71" x14ac:dyDescent="0.2">
      <c r="A169" s="100"/>
      <c r="B169" s="100"/>
      <c r="C169" s="100"/>
      <c r="D169" s="156"/>
      <c r="E169" s="100"/>
      <c r="F169" s="100"/>
      <c r="G169" s="156"/>
      <c r="H169" s="158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58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</row>
    <row r="170" spans="1:71" x14ac:dyDescent="0.2">
      <c r="A170" s="100"/>
      <c r="B170" s="100"/>
      <c r="C170" s="100"/>
      <c r="D170" s="156"/>
      <c r="E170" s="100"/>
      <c r="F170" s="100"/>
      <c r="G170" s="156"/>
      <c r="H170" s="158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58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</row>
    <row r="171" spans="1:71" x14ac:dyDescent="0.2">
      <c r="A171" s="100"/>
      <c r="B171" s="100"/>
      <c r="C171" s="100"/>
      <c r="D171" s="156"/>
      <c r="E171" s="100"/>
      <c r="F171" s="100"/>
      <c r="G171" s="156"/>
      <c r="H171" s="158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58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</row>
    <row r="172" spans="1:71" x14ac:dyDescent="0.2">
      <c r="A172" s="100"/>
      <c r="B172" s="100"/>
      <c r="C172" s="100"/>
      <c r="D172" s="156"/>
      <c r="E172" s="100"/>
      <c r="F172" s="100"/>
      <c r="G172" s="156"/>
      <c r="H172" s="158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58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</row>
    <row r="173" spans="1:71" x14ac:dyDescent="0.2">
      <c r="A173" s="100"/>
      <c r="B173" s="100"/>
      <c r="C173" s="100"/>
      <c r="D173" s="156"/>
      <c r="E173" s="100"/>
      <c r="F173" s="100"/>
      <c r="G173" s="156"/>
      <c r="H173" s="158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58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</row>
    <row r="174" spans="1:71" x14ac:dyDescent="0.2">
      <c r="A174" s="100"/>
      <c r="B174" s="100"/>
      <c r="C174" s="100"/>
      <c r="D174" s="156"/>
      <c r="E174" s="100"/>
      <c r="F174" s="100"/>
      <c r="G174" s="156"/>
      <c r="H174" s="158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58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</row>
    <row r="175" spans="1:71" x14ac:dyDescent="0.2">
      <c r="A175" s="100"/>
      <c r="B175" s="100"/>
      <c r="C175" s="100"/>
      <c r="D175" s="156"/>
      <c r="E175" s="100"/>
      <c r="F175" s="100"/>
      <c r="G175" s="156"/>
      <c r="H175" s="158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58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</row>
    <row r="176" spans="1:71" x14ac:dyDescent="0.2">
      <c r="A176" s="100"/>
      <c r="B176" s="100"/>
      <c r="C176" s="100"/>
      <c r="D176" s="156"/>
      <c r="E176" s="100"/>
      <c r="F176" s="100"/>
      <c r="G176" s="156"/>
      <c r="H176" s="158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58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</row>
    <row r="177" spans="1:71" x14ac:dyDescent="0.2">
      <c r="A177" s="100"/>
      <c r="B177" s="100"/>
      <c r="C177" s="100"/>
      <c r="D177" s="156"/>
      <c r="E177" s="100"/>
      <c r="F177" s="100"/>
      <c r="G177" s="156"/>
      <c r="H177" s="158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58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</row>
    <row r="178" spans="1:71" x14ac:dyDescent="0.2">
      <c r="A178" s="100"/>
      <c r="B178" s="100"/>
      <c r="C178" s="100"/>
      <c r="D178" s="156"/>
      <c r="E178" s="100"/>
      <c r="F178" s="100"/>
      <c r="G178" s="156"/>
      <c r="H178" s="158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58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</row>
    <row r="179" spans="1:71" x14ac:dyDescent="0.2">
      <c r="A179" s="100"/>
      <c r="B179" s="100"/>
      <c r="C179" s="100"/>
      <c r="D179" s="156"/>
      <c r="E179" s="100"/>
      <c r="F179" s="100"/>
      <c r="G179" s="156"/>
      <c r="H179" s="158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58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</row>
    <row r="180" spans="1:71" x14ac:dyDescent="0.2">
      <c r="A180" s="100"/>
      <c r="B180" s="100"/>
      <c r="C180" s="100"/>
      <c r="D180" s="156"/>
      <c r="E180" s="100"/>
      <c r="F180" s="100"/>
      <c r="G180" s="156"/>
      <c r="H180" s="158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58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</row>
    <row r="181" spans="1:71" x14ac:dyDescent="0.2">
      <c r="A181" s="100"/>
      <c r="B181" s="100"/>
      <c r="C181" s="100"/>
      <c r="D181" s="156"/>
      <c r="E181" s="100"/>
      <c r="F181" s="100"/>
      <c r="G181" s="156"/>
      <c r="H181" s="158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58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</row>
    <row r="182" spans="1:71" x14ac:dyDescent="0.2">
      <c r="A182" s="100"/>
      <c r="B182" s="100"/>
      <c r="C182" s="100"/>
      <c r="D182" s="156"/>
      <c r="E182" s="100"/>
      <c r="F182" s="100"/>
      <c r="G182" s="156"/>
      <c r="H182" s="158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58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</row>
    <row r="183" spans="1:71" x14ac:dyDescent="0.2">
      <c r="A183" s="100"/>
      <c r="B183" s="100"/>
      <c r="C183" s="100"/>
      <c r="D183" s="156"/>
      <c r="E183" s="100"/>
      <c r="F183" s="100"/>
      <c r="G183" s="156"/>
      <c r="H183" s="158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58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</row>
    <row r="184" spans="1:71" x14ac:dyDescent="0.2">
      <c r="A184" s="100"/>
      <c r="B184" s="100"/>
      <c r="C184" s="100"/>
      <c r="D184" s="156"/>
      <c r="E184" s="100"/>
      <c r="F184" s="100"/>
      <c r="G184" s="156"/>
      <c r="H184" s="158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58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</row>
    <row r="185" spans="1:71" x14ac:dyDescent="0.2">
      <c r="A185" s="100"/>
      <c r="B185" s="100"/>
      <c r="C185" s="100"/>
      <c r="D185" s="156"/>
      <c r="E185" s="100"/>
      <c r="F185" s="100"/>
      <c r="G185" s="156"/>
      <c r="H185" s="158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58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</row>
    <row r="186" spans="1:71" x14ac:dyDescent="0.2">
      <c r="A186" s="100"/>
      <c r="B186" s="100"/>
      <c r="C186" s="100"/>
      <c r="D186" s="156"/>
      <c r="E186" s="100"/>
      <c r="F186" s="100"/>
      <c r="G186" s="156"/>
      <c r="H186" s="158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58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</row>
    <row r="187" spans="1:71" x14ac:dyDescent="0.2">
      <c r="A187" s="100"/>
      <c r="B187" s="100"/>
      <c r="C187" s="100"/>
      <c r="D187" s="156"/>
      <c r="E187" s="100"/>
      <c r="F187" s="100"/>
      <c r="G187" s="156"/>
      <c r="H187" s="158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58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</row>
    <row r="188" spans="1:71" x14ac:dyDescent="0.2">
      <c r="A188" s="100"/>
      <c r="B188" s="100"/>
      <c r="C188" s="100"/>
      <c r="D188" s="156"/>
      <c r="E188" s="100"/>
      <c r="F188" s="100"/>
      <c r="G188" s="156"/>
      <c r="H188" s="158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58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</row>
    <row r="189" spans="1:71" x14ac:dyDescent="0.2">
      <c r="A189" s="100"/>
      <c r="B189" s="100"/>
      <c r="C189" s="100"/>
      <c r="D189" s="156"/>
      <c r="E189" s="100"/>
      <c r="F189" s="100"/>
      <c r="G189" s="156"/>
      <c r="H189" s="158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58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</row>
    <row r="190" spans="1:71" x14ac:dyDescent="0.2">
      <c r="A190" s="100"/>
      <c r="B190" s="100"/>
      <c r="C190" s="100"/>
      <c r="D190" s="156"/>
      <c r="E190" s="100"/>
      <c r="F190" s="100"/>
      <c r="G190" s="156"/>
      <c r="H190" s="158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58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</row>
    <row r="191" spans="1:71" x14ac:dyDescent="0.2">
      <c r="A191" s="100"/>
      <c r="B191" s="100"/>
      <c r="C191" s="100"/>
      <c r="D191" s="156"/>
      <c r="E191" s="100"/>
      <c r="F191" s="100"/>
      <c r="G191" s="156"/>
      <c r="H191" s="158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58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</row>
    <row r="192" spans="1:71" x14ac:dyDescent="0.2">
      <c r="A192" s="100"/>
      <c r="B192" s="100"/>
      <c r="C192" s="100"/>
      <c r="D192" s="156"/>
      <c r="E192" s="100"/>
      <c r="F192" s="100"/>
      <c r="G192" s="156"/>
      <c r="H192" s="158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58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</row>
    <row r="193" spans="1:71" x14ac:dyDescent="0.2">
      <c r="A193" s="100"/>
      <c r="B193" s="100"/>
      <c r="C193" s="100"/>
      <c r="D193" s="156"/>
      <c r="E193" s="100"/>
      <c r="F193" s="100"/>
      <c r="G193" s="156"/>
      <c r="H193" s="158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58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</row>
    <row r="194" spans="1:71" x14ac:dyDescent="0.2">
      <c r="A194" s="100"/>
      <c r="B194" s="100"/>
      <c r="C194" s="100"/>
      <c r="D194" s="156"/>
      <c r="E194" s="100"/>
      <c r="F194" s="100"/>
      <c r="G194" s="156"/>
      <c r="H194" s="158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58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</row>
    <row r="195" spans="1:71" x14ac:dyDescent="0.2">
      <c r="A195" s="100"/>
      <c r="B195" s="100"/>
      <c r="C195" s="100"/>
      <c r="D195" s="156"/>
      <c r="E195" s="100"/>
      <c r="F195" s="100"/>
      <c r="G195" s="156"/>
      <c r="H195" s="158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58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</row>
    <row r="196" spans="1:71" x14ac:dyDescent="0.2">
      <c r="A196" s="100"/>
      <c r="B196" s="100"/>
      <c r="C196" s="100"/>
      <c r="D196" s="156"/>
      <c r="E196" s="100"/>
      <c r="F196" s="100"/>
      <c r="G196" s="156"/>
      <c r="H196" s="158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58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</row>
    <row r="197" spans="1:71" x14ac:dyDescent="0.2">
      <c r="A197" s="100"/>
      <c r="B197" s="100"/>
      <c r="C197" s="100"/>
      <c r="D197" s="156"/>
      <c r="E197" s="100"/>
      <c r="F197" s="100"/>
      <c r="G197" s="156"/>
      <c r="H197" s="158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58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</row>
    <row r="198" spans="1:71" x14ac:dyDescent="0.2">
      <c r="A198" s="100"/>
      <c r="B198" s="100"/>
      <c r="C198" s="100"/>
      <c r="D198" s="156"/>
      <c r="E198" s="100"/>
      <c r="F198" s="100"/>
      <c r="G198" s="156"/>
      <c r="H198" s="158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58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</row>
    <row r="199" spans="1:71" x14ac:dyDescent="0.2">
      <c r="A199" s="100"/>
      <c r="B199" s="100"/>
      <c r="C199" s="100"/>
      <c r="D199" s="156"/>
      <c r="E199" s="100"/>
      <c r="F199" s="100"/>
      <c r="G199" s="156"/>
      <c r="H199" s="158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58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</row>
    <row r="200" spans="1:71" x14ac:dyDescent="0.2">
      <c r="A200" s="100"/>
      <c r="B200" s="100"/>
      <c r="C200" s="100"/>
      <c r="D200" s="156"/>
      <c r="E200" s="100"/>
      <c r="F200" s="100"/>
      <c r="G200" s="156"/>
      <c r="H200" s="158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58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</row>
    <row r="201" spans="1:71" x14ac:dyDescent="0.2">
      <c r="A201" s="100"/>
      <c r="B201" s="100"/>
      <c r="C201" s="100"/>
      <c r="D201" s="156"/>
      <c r="E201" s="100"/>
      <c r="F201" s="100"/>
      <c r="G201" s="156"/>
      <c r="H201" s="158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58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</row>
    <row r="202" spans="1:71" x14ac:dyDescent="0.2">
      <c r="A202" s="100"/>
      <c r="B202" s="100"/>
      <c r="C202" s="100"/>
      <c r="D202" s="156"/>
      <c r="E202" s="100"/>
      <c r="F202" s="100"/>
      <c r="G202" s="156"/>
      <c r="H202" s="158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58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</row>
    <row r="203" spans="1:71" x14ac:dyDescent="0.2">
      <c r="A203" s="100"/>
      <c r="B203" s="100"/>
      <c r="C203" s="100"/>
      <c r="D203" s="156"/>
      <c r="E203" s="100"/>
      <c r="F203" s="100"/>
      <c r="G203" s="156"/>
      <c r="H203" s="158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58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</row>
    <row r="204" spans="1:71" x14ac:dyDescent="0.2">
      <c r="A204" s="100"/>
      <c r="B204" s="100"/>
      <c r="C204" s="100"/>
      <c r="D204" s="156"/>
      <c r="E204" s="100"/>
      <c r="F204" s="100"/>
      <c r="G204" s="156"/>
      <c r="H204" s="158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58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</row>
    <row r="205" spans="1:71" x14ac:dyDescent="0.2">
      <c r="A205" s="100"/>
      <c r="B205" s="100"/>
      <c r="C205" s="100"/>
      <c r="D205" s="156"/>
      <c r="E205" s="100"/>
      <c r="F205" s="100"/>
      <c r="G205" s="156"/>
      <c r="H205" s="158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58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</row>
    <row r="206" spans="1:71" x14ac:dyDescent="0.2">
      <c r="A206" s="100"/>
      <c r="B206" s="100"/>
      <c r="C206" s="100"/>
      <c r="D206" s="156"/>
      <c r="E206" s="100"/>
      <c r="F206" s="100"/>
      <c r="G206" s="156"/>
      <c r="H206" s="158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58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</row>
    <row r="207" spans="1:71" x14ac:dyDescent="0.2">
      <c r="A207" s="100"/>
      <c r="B207" s="100"/>
      <c r="C207" s="100"/>
      <c r="D207" s="156"/>
      <c r="E207" s="100"/>
      <c r="F207" s="100"/>
      <c r="G207" s="156"/>
      <c r="H207" s="158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58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</row>
    <row r="208" spans="1:71" x14ac:dyDescent="0.2">
      <c r="A208" s="100"/>
      <c r="B208" s="100"/>
      <c r="C208" s="100"/>
      <c r="D208" s="156"/>
      <c r="E208" s="100"/>
      <c r="F208" s="100"/>
      <c r="G208" s="156"/>
      <c r="H208" s="158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58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</row>
    <row r="209" spans="1:71" x14ac:dyDescent="0.2">
      <c r="A209" s="100"/>
      <c r="B209" s="100"/>
      <c r="C209" s="100"/>
      <c r="D209" s="156"/>
      <c r="E209" s="100"/>
      <c r="F209" s="100"/>
      <c r="G209" s="156"/>
      <c r="H209" s="158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58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</row>
    <row r="210" spans="1:71" x14ac:dyDescent="0.2">
      <c r="A210" s="100"/>
      <c r="B210" s="100"/>
      <c r="C210" s="100"/>
      <c r="D210" s="156"/>
      <c r="E210" s="100"/>
      <c r="F210" s="100"/>
      <c r="G210" s="156"/>
      <c r="H210" s="158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58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</row>
    <row r="211" spans="1:71" x14ac:dyDescent="0.2">
      <c r="A211" s="100"/>
      <c r="B211" s="100"/>
      <c r="C211" s="100"/>
      <c r="D211" s="156"/>
      <c r="E211" s="100"/>
      <c r="F211" s="100"/>
      <c r="G211" s="156"/>
      <c r="H211" s="158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58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</row>
    <row r="212" spans="1:71" x14ac:dyDescent="0.2">
      <c r="A212" s="100"/>
      <c r="B212" s="100"/>
      <c r="C212" s="100"/>
      <c r="D212" s="156"/>
      <c r="E212" s="100"/>
      <c r="F212" s="100"/>
      <c r="G212" s="156"/>
      <c r="H212" s="158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58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</row>
    <row r="213" spans="1:71" x14ac:dyDescent="0.2">
      <c r="A213" s="100"/>
      <c r="B213" s="100"/>
      <c r="C213" s="100"/>
      <c r="D213" s="156"/>
      <c r="E213" s="100"/>
      <c r="F213" s="100"/>
      <c r="G213" s="156"/>
      <c r="H213" s="158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58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</row>
    <row r="214" spans="1:71" x14ac:dyDescent="0.2">
      <c r="A214" s="100"/>
      <c r="B214" s="100"/>
      <c r="C214" s="100"/>
      <c r="D214" s="156"/>
      <c r="E214" s="100"/>
      <c r="F214" s="100"/>
      <c r="G214" s="156"/>
      <c r="H214" s="158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58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</row>
    <row r="215" spans="1:71" x14ac:dyDescent="0.2">
      <c r="A215" s="100"/>
      <c r="B215" s="100"/>
      <c r="C215" s="100"/>
      <c r="D215" s="156"/>
      <c r="E215" s="100"/>
      <c r="F215" s="100"/>
      <c r="G215" s="156"/>
      <c r="H215" s="158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58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</row>
    <row r="216" spans="1:71" x14ac:dyDescent="0.2">
      <c r="A216" s="100"/>
      <c r="B216" s="100"/>
      <c r="C216" s="100"/>
      <c r="D216" s="156"/>
      <c r="E216" s="100"/>
      <c r="F216" s="100"/>
      <c r="G216" s="156"/>
      <c r="H216" s="158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58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</row>
    <row r="217" spans="1:71" x14ac:dyDescent="0.2">
      <c r="A217" s="100"/>
      <c r="B217" s="100"/>
      <c r="C217" s="100"/>
      <c r="D217" s="156"/>
      <c r="E217" s="100"/>
      <c r="F217" s="100"/>
      <c r="G217" s="156"/>
      <c r="H217" s="158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58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</row>
    <row r="218" spans="1:71" x14ac:dyDescent="0.2">
      <c r="A218" s="100"/>
      <c r="B218" s="100"/>
      <c r="C218" s="100"/>
      <c r="D218" s="156"/>
      <c r="E218" s="100"/>
      <c r="F218" s="100"/>
      <c r="G218" s="156"/>
      <c r="H218" s="158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58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</row>
    <row r="219" spans="1:71" x14ac:dyDescent="0.2">
      <c r="A219" s="100"/>
      <c r="B219" s="100"/>
      <c r="C219" s="100"/>
      <c r="D219" s="156"/>
      <c r="E219" s="100"/>
      <c r="F219" s="100"/>
      <c r="G219" s="156"/>
      <c r="H219" s="158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58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</row>
    <row r="220" spans="1:71" x14ac:dyDescent="0.2">
      <c r="A220" s="100"/>
      <c r="B220" s="100"/>
      <c r="C220" s="100"/>
      <c r="D220" s="156"/>
      <c r="E220" s="100"/>
      <c r="F220" s="100"/>
      <c r="G220" s="156"/>
      <c r="H220" s="158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58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</row>
    <row r="221" spans="1:71" x14ac:dyDescent="0.2">
      <c r="A221" s="100"/>
      <c r="B221" s="100"/>
      <c r="C221" s="100"/>
      <c r="D221" s="156"/>
      <c r="E221" s="100"/>
      <c r="F221" s="100"/>
      <c r="G221" s="156"/>
      <c r="H221" s="158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58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</row>
    <row r="222" spans="1:71" x14ac:dyDescent="0.2">
      <c r="A222" s="100"/>
      <c r="B222" s="100"/>
      <c r="C222" s="100"/>
      <c r="D222" s="156"/>
      <c r="E222" s="100"/>
      <c r="F222" s="100"/>
      <c r="G222" s="156"/>
      <c r="H222" s="158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58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</row>
    <row r="223" spans="1:71" x14ac:dyDescent="0.2">
      <c r="A223" s="100"/>
      <c r="B223" s="100"/>
      <c r="C223" s="100"/>
      <c r="D223" s="156"/>
      <c r="E223" s="100"/>
      <c r="F223" s="100"/>
      <c r="G223" s="156"/>
      <c r="H223" s="158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58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</row>
    <row r="224" spans="1:71" x14ac:dyDescent="0.2">
      <c r="A224" s="100"/>
      <c r="B224" s="100"/>
      <c r="C224" s="100"/>
      <c r="D224" s="156"/>
      <c r="E224" s="100"/>
      <c r="F224" s="100"/>
      <c r="G224" s="156"/>
      <c r="H224" s="158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58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</row>
    <row r="225" spans="1:71" x14ac:dyDescent="0.2">
      <c r="A225" s="100"/>
      <c r="B225" s="100"/>
      <c r="C225" s="100"/>
      <c r="D225" s="156"/>
      <c r="E225" s="100"/>
      <c r="F225" s="100"/>
      <c r="G225" s="156"/>
      <c r="H225" s="158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58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</row>
    <row r="226" spans="1:71" x14ac:dyDescent="0.2">
      <c r="A226" s="100"/>
      <c r="B226" s="100"/>
      <c r="C226" s="100"/>
      <c r="D226" s="156"/>
      <c r="E226" s="100"/>
      <c r="F226" s="100"/>
      <c r="G226" s="156"/>
      <c r="H226" s="158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58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</row>
    <row r="227" spans="1:71" x14ac:dyDescent="0.2">
      <c r="A227" s="100"/>
      <c r="B227" s="100"/>
      <c r="C227" s="100"/>
      <c r="D227" s="156"/>
      <c r="E227" s="100"/>
      <c r="F227" s="100"/>
      <c r="G227" s="156"/>
      <c r="H227" s="158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58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</row>
    <row r="228" spans="1:71" x14ac:dyDescent="0.2">
      <c r="A228" s="100"/>
      <c r="B228" s="100"/>
      <c r="C228" s="100"/>
      <c r="D228" s="156"/>
      <c r="E228" s="100"/>
      <c r="F228" s="100"/>
      <c r="G228" s="156"/>
      <c r="H228" s="158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58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</row>
    <row r="229" spans="1:71" x14ac:dyDescent="0.2">
      <c r="A229" s="100"/>
      <c r="B229" s="100"/>
      <c r="C229" s="100"/>
      <c r="D229" s="156"/>
      <c r="E229" s="100"/>
      <c r="F229" s="100"/>
      <c r="G229" s="156"/>
      <c r="H229" s="158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58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</row>
    <row r="230" spans="1:71" x14ac:dyDescent="0.2">
      <c r="A230" s="100"/>
      <c r="B230" s="100"/>
      <c r="C230" s="100"/>
      <c r="D230" s="156"/>
      <c r="E230" s="100"/>
      <c r="F230" s="100"/>
      <c r="G230" s="156"/>
      <c r="H230" s="158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58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</row>
    <row r="231" spans="1:71" x14ac:dyDescent="0.2">
      <c r="A231" s="100"/>
      <c r="B231" s="100"/>
      <c r="C231" s="100"/>
      <c r="D231" s="156"/>
      <c r="E231" s="100"/>
      <c r="F231" s="100"/>
      <c r="G231" s="156"/>
      <c r="H231" s="158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58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</row>
    <row r="232" spans="1:71" x14ac:dyDescent="0.2">
      <c r="A232" s="100"/>
      <c r="B232" s="100"/>
      <c r="C232" s="100"/>
      <c r="D232" s="156"/>
      <c r="E232" s="100"/>
      <c r="F232" s="100"/>
      <c r="G232" s="156"/>
      <c r="H232" s="158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58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</row>
    <row r="233" spans="1:71" x14ac:dyDescent="0.2">
      <c r="A233" s="100"/>
      <c r="B233" s="100"/>
      <c r="C233" s="100"/>
      <c r="D233" s="156"/>
      <c r="E233" s="100"/>
      <c r="F233" s="100"/>
      <c r="G233" s="156"/>
      <c r="H233" s="158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58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</row>
    <row r="234" spans="1:71" x14ac:dyDescent="0.2">
      <c r="A234" s="100"/>
      <c r="B234" s="100"/>
      <c r="C234" s="100"/>
      <c r="D234" s="156"/>
      <c r="E234" s="100"/>
      <c r="F234" s="100"/>
      <c r="G234" s="156"/>
      <c r="H234" s="158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58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</row>
    <row r="235" spans="1:71" x14ac:dyDescent="0.2">
      <c r="A235" s="100"/>
      <c r="B235" s="100"/>
      <c r="C235" s="100"/>
      <c r="D235" s="156"/>
      <c r="E235" s="100"/>
      <c r="F235" s="100"/>
      <c r="G235" s="156"/>
      <c r="H235" s="158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58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</row>
    <row r="236" spans="1:71" x14ac:dyDescent="0.2">
      <c r="A236" s="100"/>
      <c r="B236" s="100"/>
      <c r="C236" s="100"/>
      <c r="D236" s="156"/>
      <c r="E236" s="100"/>
      <c r="F236" s="100"/>
      <c r="G236" s="156"/>
      <c r="H236" s="158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58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</row>
    <row r="237" spans="1:71" x14ac:dyDescent="0.2">
      <c r="A237" s="100"/>
      <c r="B237" s="100"/>
      <c r="C237" s="100"/>
      <c r="D237" s="156"/>
      <c r="E237" s="100"/>
      <c r="F237" s="100"/>
      <c r="G237" s="156"/>
      <c r="H237" s="158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58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</row>
    <row r="238" spans="1:71" x14ac:dyDescent="0.2">
      <c r="A238" s="100"/>
      <c r="B238" s="100"/>
      <c r="C238" s="100"/>
      <c r="D238" s="156"/>
      <c r="E238" s="100"/>
      <c r="F238" s="100"/>
      <c r="G238" s="156"/>
      <c r="H238" s="158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58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</row>
    <row r="239" spans="1:71" x14ac:dyDescent="0.2">
      <c r="A239" s="100"/>
      <c r="B239" s="100"/>
      <c r="C239" s="100"/>
      <c r="D239" s="156"/>
      <c r="E239" s="100"/>
      <c r="F239" s="100"/>
      <c r="G239" s="156"/>
      <c r="H239" s="158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58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</row>
    <row r="240" spans="1:71" x14ac:dyDescent="0.2">
      <c r="A240" s="100"/>
      <c r="B240" s="100"/>
      <c r="C240" s="100"/>
      <c r="D240" s="156"/>
      <c r="E240" s="100"/>
      <c r="F240" s="100"/>
      <c r="G240" s="156"/>
      <c r="H240" s="158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58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</row>
    <row r="241" spans="1:71" x14ac:dyDescent="0.2">
      <c r="A241" s="100"/>
      <c r="B241" s="100"/>
      <c r="C241" s="100"/>
      <c r="D241" s="156"/>
      <c r="E241" s="100"/>
      <c r="F241" s="100"/>
      <c r="G241" s="156"/>
      <c r="H241" s="158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58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</row>
    <row r="242" spans="1:71" x14ac:dyDescent="0.2">
      <c r="A242" s="100"/>
      <c r="B242" s="100"/>
      <c r="C242" s="100"/>
      <c r="D242" s="156"/>
      <c r="E242" s="100"/>
      <c r="F242" s="100"/>
      <c r="G242" s="156"/>
      <c r="H242" s="158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58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</row>
    <row r="243" spans="1:71" x14ac:dyDescent="0.2">
      <c r="A243" s="100"/>
      <c r="B243" s="100"/>
      <c r="C243" s="100"/>
      <c r="D243" s="156"/>
      <c r="E243" s="100"/>
      <c r="F243" s="100"/>
      <c r="G243" s="156"/>
      <c r="H243" s="158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58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</row>
    <row r="244" spans="1:71" x14ac:dyDescent="0.2">
      <c r="A244" s="100"/>
      <c r="B244" s="100"/>
      <c r="C244" s="100"/>
      <c r="D244" s="156"/>
      <c r="E244" s="100"/>
      <c r="F244" s="100"/>
      <c r="G244" s="156"/>
      <c r="H244" s="158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58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</row>
    <row r="245" spans="1:71" x14ac:dyDescent="0.2">
      <c r="A245" s="100"/>
      <c r="B245" s="100"/>
      <c r="C245" s="100"/>
      <c r="D245" s="156"/>
      <c r="E245" s="100"/>
      <c r="F245" s="100"/>
      <c r="G245" s="156"/>
      <c r="H245" s="158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58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</row>
    <row r="246" spans="1:71" x14ac:dyDescent="0.2">
      <c r="A246" s="100"/>
      <c r="B246" s="100"/>
      <c r="C246" s="100"/>
      <c r="D246" s="156"/>
      <c r="E246" s="100"/>
      <c r="F246" s="100"/>
      <c r="G246" s="156"/>
      <c r="H246" s="158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58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</row>
    <row r="247" spans="1:71" x14ac:dyDescent="0.2">
      <c r="A247" s="100"/>
      <c r="B247" s="100"/>
      <c r="C247" s="100"/>
      <c r="D247" s="156"/>
      <c r="E247" s="100"/>
      <c r="F247" s="100"/>
      <c r="G247" s="156"/>
      <c r="H247" s="158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58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</row>
    <row r="248" spans="1:71" x14ac:dyDescent="0.2">
      <c r="A248" s="100"/>
      <c r="B248" s="100"/>
      <c r="C248" s="100"/>
      <c r="D248" s="156"/>
      <c r="E248" s="100"/>
      <c r="F248" s="100"/>
      <c r="G248" s="156"/>
      <c r="H248" s="158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58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</row>
    <row r="249" spans="1:71" x14ac:dyDescent="0.2">
      <c r="A249" s="100"/>
      <c r="B249" s="100"/>
      <c r="C249" s="100"/>
      <c r="D249" s="156"/>
      <c r="E249" s="100"/>
      <c r="F249" s="100"/>
      <c r="G249" s="156"/>
      <c r="H249" s="158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58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</row>
    <row r="250" spans="1:71" x14ac:dyDescent="0.2">
      <c r="A250" s="100"/>
      <c r="B250" s="100"/>
      <c r="C250" s="100"/>
      <c r="D250" s="156"/>
      <c r="E250" s="100"/>
      <c r="F250" s="100"/>
      <c r="G250" s="156"/>
      <c r="H250" s="158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58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</row>
    <row r="251" spans="1:71" x14ac:dyDescent="0.2">
      <c r="A251" s="100"/>
      <c r="B251" s="100"/>
      <c r="C251" s="100"/>
      <c r="D251" s="156"/>
      <c r="E251" s="100"/>
      <c r="F251" s="100"/>
      <c r="G251" s="156"/>
      <c r="H251" s="158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58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</row>
    <row r="252" spans="1:71" x14ac:dyDescent="0.2">
      <c r="A252" s="100"/>
      <c r="B252" s="100"/>
      <c r="C252" s="100"/>
      <c r="D252" s="156"/>
      <c r="E252" s="100"/>
      <c r="F252" s="100"/>
      <c r="G252" s="156"/>
      <c r="H252" s="158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58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</row>
    <row r="253" spans="1:71" x14ac:dyDescent="0.2">
      <c r="A253" s="100"/>
      <c r="B253" s="100"/>
      <c r="C253" s="100"/>
      <c r="D253" s="156"/>
      <c r="E253" s="100"/>
      <c r="F253" s="100"/>
      <c r="G253" s="156"/>
      <c r="H253" s="158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58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</row>
    <row r="254" spans="1:71" x14ac:dyDescent="0.2">
      <c r="A254" s="100"/>
      <c r="B254" s="100"/>
      <c r="C254" s="100"/>
      <c r="D254" s="156"/>
      <c r="E254" s="100"/>
      <c r="F254" s="100"/>
      <c r="G254" s="156"/>
      <c r="H254" s="158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58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</row>
    <row r="255" spans="1:71" x14ac:dyDescent="0.2">
      <c r="A255" s="100"/>
      <c r="B255" s="100"/>
      <c r="C255" s="100"/>
      <c r="D255" s="156"/>
      <c r="E255" s="100"/>
      <c r="F255" s="100"/>
      <c r="G255" s="156"/>
      <c r="H255" s="158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58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</row>
    <row r="256" spans="1:71" x14ac:dyDescent="0.2">
      <c r="A256" s="100"/>
      <c r="B256" s="100"/>
      <c r="C256" s="100"/>
      <c r="D256" s="156"/>
      <c r="E256" s="100"/>
      <c r="F256" s="100"/>
      <c r="G256" s="156"/>
      <c r="H256" s="158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58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</row>
    <row r="257" spans="1:71" x14ac:dyDescent="0.2">
      <c r="A257" s="100"/>
      <c r="B257" s="100"/>
      <c r="C257" s="100"/>
      <c r="D257" s="156"/>
      <c r="E257" s="100"/>
      <c r="F257" s="100"/>
      <c r="G257" s="156"/>
      <c r="H257" s="158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58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</row>
    <row r="258" spans="1:71" x14ac:dyDescent="0.2">
      <c r="A258" s="100"/>
      <c r="B258" s="100"/>
      <c r="C258" s="100"/>
      <c r="D258" s="156"/>
      <c r="E258" s="100"/>
      <c r="F258" s="100"/>
      <c r="G258" s="156"/>
      <c r="H258" s="158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58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</row>
    <row r="259" spans="1:71" x14ac:dyDescent="0.2">
      <c r="A259" s="100"/>
      <c r="B259" s="100"/>
      <c r="C259" s="100"/>
      <c r="D259" s="156"/>
      <c r="E259" s="100"/>
      <c r="F259" s="100"/>
      <c r="G259" s="156"/>
      <c r="H259" s="158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58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</row>
    <row r="260" spans="1:71" x14ac:dyDescent="0.2">
      <c r="A260" s="100"/>
      <c r="B260" s="100"/>
      <c r="C260" s="100"/>
      <c r="D260" s="156"/>
      <c r="E260" s="100"/>
      <c r="F260" s="100"/>
      <c r="G260" s="156"/>
      <c r="H260" s="158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58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</row>
    <row r="261" spans="1:71" x14ac:dyDescent="0.2">
      <c r="A261" s="100"/>
      <c r="B261" s="100"/>
      <c r="C261" s="100"/>
      <c r="D261" s="156"/>
      <c r="E261" s="100"/>
      <c r="F261" s="100"/>
      <c r="G261" s="156"/>
      <c r="H261" s="158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58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0"/>
      <c r="BS261" s="100"/>
    </row>
    <row r="262" spans="1:71" x14ac:dyDescent="0.2">
      <c r="A262" s="100"/>
      <c r="B262" s="100"/>
      <c r="C262" s="100"/>
      <c r="D262" s="156"/>
      <c r="E262" s="100"/>
      <c r="F262" s="100"/>
      <c r="G262" s="156"/>
      <c r="H262" s="158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58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0"/>
      <c r="BS262" s="100"/>
    </row>
    <row r="263" spans="1:71" x14ac:dyDescent="0.2">
      <c r="A263" s="100"/>
      <c r="B263" s="100"/>
      <c r="C263" s="100"/>
      <c r="D263" s="156"/>
      <c r="E263" s="100"/>
      <c r="F263" s="100"/>
      <c r="G263" s="156"/>
      <c r="H263" s="158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58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0"/>
      <c r="BS263" s="100"/>
    </row>
    <row r="264" spans="1:71" x14ac:dyDescent="0.2">
      <c r="A264" s="100"/>
      <c r="B264" s="100"/>
      <c r="C264" s="100"/>
      <c r="D264" s="156"/>
      <c r="E264" s="100"/>
      <c r="F264" s="100"/>
      <c r="G264" s="156"/>
      <c r="H264" s="158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58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0"/>
      <c r="BS264" s="100"/>
    </row>
    <row r="265" spans="1:71" x14ac:dyDescent="0.2">
      <c r="A265" s="100"/>
      <c r="B265" s="100"/>
      <c r="C265" s="100"/>
      <c r="D265" s="156"/>
      <c r="E265" s="100"/>
      <c r="F265" s="100"/>
      <c r="G265" s="156"/>
      <c r="H265" s="158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58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0"/>
      <c r="BS265" s="100"/>
    </row>
    <row r="266" spans="1:71" x14ac:dyDescent="0.2">
      <c r="A266" s="100"/>
      <c r="B266" s="100"/>
      <c r="C266" s="100"/>
      <c r="D266" s="156"/>
      <c r="E266" s="100"/>
      <c r="F266" s="100"/>
      <c r="G266" s="156"/>
      <c r="H266" s="158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58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0"/>
      <c r="BS266" s="100"/>
    </row>
    <row r="267" spans="1:71" x14ac:dyDescent="0.2">
      <c r="A267" s="100"/>
      <c r="B267" s="100"/>
      <c r="C267" s="100"/>
      <c r="D267" s="156"/>
      <c r="E267" s="100"/>
      <c r="F267" s="100"/>
      <c r="G267" s="156"/>
      <c r="H267" s="158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58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0"/>
      <c r="BS267" s="100"/>
    </row>
    <row r="268" spans="1:71" x14ac:dyDescent="0.2">
      <c r="A268" s="100"/>
      <c r="B268" s="100"/>
      <c r="C268" s="100"/>
      <c r="D268" s="156"/>
      <c r="E268" s="100"/>
      <c r="F268" s="100"/>
      <c r="G268" s="156"/>
      <c r="H268" s="158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58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0"/>
      <c r="BS268" s="100"/>
    </row>
    <row r="269" spans="1:71" x14ac:dyDescent="0.2">
      <c r="A269" s="100"/>
      <c r="B269" s="100"/>
      <c r="C269" s="100"/>
      <c r="D269" s="156"/>
      <c r="E269" s="100"/>
      <c r="F269" s="100"/>
      <c r="G269" s="156"/>
      <c r="H269" s="158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58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0"/>
      <c r="BS269" s="100"/>
    </row>
    <row r="270" spans="1:71" x14ac:dyDescent="0.2">
      <c r="A270" s="100"/>
      <c r="B270" s="100"/>
      <c r="C270" s="100"/>
      <c r="D270" s="156"/>
      <c r="E270" s="100"/>
      <c r="F270" s="100"/>
      <c r="G270" s="156"/>
      <c r="H270" s="158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58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0"/>
      <c r="BS270" s="100"/>
    </row>
    <row r="271" spans="1:71" x14ac:dyDescent="0.2">
      <c r="A271" s="100"/>
      <c r="B271" s="100"/>
      <c r="C271" s="100"/>
      <c r="D271" s="156"/>
      <c r="E271" s="100"/>
      <c r="F271" s="100"/>
      <c r="G271" s="156"/>
      <c r="H271" s="158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58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</row>
    <row r="272" spans="1:71" x14ac:dyDescent="0.2">
      <c r="A272" s="100"/>
      <c r="B272" s="100"/>
      <c r="C272" s="100"/>
      <c r="D272" s="156"/>
      <c r="E272" s="100"/>
      <c r="F272" s="100"/>
      <c r="G272" s="156"/>
      <c r="H272" s="158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58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0"/>
      <c r="BS272" s="100"/>
    </row>
    <row r="273" spans="1:71" x14ac:dyDescent="0.2">
      <c r="A273" s="100"/>
      <c r="B273" s="100"/>
      <c r="C273" s="100"/>
      <c r="D273" s="156"/>
      <c r="E273" s="100"/>
      <c r="F273" s="100"/>
      <c r="G273" s="156"/>
      <c r="H273" s="158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58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0"/>
      <c r="BS273" s="100"/>
    </row>
    <row r="274" spans="1:71" x14ac:dyDescent="0.2">
      <c r="A274" s="100"/>
      <c r="B274" s="100"/>
      <c r="C274" s="100"/>
      <c r="D274" s="156"/>
      <c r="E274" s="100"/>
      <c r="F274" s="100"/>
      <c r="G274" s="156"/>
      <c r="H274" s="158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58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0"/>
      <c r="BS274" s="100"/>
    </row>
    <row r="275" spans="1:71" x14ac:dyDescent="0.2">
      <c r="A275" s="100"/>
      <c r="B275" s="100"/>
      <c r="C275" s="100"/>
      <c r="D275" s="156"/>
      <c r="E275" s="100"/>
      <c r="F275" s="100"/>
      <c r="G275" s="156"/>
      <c r="H275" s="158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58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0"/>
      <c r="BS275" s="100"/>
    </row>
    <row r="276" spans="1:71" x14ac:dyDescent="0.2">
      <c r="A276" s="100"/>
      <c r="B276" s="100"/>
      <c r="C276" s="100"/>
      <c r="D276" s="156"/>
      <c r="E276" s="100"/>
      <c r="F276" s="100"/>
      <c r="G276" s="156"/>
      <c r="H276" s="158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58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0"/>
      <c r="BS276" s="100"/>
    </row>
    <row r="277" spans="1:71" x14ac:dyDescent="0.2">
      <c r="A277" s="100"/>
      <c r="B277" s="100"/>
      <c r="C277" s="100"/>
      <c r="D277" s="156"/>
      <c r="E277" s="100"/>
      <c r="F277" s="100"/>
      <c r="G277" s="156"/>
      <c r="H277" s="158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58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</row>
    <row r="278" spans="1:71" x14ac:dyDescent="0.2">
      <c r="A278" s="100"/>
      <c r="B278" s="100"/>
      <c r="C278" s="100"/>
      <c r="D278" s="156"/>
      <c r="E278" s="100"/>
      <c r="F278" s="100"/>
      <c r="G278" s="156"/>
      <c r="H278" s="158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58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0"/>
      <c r="BS278" s="100"/>
    </row>
    <row r="279" spans="1:71" x14ac:dyDescent="0.2">
      <c r="A279" s="100"/>
      <c r="B279" s="100"/>
      <c r="C279" s="100"/>
      <c r="D279" s="156"/>
      <c r="E279" s="100"/>
      <c r="F279" s="100"/>
      <c r="G279" s="156"/>
      <c r="H279" s="158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58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0"/>
      <c r="BS279" s="100"/>
    </row>
    <row r="280" spans="1:71" x14ac:dyDescent="0.2">
      <c r="A280" s="100"/>
      <c r="B280" s="100"/>
      <c r="C280" s="100"/>
      <c r="D280" s="156"/>
      <c r="E280" s="100"/>
      <c r="F280" s="100"/>
      <c r="G280" s="156"/>
      <c r="H280" s="158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58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0"/>
      <c r="BS280" s="100"/>
    </row>
    <row r="281" spans="1:71" x14ac:dyDescent="0.2">
      <c r="A281" s="100"/>
      <c r="B281" s="100"/>
      <c r="C281" s="100"/>
      <c r="D281" s="156"/>
      <c r="E281" s="100"/>
      <c r="F281" s="100"/>
      <c r="G281" s="156"/>
      <c r="H281" s="158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58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0"/>
      <c r="BS281" s="100"/>
    </row>
    <row r="282" spans="1:71" x14ac:dyDescent="0.2">
      <c r="A282" s="100"/>
      <c r="B282" s="100"/>
      <c r="C282" s="100"/>
      <c r="D282" s="156"/>
      <c r="E282" s="100"/>
      <c r="F282" s="100"/>
      <c r="G282" s="156"/>
      <c r="H282" s="158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58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0"/>
      <c r="BS282" s="100"/>
    </row>
    <row r="283" spans="1:71" x14ac:dyDescent="0.2">
      <c r="A283" s="100"/>
      <c r="B283" s="100"/>
      <c r="C283" s="100"/>
      <c r="D283" s="156"/>
      <c r="E283" s="100"/>
      <c r="F283" s="100"/>
      <c r="G283" s="156"/>
      <c r="H283" s="158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58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0"/>
      <c r="BS283" s="100"/>
    </row>
    <row r="284" spans="1:71" x14ac:dyDescent="0.2">
      <c r="A284" s="100"/>
      <c r="B284" s="100"/>
      <c r="C284" s="100"/>
      <c r="D284" s="156"/>
      <c r="E284" s="100"/>
      <c r="F284" s="100"/>
      <c r="G284" s="156"/>
      <c r="H284" s="158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58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0"/>
      <c r="BS284" s="100"/>
    </row>
    <row r="285" spans="1:71" x14ac:dyDescent="0.2">
      <c r="A285" s="100"/>
      <c r="B285" s="100"/>
      <c r="C285" s="100"/>
      <c r="D285" s="156"/>
      <c r="E285" s="100"/>
      <c r="F285" s="100"/>
      <c r="G285" s="156"/>
      <c r="H285" s="158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58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0"/>
      <c r="BS285" s="100"/>
    </row>
    <row r="286" spans="1:71" x14ac:dyDescent="0.2">
      <c r="A286" s="100"/>
      <c r="B286" s="100"/>
      <c r="C286" s="100"/>
      <c r="D286" s="156"/>
      <c r="E286" s="100"/>
      <c r="F286" s="100"/>
      <c r="G286" s="156"/>
      <c r="H286" s="158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58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0"/>
      <c r="BS286" s="100"/>
    </row>
    <row r="287" spans="1:71" x14ac:dyDescent="0.2">
      <c r="A287" s="100"/>
      <c r="B287" s="100"/>
      <c r="C287" s="100"/>
      <c r="D287" s="156"/>
      <c r="E287" s="100"/>
      <c r="F287" s="100"/>
      <c r="G287" s="156"/>
      <c r="H287" s="158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58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0"/>
      <c r="BS287" s="100"/>
    </row>
    <row r="288" spans="1:71" x14ac:dyDescent="0.2">
      <c r="A288" s="100"/>
      <c r="B288" s="100"/>
      <c r="C288" s="100"/>
      <c r="D288" s="156"/>
      <c r="E288" s="100"/>
      <c r="F288" s="100"/>
      <c r="G288" s="156"/>
      <c r="H288" s="158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58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0"/>
      <c r="BS288" s="100"/>
    </row>
    <row r="289" spans="1:71" x14ac:dyDescent="0.2">
      <c r="A289" s="100"/>
      <c r="B289" s="100"/>
      <c r="C289" s="100"/>
      <c r="D289" s="156"/>
      <c r="E289" s="100"/>
      <c r="F289" s="100"/>
      <c r="G289" s="156"/>
      <c r="H289" s="158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58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0"/>
      <c r="BS289" s="100"/>
    </row>
    <row r="290" spans="1:71" x14ac:dyDescent="0.2">
      <c r="A290" s="100"/>
      <c r="B290" s="100"/>
      <c r="C290" s="100"/>
      <c r="D290" s="156"/>
      <c r="E290" s="100"/>
      <c r="F290" s="100"/>
      <c r="G290" s="156"/>
      <c r="H290" s="158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58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0"/>
      <c r="BS290" s="100"/>
    </row>
    <row r="291" spans="1:71" x14ac:dyDescent="0.2">
      <c r="A291" s="100"/>
      <c r="B291" s="100"/>
      <c r="C291" s="100"/>
      <c r="D291" s="156"/>
      <c r="E291" s="100"/>
      <c r="F291" s="100"/>
      <c r="G291" s="156"/>
      <c r="H291" s="158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58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0"/>
      <c r="BS291" s="100"/>
    </row>
    <row r="292" spans="1:71" x14ac:dyDescent="0.2">
      <c r="A292" s="100"/>
      <c r="B292" s="100"/>
      <c r="C292" s="100"/>
      <c r="D292" s="156"/>
      <c r="E292" s="100"/>
      <c r="F292" s="100"/>
      <c r="G292" s="156"/>
      <c r="H292" s="158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58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0"/>
      <c r="BS292" s="100"/>
    </row>
    <row r="293" spans="1:71" x14ac:dyDescent="0.2">
      <c r="A293" s="100"/>
      <c r="B293" s="100"/>
      <c r="C293" s="100"/>
      <c r="D293" s="156"/>
      <c r="E293" s="100"/>
      <c r="F293" s="100"/>
      <c r="G293" s="156"/>
      <c r="H293" s="158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58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0"/>
      <c r="BS293" s="100"/>
    </row>
    <row r="294" spans="1:71" x14ac:dyDescent="0.2">
      <c r="A294" s="100"/>
      <c r="B294" s="100"/>
      <c r="C294" s="100"/>
      <c r="D294" s="156"/>
      <c r="E294" s="100"/>
      <c r="F294" s="100"/>
      <c r="G294" s="156"/>
      <c r="H294" s="158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58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0"/>
      <c r="BS294" s="100"/>
    </row>
    <row r="295" spans="1:71" x14ac:dyDescent="0.2">
      <c r="A295" s="100"/>
      <c r="B295" s="100"/>
      <c r="C295" s="100"/>
      <c r="D295" s="156"/>
      <c r="E295" s="100"/>
      <c r="F295" s="100"/>
      <c r="G295" s="156"/>
      <c r="H295" s="158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58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0"/>
      <c r="BS295" s="100"/>
    </row>
    <row r="296" spans="1:71" x14ac:dyDescent="0.2">
      <c r="A296" s="100"/>
      <c r="B296" s="100"/>
      <c r="C296" s="100"/>
      <c r="D296" s="156"/>
      <c r="E296" s="100"/>
      <c r="F296" s="100"/>
      <c r="G296" s="156"/>
      <c r="H296" s="158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58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0"/>
      <c r="BS296" s="100"/>
    </row>
    <row r="297" spans="1:71" x14ac:dyDescent="0.2">
      <c r="A297" s="100"/>
      <c r="B297" s="100"/>
      <c r="C297" s="100"/>
      <c r="D297" s="156"/>
      <c r="E297" s="100"/>
      <c r="F297" s="100"/>
      <c r="G297" s="156"/>
      <c r="H297" s="158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58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0"/>
      <c r="BS297" s="100"/>
    </row>
    <row r="298" spans="1:71" x14ac:dyDescent="0.2">
      <c r="A298" s="100"/>
      <c r="B298" s="100"/>
      <c r="C298" s="100"/>
      <c r="D298" s="156"/>
      <c r="E298" s="100"/>
      <c r="F298" s="100"/>
      <c r="G298" s="156"/>
      <c r="H298" s="158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58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0"/>
      <c r="BS298" s="100"/>
    </row>
    <row r="299" spans="1:71" x14ac:dyDescent="0.2">
      <c r="A299" s="100"/>
      <c r="B299" s="100"/>
      <c r="C299" s="100"/>
      <c r="D299" s="156"/>
      <c r="E299" s="100"/>
      <c r="F299" s="100"/>
      <c r="G299" s="156"/>
      <c r="H299" s="158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58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0"/>
      <c r="BS299" s="100"/>
    </row>
    <row r="300" spans="1:71" x14ac:dyDescent="0.2">
      <c r="A300" s="100"/>
      <c r="B300" s="100"/>
      <c r="C300" s="100"/>
      <c r="D300" s="156"/>
      <c r="E300" s="100"/>
      <c r="F300" s="100"/>
      <c r="G300" s="156"/>
      <c r="H300" s="158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58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0"/>
      <c r="BS300" s="100"/>
    </row>
    <row r="301" spans="1:71" x14ac:dyDescent="0.2">
      <c r="A301" s="100"/>
      <c r="B301" s="100"/>
      <c r="C301" s="100"/>
      <c r="D301" s="156"/>
      <c r="E301" s="100"/>
      <c r="F301" s="100"/>
      <c r="G301" s="156"/>
      <c r="H301" s="158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58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0"/>
      <c r="BS301" s="100"/>
    </row>
    <row r="302" spans="1:71" x14ac:dyDescent="0.2">
      <c r="A302" s="100"/>
      <c r="B302" s="100"/>
      <c r="C302" s="100"/>
      <c r="D302" s="156"/>
      <c r="E302" s="100"/>
      <c r="F302" s="100"/>
      <c r="G302" s="156"/>
      <c r="H302" s="158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58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0"/>
      <c r="BS302" s="100"/>
    </row>
    <row r="303" spans="1:71" x14ac:dyDescent="0.2">
      <c r="A303" s="100"/>
      <c r="B303" s="100"/>
      <c r="C303" s="100"/>
      <c r="D303" s="156"/>
      <c r="E303" s="100"/>
      <c r="F303" s="100"/>
      <c r="G303" s="156"/>
      <c r="H303" s="158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58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0"/>
      <c r="BS303" s="100"/>
    </row>
    <row r="304" spans="1:71" x14ac:dyDescent="0.2">
      <c r="A304" s="100"/>
      <c r="B304" s="100"/>
      <c r="C304" s="100"/>
      <c r="D304" s="156"/>
      <c r="E304" s="100"/>
      <c r="F304" s="100"/>
      <c r="G304" s="156"/>
      <c r="H304" s="158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58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100"/>
      <c r="BR304" s="100"/>
      <c r="BS304" s="100"/>
    </row>
    <row r="305" spans="1:71" x14ac:dyDescent="0.2">
      <c r="A305" s="100"/>
      <c r="B305" s="100"/>
      <c r="C305" s="100"/>
      <c r="D305" s="156"/>
      <c r="E305" s="100"/>
      <c r="F305" s="100"/>
      <c r="G305" s="156"/>
      <c r="H305" s="158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58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  <c r="BN305" s="100"/>
      <c r="BO305" s="100"/>
      <c r="BP305" s="100"/>
      <c r="BQ305" s="100"/>
      <c r="BR305" s="100"/>
      <c r="BS305" s="100"/>
    </row>
    <row r="306" spans="1:71" x14ac:dyDescent="0.2">
      <c r="A306" s="100"/>
      <c r="B306" s="100"/>
      <c r="C306" s="100"/>
      <c r="D306" s="156"/>
      <c r="E306" s="100"/>
      <c r="F306" s="100"/>
      <c r="G306" s="156"/>
      <c r="H306" s="158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58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  <c r="BN306" s="100"/>
      <c r="BO306" s="100"/>
      <c r="BP306" s="100"/>
      <c r="BQ306" s="100"/>
      <c r="BR306" s="100"/>
      <c r="BS306" s="100"/>
    </row>
    <row r="307" spans="1:71" x14ac:dyDescent="0.2">
      <c r="A307" s="100"/>
      <c r="B307" s="100"/>
      <c r="C307" s="100"/>
      <c r="D307" s="156"/>
      <c r="E307" s="100"/>
      <c r="F307" s="100"/>
      <c r="G307" s="156"/>
      <c r="H307" s="158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58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100"/>
      <c r="BR307" s="100"/>
      <c r="BS307" s="100"/>
    </row>
    <row r="308" spans="1:71" x14ac:dyDescent="0.2">
      <c r="A308" s="100"/>
      <c r="B308" s="100"/>
      <c r="C308" s="100"/>
      <c r="D308" s="156"/>
      <c r="E308" s="100"/>
      <c r="F308" s="100"/>
      <c r="G308" s="156"/>
      <c r="H308" s="158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58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  <c r="BN308" s="100"/>
      <c r="BO308" s="100"/>
      <c r="BP308" s="100"/>
      <c r="BQ308" s="100"/>
      <c r="BR308" s="100"/>
      <c r="BS308" s="100"/>
    </row>
    <row r="309" spans="1:71" x14ac:dyDescent="0.2">
      <c r="A309" s="100"/>
      <c r="B309" s="100"/>
      <c r="C309" s="100"/>
      <c r="D309" s="156"/>
      <c r="E309" s="100"/>
      <c r="F309" s="100"/>
      <c r="G309" s="156"/>
      <c r="H309" s="158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58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  <c r="BN309" s="100"/>
      <c r="BO309" s="100"/>
      <c r="BP309" s="100"/>
      <c r="BQ309" s="100"/>
      <c r="BR309" s="100"/>
      <c r="BS309" s="100"/>
    </row>
    <row r="310" spans="1:71" x14ac:dyDescent="0.2">
      <c r="A310" s="100"/>
      <c r="B310" s="100"/>
      <c r="C310" s="100"/>
      <c r="D310" s="156"/>
      <c r="E310" s="100"/>
      <c r="F310" s="100"/>
      <c r="G310" s="156"/>
      <c r="H310" s="158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58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100"/>
      <c r="BR310" s="100"/>
      <c r="BS310" s="100"/>
    </row>
    <row r="311" spans="1:71" x14ac:dyDescent="0.2">
      <c r="A311" s="100"/>
      <c r="B311" s="100"/>
      <c r="C311" s="100"/>
      <c r="D311" s="156"/>
      <c r="E311" s="100"/>
      <c r="F311" s="100"/>
      <c r="G311" s="156"/>
      <c r="H311" s="158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58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  <c r="BN311" s="100"/>
      <c r="BO311" s="100"/>
      <c r="BP311" s="100"/>
      <c r="BQ311" s="100"/>
      <c r="BR311" s="100"/>
      <c r="BS311" s="100"/>
    </row>
    <row r="312" spans="1:71" x14ac:dyDescent="0.2">
      <c r="A312" s="100"/>
      <c r="B312" s="100"/>
      <c r="C312" s="100"/>
      <c r="D312" s="156"/>
      <c r="E312" s="100"/>
      <c r="F312" s="100"/>
      <c r="G312" s="156"/>
      <c r="H312" s="158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58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  <c r="BN312" s="100"/>
      <c r="BO312" s="100"/>
      <c r="BP312" s="100"/>
      <c r="BQ312" s="100"/>
      <c r="BR312" s="100"/>
      <c r="BS312" s="100"/>
    </row>
    <row r="313" spans="1:71" x14ac:dyDescent="0.2">
      <c r="A313" s="100"/>
      <c r="B313" s="100"/>
      <c r="C313" s="100"/>
      <c r="D313" s="156"/>
      <c r="E313" s="100"/>
      <c r="F313" s="100"/>
      <c r="G313" s="156"/>
      <c r="H313" s="158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58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100"/>
      <c r="BR313" s="100"/>
      <c r="BS313" s="100"/>
    </row>
    <row r="314" spans="1:71" x14ac:dyDescent="0.2">
      <c r="A314" s="100"/>
      <c r="B314" s="100"/>
      <c r="C314" s="100"/>
      <c r="D314" s="156"/>
      <c r="E314" s="100"/>
      <c r="F314" s="100"/>
      <c r="G314" s="156"/>
      <c r="H314" s="158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58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  <c r="BN314" s="100"/>
      <c r="BO314" s="100"/>
      <c r="BP314" s="100"/>
      <c r="BQ314" s="100"/>
      <c r="BR314" s="100"/>
      <c r="BS314" s="100"/>
    </row>
    <row r="315" spans="1:71" x14ac:dyDescent="0.2">
      <c r="A315" s="100"/>
      <c r="B315" s="100"/>
      <c r="C315" s="100"/>
      <c r="D315" s="156"/>
      <c r="E315" s="100"/>
      <c r="F315" s="100"/>
      <c r="G315" s="156"/>
      <c r="H315" s="158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58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0"/>
      <c r="BR315" s="100"/>
      <c r="BS315" s="100"/>
    </row>
    <row r="316" spans="1:71" x14ac:dyDescent="0.2">
      <c r="A316" s="100"/>
      <c r="B316" s="100"/>
      <c r="C316" s="100"/>
      <c r="D316" s="156"/>
      <c r="E316" s="100"/>
      <c r="F316" s="100"/>
      <c r="G316" s="156"/>
      <c r="H316" s="158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58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100"/>
      <c r="BR316" s="100"/>
      <c r="BS316" s="100"/>
    </row>
    <row r="317" spans="1:71" x14ac:dyDescent="0.2">
      <c r="A317" s="100"/>
      <c r="B317" s="100"/>
      <c r="C317" s="100"/>
      <c r="D317" s="156"/>
      <c r="E317" s="100"/>
      <c r="F317" s="100"/>
      <c r="G317" s="156"/>
      <c r="H317" s="158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58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  <c r="BN317" s="100"/>
      <c r="BO317" s="100"/>
      <c r="BP317" s="100"/>
      <c r="BQ317" s="100"/>
      <c r="BR317" s="100"/>
      <c r="BS317" s="100"/>
    </row>
    <row r="318" spans="1:71" x14ac:dyDescent="0.2">
      <c r="A318" s="100"/>
      <c r="B318" s="100"/>
      <c r="C318" s="100"/>
      <c r="D318" s="156"/>
      <c r="E318" s="100"/>
      <c r="F318" s="100"/>
      <c r="G318" s="156"/>
      <c r="H318" s="158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58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  <c r="BN318" s="100"/>
      <c r="BO318" s="100"/>
      <c r="BP318" s="100"/>
      <c r="BQ318" s="100"/>
      <c r="BR318" s="100"/>
      <c r="BS318" s="100"/>
    </row>
    <row r="319" spans="1:71" x14ac:dyDescent="0.2">
      <c r="A319" s="100"/>
      <c r="B319" s="100"/>
      <c r="C319" s="100"/>
      <c r="D319" s="156"/>
      <c r="E319" s="100"/>
      <c r="F319" s="100"/>
      <c r="G319" s="156"/>
      <c r="H319" s="158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58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100"/>
      <c r="BR319" s="100"/>
      <c r="BS319" s="100"/>
    </row>
    <row r="320" spans="1:71" x14ac:dyDescent="0.2">
      <c r="A320" s="100"/>
      <c r="B320" s="100"/>
      <c r="C320" s="100"/>
      <c r="D320" s="156"/>
      <c r="E320" s="100"/>
      <c r="F320" s="100"/>
      <c r="G320" s="156"/>
      <c r="H320" s="158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58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  <c r="BN320" s="100"/>
      <c r="BO320" s="100"/>
      <c r="BP320" s="100"/>
      <c r="BQ320" s="100"/>
      <c r="BR320" s="100"/>
      <c r="BS320" s="100"/>
    </row>
    <row r="321" spans="1:71" x14ac:dyDescent="0.2">
      <c r="A321" s="100"/>
      <c r="B321" s="100"/>
      <c r="C321" s="100"/>
      <c r="D321" s="156"/>
      <c r="E321" s="100"/>
      <c r="F321" s="100"/>
      <c r="G321" s="156"/>
      <c r="H321" s="158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58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  <c r="BN321" s="100"/>
      <c r="BO321" s="100"/>
      <c r="BP321" s="100"/>
      <c r="BQ321" s="100"/>
      <c r="BR321" s="100"/>
      <c r="BS321" s="100"/>
    </row>
    <row r="322" spans="1:71" x14ac:dyDescent="0.2">
      <c r="A322" s="100"/>
      <c r="B322" s="100"/>
      <c r="C322" s="100"/>
      <c r="D322" s="156"/>
      <c r="E322" s="100"/>
      <c r="F322" s="100"/>
      <c r="G322" s="156"/>
      <c r="H322" s="158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58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100"/>
      <c r="BR322" s="100"/>
      <c r="BS322" s="100"/>
    </row>
    <row r="323" spans="1:71" x14ac:dyDescent="0.2">
      <c r="A323" s="100"/>
      <c r="B323" s="100"/>
      <c r="C323" s="100"/>
      <c r="D323" s="156"/>
      <c r="E323" s="100"/>
      <c r="F323" s="100"/>
      <c r="G323" s="156"/>
      <c r="H323" s="158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58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  <c r="BN323" s="100"/>
      <c r="BO323" s="100"/>
      <c r="BP323" s="100"/>
      <c r="BQ323" s="100"/>
      <c r="BR323" s="100"/>
      <c r="BS323" s="100"/>
    </row>
    <row r="324" spans="1:71" x14ac:dyDescent="0.2">
      <c r="A324" s="100"/>
      <c r="B324" s="100"/>
      <c r="C324" s="100"/>
      <c r="D324" s="156"/>
      <c r="E324" s="100"/>
      <c r="F324" s="100"/>
      <c r="G324" s="156"/>
      <c r="H324" s="158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58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  <c r="BN324" s="100"/>
      <c r="BO324" s="100"/>
      <c r="BP324" s="100"/>
      <c r="BQ324" s="100"/>
      <c r="BR324" s="100"/>
      <c r="BS324" s="100"/>
    </row>
    <row r="325" spans="1:71" x14ac:dyDescent="0.2">
      <c r="A325" s="100"/>
      <c r="B325" s="100"/>
      <c r="C325" s="100"/>
      <c r="D325" s="156"/>
      <c r="E325" s="100"/>
      <c r="F325" s="100"/>
      <c r="G325" s="156"/>
      <c r="H325" s="158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58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100"/>
      <c r="BR325" s="100"/>
      <c r="BS325" s="100"/>
    </row>
    <row r="326" spans="1:71" x14ac:dyDescent="0.2">
      <c r="A326" s="100"/>
      <c r="B326" s="100"/>
      <c r="C326" s="100"/>
      <c r="D326" s="156"/>
      <c r="E326" s="100"/>
      <c r="F326" s="100"/>
      <c r="G326" s="156"/>
      <c r="H326" s="158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58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  <c r="BN326" s="100"/>
      <c r="BO326" s="100"/>
      <c r="BP326" s="100"/>
      <c r="BQ326" s="100"/>
      <c r="BR326" s="100"/>
      <c r="BS326" s="100"/>
    </row>
    <row r="327" spans="1:71" x14ac:dyDescent="0.2">
      <c r="A327" s="100"/>
      <c r="B327" s="100"/>
      <c r="C327" s="100"/>
      <c r="D327" s="156"/>
      <c r="E327" s="100"/>
      <c r="F327" s="100"/>
      <c r="G327" s="156"/>
      <c r="H327" s="158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58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  <c r="BN327" s="100"/>
      <c r="BO327" s="100"/>
      <c r="BP327" s="100"/>
      <c r="BQ327" s="100"/>
      <c r="BR327" s="100"/>
      <c r="BS327" s="100"/>
    </row>
    <row r="328" spans="1:71" x14ac:dyDescent="0.2">
      <c r="A328" s="100"/>
      <c r="B328" s="100"/>
      <c r="C328" s="100"/>
      <c r="D328" s="156"/>
      <c r="E328" s="100"/>
      <c r="F328" s="100"/>
      <c r="G328" s="156"/>
      <c r="H328" s="158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58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100"/>
      <c r="BR328" s="100"/>
      <c r="BS328" s="100"/>
    </row>
    <row r="329" spans="1:71" x14ac:dyDescent="0.2">
      <c r="A329" s="100"/>
      <c r="B329" s="100"/>
      <c r="C329" s="100"/>
      <c r="D329" s="156"/>
      <c r="E329" s="100"/>
      <c r="F329" s="100"/>
      <c r="G329" s="156"/>
      <c r="H329" s="158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58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0"/>
      <c r="BS329" s="100"/>
    </row>
    <row r="330" spans="1:71" x14ac:dyDescent="0.2">
      <c r="A330" s="100"/>
      <c r="B330" s="100"/>
      <c r="C330" s="100"/>
      <c r="D330" s="156"/>
      <c r="E330" s="100"/>
      <c r="F330" s="100"/>
      <c r="G330" s="156"/>
      <c r="H330" s="158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58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0"/>
      <c r="BS330" s="100"/>
    </row>
    <row r="331" spans="1:71" x14ac:dyDescent="0.2">
      <c r="A331" s="100"/>
      <c r="B331" s="100"/>
      <c r="C331" s="100"/>
      <c r="D331" s="156"/>
      <c r="E331" s="100"/>
      <c r="F331" s="100"/>
      <c r="G331" s="156"/>
      <c r="H331" s="158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58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0"/>
      <c r="BS331" s="100"/>
    </row>
    <row r="332" spans="1:71" x14ac:dyDescent="0.2">
      <c r="A332" s="100"/>
      <c r="B332" s="100"/>
      <c r="C332" s="100"/>
      <c r="D332" s="156"/>
      <c r="E332" s="100"/>
      <c r="F332" s="100"/>
      <c r="G332" s="156"/>
      <c r="H332" s="158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58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  <c r="BN332" s="100"/>
      <c r="BO332" s="100"/>
      <c r="BP332" s="100"/>
      <c r="BQ332" s="100"/>
      <c r="BR332" s="100"/>
      <c r="BS332" s="100"/>
    </row>
    <row r="333" spans="1:71" x14ac:dyDescent="0.2">
      <c r="A333" s="100"/>
      <c r="B333" s="100"/>
      <c r="C333" s="100"/>
      <c r="D333" s="156"/>
      <c r="E333" s="100"/>
      <c r="F333" s="100"/>
      <c r="G333" s="156"/>
      <c r="H333" s="158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58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0"/>
      <c r="BQ333" s="100"/>
      <c r="BR333" s="100"/>
      <c r="BS333" s="100"/>
    </row>
    <row r="334" spans="1:71" x14ac:dyDescent="0.2">
      <c r="A334" s="100"/>
      <c r="B334" s="100"/>
      <c r="C334" s="100"/>
      <c r="D334" s="156"/>
      <c r="E334" s="100"/>
      <c r="F334" s="100"/>
      <c r="G334" s="156"/>
      <c r="H334" s="158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58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0"/>
      <c r="BR334" s="100"/>
      <c r="BS334" s="100"/>
    </row>
    <row r="335" spans="1:71" x14ac:dyDescent="0.2">
      <c r="A335" s="100"/>
      <c r="B335" s="100"/>
      <c r="C335" s="100"/>
      <c r="D335" s="156"/>
      <c r="E335" s="100"/>
      <c r="F335" s="100"/>
      <c r="G335" s="156"/>
      <c r="H335" s="158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58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0"/>
      <c r="BQ335" s="100"/>
      <c r="BR335" s="100"/>
      <c r="BS335" s="100"/>
    </row>
    <row r="336" spans="1:71" x14ac:dyDescent="0.2">
      <c r="A336" s="100"/>
      <c r="B336" s="100"/>
      <c r="C336" s="100"/>
      <c r="D336" s="156"/>
      <c r="E336" s="100"/>
      <c r="F336" s="100"/>
      <c r="G336" s="156"/>
      <c r="H336" s="158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58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  <c r="BN336" s="100"/>
      <c r="BO336" s="100"/>
      <c r="BP336" s="100"/>
      <c r="BQ336" s="100"/>
      <c r="BR336" s="100"/>
      <c r="BS336" s="100"/>
    </row>
    <row r="337" spans="1:71" x14ac:dyDescent="0.2">
      <c r="A337" s="100"/>
      <c r="B337" s="100"/>
      <c r="C337" s="100"/>
      <c r="D337" s="156"/>
      <c r="E337" s="100"/>
      <c r="F337" s="100"/>
      <c r="G337" s="156"/>
      <c r="H337" s="158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58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100"/>
      <c r="BR337" s="100"/>
      <c r="BS337" s="100"/>
    </row>
    <row r="338" spans="1:71" x14ac:dyDescent="0.2">
      <c r="A338" s="100"/>
      <c r="B338" s="100"/>
      <c r="C338" s="100"/>
      <c r="D338" s="156"/>
      <c r="E338" s="100"/>
      <c r="F338" s="100"/>
      <c r="G338" s="156"/>
      <c r="H338" s="158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58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0"/>
      <c r="BR338" s="100"/>
      <c r="BS338" s="100"/>
    </row>
    <row r="339" spans="1:71" x14ac:dyDescent="0.2">
      <c r="A339" s="100"/>
      <c r="B339" s="100"/>
      <c r="C339" s="100"/>
      <c r="D339" s="156"/>
      <c r="E339" s="100"/>
      <c r="F339" s="100"/>
      <c r="G339" s="156"/>
      <c r="H339" s="158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58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0"/>
      <c r="BS339" s="100"/>
    </row>
    <row r="340" spans="1:71" x14ac:dyDescent="0.2">
      <c r="A340" s="100"/>
      <c r="B340" s="100"/>
      <c r="C340" s="100"/>
      <c r="D340" s="156"/>
      <c r="E340" s="100"/>
      <c r="F340" s="100"/>
      <c r="G340" s="156"/>
      <c r="H340" s="158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58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0"/>
      <c r="BS340" s="100"/>
    </row>
    <row r="341" spans="1:71" x14ac:dyDescent="0.2">
      <c r="A341" s="100"/>
      <c r="B341" s="100"/>
      <c r="C341" s="100"/>
      <c r="D341" s="156"/>
      <c r="E341" s="100"/>
      <c r="F341" s="100"/>
      <c r="G341" s="156"/>
      <c r="H341" s="158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58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0"/>
      <c r="BS341" s="100"/>
    </row>
    <row r="342" spans="1:71" x14ac:dyDescent="0.2">
      <c r="A342" s="100"/>
      <c r="B342" s="100"/>
      <c r="C342" s="100"/>
      <c r="D342" s="156"/>
      <c r="E342" s="100"/>
      <c r="F342" s="100"/>
      <c r="G342" s="156"/>
      <c r="H342" s="158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58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0"/>
      <c r="BS342" s="100"/>
    </row>
    <row r="343" spans="1:71" x14ac:dyDescent="0.2">
      <c r="A343" s="100"/>
      <c r="B343" s="100"/>
      <c r="C343" s="100"/>
      <c r="D343" s="156"/>
      <c r="E343" s="100"/>
      <c r="F343" s="100"/>
      <c r="G343" s="156"/>
      <c r="H343" s="158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58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100"/>
      <c r="BR343" s="100"/>
      <c r="BS343" s="100"/>
    </row>
    <row r="344" spans="1:71" x14ac:dyDescent="0.2">
      <c r="A344" s="100"/>
      <c r="B344" s="100"/>
      <c r="C344" s="100"/>
      <c r="D344" s="156"/>
      <c r="E344" s="100"/>
      <c r="F344" s="100"/>
      <c r="G344" s="156"/>
      <c r="H344" s="158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58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0"/>
      <c r="BS344" s="100"/>
    </row>
    <row r="345" spans="1:71" x14ac:dyDescent="0.2">
      <c r="A345" s="100"/>
      <c r="B345" s="100"/>
      <c r="C345" s="100"/>
      <c r="D345" s="156"/>
      <c r="E345" s="100"/>
      <c r="F345" s="100"/>
      <c r="G345" s="156"/>
      <c r="H345" s="158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58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  <c r="BN345" s="100"/>
      <c r="BO345" s="100"/>
      <c r="BP345" s="100"/>
      <c r="BQ345" s="100"/>
      <c r="BR345" s="100"/>
      <c r="BS345" s="100"/>
    </row>
    <row r="346" spans="1:71" x14ac:dyDescent="0.2">
      <c r="A346" s="100"/>
      <c r="B346" s="100"/>
      <c r="C346" s="100"/>
      <c r="D346" s="156"/>
      <c r="E346" s="100"/>
      <c r="F346" s="100"/>
      <c r="G346" s="156"/>
      <c r="H346" s="158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58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100"/>
      <c r="BR346" s="100"/>
      <c r="BS346" s="100"/>
    </row>
    <row r="347" spans="1:71" x14ac:dyDescent="0.2">
      <c r="A347" s="100"/>
      <c r="B347" s="100"/>
      <c r="C347" s="100"/>
      <c r="D347" s="156"/>
      <c r="E347" s="100"/>
      <c r="F347" s="100"/>
      <c r="G347" s="156"/>
      <c r="H347" s="158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58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0"/>
      <c r="BS347" s="100"/>
    </row>
    <row r="348" spans="1:71" x14ac:dyDescent="0.2">
      <c r="A348" s="100"/>
      <c r="B348" s="100"/>
      <c r="C348" s="100"/>
      <c r="D348" s="156"/>
      <c r="E348" s="100"/>
      <c r="F348" s="100"/>
      <c r="G348" s="156"/>
      <c r="H348" s="158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58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0"/>
      <c r="BS348" s="100"/>
    </row>
    <row r="349" spans="1:71" x14ac:dyDescent="0.2">
      <c r="A349" s="100"/>
      <c r="B349" s="100"/>
      <c r="C349" s="100"/>
      <c r="D349" s="156"/>
      <c r="E349" s="100"/>
      <c r="F349" s="100"/>
      <c r="G349" s="156"/>
      <c r="H349" s="158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58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</row>
    <row r="350" spans="1:71" x14ac:dyDescent="0.2">
      <c r="A350" s="100"/>
      <c r="B350" s="100"/>
      <c r="C350" s="100"/>
      <c r="D350" s="156"/>
      <c r="E350" s="100"/>
      <c r="F350" s="100"/>
      <c r="G350" s="156"/>
      <c r="H350" s="158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58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0"/>
      <c r="BS350" s="100"/>
    </row>
    <row r="351" spans="1:71" x14ac:dyDescent="0.2">
      <c r="A351" s="100"/>
      <c r="B351" s="100"/>
      <c r="C351" s="100"/>
      <c r="D351" s="156"/>
      <c r="E351" s="100"/>
      <c r="F351" s="100"/>
      <c r="G351" s="156"/>
      <c r="H351" s="158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58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0"/>
      <c r="BS351" s="100"/>
    </row>
    <row r="352" spans="1:71" x14ac:dyDescent="0.2">
      <c r="A352" s="100"/>
      <c r="B352" s="100"/>
      <c r="C352" s="100"/>
      <c r="D352" s="156"/>
      <c r="E352" s="100"/>
      <c r="F352" s="100"/>
      <c r="G352" s="156"/>
      <c r="H352" s="158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58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0"/>
      <c r="BS352" s="100"/>
    </row>
    <row r="353" spans="1:71" x14ac:dyDescent="0.2">
      <c r="A353" s="100"/>
      <c r="B353" s="100"/>
      <c r="C353" s="100"/>
      <c r="D353" s="156"/>
      <c r="E353" s="100"/>
      <c r="F353" s="100"/>
      <c r="G353" s="156"/>
      <c r="H353" s="158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58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0"/>
      <c r="BS353" s="100"/>
    </row>
    <row r="354" spans="1:71" x14ac:dyDescent="0.2">
      <c r="A354" s="100"/>
      <c r="B354" s="100"/>
      <c r="C354" s="100"/>
      <c r="D354" s="156"/>
      <c r="E354" s="100"/>
      <c r="F354" s="100"/>
      <c r="G354" s="156"/>
      <c r="H354" s="158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58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0"/>
      <c r="BS354" s="100"/>
    </row>
    <row r="355" spans="1:71" x14ac:dyDescent="0.2">
      <c r="A355" s="100"/>
      <c r="B355" s="100"/>
      <c r="C355" s="100"/>
      <c r="D355" s="156"/>
      <c r="E355" s="100"/>
      <c r="F355" s="100"/>
      <c r="G355" s="156"/>
      <c r="H355" s="158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58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0"/>
      <c r="BS355" s="100"/>
    </row>
    <row r="356" spans="1:71" x14ac:dyDescent="0.2">
      <c r="A356" s="100"/>
      <c r="B356" s="100"/>
      <c r="C356" s="100"/>
      <c r="D356" s="156"/>
      <c r="E356" s="100"/>
      <c r="F356" s="100"/>
      <c r="G356" s="156"/>
      <c r="H356" s="158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58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0"/>
      <c r="BS356" s="100"/>
    </row>
    <row r="357" spans="1:71" x14ac:dyDescent="0.2">
      <c r="A357" s="100"/>
      <c r="B357" s="100"/>
      <c r="C357" s="100"/>
      <c r="D357" s="156"/>
      <c r="E357" s="100"/>
      <c r="F357" s="100"/>
      <c r="G357" s="156"/>
      <c r="H357" s="158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58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0"/>
      <c r="BS357" s="100"/>
    </row>
    <row r="358" spans="1:71" x14ac:dyDescent="0.2">
      <c r="A358" s="100"/>
      <c r="B358" s="100"/>
      <c r="C358" s="100"/>
      <c r="D358" s="156"/>
      <c r="E358" s="100"/>
      <c r="F358" s="100"/>
      <c r="G358" s="156"/>
      <c r="H358" s="158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58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  <c r="BN358" s="100"/>
      <c r="BO358" s="100"/>
      <c r="BP358" s="100"/>
      <c r="BQ358" s="100"/>
      <c r="BR358" s="100"/>
      <c r="BS358" s="100"/>
    </row>
    <row r="359" spans="1:71" x14ac:dyDescent="0.2">
      <c r="A359" s="100"/>
      <c r="B359" s="100"/>
      <c r="C359" s="100"/>
      <c r="D359" s="156"/>
      <c r="E359" s="100"/>
      <c r="F359" s="100"/>
      <c r="G359" s="156"/>
      <c r="H359" s="158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58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  <c r="BN359" s="100"/>
      <c r="BO359" s="100"/>
      <c r="BP359" s="100"/>
      <c r="BQ359" s="100"/>
      <c r="BR359" s="100"/>
      <c r="BS359" s="100"/>
    </row>
    <row r="360" spans="1:71" x14ac:dyDescent="0.2">
      <c r="A360" s="100"/>
      <c r="B360" s="100"/>
      <c r="C360" s="100"/>
      <c r="D360" s="156"/>
      <c r="E360" s="100"/>
      <c r="F360" s="100"/>
      <c r="G360" s="156"/>
      <c r="H360" s="158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58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  <c r="BN360" s="100"/>
      <c r="BO360" s="100"/>
      <c r="BP360" s="100"/>
      <c r="BQ360" s="100"/>
      <c r="BR360" s="100"/>
      <c r="BS360" s="100"/>
    </row>
    <row r="361" spans="1:71" x14ac:dyDescent="0.2">
      <c r="A361" s="100"/>
      <c r="B361" s="100"/>
      <c r="C361" s="100"/>
      <c r="D361" s="156"/>
      <c r="E361" s="100"/>
      <c r="F361" s="100"/>
      <c r="G361" s="156"/>
      <c r="H361" s="158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58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100"/>
      <c r="BR361" s="100"/>
      <c r="BS361" s="100"/>
    </row>
    <row r="362" spans="1:71" x14ac:dyDescent="0.2">
      <c r="A362" s="100"/>
      <c r="B362" s="100"/>
      <c r="C362" s="100"/>
      <c r="D362" s="156"/>
      <c r="E362" s="100"/>
      <c r="F362" s="100"/>
      <c r="G362" s="156"/>
      <c r="H362" s="158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58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  <c r="BN362" s="100"/>
      <c r="BO362" s="100"/>
      <c r="BP362" s="100"/>
      <c r="BQ362" s="100"/>
      <c r="BR362" s="100"/>
      <c r="BS362" s="100"/>
    </row>
    <row r="363" spans="1:71" x14ac:dyDescent="0.2">
      <c r="A363" s="100"/>
      <c r="B363" s="100"/>
      <c r="C363" s="100"/>
      <c r="D363" s="156"/>
      <c r="E363" s="100"/>
      <c r="F363" s="100"/>
      <c r="G363" s="156"/>
      <c r="H363" s="158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58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0"/>
      <c r="BR363" s="100"/>
      <c r="BS363" s="100"/>
    </row>
    <row r="364" spans="1:71" x14ac:dyDescent="0.2">
      <c r="A364" s="100"/>
      <c r="B364" s="100"/>
      <c r="C364" s="100"/>
      <c r="D364" s="156"/>
      <c r="E364" s="100"/>
      <c r="F364" s="100"/>
      <c r="G364" s="156"/>
      <c r="H364" s="158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58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0"/>
      <c r="BS364" s="100"/>
    </row>
    <row r="365" spans="1:71" x14ac:dyDescent="0.2">
      <c r="A365" s="100"/>
      <c r="B365" s="100"/>
      <c r="C365" s="100"/>
      <c r="D365" s="156"/>
      <c r="E365" s="100"/>
      <c r="F365" s="100"/>
      <c r="G365" s="156"/>
      <c r="H365" s="158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58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0"/>
      <c r="BS365" s="100"/>
    </row>
    <row r="366" spans="1:71" x14ac:dyDescent="0.2">
      <c r="A366" s="100"/>
      <c r="B366" s="100"/>
      <c r="C366" s="100"/>
      <c r="D366" s="156"/>
      <c r="E366" s="100"/>
      <c r="F366" s="100"/>
      <c r="G366" s="156"/>
      <c r="H366" s="158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58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  <c r="BN366" s="100"/>
      <c r="BO366" s="100"/>
      <c r="BP366" s="100"/>
      <c r="BQ366" s="100"/>
      <c r="BR366" s="100"/>
      <c r="BS366" s="100"/>
    </row>
    <row r="367" spans="1:71" x14ac:dyDescent="0.2">
      <c r="A367" s="100"/>
      <c r="B367" s="100"/>
      <c r="C367" s="100"/>
      <c r="D367" s="156"/>
      <c r="E367" s="100"/>
      <c r="F367" s="100"/>
      <c r="G367" s="156"/>
      <c r="H367" s="158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58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  <c r="BN367" s="100"/>
      <c r="BO367" s="100"/>
      <c r="BP367" s="100"/>
      <c r="BQ367" s="100"/>
      <c r="BR367" s="100"/>
      <c r="BS367" s="100"/>
    </row>
    <row r="368" spans="1:71" x14ac:dyDescent="0.2">
      <c r="A368" s="100"/>
      <c r="B368" s="100"/>
      <c r="C368" s="100"/>
      <c r="D368" s="156"/>
      <c r="E368" s="100"/>
      <c r="F368" s="100"/>
      <c r="G368" s="156"/>
      <c r="H368" s="158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58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  <c r="BN368" s="100"/>
      <c r="BO368" s="100"/>
      <c r="BP368" s="100"/>
      <c r="BQ368" s="100"/>
      <c r="BR368" s="100"/>
      <c r="BS368" s="100"/>
    </row>
    <row r="369" spans="1:71" x14ac:dyDescent="0.2">
      <c r="A369" s="100"/>
      <c r="B369" s="100"/>
      <c r="C369" s="100"/>
      <c r="D369" s="156"/>
      <c r="E369" s="100"/>
      <c r="F369" s="100"/>
      <c r="G369" s="156"/>
      <c r="H369" s="158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58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  <c r="BN369" s="100"/>
      <c r="BO369" s="100"/>
      <c r="BP369" s="100"/>
      <c r="BQ369" s="100"/>
      <c r="BR369" s="100"/>
      <c r="BS369" s="100"/>
    </row>
    <row r="370" spans="1:71" x14ac:dyDescent="0.2">
      <c r="A370" s="100"/>
      <c r="B370" s="100"/>
      <c r="C370" s="100"/>
      <c r="D370" s="156"/>
      <c r="E370" s="100"/>
      <c r="F370" s="100"/>
      <c r="G370" s="156"/>
      <c r="H370" s="158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58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100"/>
      <c r="BR370" s="100"/>
      <c r="BS370" s="100"/>
    </row>
    <row r="371" spans="1:71" x14ac:dyDescent="0.2">
      <c r="A371" s="100"/>
      <c r="B371" s="100"/>
      <c r="C371" s="100"/>
      <c r="D371" s="156"/>
      <c r="E371" s="100"/>
      <c r="F371" s="100"/>
      <c r="G371" s="156"/>
      <c r="H371" s="158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58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  <c r="BN371" s="100"/>
      <c r="BO371" s="100"/>
      <c r="BP371" s="100"/>
      <c r="BQ371" s="100"/>
      <c r="BR371" s="100"/>
      <c r="BS371" s="100"/>
    </row>
    <row r="372" spans="1:71" x14ac:dyDescent="0.2">
      <c r="A372" s="100"/>
      <c r="B372" s="100"/>
      <c r="C372" s="100"/>
      <c r="D372" s="156"/>
      <c r="E372" s="100"/>
      <c r="F372" s="100"/>
      <c r="G372" s="156"/>
      <c r="H372" s="158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58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  <c r="BN372" s="100"/>
      <c r="BO372" s="100"/>
      <c r="BP372" s="100"/>
      <c r="BQ372" s="100"/>
      <c r="BR372" s="100"/>
      <c r="BS372" s="100"/>
    </row>
    <row r="373" spans="1:71" x14ac:dyDescent="0.2">
      <c r="A373" s="100"/>
      <c r="B373" s="100"/>
      <c r="C373" s="100"/>
      <c r="D373" s="156"/>
      <c r="E373" s="100"/>
      <c r="F373" s="100"/>
      <c r="G373" s="156"/>
      <c r="H373" s="158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58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  <c r="BN373" s="100"/>
      <c r="BO373" s="100"/>
      <c r="BP373" s="100"/>
      <c r="BQ373" s="100"/>
      <c r="BR373" s="100"/>
      <c r="BS373" s="100"/>
    </row>
    <row r="374" spans="1:71" x14ac:dyDescent="0.2">
      <c r="A374" s="100"/>
      <c r="B374" s="100"/>
      <c r="C374" s="100"/>
      <c r="D374" s="156"/>
      <c r="E374" s="100"/>
      <c r="F374" s="100"/>
      <c r="G374" s="156"/>
      <c r="H374" s="158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58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  <c r="BN374" s="100"/>
      <c r="BO374" s="100"/>
      <c r="BP374" s="100"/>
      <c r="BQ374" s="100"/>
      <c r="BR374" s="100"/>
      <c r="BS374" s="100"/>
    </row>
    <row r="375" spans="1:71" x14ac:dyDescent="0.2">
      <c r="A375" s="100"/>
      <c r="B375" s="100"/>
      <c r="C375" s="100"/>
      <c r="D375" s="156"/>
      <c r="E375" s="100"/>
      <c r="F375" s="100"/>
      <c r="G375" s="156"/>
      <c r="H375" s="158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58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0"/>
      <c r="BS375" s="100"/>
    </row>
    <row r="376" spans="1:71" x14ac:dyDescent="0.2">
      <c r="A376" s="100"/>
      <c r="B376" s="100"/>
      <c r="C376" s="100"/>
      <c r="D376" s="156"/>
      <c r="E376" s="100"/>
      <c r="F376" s="100"/>
      <c r="G376" s="156"/>
      <c r="H376" s="158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58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0"/>
      <c r="BS376" s="100"/>
    </row>
    <row r="377" spans="1:71" x14ac:dyDescent="0.2">
      <c r="A377" s="100"/>
      <c r="B377" s="100"/>
      <c r="C377" s="100"/>
      <c r="D377" s="156"/>
      <c r="E377" s="100"/>
      <c r="F377" s="100"/>
      <c r="G377" s="156"/>
      <c r="H377" s="158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58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0"/>
      <c r="BS377" s="100"/>
    </row>
    <row r="378" spans="1:71" x14ac:dyDescent="0.2">
      <c r="A378" s="100"/>
      <c r="B378" s="100"/>
      <c r="C378" s="100"/>
      <c r="D378" s="156"/>
      <c r="E378" s="100"/>
      <c r="F378" s="100"/>
      <c r="G378" s="156"/>
      <c r="H378" s="158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58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0"/>
      <c r="BS378" s="100"/>
    </row>
    <row r="379" spans="1:71" x14ac:dyDescent="0.2">
      <c r="A379" s="100"/>
      <c r="B379" s="100"/>
      <c r="C379" s="100"/>
      <c r="D379" s="156"/>
      <c r="E379" s="100"/>
      <c r="F379" s="100"/>
      <c r="G379" s="156"/>
      <c r="H379" s="158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58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  <c r="BN379" s="100"/>
      <c r="BO379" s="100"/>
      <c r="BP379" s="100"/>
      <c r="BQ379" s="100"/>
      <c r="BR379" s="100"/>
      <c r="BS379" s="100"/>
    </row>
    <row r="380" spans="1:71" x14ac:dyDescent="0.2">
      <c r="A380" s="100"/>
      <c r="B380" s="100"/>
      <c r="C380" s="100"/>
      <c r="D380" s="156"/>
      <c r="E380" s="100"/>
      <c r="F380" s="100"/>
      <c r="G380" s="156"/>
      <c r="H380" s="158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58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  <c r="BN380" s="100"/>
      <c r="BO380" s="100"/>
      <c r="BP380" s="100"/>
      <c r="BQ380" s="100"/>
      <c r="BR380" s="100"/>
      <c r="BS380" s="100"/>
    </row>
    <row r="381" spans="1:71" x14ac:dyDescent="0.2">
      <c r="A381" s="100"/>
      <c r="B381" s="100"/>
      <c r="C381" s="100"/>
      <c r="D381" s="156"/>
      <c r="E381" s="100"/>
      <c r="F381" s="100"/>
      <c r="G381" s="156"/>
      <c r="H381" s="158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58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  <c r="BN381" s="100"/>
      <c r="BO381" s="100"/>
      <c r="BP381" s="100"/>
      <c r="BQ381" s="100"/>
      <c r="BR381" s="100"/>
      <c r="BS381" s="100"/>
    </row>
    <row r="382" spans="1:71" x14ac:dyDescent="0.2">
      <c r="A382" s="100"/>
      <c r="B382" s="100"/>
      <c r="C382" s="100"/>
      <c r="D382" s="156"/>
      <c r="E382" s="100"/>
      <c r="F382" s="100"/>
      <c r="G382" s="156"/>
      <c r="H382" s="158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58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00"/>
      <c r="BR382" s="100"/>
      <c r="BS382" s="100"/>
    </row>
    <row r="383" spans="1:71" x14ac:dyDescent="0.2">
      <c r="A383" s="100"/>
      <c r="B383" s="100"/>
      <c r="C383" s="100"/>
      <c r="D383" s="156"/>
      <c r="E383" s="100"/>
      <c r="F383" s="100"/>
      <c r="G383" s="156"/>
      <c r="H383" s="158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58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  <c r="BN383" s="100"/>
      <c r="BO383" s="100"/>
      <c r="BP383" s="100"/>
      <c r="BQ383" s="100"/>
      <c r="BR383" s="100"/>
      <c r="BS383" s="100"/>
    </row>
    <row r="384" spans="1:71" x14ac:dyDescent="0.2">
      <c r="A384" s="100"/>
      <c r="B384" s="100"/>
      <c r="C384" s="100"/>
      <c r="D384" s="156"/>
      <c r="E384" s="100"/>
      <c r="F384" s="100"/>
      <c r="G384" s="156"/>
      <c r="H384" s="158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58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  <c r="BN384" s="100"/>
      <c r="BO384" s="100"/>
      <c r="BP384" s="100"/>
      <c r="BQ384" s="100"/>
      <c r="BR384" s="100"/>
      <c r="BS384" s="100"/>
    </row>
    <row r="385" spans="1:71" x14ac:dyDescent="0.2">
      <c r="A385" s="100"/>
      <c r="B385" s="100"/>
      <c r="C385" s="100"/>
      <c r="D385" s="156"/>
      <c r="E385" s="100"/>
      <c r="F385" s="100"/>
      <c r="G385" s="156"/>
      <c r="H385" s="158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58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0"/>
      <c r="BR385" s="100"/>
      <c r="BS385" s="100"/>
    </row>
    <row r="386" spans="1:71" x14ac:dyDescent="0.2">
      <c r="A386" s="100"/>
      <c r="B386" s="100"/>
      <c r="C386" s="100"/>
      <c r="D386" s="156"/>
      <c r="E386" s="100"/>
      <c r="F386" s="100"/>
      <c r="G386" s="156"/>
      <c r="H386" s="158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58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</row>
    <row r="387" spans="1:71" x14ac:dyDescent="0.2">
      <c r="A387" s="100"/>
      <c r="B387" s="100"/>
      <c r="C387" s="100"/>
      <c r="D387" s="156"/>
      <c r="E387" s="100"/>
      <c r="F387" s="100"/>
      <c r="G387" s="156"/>
      <c r="H387" s="158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58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  <c r="BN387" s="100"/>
      <c r="BO387" s="100"/>
      <c r="BP387" s="100"/>
      <c r="BQ387" s="100"/>
      <c r="BR387" s="100"/>
      <c r="BS387" s="100"/>
    </row>
    <row r="388" spans="1:71" x14ac:dyDescent="0.2">
      <c r="A388" s="100"/>
      <c r="B388" s="100"/>
      <c r="C388" s="100"/>
      <c r="D388" s="156"/>
      <c r="E388" s="100"/>
      <c r="F388" s="100"/>
      <c r="G388" s="156"/>
      <c r="H388" s="158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58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0"/>
      <c r="BS388" s="100"/>
    </row>
    <row r="389" spans="1:71" x14ac:dyDescent="0.2">
      <c r="A389" s="100"/>
      <c r="B389" s="100"/>
      <c r="C389" s="100"/>
      <c r="D389" s="156"/>
      <c r="E389" s="100"/>
      <c r="F389" s="100"/>
      <c r="G389" s="156"/>
      <c r="H389" s="158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58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  <c r="BN389" s="100"/>
      <c r="BO389" s="100"/>
      <c r="BP389" s="100"/>
      <c r="BQ389" s="100"/>
      <c r="BR389" s="100"/>
      <c r="BS389" s="100"/>
    </row>
    <row r="390" spans="1:71" x14ac:dyDescent="0.2">
      <c r="A390" s="100"/>
      <c r="B390" s="100"/>
      <c r="C390" s="100"/>
      <c r="D390" s="156"/>
      <c r="E390" s="100"/>
      <c r="F390" s="100"/>
      <c r="G390" s="156"/>
      <c r="H390" s="158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58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  <c r="BN390" s="100"/>
      <c r="BO390" s="100"/>
      <c r="BP390" s="100"/>
      <c r="BQ390" s="100"/>
      <c r="BR390" s="100"/>
      <c r="BS390" s="100"/>
    </row>
    <row r="391" spans="1:71" x14ac:dyDescent="0.2">
      <c r="A391" s="100"/>
      <c r="B391" s="100"/>
      <c r="C391" s="100"/>
      <c r="D391" s="156"/>
      <c r="E391" s="100"/>
      <c r="F391" s="100"/>
      <c r="G391" s="156"/>
      <c r="H391" s="158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58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  <c r="BN391" s="100"/>
      <c r="BO391" s="100"/>
      <c r="BP391" s="100"/>
      <c r="BQ391" s="100"/>
      <c r="BR391" s="100"/>
      <c r="BS391" s="100"/>
    </row>
    <row r="392" spans="1:71" x14ac:dyDescent="0.2">
      <c r="A392" s="100"/>
      <c r="B392" s="100"/>
      <c r="C392" s="100"/>
      <c r="D392" s="156"/>
      <c r="E392" s="100"/>
      <c r="F392" s="100"/>
      <c r="G392" s="156"/>
      <c r="H392" s="158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58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0"/>
      <c r="BR392" s="100"/>
      <c r="BS392" s="100"/>
    </row>
    <row r="393" spans="1:71" x14ac:dyDescent="0.2">
      <c r="A393" s="100"/>
      <c r="B393" s="100"/>
      <c r="C393" s="100"/>
      <c r="D393" s="156"/>
      <c r="E393" s="100"/>
      <c r="F393" s="100"/>
      <c r="G393" s="156"/>
      <c r="H393" s="158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58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  <c r="BN393" s="100"/>
      <c r="BO393" s="100"/>
      <c r="BP393" s="100"/>
      <c r="BQ393" s="100"/>
      <c r="BR393" s="100"/>
      <c r="BS393" s="100"/>
    </row>
    <row r="394" spans="1:71" x14ac:dyDescent="0.2">
      <c r="A394" s="100"/>
      <c r="B394" s="100"/>
      <c r="C394" s="100"/>
      <c r="D394" s="156"/>
      <c r="E394" s="100"/>
      <c r="F394" s="100"/>
      <c r="G394" s="156"/>
      <c r="H394" s="158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58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  <c r="BN394" s="100"/>
      <c r="BO394" s="100"/>
      <c r="BP394" s="100"/>
      <c r="BQ394" s="100"/>
      <c r="BR394" s="100"/>
      <c r="BS394" s="100"/>
    </row>
    <row r="395" spans="1:71" x14ac:dyDescent="0.2">
      <c r="A395" s="100"/>
      <c r="B395" s="100"/>
      <c r="C395" s="100"/>
      <c r="D395" s="156"/>
      <c r="E395" s="100"/>
      <c r="F395" s="100"/>
      <c r="G395" s="156"/>
      <c r="H395" s="158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58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  <c r="BN395" s="100"/>
      <c r="BO395" s="100"/>
      <c r="BP395" s="100"/>
      <c r="BQ395" s="100"/>
      <c r="BR395" s="100"/>
      <c r="BS395" s="100"/>
    </row>
    <row r="396" spans="1:71" x14ac:dyDescent="0.2">
      <c r="A396" s="100"/>
      <c r="B396" s="100"/>
      <c r="C396" s="100"/>
      <c r="D396" s="156"/>
      <c r="E396" s="100"/>
      <c r="F396" s="100"/>
      <c r="G396" s="156"/>
      <c r="H396" s="158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58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  <c r="BN396" s="100"/>
      <c r="BO396" s="100"/>
      <c r="BP396" s="100"/>
      <c r="BQ396" s="100"/>
      <c r="BR396" s="100"/>
      <c r="BS396" s="100"/>
    </row>
    <row r="397" spans="1:71" x14ac:dyDescent="0.2">
      <c r="A397" s="100"/>
      <c r="B397" s="100"/>
      <c r="C397" s="100"/>
      <c r="D397" s="156"/>
      <c r="E397" s="100"/>
      <c r="F397" s="100"/>
      <c r="G397" s="156"/>
      <c r="H397" s="158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58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0"/>
      <c r="BS397" s="100"/>
    </row>
    <row r="398" spans="1:71" x14ac:dyDescent="0.2">
      <c r="A398" s="100"/>
      <c r="B398" s="100"/>
      <c r="C398" s="100"/>
      <c r="D398" s="156"/>
      <c r="E398" s="100"/>
      <c r="F398" s="100"/>
      <c r="G398" s="156"/>
      <c r="H398" s="158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58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  <c r="BN398" s="100"/>
      <c r="BO398" s="100"/>
      <c r="BP398" s="100"/>
      <c r="BQ398" s="100"/>
      <c r="BR398" s="100"/>
      <c r="BS398" s="100"/>
    </row>
    <row r="399" spans="1:71" x14ac:dyDescent="0.2">
      <c r="A399" s="100"/>
      <c r="B399" s="100"/>
      <c r="C399" s="100"/>
      <c r="D399" s="156"/>
      <c r="E399" s="100"/>
      <c r="F399" s="100"/>
      <c r="G399" s="156"/>
      <c r="H399" s="158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58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00"/>
      <c r="BR399" s="100"/>
      <c r="BS399" s="100"/>
    </row>
    <row r="400" spans="1:71" x14ac:dyDescent="0.2">
      <c r="A400" s="100"/>
      <c r="B400" s="100"/>
      <c r="C400" s="100"/>
      <c r="D400" s="156"/>
      <c r="E400" s="100"/>
      <c r="F400" s="100"/>
      <c r="G400" s="156"/>
      <c r="H400" s="158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58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  <c r="BN400" s="100"/>
      <c r="BO400" s="100"/>
      <c r="BP400" s="100"/>
      <c r="BQ400" s="100"/>
      <c r="BR400" s="100"/>
      <c r="BS400" s="100"/>
    </row>
    <row r="401" spans="1:71" x14ac:dyDescent="0.2">
      <c r="A401" s="100"/>
      <c r="B401" s="100"/>
      <c r="C401" s="100"/>
      <c r="D401" s="156"/>
      <c r="E401" s="100"/>
      <c r="F401" s="100"/>
      <c r="G401" s="156"/>
      <c r="H401" s="158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58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  <c r="BN401" s="100"/>
      <c r="BO401" s="100"/>
      <c r="BP401" s="100"/>
      <c r="BQ401" s="100"/>
      <c r="BR401" s="100"/>
      <c r="BS401" s="100"/>
    </row>
    <row r="402" spans="1:71" x14ac:dyDescent="0.2">
      <c r="A402" s="100"/>
      <c r="B402" s="100"/>
      <c r="C402" s="100"/>
      <c r="D402" s="156"/>
      <c r="E402" s="100"/>
      <c r="F402" s="100"/>
      <c r="G402" s="156"/>
      <c r="H402" s="158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58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  <c r="BN402" s="100"/>
      <c r="BO402" s="100"/>
      <c r="BP402" s="100"/>
      <c r="BQ402" s="100"/>
      <c r="BR402" s="100"/>
      <c r="BS402" s="100"/>
    </row>
    <row r="403" spans="1:71" x14ac:dyDescent="0.2">
      <c r="A403" s="100"/>
      <c r="B403" s="100"/>
      <c r="C403" s="100"/>
      <c r="D403" s="156"/>
      <c r="E403" s="100"/>
      <c r="F403" s="100"/>
      <c r="G403" s="156"/>
      <c r="H403" s="158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58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0"/>
      <c r="BS403" s="100"/>
    </row>
    <row r="404" spans="1:71" x14ac:dyDescent="0.2">
      <c r="A404" s="100"/>
      <c r="B404" s="100"/>
      <c r="C404" s="100"/>
      <c r="D404" s="156"/>
      <c r="E404" s="100"/>
      <c r="F404" s="100"/>
      <c r="G404" s="156"/>
      <c r="H404" s="158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58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0"/>
      <c r="BS404" s="100"/>
    </row>
    <row r="405" spans="1:71" x14ac:dyDescent="0.2">
      <c r="A405" s="100"/>
      <c r="B405" s="100"/>
      <c r="C405" s="100"/>
      <c r="D405" s="156"/>
      <c r="E405" s="100"/>
      <c r="F405" s="100"/>
      <c r="G405" s="156"/>
      <c r="H405" s="158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58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  <c r="BN405" s="100"/>
      <c r="BO405" s="100"/>
      <c r="BP405" s="100"/>
      <c r="BQ405" s="100"/>
      <c r="BR405" s="100"/>
      <c r="BS405" s="100"/>
    </row>
    <row r="406" spans="1:71" x14ac:dyDescent="0.2">
      <c r="A406" s="100"/>
      <c r="B406" s="100"/>
      <c r="C406" s="100"/>
      <c r="D406" s="156"/>
      <c r="E406" s="100"/>
      <c r="F406" s="100"/>
      <c r="G406" s="156"/>
      <c r="H406" s="158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58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  <c r="BN406" s="100"/>
      <c r="BO406" s="100"/>
      <c r="BP406" s="100"/>
      <c r="BQ406" s="100"/>
      <c r="BR406" s="100"/>
      <c r="BS406" s="100"/>
    </row>
    <row r="407" spans="1:71" x14ac:dyDescent="0.2">
      <c r="A407" s="100"/>
      <c r="B407" s="100"/>
      <c r="C407" s="100"/>
      <c r="D407" s="156"/>
      <c r="E407" s="100"/>
      <c r="F407" s="100"/>
      <c r="G407" s="156"/>
      <c r="H407" s="158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58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  <c r="BN407" s="100"/>
      <c r="BO407" s="100"/>
      <c r="BP407" s="100"/>
      <c r="BQ407" s="100"/>
      <c r="BR407" s="100"/>
      <c r="BS407" s="100"/>
    </row>
    <row r="408" spans="1:71" x14ac:dyDescent="0.2">
      <c r="A408" s="100"/>
      <c r="B408" s="100"/>
      <c r="C408" s="100"/>
      <c r="D408" s="156"/>
      <c r="E408" s="100"/>
      <c r="F408" s="100"/>
      <c r="G408" s="156"/>
      <c r="H408" s="158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58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0"/>
      <c r="BS408" s="100"/>
    </row>
    <row r="409" spans="1:71" x14ac:dyDescent="0.2">
      <c r="A409" s="100"/>
      <c r="B409" s="100"/>
      <c r="C409" s="100"/>
      <c r="D409" s="156"/>
      <c r="E409" s="100"/>
      <c r="F409" s="100"/>
      <c r="G409" s="156"/>
      <c r="H409" s="158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58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  <c r="BN409" s="100"/>
      <c r="BO409" s="100"/>
      <c r="BP409" s="100"/>
      <c r="BQ409" s="100"/>
      <c r="BR409" s="100"/>
      <c r="BS409" s="100"/>
    </row>
    <row r="410" spans="1:71" x14ac:dyDescent="0.2">
      <c r="A410" s="100"/>
      <c r="B410" s="100"/>
      <c r="C410" s="100"/>
      <c r="D410" s="156"/>
      <c r="E410" s="100"/>
      <c r="F410" s="100"/>
      <c r="G410" s="156"/>
      <c r="H410" s="158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58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  <c r="BN410" s="100"/>
      <c r="BO410" s="100"/>
      <c r="BP410" s="100"/>
      <c r="BQ410" s="100"/>
      <c r="BR410" s="100"/>
      <c r="BS410" s="100"/>
    </row>
    <row r="411" spans="1:71" x14ac:dyDescent="0.2">
      <c r="A411" s="100"/>
      <c r="B411" s="100"/>
      <c r="C411" s="100"/>
      <c r="D411" s="156"/>
      <c r="E411" s="100"/>
      <c r="F411" s="100"/>
      <c r="G411" s="156"/>
      <c r="H411" s="158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58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100"/>
      <c r="BR411" s="100"/>
      <c r="BS411" s="100"/>
    </row>
    <row r="412" spans="1:71" x14ac:dyDescent="0.2">
      <c r="A412" s="100"/>
      <c r="B412" s="100"/>
      <c r="C412" s="100"/>
      <c r="D412" s="156"/>
      <c r="E412" s="100"/>
      <c r="F412" s="100"/>
      <c r="G412" s="156"/>
      <c r="H412" s="158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58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  <c r="BN412" s="100"/>
      <c r="BO412" s="100"/>
      <c r="BP412" s="100"/>
      <c r="BQ412" s="100"/>
      <c r="BR412" s="100"/>
      <c r="BS412" s="100"/>
    </row>
    <row r="413" spans="1:71" x14ac:dyDescent="0.2">
      <c r="A413" s="100"/>
      <c r="B413" s="100"/>
      <c r="C413" s="100"/>
      <c r="D413" s="156"/>
      <c r="E413" s="100"/>
      <c r="F413" s="100"/>
      <c r="G413" s="156"/>
      <c r="H413" s="158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58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  <c r="BN413" s="100"/>
      <c r="BO413" s="100"/>
      <c r="BP413" s="100"/>
      <c r="BQ413" s="100"/>
      <c r="BR413" s="100"/>
      <c r="BS413" s="100"/>
    </row>
    <row r="414" spans="1:71" x14ac:dyDescent="0.2">
      <c r="A414" s="100"/>
      <c r="B414" s="100"/>
      <c r="C414" s="100"/>
      <c r="D414" s="156"/>
      <c r="E414" s="100"/>
      <c r="F414" s="100"/>
      <c r="G414" s="156"/>
      <c r="H414" s="158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58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  <c r="BN414" s="100"/>
      <c r="BO414" s="100"/>
      <c r="BP414" s="100"/>
      <c r="BQ414" s="100"/>
      <c r="BR414" s="100"/>
      <c r="BS414" s="100"/>
    </row>
    <row r="415" spans="1:71" x14ac:dyDescent="0.2">
      <c r="A415" s="100"/>
      <c r="B415" s="100"/>
      <c r="C415" s="100"/>
      <c r="D415" s="156"/>
      <c r="E415" s="100"/>
      <c r="F415" s="100"/>
      <c r="G415" s="156"/>
      <c r="H415" s="158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58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00"/>
      <c r="BR415" s="100"/>
      <c r="BS415" s="100"/>
    </row>
    <row r="416" spans="1:71" x14ac:dyDescent="0.2">
      <c r="A416" s="100"/>
      <c r="B416" s="100"/>
      <c r="C416" s="100"/>
      <c r="D416" s="156"/>
      <c r="E416" s="100"/>
      <c r="F416" s="100"/>
      <c r="G416" s="156"/>
      <c r="H416" s="158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58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  <c r="BN416" s="100"/>
      <c r="BO416" s="100"/>
      <c r="BP416" s="100"/>
      <c r="BQ416" s="100"/>
      <c r="BR416" s="100"/>
      <c r="BS416" s="100"/>
    </row>
    <row r="417" spans="1:71" x14ac:dyDescent="0.2">
      <c r="A417" s="100"/>
      <c r="B417" s="100"/>
      <c r="C417" s="100"/>
      <c r="D417" s="156"/>
      <c r="E417" s="100"/>
      <c r="F417" s="100"/>
      <c r="G417" s="156"/>
      <c r="H417" s="158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58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  <c r="BN417" s="100"/>
      <c r="BO417" s="100"/>
      <c r="BP417" s="100"/>
      <c r="BQ417" s="100"/>
      <c r="BR417" s="100"/>
      <c r="BS417" s="100"/>
    </row>
    <row r="418" spans="1:71" x14ac:dyDescent="0.2">
      <c r="A418" s="100"/>
      <c r="B418" s="100"/>
      <c r="C418" s="100"/>
      <c r="D418" s="156"/>
      <c r="E418" s="100"/>
      <c r="F418" s="100"/>
      <c r="G418" s="156"/>
      <c r="H418" s="158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58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  <c r="BN418" s="100"/>
      <c r="BO418" s="100"/>
      <c r="BP418" s="100"/>
      <c r="BQ418" s="100"/>
      <c r="BR418" s="100"/>
      <c r="BS418" s="100"/>
    </row>
    <row r="419" spans="1:71" x14ac:dyDescent="0.2">
      <c r="A419" s="100"/>
      <c r="B419" s="100"/>
      <c r="C419" s="100"/>
      <c r="D419" s="156"/>
      <c r="E419" s="100"/>
      <c r="F419" s="100"/>
      <c r="G419" s="156"/>
      <c r="H419" s="158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58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  <c r="BN419" s="100"/>
      <c r="BO419" s="100"/>
      <c r="BP419" s="100"/>
      <c r="BQ419" s="100"/>
      <c r="BR419" s="100"/>
      <c r="BS419" s="100"/>
    </row>
    <row r="420" spans="1:71" x14ac:dyDescent="0.2">
      <c r="A420" s="100"/>
      <c r="B420" s="100"/>
      <c r="C420" s="100"/>
      <c r="D420" s="156"/>
      <c r="E420" s="100"/>
      <c r="F420" s="100"/>
      <c r="G420" s="156"/>
      <c r="H420" s="158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58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  <c r="BN420" s="100"/>
      <c r="BO420" s="100"/>
      <c r="BP420" s="100"/>
      <c r="BQ420" s="100"/>
      <c r="BR420" s="100"/>
      <c r="BS420" s="100"/>
    </row>
    <row r="421" spans="1:71" x14ac:dyDescent="0.2">
      <c r="A421" s="100"/>
      <c r="B421" s="100"/>
      <c r="C421" s="100"/>
      <c r="D421" s="156"/>
      <c r="E421" s="100"/>
      <c r="F421" s="100"/>
      <c r="G421" s="156"/>
      <c r="H421" s="158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58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100"/>
      <c r="BR421" s="100"/>
      <c r="BS421" s="100"/>
    </row>
    <row r="422" spans="1:71" x14ac:dyDescent="0.2">
      <c r="A422" s="100"/>
      <c r="B422" s="100"/>
      <c r="C422" s="100"/>
      <c r="D422" s="156"/>
      <c r="E422" s="100"/>
      <c r="F422" s="100"/>
      <c r="G422" s="156"/>
      <c r="H422" s="158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58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  <c r="BN422" s="100"/>
      <c r="BO422" s="100"/>
      <c r="BP422" s="100"/>
      <c r="BQ422" s="100"/>
      <c r="BR422" s="100"/>
      <c r="BS422" s="100"/>
    </row>
    <row r="423" spans="1:71" x14ac:dyDescent="0.2">
      <c r="A423" s="100"/>
      <c r="B423" s="100"/>
      <c r="C423" s="100"/>
      <c r="D423" s="156"/>
      <c r="E423" s="100"/>
      <c r="F423" s="100"/>
      <c r="G423" s="156"/>
      <c r="H423" s="158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58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0"/>
      <c r="BS423" s="100"/>
    </row>
    <row r="424" spans="1:71" x14ac:dyDescent="0.2">
      <c r="A424" s="100"/>
      <c r="B424" s="100"/>
      <c r="C424" s="100"/>
      <c r="D424" s="156"/>
      <c r="E424" s="100"/>
      <c r="F424" s="100"/>
      <c r="G424" s="156"/>
      <c r="H424" s="158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58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0"/>
      <c r="BS424" s="100"/>
    </row>
    <row r="425" spans="1:71" x14ac:dyDescent="0.2">
      <c r="A425" s="100"/>
      <c r="B425" s="100"/>
      <c r="C425" s="100"/>
      <c r="D425" s="156"/>
      <c r="E425" s="100"/>
      <c r="F425" s="100"/>
      <c r="G425" s="156"/>
      <c r="H425" s="158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58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0"/>
      <c r="BR425" s="100"/>
      <c r="BS425" s="100"/>
    </row>
    <row r="426" spans="1:71" x14ac:dyDescent="0.2">
      <c r="A426" s="100"/>
      <c r="B426" s="100"/>
      <c r="C426" s="100"/>
      <c r="D426" s="156"/>
      <c r="E426" s="100"/>
      <c r="F426" s="100"/>
      <c r="G426" s="156"/>
      <c r="H426" s="158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58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  <c r="BN426" s="100"/>
      <c r="BO426" s="100"/>
      <c r="BP426" s="100"/>
      <c r="BQ426" s="100"/>
      <c r="BR426" s="100"/>
      <c r="BS426" s="100"/>
    </row>
    <row r="427" spans="1:71" x14ac:dyDescent="0.2">
      <c r="A427" s="100"/>
      <c r="B427" s="100"/>
      <c r="C427" s="100"/>
      <c r="D427" s="156"/>
      <c r="E427" s="100"/>
      <c r="F427" s="100"/>
      <c r="G427" s="156"/>
      <c r="H427" s="158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58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  <c r="BN427" s="100"/>
      <c r="BO427" s="100"/>
      <c r="BP427" s="100"/>
      <c r="BQ427" s="100"/>
      <c r="BR427" s="100"/>
      <c r="BS427" s="100"/>
    </row>
    <row r="428" spans="1:71" x14ac:dyDescent="0.2">
      <c r="A428" s="100"/>
      <c r="B428" s="100"/>
      <c r="C428" s="100"/>
      <c r="D428" s="156"/>
      <c r="E428" s="100"/>
      <c r="F428" s="100"/>
      <c r="G428" s="156"/>
      <c r="H428" s="158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58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100"/>
      <c r="BR428" s="100"/>
      <c r="BS428" s="100"/>
    </row>
    <row r="429" spans="1:71" x14ac:dyDescent="0.2">
      <c r="A429" s="100"/>
      <c r="B429" s="100"/>
      <c r="C429" s="100"/>
      <c r="D429" s="156"/>
      <c r="E429" s="100"/>
      <c r="F429" s="100"/>
      <c r="G429" s="156"/>
      <c r="H429" s="158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58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  <c r="BN429" s="100"/>
      <c r="BO429" s="100"/>
      <c r="BP429" s="100"/>
      <c r="BQ429" s="100"/>
      <c r="BR429" s="100"/>
      <c r="BS429" s="100"/>
    </row>
    <row r="430" spans="1:71" x14ac:dyDescent="0.2">
      <c r="A430" s="100"/>
      <c r="B430" s="100"/>
      <c r="C430" s="100"/>
      <c r="D430" s="156"/>
      <c r="E430" s="100"/>
      <c r="F430" s="100"/>
      <c r="G430" s="156"/>
      <c r="H430" s="158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58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  <c r="BN430" s="100"/>
      <c r="BO430" s="100"/>
      <c r="BP430" s="100"/>
      <c r="BQ430" s="100"/>
      <c r="BR430" s="100"/>
      <c r="BS430" s="100"/>
    </row>
    <row r="431" spans="1:71" x14ac:dyDescent="0.2">
      <c r="A431" s="100"/>
      <c r="B431" s="100"/>
      <c r="C431" s="100"/>
      <c r="D431" s="156"/>
      <c r="E431" s="100"/>
      <c r="F431" s="100"/>
      <c r="G431" s="156"/>
      <c r="H431" s="158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58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  <c r="BN431" s="100"/>
      <c r="BO431" s="100"/>
      <c r="BP431" s="100"/>
      <c r="BQ431" s="100"/>
      <c r="BR431" s="100"/>
      <c r="BS431" s="100"/>
    </row>
    <row r="432" spans="1:71" x14ac:dyDescent="0.2">
      <c r="A432" s="100"/>
      <c r="B432" s="100"/>
      <c r="C432" s="100"/>
      <c r="D432" s="156"/>
      <c r="E432" s="100"/>
      <c r="F432" s="100"/>
      <c r="G432" s="156"/>
      <c r="H432" s="158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58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00"/>
      <c r="BR432" s="100"/>
      <c r="BS432" s="100"/>
    </row>
    <row r="433" spans="1:71" x14ac:dyDescent="0.2">
      <c r="A433" s="100"/>
      <c r="B433" s="100"/>
      <c r="C433" s="100"/>
      <c r="D433" s="156"/>
      <c r="E433" s="100"/>
      <c r="F433" s="100"/>
      <c r="G433" s="156"/>
      <c r="H433" s="158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58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  <c r="BN433" s="100"/>
      <c r="BO433" s="100"/>
      <c r="BP433" s="100"/>
      <c r="BQ433" s="100"/>
      <c r="BR433" s="100"/>
      <c r="BS433" s="100"/>
    </row>
    <row r="434" spans="1:71" x14ac:dyDescent="0.2">
      <c r="A434" s="100"/>
      <c r="B434" s="100"/>
      <c r="C434" s="100"/>
      <c r="D434" s="156"/>
      <c r="E434" s="100"/>
      <c r="F434" s="100"/>
      <c r="G434" s="156"/>
      <c r="H434" s="158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58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  <c r="BN434" s="100"/>
      <c r="BO434" s="100"/>
      <c r="BP434" s="100"/>
      <c r="BQ434" s="100"/>
      <c r="BR434" s="100"/>
      <c r="BS434" s="100"/>
    </row>
    <row r="435" spans="1:71" x14ac:dyDescent="0.2">
      <c r="A435" s="100"/>
      <c r="B435" s="100"/>
      <c r="C435" s="100"/>
      <c r="D435" s="156"/>
      <c r="E435" s="100"/>
      <c r="F435" s="100"/>
      <c r="G435" s="156"/>
      <c r="H435" s="158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58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  <c r="BN435" s="100"/>
      <c r="BO435" s="100"/>
      <c r="BP435" s="100"/>
      <c r="BQ435" s="100"/>
      <c r="BR435" s="100"/>
      <c r="BS435" s="100"/>
    </row>
    <row r="436" spans="1:71" x14ac:dyDescent="0.2">
      <c r="A436" s="100"/>
      <c r="B436" s="100"/>
      <c r="C436" s="100"/>
      <c r="D436" s="156"/>
      <c r="E436" s="100"/>
      <c r="F436" s="100"/>
      <c r="G436" s="156"/>
      <c r="H436" s="158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58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  <c r="BN436" s="100"/>
      <c r="BO436" s="100"/>
      <c r="BP436" s="100"/>
      <c r="BQ436" s="100"/>
      <c r="BR436" s="100"/>
      <c r="BS436" s="100"/>
    </row>
    <row r="437" spans="1:71" x14ac:dyDescent="0.2">
      <c r="A437" s="100"/>
      <c r="B437" s="100"/>
      <c r="C437" s="100"/>
      <c r="D437" s="156"/>
      <c r="E437" s="100"/>
      <c r="F437" s="100"/>
      <c r="G437" s="156"/>
      <c r="H437" s="158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58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  <c r="BN437" s="100"/>
      <c r="BO437" s="100"/>
      <c r="BP437" s="100"/>
      <c r="BQ437" s="100"/>
      <c r="BR437" s="100"/>
      <c r="BS437" s="100"/>
    </row>
    <row r="438" spans="1:71" x14ac:dyDescent="0.2">
      <c r="A438" s="100"/>
      <c r="B438" s="100"/>
      <c r="C438" s="100"/>
      <c r="D438" s="156"/>
      <c r="E438" s="100"/>
      <c r="F438" s="100"/>
      <c r="G438" s="156"/>
      <c r="H438" s="158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58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  <c r="BN438" s="100"/>
      <c r="BO438" s="100"/>
      <c r="BP438" s="100"/>
      <c r="BQ438" s="100"/>
      <c r="BR438" s="100"/>
      <c r="BS438" s="100"/>
    </row>
    <row r="439" spans="1:71" x14ac:dyDescent="0.2">
      <c r="A439" s="100"/>
      <c r="B439" s="100"/>
      <c r="C439" s="100"/>
      <c r="D439" s="156"/>
      <c r="E439" s="100"/>
      <c r="F439" s="100"/>
      <c r="G439" s="156"/>
      <c r="H439" s="158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58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</row>
    <row r="440" spans="1:71" x14ac:dyDescent="0.2">
      <c r="A440" s="100"/>
      <c r="B440" s="100"/>
      <c r="C440" s="100"/>
      <c r="D440" s="156"/>
      <c r="E440" s="100"/>
      <c r="F440" s="100"/>
      <c r="G440" s="156"/>
      <c r="H440" s="158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58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  <c r="BN440" s="100"/>
      <c r="BO440" s="100"/>
      <c r="BP440" s="100"/>
      <c r="BQ440" s="100"/>
      <c r="BR440" s="100"/>
      <c r="BS440" s="100"/>
    </row>
    <row r="441" spans="1:71" x14ac:dyDescent="0.2">
      <c r="A441" s="100"/>
      <c r="B441" s="100"/>
      <c r="C441" s="100"/>
      <c r="D441" s="156"/>
      <c r="E441" s="100"/>
      <c r="F441" s="100"/>
      <c r="G441" s="156"/>
      <c r="H441" s="158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58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  <c r="BN441" s="100"/>
      <c r="BO441" s="100"/>
      <c r="BP441" s="100"/>
      <c r="BQ441" s="100"/>
      <c r="BR441" s="100"/>
      <c r="BS441" s="100"/>
    </row>
    <row r="442" spans="1:71" x14ac:dyDescent="0.2">
      <c r="A442" s="100"/>
      <c r="B442" s="100"/>
      <c r="C442" s="100"/>
      <c r="D442" s="156"/>
      <c r="E442" s="100"/>
      <c r="F442" s="100"/>
      <c r="G442" s="156"/>
      <c r="H442" s="158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58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  <c r="BN442" s="100"/>
      <c r="BO442" s="100"/>
      <c r="BP442" s="100"/>
      <c r="BQ442" s="100"/>
      <c r="BR442" s="100"/>
      <c r="BS442" s="100"/>
    </row>
    <row r="443" spans="1:71" x14ac:dyDescent="0.2">
      <c r="A443" s="100"/>
      <c r="B443" s="100"/>
      <c r="C443" s="100"/>
      <c r="D443" s="156"/>
      <c r="E443" s="100"/>
      <c r="F443" s="100"/>
      <c r="G443" s="156"/>
      <c r="H443" s="158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58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  <c r="BN443" s="100"/>
      <c r="BO443" s="100"/>
      <c r="BP443" s="100"/>
      <c r="BQ443" s="100"/>
      <c r="BR443" s="100"/>
      <c r="BS443" s="100"/>
    </row>
    <row r="444" spans="1:71" x14ac:dyDescent="0.2">
      <c r="A444" s="100"/>
      <c r="B444" s="100"/>
      <c r="C444" s="100"/>
      <c r="D444" s="156"/>
      <c r="E444" s="100"/>
      <c r="F444" s="100"/>
      <c r="G444" s="156"/>
      <c r="H444" s="158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58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  <c r="BN444" s="100"/>
      <c r="BO444" s="100"/>
      <c r="BP444" s="100"/>
      <c r="BQ444" s="100"/>
      <c r="BR444" s="100"/>
      <c r="BS444" s="100"/>
    </row>
    <row r="445" spans="1:71" x14ac:dyDescent="0.2">
      <c r="A445" s="100"/>
      <c r="B445" s="100"/>
      <c r="C445" s="100"/>
      <c r="D445" s="156"/>
      <c r="E445" s="100"/>
      <c r="F445" s="100"/>
      <c r="G445" s="156"/>
      <c r="H445" s="158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58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  <c r="BN445" s="100"/>
      <c r="BO445" s="100"/>
      <c r="BP445" s="100"/>
      <c r="BQ445" s="100"/>
      <c r="BR445" s="100"/>
      <c r="BS445" s="100"/>
    </row>
    <row r="446" spans="1:71" x14ac:dyDescent="0.2">
      <c r="A446" s="100"/>
      <c r="B446" s="100"/>
      <c r="C446" s="100"/>
      <c r="D446" s="156"/>
      <c r="E446" s="100"/>
      <c r="F446" s="100"/>
      <c r="G446" s="156"/>
      <c r="H446" s="158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58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  <c r="BN446" s="100"/>
      <c r="BO446" s="100"/>
      <c r="BP446" s="100"/>
      <c r="BQ446" s="100"/>
      <c r="BR446" s="100"/>
      <c r="BS446" s="100"/>
    </row>
    <row r="447" spans="1:71" x14ac:dyDescent="0.2">
      <c r="A447" s="100"/>
      <c r="B447" s="100"/>
      <c r="C447" s="100"/>
      <c r="D447" s="156"/>
      <c r="E447" s="100"/>
      <c r="F447" s="100"/>
      <c r="G447" s="156"/>
      <c r="H447" s="158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58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  <c r="BN447" s="100"/>
      <c r="BO447" s="100"/>
      <c r="BP447" s="100"/>
      <c r="BQ447" s="100"/>
      <c r="BR447" s="100"/>
      <c r="BS447" s="100"/>
    </row>
    <row r="448" spans="1:71" x14ac:dyDescent="0.2">
      <c r="A448" s="100"/>
      <c r="B448" s="100"/>
      <c r="C448" s="100"/>
      <c r="D448" s="156"/>
      <c r="E448" s="100"/>
      <c r="F448" s="100"/>
      <c r="G448" s="156"/>
      <c r="H448" s="158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58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  <c r="BN448" s="100"/>
      <c r="BO448" s="100"/>
      <c r="BP448" s="100"/>
      <c r="BQ448" s="100"/>
      <c r="BR448" s="100"/>
      <c r="BS448" s="100"/>
    </row>
    <row r="449" spans="1:71" x14ac:dyDescent="0.2">
      <c r="A449" s="100"/>
      <c r="B449" s="100"/>
      <c r="C449" s="100"/>
      <c r="D449" s="156"/>
      <c r="E449" s="100"/>
      <c r="F449" s="100"/>
      <c r="G449" s="156"/>
      <c r="H449" s="158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58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  <c r="BN449" s="100"/>
      <c r="BO449" s="100"/>
      <c r="BP449" s="100"/>
      <c r="BQ449" s="100"/>
      <c r="BR449" s="100"/>
      <c r="BS449" s="100"/>
    </row>
    <row r="450" spans="1:71" x14ac:dyDescent="0.2">
      <c r="A450" s="100"/>
      <c r="B450" s="100"/>
      <c r="C450" s="100"/>
      <c r="D450" s="156"/>
      <c r="E450" s="100"/>
      <c r="F450" s="100"/>
      <c r="G450" s="156"/>
      <c r="H450" s="158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58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  <c r="BN450" s="100"/>
      <c r="BO450" s="100"/>
      <c r="BP450" s="100"/>
      <c r="BQ450" s="100"/>
      <c r="BR450" s="100"/>
      <c r="BS450" s="100"/>
    </row>
    <row r="451" spans="1:71" x14ac:dyDescent="0.2">
      <c r="A451" s="100"/>
      <c r="B451" s="100"/>
      <c r="C451" s="100"/>
      <c r="D451" s="156"/>
      <c r="E451" s="100"/>
      <c r="F451" s="100"/>
      <c r="G451" s="156"/>
      <c r="H451" s="158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58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  <c r="BN451" s="100"/>
      <c r="BO451" s="100"/>
      <c r="BP451" s="100"/>
      <c r="BQ451" s="100"/>
      <c r="BR451" s="100"/>
      <c r="BS451" s="100"/>
    </row>
    <row r="452" spans="1:71" x14ac:dyDescent="0.2">
      <c r="A452" s="100"/>
      <c r="B452" s="100"/>
      <c r="C452" s="100"/>
      <c r="D452" s="156"/>
      <c r="E452" s="100"/>
      <c r="F452" s="100"/>
      <c r="G452" s="156"/>
      <c r="H452" s="158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58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  <c r="BN452" s="100"/>
      <c r="BO452" s="100"/>
      <c r="BP452" s="100"/>
      <c r="BQ452" s="100"/>
      <c r="BR452" s="100"/>
      <c r="BS452" s="100"/>
    </row>
    <row r="453" spans="1:71" x14ac:dyDescent="0.2">
      <c r="A453" s="100"/>
      <c r="B453" s="100"/>
      <c r="C453" s="100"/>
      <c r="D453" s="156"/>
      <c r="E453" s="100"/>
      <c r="F453" s="100"/>
      <c r="G453" s="156"/>
      <c r="H453" s="158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58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  <c r="BN453" s="100"/>
      <c r="BO453" s="100"/>
      <c r="BP453" s="100"/>
      <c r="BQ453" s="100"/>
      <c r="BR453" s="100"/>
      <c r="BS453" s="100"/>
    </row>
    <row r="454" spans="1:71" x14ac:dyDescent="0.2">
      <c r="A454" s="100"/>
      <c r="B454" s="100"/>
      <c r="C454" s="100"/>
      <c r="D454" s="156"/>
      <c r="E454" s="100"/>
      <c r="F454" s="100"/>
      <c r="G454" s="156"/>
      <c r="H454" s="158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58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  <c r="BN454" s="100"/>
      <c r="BO454" s="100"/>
      <c r="BP454" s="100"/>
      <c r="BQ454" s="100"/>
      <c r="BR454" s="100"/>
      <c r="BS454" s="100"/>
    </row>
    <row r="455" spans="1:71" x14ac:dyDescent="0.2">
      <c r="A455" s="100"/>
      <c r="B455" s="100"/>
      <c r="C455" s="100"/>
      <c r="D455" s="156"/>
      <c r="E455" s="100"/>
      <c r="F455" s="100"/>
      <c r="G455" s="156"/>
      <c r="H455" s="158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58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  <c r="BN455" s="100"/>
      <c r="BO455" s="100"/>
      <c r="BP455" s="100"/>
      <c r="BQ455" s="100"/>
      <c r="BR455" s="100"/>
      <c r="BS455" s="100"/>
    </row>
    <row r="456" spans="1:71" x14ac:dyDescent="0.2">
      <c r="A456" s="100"/>
      <c r="B456" s="100"/>
      <c r="C456" s="100"/>
      <c r="D456" s="156"/>
      <c r="E456" s="100"/>
      <c r="F456" s="100"/>
      <c r="G456" s="156"/>
      <c r="H456" s="158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58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  <c r="BN456" s="100"/>
      <c r="BO456" s="100"/>
      <c r="BP456" s="100"/>
      <c r="BQ456" s="100"/>
      <c r="BR456" s="100"/>
      <c r="BS456" s="100"/>
    </row>
    <row r="457" spans="1:71" x14ac:dyDescent="0.2">
      <c r="A457" s="100"/>
      <c r="B457" s="100"/>
      <c r="C457" s="100"/>
      <c r="D457" s="156"/>
      <c r="E457" s="100"/>
      <c r="F457" s="100"/>
      <c r="G457" s="156"/>
      <c r="H457" s="158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58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  <c r="BN457" s="100"/>
      <c r="BO457" s="100"/>
      <c r="BP457" s="100"/>
      <c r="BQ457" s="100"/>
      <c r="BR457" s="100"/>
      <c r="BS457" s="100"/>
    </row>
    <row r="458" spans="1:71" x14ac:dyDescent="0.2">
      <c r="A458" s="100"/>
      <c r="B458" s="100"/>
      <c r="C458" s="100"/>
      <c r="D458" s="156"/>
      <c r="E458" s="100"/>
      <c r="F458" s="100"/>
      <c r="G458" s="156"/>
      <c r="H458" s="158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58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  <c r="BN458" s="100"/>
      <c r="BO458" s="100"/>
      <c r="BP458" s="100"/>
      <c r="BQ458" s="100"/>
      <c r="BR458" s="100"/>
      <c r="BS458" s="100"/>
    </row>
    <row r="459" spans="1:71" x14ac:dyDescent="0.2">
      <c r="A459" s="100"/>
      <c r="B459" s="100"/>
      <c r="C459" s="100"/>
      <c r="D459" s="156"/>
      <c r="E459" s="100"/>
      <c r="F459" s="100"/>
      <c r="G459" s="156"/>
      <c r="H459" s="158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58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  <c r="BN459" s="100"/>
      <c r="BO459" s="100"/>
      <c r="BP459" s="100"/>
      <c r="BQ459" s="100"/>
      <c r="BR459" s="100"/>
      <c r="BS459" s="100"/>
    </row>
    <row r="460" spans="1:71" x14ac:dyDescent="0.2">
      <c r="A460" s="100"/>
      <c r="B460" s="100"/>
      <c r="C460" s="100"/>
      <c r="D460" s="156"/>
      <c r="E460" s="100"/>
      <c r="F460" s="100"/>
      <c r="G460" s="156"/>
      <c r="H460" s="158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58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  <c r="BN460" s="100"/>
      <c r="BO460" s="100"/>
      <c r="BP460" s="100"/>
      <c r="BQ460" s="100"/>
      <c r="BR460" s="100"/>
      <c r="BS460" s="100"/>
    </row>
    <row r="461" spans="1:71" x14ac:dyDescent="0.2">
      <c r="A461" s="100"/>
      <c r="B461" s="100"/>
      <c r="C461" s="100"/>
      <c r="D461" s="156"/>
      <c r="E461" s="100"/>
      <c r="F461" s="100"/>
      <c r="G461" s="156"/>
      <c r="H461" s="158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58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  <c r="BN461" s="100"/>
      <c r="BO461" s="100"/>
      <c r="BP461" s="100"/>
      <c r="BQ461" s="100"/>
      <c r="BR461" s="100"/>
      <c r="BS461" s="100"/>
    </row>
    <row r="462" spans="1:71" x14ac:dyDescent="0.2">
      <c r="A462" s="100"/>
      <c r="B462" s="100"/>
      <c r="C462" s="100"/>
      <c r="D462" s="156"/>
      <c r="E462" s="100"/>
      <c r="F462" s="100"/>
      <c r="G462" s="156"/>
      <c r="H462" s="158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58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  <c r="BN462" s="100"/>
      <c r="BO462" s="100"/>
      <c r="BP462" s="100"/>
      <c r="BQ462" s="100"/>
      <c r="BR462" s="100"/>
      <c r="BS462" s="100"/>
    </row>
    <row r="463" spans="1:71" x14ac:dyDescent="0.2">
      <c r="A463" s="100"/>
      <c r="B463" s="100"/>
      <c r="C463" s="100"/>
      <c r="D463" s="156"/>
      <c r="E463" s="100"/>
      <c r="F463" s="100"/>
      <c r="G463" s="156"/>
      <c r="H463" s="158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58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  <c r="BN463" s="100"/>
      <c r="BO463" s="100"/>
      <c r="BP463" s="100"/>
      <c r="BQ463" s="100"/>
      <c r="BR463" s="100"/>
      <c r="BS463" s="100"/>
    </row>
    <row r="464" spans="1:71" x14ac:dyDescent="0.2">
      <c r="A464" s="100"/>
      <c r="B464" s="100"/>
      <c r="C464" s="100"/>
      <c r="D464" s="156"/>
      <c r="E464" s="100"/>
      <c r="F464" s="100"/>
      <c r="G464" s="156"/>
      <c r="H464" s="158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58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  <c r="BN464" s="100"/>
      <c r="BO464" s="100"/>
      <c r="BP464" s="100"/>
      <c r="BQ464" s="100"/>
      <c r="BR464" s="100"/>
      <c r="BS464" s="100"/>
    </row>
    <row r="465" spans="1:71" x14ac:dyDescent="0.2">
      <c r="A465" s="100"/>
      <c r="B465" s="100"/>
      <c r="C465" s="100"/>
      <c r="D465" s="156"/>
      <c r="E465" s="100"/>
      <c r="F465" s="100"/>
      <c r="G465" s="156"/>
      <c r="H465" s="158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58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  <c r="BN465" s="100"/>
      <c r="BO465" s="100"/>
      <c r="BP465" s="100"/>
      <c r="BQ465" s="100"/>
      <c r="BR465" s="100"/>
      <c r="BS465" s="100"/>
    </row>
    <row r="466" spans="1:71" x14ac:dyDescent="0.2">
      <c r="A466" s="100"/>
      <c r="B466" s="100"/>
      <c r="C466" s="100"/>
      <c r="D466" s="156"/>
      <c r="E466" s="100"/>
      <c r="F466" s="100"/>
      <c r="G466" s="156"/>
      <c r="H466" s="158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58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  <c r="BN466" s="100"/>
      <c r="BO466" s="100"/>
      <c r="BP466" s="100"/>
      <c r="BQ466" s="100"/>
      <c r="BR466" s="100"/>
      <c r="BS466" s="100"/>
    </row>
    <row r="467" spans="1:71" x14ac:dyDescent="0.2">
      <c r="A467" s="100"/>
      <c r="B467" s="100"/>
      <c r="C467" s="100"/>
      <c r="D467" s="156"/>
      <c r="E467" s="100"/>
      <c r="F467" s="100"/>
      <c r="G467" s="156"/>
      <c r="H467" s="158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58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  <c r="BN467" s="100"/>
      <c r="BO467" s="100"/>
      <c r="BP467" s="100"/>
      <c r="BQ467" s="100"/>
      <c r="BR467" s="100"/>
      <c r="BS467" s="100"/>
    </row>
    <row r="468" spans="1:71" x14ac:dyDescent="0.2">
      <c r="A468" s="100"/>
      <c r="B468" s="100"/>
      <c r="C468" s="100"/>
      <c r="D468" s="156"/>
      <c r="E468" s="100"/>
      <c r="F468" s="100"/>
      <c r="G468" s="156"/>
      <c r="H468" s="158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58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  <c r="BN468" s="100"/>
      <c r="BO468" s="100"/>
      <c r="BP468" s="100"/>
      <c r="BQ468" s="100"/>
      <c r="BR468" s="100"/>
      <c r="BS468" s="100"/>
    </row>
    <row r="469" spans="1:71" x14ac:dyDescent="0.2">
      <c r="A469" s="100"/>
      <c r="B469" s="100"/>
      <c r="C469" s="100"/>
      <c r="D469" s="156"/>
      <c r="E469" s="100"/>
      <c r="F469" s="100"/>
      <c r="G469" s="156"/>
      <c r="H469" s="158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58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  <c r="BN469" s="100"/>
      <c r="BO469" s="100"/>
      <c r="BP469" s="100"/>
      <c r="BQ469" s="100"/>
      <c r="BR469" s="100"/>
      <c r="BS469" s="100"/>
    </row>
    <row r="470" spans="1:71" x14ac:dyDescent="0.2">
      <c r="A470" s="100"/>
      <c r="B470" s="100"/>
      <c r="C470" s="100"/>
      <c r="D470" s="156"/>
      <c r="E470" s="100"/>
      <c r="F470" s="100"/>
      <c r="G470" s="156"/>
      <c r="H470" s="158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58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0"/>
      <c r="BS470" s="100"/>
    </row>
    <row r="471" spans="1:71" x14ac:dyDescent="0.2">
      <c r="A471" s="100"/>
      <c r="B471" s="100"/>
      <c r="C471" s="100"/>
      <c r="D471" s="156"/>
      <c r="E471" s="100"/>
      <c r="F471" s="100"/>
      <c r="G471" s="156"/>
      <c r="H471" s="158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58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0"/>
      <c r="BS471" s="100"/>
    </row>
    <row r="472" spans="1:71" x14ac:dyDescent="0.2">
      <c r="A472" s="100"/>
      <c r="B472" s="100"/>
      <c r="C472" s="100"/>
      <c r="D472" s="156"/>
      <c r="E472" s="100"/>
      <c r="F472" s="100"/>
      <c r="G472" s="156"/>
      <c r="H472" s="158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58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  <c r="BN472" s="100"/>
      <c r="BO472" s="100"/>
      <c r="BP472" s="100"/>
      <c r="BQ472" s="100"/>
      <c r="BR472" s="100"/>
      <c r="BS472" s="100"/>
    </row>
    <row r="473" spans="1:71" x14ac:dyDescent="0.2">
      <c r="A473" s="100"/>
      <c r="B473" s="100"/>
      <c r="C473" s="100"/>
      <c r="D473" s="156"/>
      <c r="E473" s="100"/>
      <c r="F473" s="100"/>
      <c r="G473" s="156"/>
      <c r="H473" s="158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58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  <c r="BN473" s="100"/>
      <c r="BO473" s="100"/>
      <c r="BP473" s="100"/>
      <c r="BQ473" s="100"/>
      <c r="BR473" s="100"/>
      <c r="BS473" s="100"/>
    </row>
    <row r="474" spans="1:71" x14ac:dyDescent="0.2">
      <c r="A474" s="100"/>
      <c r="B474" s="100"/>
      <c r="C474" s="100"/>
      <c r="D474" s="156"/>
      <c r="E474" s="100"/>
      <c r="F474" s="100"/>
      <c r="G474" s="156"/>
      <c r="H474" s="158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58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  <c r="BN474" s="100"/>
      <c r="BO474" s="100"/>
      <c r="BP474" s="100"/>
      <c r="BQ474" s="100"/>
      <c r="BR474" s="100"/>
      <c r="BS474" s="100"/>
    </row>
    <row r="475" spans="1:71" x14ac:dyDescent="0.2">
      <c r="A475" s="100"/>
      <c r="B475" s="100"/>
      <c r="C475" s="100"/>
      <c r="D475" s="156"/>
      <c r="E475" s="100"/>
      <c r="F475" s="100"/>
      <c r="G475" s="156"/>
      <c r="H475" s="158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58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  <c r="BN475" s="100"/>
      <c r="BO475" s="100"/>
      <c r="BP475" s="100"/>
      <c r="BQ475" s="100"/>
      <c r="BR475" s="100"/>
      <c r="BS475" s="100"/>
    </row>
    <row r="476" spans="1:71" x14ac:dyDescent="0.2">
      <c r="A476" s="100"/>
      <c r="B476" s="100"/>
      <c r="C476" s="100"/>
      <c r="D476" s="156"/>
      <c r="E476" s="100"/>
      <c r="F476" s="100"/>
      <c r="G476" s="156"/>
      <c r="H476" s="158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58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  <c r="BN476" s="100"/>
      <c r="BO476" s="100"/>
      <c r="BP476" s="100"/>
      <c r="BQ476" s="100"/>
      <c r="BR476" s="100"/>
      <c r="BS476" s="100"/>
    </row>
    <row r="477" spans="1:71" x14ac:dyDescent="0.2">
      <c r="A477" s="100"/>
      <c r="B477" s="100"/>
      <c r="C477" s="100"/>
      <c r="D477" s="156"/>
      <c r="E477" s="100"/>
      <c r="F477" s="100"/>
      <c r="G477" s="156"/>
      <c r="H477" s="158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58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  <c r="BN477" s="100"/>
      <c r="BO477" s="100"/>
      <c r="BP477" s="100"/>
      <c r="BQ477" s="100"/>
      <c r="BR477" s="100"/>
      <c r="BS477" s="100"/>
    </row>
    <row r="478" spans="1:71" x14ac:dyDescent="0.2">
      <c r="A478" s="100"/>
      <c r="B478" s="100"/>
      <c r="C478" s="100"/>
      <c r="D478" s="156"/>
      <c r="E478" s="100"/>
      <c r="F478" s="100"/>
      <c r="G478" s="156"/>
      <c r="H478" s="158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58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  <c r="BN478" s="100"/>
      <c r="BO478" s="100"/>
      <c r="BP478" s="100"/>
      <c r="BQ478" s="100"/>
      <c r="BR478" s="100"/>
      <c r="BS478" s="100"/>
    </row>
    <row r="479" spans="1:71" x14ac:dyDescent="0.2">
      <c r="A479" s="100"/>
      <c r="B479" s="100"/>
      <c r="C479" s="100"/>
      <c r="D479" s="156"/>
      <c r="E479" s="100"/>
      <c r="F479" s="100"/>
      <c r="G479" s="156"/>
      <c r="H479" s="158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58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  <c r="BN479" s="100"/>
      <c r="BO479" s="100"/>
      <c r="BP479" s="100"/>
      <c r="BQ479" s="100"/>
      <c r="BR479" s="100"/>
      <c r="BS479" s="100"/>
    </row>
    <row r="480" spans="1:71" x14ac:dyDescent="0.2">
      <c r="A480" s="100"/>
      <c r="B480" s="100"/>
      <c r="C480" s="100"/>
      <c r="D480" s="156"/>
      <c r="E480" s="100"/>
      <c r="F480" s="100"/>
      <c r="G480" s="156"/>
      <c r="H480" s="158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58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  <c r="BN480" s="100"/>
      <c r="BO480" s="100"/>
      <c r="BP480" s="100"/>
      <c r="BQ480" s="100"/>
      <c r="BR480" s="100"/>
      <c r="BS480" s="100"/>
    </row>
    <row r="481" spans="1:71" x14ac:dyDescent="0.2">
      <c r="A481" s="100"/>
      <c r="B481" s="100"/>
      <c r="C481" s="100"/>
      <c r="D481" s="156"/>
      <c r="E481" s="100"/>
      <c r="F481" s="100"/>
      <c r="G481" s="156"/>
      <c r="H481" s="158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58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  <c r="BN481" s="100"/>
      <c r="BO481" s="100"/>
      <c r="BP481" s="100"/>
      <c r="BQ481" s="100"/>
      <c r="BR481" s="100"/>
      <c r="BS481" s="100"/>
    </row>
    <row r="482" spans="1:71" x14ac:dyDescent="0.2">
      <c r="A482" s="100"/>
      <c r="B482" s="100"/>
      <c r="C482" s="100"/>
      <c r="D482" s="156"/>
      <c r="E482" s="100"/>
      <c r="F482" s="100"/>
      <c r="G482" s="156"/>
      <c r="H482" s="158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58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  <c r="BN482" s="100"/>
      <c r="BO482" s="100"/>
      <c r="BP482" s="100"/>
      <c r="BQ482" s="100"/>
      <c r="BR482" s="100"/>
      <c r="BS482" s="100"/>
    </row>
    <row r="483" spans="1:71" x14ac:dyDescent="0.2">
      <c r="A483" s="100"/>
      <c r="B483" s="100"/>
      <c r="C483" s="100"/>
      <c r="D483" s="156"/>
      <c r="E483" s="100"/>
      <c r="F483" s="100"/>
      <c r="G483" s="156"/>
      <c r="H483" s="158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58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  <c r="BN483" s="100"/>
      <c r="BO483" s="100"/>
      <c r="BP483" s="100"/>
      <c r="BQ483" s="100"/>
      <c r="BR483" s="100"/>
      <c r="BS483" s="100"/>
    </row>
    <row r="484" spans="1:71" x14ac:dyDescent="0.2">
      <c r="A484" s="100"/>
      <c r="B484" s="100"/>
      <c r="C484" s="100"/>
      <c r="D484" s="156"/>
      <c r="E484" s="100"/>
      <c r="F484" s="100"/>
      <c r="G484" s="156"/>
      <c r="H484" s="158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58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  <c r="BN484" s="100"/>
      <c r="BO484" s="100"/>
      <c r="BP484" s="100"/>
      <c r="BQ484" s="100"/>
      <c r="BR484" s="100"/>
      <c r="BS484" s="100"/>
    </row>
    <row r="485" spans="1:71" x14ac:dyDescent="0.2">
      <c r="A485" s="100"/>
      <c r="B485" s="100"/>
      <c r="C485" s="100"/>
      <c r="D485" s="156"/>
      <c r="E485" s="100"/>
      <c r="F485" s="100"/>
      <c r="G485" s="156"/>
      <c r="H485" s="158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58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  <c r="BN485" s="100"/>
      <c r="BO485" s="100"/>
      <c r="BP485" s="100"/>
      <c r="BQ485" s="100"/>
      <c r="BR485" s="100"/>
      <c r="BS485" s="100"/>
    </row>
    <row r="486" spans="1:71" x14ac:dyDescent="0.2">
      <c r="A486" s="100"/>
      <c r="B486" s="100"/>
      <c r="C486" s="100"/>
      <c r="D486" s="156"/>
      <c r="E486" s="100"/>
      <c r="F486" s="100"/>
      <c r="G486" s="156"/>
      <c r="H486" s="158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58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  <c r="BN486" s="100"/>
      <c r="BO486" s="100"/>
      <c r="BP486" s="100"/>
      <c r="BQ486" s="100"/>
      <c r="BR486" s="100"/>
      <c r="BS486" s="100"/>
    </row>
    <row r="487" spans="1:71" x14ac:dyDescent="0.2">
      <c r="A487" s="100"/>
      <c r="B487" s="100"/>
      <c r="C487" s="100"/>
      <c r="D487" s="156"/>
      <c r="E487" s="100"/>
      <c r="F487" s="100"/>
      <c r="G487" s="156"/>
      <c r="H487" s="158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58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  <c r="BN487" s="100"/>
      <c r="BO487" s="100"/>
      <c r="BP487" s="100"/>
      <c r="BQ487" s="100"/>
      <c r="BR487" s="100"/>
      <c r="BS487" s="100"/>
    </row>
    <row r="488" spans="1:71" x14ac:dyDescent="0.2">
      <c r="A488" s="100"/>
      <c r="B488" s="100"/>
      <c r="C488" s="100"/>
      <c r="D488" s="156"/>
      <c r="E488" s="100"/>
      <c r="F488" s="100"/>
      <c r="G488" s="156"/>
      <c r="H488" s="158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58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  <c r="BN488" s="100"/>
      <c r="BO488" s="100"/>
      <c r="BP488" s="100"/>
      <c r="BQ488" s="100"/>
      <c r="BR488" s="100"/>
      <c r="BS488" s="100"/>
    </row>
    <row r="489" spans="1:71" x14ac:dyDescent="0.2">
      <c r="A489" s="100"/>
      <c r="B489" s="100"/>
      <c r="C489" s="100"/>
      <c r="D489" s="156"/>
      <c r="E489" s="100"/>
      <c r="F489" s="100"/>
      <c r="G489" s="156"/>
      <c r="H489" s="158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58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  <c r="BN489" s="100"/>
      <c r="BO489" s="100"/>
      <c r="BP489" s="100"/>
      <c r="BQ489" s="100"/>
      <c r="BR489" s="100"/>
      <c r="BS489" s="100"/>
    </row>
    <row r="490" spans="1:71" x14ac:dyDescent="0.2">
      <c r="A490" s="100"/>
      <c r="B490" s="100"/>
      <c r="C490" s="100"/>
      <c r="D490" s="156"/>
      <c r="E490" s="100"/>
      <c r="F490" s="100"/>
      <c r="G490" s="156"/>
      <c r="H490" s="158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58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  <c r="BN490" s="100"/>
      <c r="BO490" s="100"/>
      <c r="BP490" s="100"/>
      <c r="BQ490" s="100"/>
      <c r="BR490" s="100"/>
      <c r="BS490" s="100"/>
    </row>
    <row r="491" spans="1:71" x14ac:dyDescent="0.2">
      <c r="A491" s="100"/>
      <c r="B491" s="100"/>
      <c r="C491" s="100"/>
      <c r="D491" s="156"/>
      <c r="E491" s="100"/>
      <c r="F491" s="100"/>
      <c r="G491" s="156"/>
      <c r="H491" s="158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58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  <c r="BN491" s="100"/>
      <c r="BO491" s="100"/>
      <c r="BP491" s="100"/>
      <c r="BQ491" s="100"/>
      <c r="BR491" s="100"/>
      <c r="BS491" s="100"/>
    </row>
    <row r="492" spans="1:71" x14ac:dyDescent="0.2">
      <c r="A492" s="100"/>
      <c r="B492" s="100"/>
      <c r="C492" s="100"/>
      <c r="D492" s="156"/>
      <c r="E492" s="100"/>
      <c r="F492" s="100"/>
      <c r="G492" s="156"/>
      <c r="H492" s="158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58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</row>
    <row r="493" spans="1:71" x14ac:dyDescent="0.2">
      <c r="A493" s="100"/>
      <c r="B493" s="100"/>
      <c r="C493" s="100"/>
      <c r="D493" s="156"/>
      <c r="E493" s="100"/>
      <c r="F493" s="100"/>
      <c r="G493" s="156"/>
      <c r="H493" s="158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58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0"/>
      <c r="BS493" s="100"/>
    </row>
    <row r="494" spans="1:71" x14ac:dyDescent="0.2">
      <c r="A494" s="100"/>
      <c r="B494" s="100"/>
      <c r="C494" s="100"/>
      <c r="D494" s="156"/>
      <c r="E494" s="100"/>
      <c r="F494" s="100"/>
      <c r="G494" s="156"/>
      <c r="H494" s="158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58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0"/>
      <c r="BS494" s="100"/>
    </row>
    <row r="495" spans="1:71" x14ac:dyDescent="0.2">
      <c r="A495" s="100"/>
      <c r="B495" s="100"/>
      <c r="C495" s="100"/>
      <c r="D495" s="156"/>
      <c r="E495" s="100"/>
      <c r="F495" s="100"/>
      <c r="G495" s="156"/>
      <c r="H495" s="158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58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  <c r="BN495" s="100"/>
      <c r="BO495" s="100"/>
      <c r="BP495" s="100"/>
      <c r="BQ495" s="100"/>
      <c r="BR495" s="100"/>
      <c r="BS495" s="100"/>
    </row>
    <row r="496" spans="1:71" x14ac:dyDescent="0.2">
      <c r="A496" s="100"/>
      <c r="B496" s="100"/>
      <c r="C496" s="100"/>
      <c r="D496" s="156"/>
      <c r="E496" s="100"/>
      <c r="F496" s="100"/>
      <c r="G496" s="156"/>
      <c r="H496" s="158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58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0"/>
      <c r="BS496" s="100"/>
    </row>
    <row r="497" spans="1:71" x14ac:dyDescent="0.2">
      <c r="A497" s="100"/>
      <c r="B497" s="100"/>
      <c r="C497" s="100"/>
      <c r="D497" s="156"/>
      <c r="E497" s="100"/>
      <c r="F497" s="100"/>
      <c r="G497" s="156"/>
      <c r="H497" s="158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58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0"/>
      <c r="BS497" s="100"/>
    </row>
    <row r="498" spans="1:71" x14ac:dyDescent="0.2">
      <c r="A498" s="100"/>
      <c r="B498" s="100"/>
      <c r="C498" s="100"/>
      <c r="D498" s="156"/>
      <c r="E498" s="100"/>
      <c r="F498" s="100"/>
      <c r="G498" s="156"/>
      <c r="H498" s="158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58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  <c r="BN498" s="100"/>
      <c r="BO498" s="100"/>
      <c r="BP498" s="100"/>
      <c r="BQ498" s="100"/>
      <c r="BR498" s="100"/>
      <c r="BS498" s="100"/>
    </row>
    <row r="499" spans="1:71" x14ac:dyDescent="0.2">
      <c r="A499" s="100"/>
      <c r="B499" s="100"/>
      <c r="C499" s="100"/>
      <c r="D499" s="156"/>
      <c r="E499" s="100"/>
      <c r="F499" s="100"/>
      <c r="G499" s="156"/>
      <c r="H499" s="158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58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  <c r="BN499" s="100"/>
      <c r="BO499" s="100"/>
      <c r="BP499" s="100"/>
      <c r="BQ499" s="100"/>
      <c r="BR499" s="100"/>
      <c r="BS499" s="100"/>
    </row>
    <row r="500" spans="1:71" x14ac:dyDescent="0.2">
      <c r="A500" s="100"/>
      <c r="B500" s="100"/>
      <c r="C500" s="100"/>
      <c r="D500" s="156"/>
      <c r="E500" s="100"/>
      <c r="F500" s="100"/>
      <c r="G500" s="156"/>
      <c r="H500" s="158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58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  <c r="BN500" s="100"/>
      <c r="BO500" s="100"/>
      <c r="BP500" s="100"/>
      <c r="BQ500" s="100"/>
      <c r="BR500" s="100"/>
      <c r="BS500" s="100"/>
    </row>
    <row r="501" spans="1:71" x14ac:dyDescent="0.2">
      <c r="A501" s="100"/>
      <c r="B501" s="100"/>
      <c r="C501" s="100"/>
      <c r="D501" s="156"/>
      <c r="E501" s="100"/>
      <c r="F501" s="100"/>
      <c r="G501" s="156"/>
      <c r="H501" s="158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58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  <c r="BN501" s="100"/>
      <c r="BO501" s="100"/>
      <c r="BP501" s="100"/>
      <c r="BQ501" s="100"/>
      <c r="BR501" s="100"/>
      <c r="BS501" s="100"/>
    </row>
    <row r="502" spans="1:71" x14ac:dyDescent="0.2">
      <c r="A502" s="100"/>
      <c r="B502" s="100"/>
      <c r="C502" s="100"/>
      <c r="D502" s="156"/>
      <c r="E502" s="100"/>
      <c r="F502" s="100"/>
      <c r="G502" s="156"/>
      <c r="H502" s="158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58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  <c r="BN502" s="100"/>
      <c r="BO502" s="100"/>
      <c r="BP502" s="100"/>
      <c r="BQ502" s="100"/>
      <c r="BR502" s="100"/>
      <c r="BS502" s="100"/>
    </row>
    <row r="503" spans="1:71" x14ac:dyDescent="0.2">
      <c r="A503" s="100"/>
      <c r="B503" s="100"/>
      <c r="C503" s="100"/>
      <c r="D503" s="156"/>
      <c r="E503" s="100"/>
      <c r="F503" s="100"/>
      <c r="G503" s="156"/>
      <c r="H503" s="158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58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  <c r="BN503" s="100"/>
      <c r="BO503" s="100"/>
      <c r="BP503" s="100"/>
      <c r="BQ503" s="100"/>
      <c r="BR503" s="100"/>
      <c r="BS503" s="100"/>
    </row>
    <row r="504" spans="1:71" x14ac:dyDescent="0.2">
      <c r="A504" s="100"/>
      <c r="B504" s="100"/>
      <c r="C504" s="100"/>
      <c r="D504" s="156"/>
      <c r="E504" s="100"/>
      <c r="F504" s="100"/>
      <c r="G504" s="156"/>
      <c r="H504" s="158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58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  <c r="BN504" s="100"/>
      <c r="BO504" s="100"/>
      <c r="BP504" s="100"/>
      <c r="BQ504" s="100"/>
      <c r="BR504" s="100"/>
      <c r="BS504" s="100"/>
    </row>
    <row r="505" spans="1:71" x14ac:dyDescent="0.2">
      <c r="A505" s="100"/>
      <c r="B505" s="100"/>
      <c r="C505" s="100"/>
      <c r="D505" s="156"/>
      <c r="E505" s="100"/>
      <c r="F505" s="100"/>
      <c r="G505" s="156"/>
      <c r="H505" s="158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58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  <c r="BN505" s="100"/>
      <c r="BO505" s="100"/>
      <c r="BP505" s="100"/>
      <c r="BQ505" s="100"/>
      <c r="BR505" s="100"/>
      <c r="BS505" s="100"/>
    </row>
    <row r="506" spans="1:71" x14ac:dyDescent="0.2">
      <c r="A506" s="100"/>
      <c r="B506" s="100"/>
      <c r="C506" s="100"/>
      <c r="D506" s="156"/>
      <c r="E506" s="100"/>
      <c r="F506" s="100"/>
      <c r="G506" s="156"/>
      <c r="H506" s="158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58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  <c r="BN506" s="100"/>
      <c r="BO506" s="100"/>
      <c r="BP506" s="100"/>
      <c r="BQ506" s="100"/>
      <c r="BR506" s="100"/>
      <c r="BS506" s="100"/>
    </row>
    <row r="507" spans="1:71" x14ac:dyDescent="0.2">
      <c r="A507" s="100"/>
      <c r="B507" s="100"/>
      <c r="C507" s="100"/>
      <c r="D507" s="156"/>
      <c r="E507" s="100"/>
      <c r="F507" s="100"/>
      <c r="G507" s="156"/>
      <c r="H507" s="158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58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  <c r="BN507" s="100"/>
      <c r="BO507" s="100"/>
      <c r="BP507" s="100"/>
      <c r="BQ507" s="100"/>
      <c r="BR507" s="100"/>
      <c r="BS507" s="100"/>
    </row>
    <row r="508" spans="1:71" x14ac:dyDescent="0.2">
      <c r="A508" s="100"/>
      <c r="B508" s="100"/>
      <c r="C508" s="100"/>
      <c r="D508" s="156"/>
      <c r="E508" s="100"/>
      <c r="F508" s="100"/>
      <c r="G508" s="156"/>
      <c r="H508" s="158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58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  <c r="BN508" s="100"/>
      <c r="BO508" s="100"/>
      <c r="BP508" s="100"/>
      <c r="BQ508" s="100"/>
      <c r="BR508" s="100"/>
      <c r="BS508" s="100"/>
    </row>
    <row r="509" spans="1:71" x14ac:dyDescent="0.2">
      <c r="A509" s="100"/>
      <c r="B509" s="100"/>
      <c r="C509" s="100"/>
      <c r="D509" s="156"/>
      <c r="E509" s="100"/>
      <c r="F509" s="100"/>
      <c r="G509" s="156"/>
      <c r="H509" s="158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58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  <c r="BN509" s="100"/>
      <c r="BO509" s="100"/>
      <c r="BP509" s="100"/>
      <c r="BQ509" s="100"/>
      <c r="BR509" s="100"/>
      <c r="BS509" s="100"/>
    </row>
    <row r="510" spans="1:71" x14ac:dyDescent="0.2">
      <c r="A510" s="100"/>
      <c r="B510" s="100"/>
      <c r="C510" s="100"/>
      <c r="D510" s="156"/>
      <c r="E510" s="100"/>
      <c r="F510" s="100"/>
      <c r="G510" s="156"/>
      <c r="H510" s="158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58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  <c r="BN510" s="100"/>
      <c r="BO510" s="100"/>
      <c r="BP510" s="100"/>
      <c r="BQ510" s="100"/>
      <c r="BR510" s="100"/>
      <c r="BS510" s="100"/>
    </row>
    <row r="511" spans="1:71" x14ac:dyDescent="0.2">
      <c r="A511" s="100"/>
      <c r="B511" s="100"/>
      <c r="C511" s="100"/>
      <c r="D511" s="156"/>
      <c r="E511" s="100"/>
      <c r="F511" s="100"/>
      <c r="G511" s="156"/>
      <c r="H511" s="158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58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  <c r="BN511" s="100"/>
      <c r="BO511" s="100"/>
      <c r="BP511" s="100"/>
      <c r="BQ511" s="100"/>
      <c r="BR511" s="100"/>
      <c r="BS511" s="100"/>
    </row>
    <row r="512" spans="1:71" x14ac:dyDescent="0.2">
      <c r="A512" s="100"/>
      <c r="B512" s="100"/>
      <c r="C512" s="100"/>
      <c r="D512" s="156"/>
      <c r="E512" s="100"/>
      <c r="F512" s="100"/>
      <c r="G512" s="156"/>
      <c r="H512" s="158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58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  <c r="BN512" s="100"/>
      <c r="BO512" s="100"/>
      <c r="BP512" s="100"/>
      <c r="BQ512" s="100"/>
      <c r="BR512" s="100"/>
      <c r="BS512" s="100"/>
    </row>
    <row r="513" spans="1:71" x14ac:dyDescent="0.2">
      <c r="A513" s="100"/>
      <c r="B513" s="100"/>
      <c r="C513" s="100"/>
      <c r="D513" s="156"/>
      <c r="E513" s="100"/>
      <c r="F513" s="100"/>
      <c r="G513" s="156"/>
      <c r="H513" s="158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58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  <c r="BN513" s="100"/>
      <c r="BO513" s="100"/>
      <c r="BP513" s="100"/>
      <c r="BQ513" s="100"/>
      <c r="BR513" s="100"/>
      <c r="BS513" s="100"/>
    </row>
    <row r="514" spans="1:71" x14ac:dyDescent="0.2">
      <c r="A514" s="100"/>
      <c r="B514" s="100"/>
      <c r="C514" s="100"/>
      <c r="D514" s="156"/>
      <c r="E514" s="100"/>
      <c r="F514" s="100"/>
      <c r="G514" s="156"/>
      <c r="H514" s="158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58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  <c r="BN514" s="100"/>
      <c r="BO514" s="100"/>
      <c r="BP514" s="100"/>
      <c r="BQ514" s="100"/>
      <c r="BR514" s="100"/>
      <c r="BS514" s="100"/>
    </row>
    <row r="515" spans="1:71" x14ac:dyDescent="0.2">
      <c r="A515" s="100"/>
      <c r="B515" s="100"/>
      <c r="C515" s="100"/>
      <c r="D515" s="156"/>
      <c r="E515" s="100"/>
      <c r="F515" s="100"/>
      <c r="G515" s="156"/>
      <c r="H515" s="158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58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  <c r="BN515" s="100"/>
      <c r="BO515" s="100"/>
      <c r="BP515" s="100"/>
      <c r="BQ515" s="100"/>
      <c r="BR515" s="100"/>
      <c r="BS515" s="100"/>
    </row>
    <row r="516" spans="1:71" x14ac:dyDescent="0.2">
      <c r="A516" s="100"/>
      <c r="B516" s="100"/>
      <c r="C516" s="100"/>
      <c r="D516" s="156"/>
      <c r="E516" s="100"/>
      <c r="F516" s="100"/>
      <c r="G516" s="156"/>
      <c r="H516" s="158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58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  <c r="BN516" s="100"/>
      <c r="BO516" s="100"/>
      <c r="BP516" s="100"/>
      <c r="BQ516" s="100"/>
      <c r="BR516" s="100"/>
      <c r="BS516" s="100"/>
    </row>
    <row r="517" spans="1:71" x14ac:dyDescent="0.2">
      <c r="A517" s="100"/>
      <c r="B517" s="100"/>
      <c r="C517" s="100"/>
      <c r="D517" s="156"/>
      <c r="E517" s="100"/>
      <c r="F517" s="100"/>
      <c r="G517" s="156"/>
      <c r="H517" s="158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58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0"/>
      <c r="BS517" s="100"/>
    </row>
    <row r="518" spans="1:71" x14ac:dyDescent="0.2">
      <c r="A518" s="100"/>
      <c r="B518" s="100"/>
      <c r="C518" s="100"/>
      <c r="D518" s="156"/>
      <c r="E518" s="100"/>
      <c r="F518" s="100"/>
      <c r="G518" s="156"/>
      <c r="H518" s="158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58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0"/>
      <c r="BS518" s="100"/>
    </row>
    <row r="519" spans="1:71" x14ac:dyDescent="0.2">
      <c r="A519" s="100"/>
      <c r="B519" s="100"/>
      <c r="C519" s="100"/>
      <c r="D519" s="156"/>
      <c r="E519" s="100"/>
      <c r="F519" s="100"/>
      <c r="G519" s="156"/>
      <c r="H519" s="158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58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  <c r="BN519" s="100"/>
      <c r="BO519" s="100"/>
      <c r="BP519" s="100"/>
      <c r="BQ519" s="100"/>
      <c r="BR519" s="100"/>
      <c r="BS519" s="100"/>
    </row>
    <row r="520" spans="1:71" x14ac:dyDescent="0.2">
      <c r="A520" s="100"/>
      <c r="B520" s="100"/>
      <c r="C520" s="100"/>
      <c r="D520" s="156"/>
      <c r="E520" s="100"/>
      <c r="F520" s="100"/>
      <c r="G520" s="156"/>
      <c r="H520" s="158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58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  <c r="BN520" s="100"/>
      <c r="BO520" s="100"/>
      <c r="BP520" s="100"/>
      <c r="BQ520" s="100"/>
      <c r="BR520" s="100"/>
      <c r="BS520" s="100"/>
    </row>
    <row r="521" spans="1:71" x14ac:dyDescent="0.2">
      <c r="A521" s="100"/>
      <c r="B521" s="100"/>
      <c r="C521" s="100"/>
      <c r="D521" s="156"/>
      <c r="E521" s="100"/>
      <c r="F521" s="100"/>
      <c r="G521" s="156"/>
      <c r="H521" s="158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58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  <c r="BN521" s="100"/>
      <c r="BO521" s="100"/>
      <c r="BP521" s="100"/>
      <c r="BQ521" s="100"/>
      <c r="BR521" s="100"/>
      <c r="BS521" s="100"/>
    </row>
    <row r="522" spans="1:71" x14ac:dyDescent="0.2">
      <c r="A522" s="100"/>
      <c r="B522" s="100"/>
      <c r="C522" s="100"/>
      <c r="D522" s="156"/>
      <c r="E522" s="100"/>
      <c r="F522" s="100"/>
      <c r="G522" s="156"/>
      <c r="H522" s="158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58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  <c r="BN522" s="100"/>
      <c r="BO522" s="100"/>
      <c r="BP522" s="100"/>
      <c r="BQ522" s="100"/>
      <c r="BR522" s="100"/>
      <c r="BS522" s="100"/>
    </row>
    <row r="523" spans="1:71" x14ac:dyDescent="0.2">
      <c r="A523" s="100"/>
      <c r="B523" s="100"/>
      <c r="C523" s="100"/>
      <c r="D523" s="156"/>
      <c r="E523" s="100"/>
      <c r="F523" s="100"/>
      <c r="G523" s="156"/>
      <c r="H523" s="158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58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  <c r="BN523" s="100"/>
      <c r="BO523" s="100"/>
      <c r="BP523" s="100"/>
      <c r="BQ523" s="100"/>
      <c r="BR523" s="100"/>
      <c r="BS523" s="100"/>
    </row>
    <row r="524" spans="1:71" x14ac:dyDescent="0.2">
      <c r="A524" s="100"/>
      <c r="B524" s="100"/>
      <c r="C524" s="100"/>
      <c r="D524" s="156"/>
      <c r="E524" s="100"/>
      <c r="F524" s="100"/>
      <c r="G524" s="156"/>
      <c r="H524" s="158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58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  <c r="BN524" s="100"/>
      <c r="BO524" s="100"/>
      <c r="BP524" s="100"/>
      <c r="BQ524" s="100"/>
      <c r="BR524" s="100"/>
      <c r="BS524" s="100"/>
    </row>
    <row r="525" spans="1:71" x14ac:dyDescent="0.2">
      <c r="A525" s="100"/>
      <c r="B525" s="100"/>
      <c r="C525" s="100"/>
      <c r="D525" s="156"/>
      <c r="E525" s="100"/>
      <c r="F525" s="100"/>
      <c r="G525" s="156"/>
      <c r="H525" s="158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58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  <c r="BN525" s="100"/>
      <c r="BO525" s="100"/>
      <c r="BP525" s="100"/>
      <c r="BQ525" s="100"/>
      <c r="BR525" s="100"/>
      <c r="BS525" s="100"/>
    </row>
    <row r="526" spans="1:71" x14ac:dyDescent="0.2">
      <c r="A526" s="100"/>
      <c r="B526" s="100"/>
      <c r="C526" s="100"/>
      <c r="D526" s="156"/>
      <c r="E526" s="100"/>
      <c r="F526" s="100"/>
      <c r="G526" s="156"/>
      <c r="H526" s="158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58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  <c r="BN526" s="100"/>
      <c r="BO526" s="100"/>
      <c r="BP526" s="100"/>
      <c r="BQ526" s="100"/>
      <c r="BR526" s="100"/>
      <c r="BS526" s="100"/>
    </row>
    <row r="527" spans="1:71" x14ac:dyDescent="0.2">
      <c r="A527" s="100"/>
      <c r="B527" s="100"/>
      <c r="C527" s="100"/>
      <c r="D527" s="156"/>
      <c r="E527" s="100"/>
      <c r="F527" s="100"/>
      <c r="G527" s="156"/>
      <c r="H527" s="158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58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  <c r="BN527" s="100"/>
      <c r="BO527" s="100"/>
      <c r="BP527" s="100"/>
      <c r="BQ527" s="100"/>
      <c r="BR527" s="100"/>
      <c r="BS527" s="100"/>
    </row>
    <row r="528" spans="1:71" x14ac:dyDescent="0.2">
      <c r="A528" s="100"/>
      <c r="B528" s="100"/>
      <c r="C528" s="100"/>
      <c r="D528" s="156"/>
      <c r="E528" s="100"/>
      <c r="F528" s="100"/>
      <c r="G528" s="156"/>
      <c r="H528" s="158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58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  <c r="BN528" s="100"/>
      <c r="BO528" s="100"/>
      <c r="BP528" s="100"/>
      <c r="BQ528" s="100"/>
      <c r="BR528" s="100"/>
      <c r="BS528" s="100"/>
    </row>
    <row r="529" spans="1:71" x14ac:dyDescent="0.2">
      <c r="A529" s="100"/>
      <c r="B529" s="100"/>
      <c r="C529" s="100"/>
      <c r="D529" s="156"/>
      <c r="E529" s="100"/>
      <c r="F529" s="100"/>
      <c r="G529" s="156"/>
      <c r="H529" s="158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58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  <c r="BN529" s="100"/>
      <c r="BO529" s="100"/>
      <c r="BP529" s="100"/>
      <c r="BQ529" s="100"/>
      <c r="BR529" s="100"/>
      <c r="BS529" s="100"/>
    </row>
    <row r="530" spans="1:71" x14ac:dyDescent="0.2">
      <c r="A530" s="100"/>
      <c r="B530" s="100"/>
      <c r="C530" s="100"/>
      <c r="D530" s="156"/>
      <c r="E530" s="100"/>
      <c r="F530" s="100"/>
      <c r="G530" s="156"/>
      <c r="H530" s="158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58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  <c r="BN530" s="100"/>
      <c r="BO530" s="100"/>
      <c r="BP530" s="100"/>
      <c r="BQ530" s="100"/>
      <c r="BR530" s="100"/>
      <c r="BS530" s="100"/>
    </row>
    <row r="531" spans="1:71" x14ac:dyDescent="0.2">
      <c r="A531" s="100"/>
      <c r="B531" s="100"/>
      <c r="C531" s="100"/>
      <c r="D531" s="156"/>
      <c r="E531" s="100"/>
      <c r="F531" s="100"/>
      <c r="G531" s="156"/>
      <c r="H531" s="158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58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  <c r="BN531" s="100"/>
      <c r="BO531" s="100"/>
      <c r="BP531" s="100"/>
      <c r="BQ531" s="100"/>
      <c r="BR531" s="100"/>
      <c r="BS531" s="100"/>
    </row>
    <row r="532" spans="1:71" x14ac:dyDescent="0.2">
      <c r="A532" s="100"/>
      <c r="B532" s="100"/>
      <c r="C532" s="100"/>
      <c r="D532" s="156"/>
      <c r="E532" s="100"/>
      <c r="F532" s="100"/>
      <c r="G532" s="156"/>
      <c r="H532" s="158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58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  <c r="BN532" s="100"/>
      <c r="BO532" s="100"/>
      <c r="BP532" s="100"/>
      <c r="BQ532" s="100"/>
      <c r="BR532" s="100"/>
      <c r="BS532" s="100"/>
    </row>
    <row r="533" spans="1:71" x14ac:dyDescent="0.2">
      <c r="A533" s="100"/>
      <c r="B533" s="100"/>
      <c r="C533" s="100"/>
      <c r="D533" s="156"/>
      <c r="E533" s="100"/>
      <c r="F533" s="100"/>
      <c r="G533" s="156"/>
      <c r="H533" s="158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58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  <c r="BN533" s="100"/>
      <c r="BO533" s="100"/>
      <c r="BP533" s="100"/>
      <c r="BQ533" s="100"/>
      <c r="BR533" s="100"/>
      <c r="BS533" s="100"/>
    </row>
    <row r="534" spans="1:71" x14ac:dyDescent="0.2">
      <c r="A534" s="100"/>
      <c r="B534" s="100"/>
      <c r="C534" s="100"/>
      <c r="D534" s="156"/>
      <c r="E534" s="100"/>
      <c r="F534" s="100"/>
      <c r="G534" s="156"/>
      <c r="H534" s="158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58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  <c r="BN534" s="100"/>
      <c r="BO534" s="100"/>
      <c r="BP534" s="100"/>
      <c r="BQ534" s="100"/>
      <c r="BR534" s="100"/>
      <c r="BS534" s="100"/>
    </row>
    <row r="535" spans="1:71" x14ac:dyDescent="0.2">
      <c r="A535" s="100"/>
      <c r="B535" s="100"/>
      <c r="C535" s="100"/>
      <c r="D535" s="156"/>
      <c r="E535" s="100"/>
      <c r="F535" s="100"/>
      <c r="G535" s="156"/>
      <c r="H535" s="158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58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  <c r="BN535" s="100"/>
      <c r="BO535" s="100"/>
      <c r="BP535" s="100"/>
      <c r="BQ535" s="100"/>
      <c r="BR535" s="100"/>
      <c r="BS535" s="100"/>
    </row>
    <row r="536" spans="1:71" x14ac:dyDescent="0.2">
      <c r="A536" s="100"/>
      <c r="B536" s="100"/>
      <c r="C536" s="100"/>
      <c r="D536" s="156"/>
      <c r="E536" s="100"/>
      <c r="F536" s="100"/>
      <c r="G536" s="156"/>
      <c r="H536" s="158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58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  <c r="BN536" s="100"/>
      <c r="BO536" s="100"/>
      <c r="BP536" s="100"/>
      <c r="BQ536" s="100"/>
      <c r="BR536" s="100"/>
      <c r="BS536" s="100"/>
    </row>
    <row r="537" spans="1:71" x14ac:dyDescent="0.2">
      <c r="A537" s="100"/>
      <c r="B537" s="100"/>
      <c r="C537" s="100"/>
      <c r="D537" s="156"/>
      <c r="E537" s="100"/>
      <c r="F537" s="100"/>
      <c r="G537" s="156"/>
      <c r="H537" s="158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58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  <c r="BN537" s="100"/>
      <c r="BO537" s="100"/>
      <c r="BP537" s="100"/>
      <c r="BQ537" s="100"/>
      <c r="BR537" s="100"/>
      <c r="BS537" s="100"/>
    </row>
    <row r="538" spans="1:71" x14ac:dyDescent="0.2">
      <c r="A538" s="100"/>
      <c r="B538" s="100"/>
      <c r="C538" s="100"/>
      <c r="D538" s="156"/>
      <c r="E538" s="100"/>
      <c r="F538" s="100"/>
      <c r="G538" s="156"/>
      <c r="H538" s="158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58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  <c r="BN538" s="100"/>
      <c r="BO538" s="100"/>
      <c r="BP538" s="100"/>
      <c r="BQ538" s="100"/>
      <c r="BR538" s="100"/>
      <c r="BS538" s="100"/>
    </row>
    <row r="539" spans="1:71" x14ac:dyDescent="0.2">
      <c r="A539" s="100"/>
      <c r="B539" s="100"/>
      <c r="C539" s="100"/>
      <c r="D539" s="156"/>
      <c r="E539" s="100"/>
      <c r="F539" s="100"/>
      <c r="G539" s="156"/>
      <c r="H539" s="158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58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  <c r="BN539" s="100"/>
      <c r="BO539" s="100"/>
      <c r="BP539" s="100"/>
      <c r="BQ539" s="100"/>
      <c r="BR539" s="100"/>
      <c r="BS539" s="100"/>
    </row>
    <row r="540" spans="1:71" x14ac:dyDescent="0.2">
      <c r="A540" s="100"/>
      <c r="B540" s="100"/>
      <c r="C540" s="100"/>
      <c r="D540" s="156"/>
      <c r="E540" s="100"/>
      <c r="F540" s="100"/>
      <c r="G540" s="156"/>
      <c r="H540" s="158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58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  <c r="BN540" s="100"/>
      <c r="BO540" s="100"/>
      <c r="BP540" s="100"/>
      <c r="BQ540" s="100"/>
      <c r="BR540" s="100"/>
      <c r="BS540" s="100"/>
    </row>
    <row r="541" spans="1:71" x14ac:dyDescent="0.2">
      <c r="A541" s="100"/>
      <c r="B541" s="100"/>
      <c r="C541" s="100"/>
      <c r="D541" s="156"/>
      <c r="E541" s="100"/>
      <c r="F541" s="100"/>
      <c r="G541" s="156"/>
      <c r="H541" s="158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58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  <c r="BN541" s="100"/>
      <c r="BO541" s="100"/>
      <c r="BP541" s="100"/>
      <c r="BQ541" s="100"/>
      <c r="BR541" s="100"/>
      <c r="BS541" s="100"/>
    </row>
    <row r="542" spans="1:71" x14ac:dyDescent="0.2">
      <c r="A542" s="100"/>
      <c r="B542" s="100"/>
      <c r="C542" s="100"/>
      <c r="D542" s="156"/>
      <c r="E542" s="100"/>
      <c r="F542" s="100"/>
      <c r="G542" s="156"/>
      <c r="H542" s="158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58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  <c r="BN542" s="100"/>
      <c r="BO542" s="100"/>
      <c r="BP542" s="100"/>
      <c r="BQ542" s="100"/>
      <c r="BR542" s="100"/>
      <c r="BS542" s="100"/>
    </row>
    <row r="543" spans="1:71" x14ac:dyDescent="0.2">
      <c r="A543" s="100"/>
      <c r="B543" s="100"/>
      <c r="C543" s="100"/>
      <c r="D543" s="156"/>
      <c r="E543" s="100"/>
      <c r="F543" s="100"/>
      <c r="G543" s="156"/>
      <c r="H543" s="158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58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  <c r="BN543" s="100"/>
      <c r="BO543" s="100"/>
      <c r="BP543" s="100"/>
      <c r="BQ543" s="100"/>
      <c r="BR543" s="100"/>
      <c r="BS543" s="100"/>
    </row>
    <row r="544" spans="1:71" x14ac:dyDescent="0.2">
      <c r="A544" s="100"/>
      <c r="B544" s="100"/>
      <c r="C544" s="100"/>
      <c r="D544" s="156"/>
      <c r="E544" s="100"/>
      <c r="F544" s="100"/>
      <c r="G544" s="156"/>
      <c r="H544" s="158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58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  <c r="BN544" s="100"/>
      <c r="BO544" s="100"/>
      <c r="BP544" s="100"/>
      <c r="BQ544" s="100"/>
      <c r="BR544" s="100"/>
      <c r="BS544" s="100"/>
    </row>
    <row r="545" spans="1:71" x14ac:dyDescent="0.2">
      <c r="A545" s="100"/>
      <c r="B545" s="100"/>
      <c r="C545" s="100"/>
      <c r="D545" s="156"/>
      <c r="E545" s="100"/>
      <c r="F545" s="100"/>
      <c r="G545" s="156"/>
      <c r="H545" s="158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58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  <c r="BN545" s="100"/>
      <c r="BO545" s="100"/>
      <c r="BP545" s="100"/>
      <c r="BQ545" s="100"/>
      <c r="BR545" s="100"/>
      <c r="BS545" s="100"/>
    </row>
    <row r="546" spans="1:71" x14ac:dyDescent="0.2">
      <c r="A546" s="100"/>
      <c r="B546" s="100"/>
      <c r="C546" s="100"/>
      <c r="D546" s="156"/>
      <c r="E546" s="100"/>
      <c r="F546" s="100"/>
      <c r="G546" s="156"/>
      <c r="H546" s="158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58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  <c r="BN546" s="100"/>
      <c r="BO546" s="100"/>
      <c r="BP546" s="100"/>
      <c r="BQ546" s="100"/>
      <c r="BR546" s="100"/>
      <c r="BS546" s="100"/>
    </row>
    <row r="547" spans="1:71" x14ac:dyDescent="0.2">
      <c r="A547" s="100"/>
      <c r="B547" s="100"/>
      <c r="C547" s="100"/>
      <c r="D547" s="156"/>
      <c r="E547" s="100"/>
      <c r="F547" s="100"/>
      <c r="G547" s="156"/>
      <c r="H547" s="158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58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  <c r="BN547" s="100"/>
      <c r="BO547" s="100"/>
      <c r="BP547" s="100"/>
      <c r="BQ547" s="100"/>
      <c r="BR547" s="100"/>
      <c r="BS547" s="100"/>
    </row>
    <row r="548" spans="1:71" x14ac:dyDescent="0.2">
      <c r="A548" s="100"/>
      <c r="B548" s="100"/>
      <c r="C548" s="100"/>
      <c r="D548" s="156"/>
      <c r="E548" s="100"/>
      <c r="F548" s="100"/>
      <c r="G548" s="156"/>
      <c r="H548" s="158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58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  <c r="BN548" s="100"/>
      <c r="BO548" s="100"/>
      <c r="BP548" s="100"/>
      <c r="BQ548" s="100"/>
      <c r="BR548" s="100"/>
      <c r="BS548" s="100"/>
    </row>
    <row r="549" spans="1:71" x14ac:dyDescent="0.2">
      <c r="A549" s="100"/>
      <c r="B549" s="100"/>
      <c r="C549" s="100"/>
      <c r="D549" s="156"/>
      <c r="E549" s="100"/>
      <c r="F549" s="100"/>
      <c r="G549" s="156"/>
      <c r="H549" s="158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58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  <c r="BN549" s="100"/>
      <c r="BO549" s="100"/>
      <c r="BP549" s="100"/>
      <c r="BQ549" s="100"/>
      <c r="BR549" s="100"/>
      <c r="BS549" s="100"/>
    </row>
    <row r="550" spans="1:71" x14ac:dyDescent="0.2">
      <c r="A550" s="100"/>
      <c r="B550" s="100"/>
      <c r="C550" s="100"/>
      <c r="D550" s="156"/>
      <c r="E550" s="100"/>
      <c r="F550" s="100"/>
      <c r="G550" s="156"/>
      <c r="H550" s="158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58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  <c r="BN550" s="100"/>
      <c r="BO550" s="100"/>
      <c r="BP550" s="100"/>
      <c r="BQ550" s="100"/>
      <c r="BR550" s="100"/>
      <c r="BS550" s="100"/>
    </row>
    <row r="551" spans="1:71" x14ac:dyDescent="0.2">
      <c r="A551" s="100"/>
      <c r="B551" s="100"/>
      <c r="C551" s="100"/>
      <c r="D551" s="156"/>
      <c r="E551" s="100"/>
      <c r="F551" s="100"/>
      <c r="G551" s="156"/>
      <c r="H551" s="158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58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  <c r="BN551" s="100"/>
      <c r="BO551" s="100"/>
      <c r="BP551" s="100"/>
      <c r="BQ551" s="100"/>
      <c r="BR551" s="100"/>
      <c r="BS551" s="100"/>
    </row>
    <row r="552" spans="1:71" x14ac:dyDescent="0.2">
      <c r="A552" s="100"/>
      <c r="B552" s="100"/>
      <c r="C552" s="100"/>
      <c r="D552" s="156"/>
      <c r="E552" s="100"/>
      <c r="F552" s="100"/>
      <c r="G552" s="156"/>
      <c r="H552" s="158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58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  <c r="BN552" s="100"/>
      <c r="BO552" s="100"/>
      <c r="BP552" s="100"/>
      <c r="BQ552" s="100"/>
      <c r="BR552" s="100"/>
      <c r="BS552" s="100"/>
    </row>
    <row r="553" spans="1:71" x14ac:dyDescent="0.2">
      <c r="A553" s="100"/>
      <c r="B553" s="100"/>
      <c r="C553" s="100"/>
      <c r="D553" s="156"/>
      <c r="E553" s="100"/>
      <c r="F553" s="100"/>
      <c r="G553" s="156"/>
      <c r="H553" s="158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58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  <c r="BN553" s="100"/>
      <c r="BO553" s="100"/>
      <c r="BP553" s="100"/>
      <c r="BQ553" s="100"/>
      <c r="BR553" s="100"/>
      <c r="BS553" s="100"/>
    </row>
    <row r="554" spans="1:71" x14ac:dyDescent="0.2">
      <c r="A554" s="100"/>
      <c r="B554" s="100"/>
      <c r="C554" s="100"/>
      <c r="D554" s="156"/>
      <c r="E554" s="100"/>
      <c r="F554" s="100"/>
      <c r="G554" s="156"/>
      <c r="H554" s="158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58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  <c r="BN554" s="100"/>
      <c r="BO554" s="100"/>
      <c r="BP554" s="100"/>
      <c r="BQ554" s="100"/>
      <c r="BR554" s="100"/>
      <c r="BS554" s="100"/>
    </row>
    <row r="555" spans="1:71" x14ac:dyDescent="0.2">
      <c r="A555" s="100"/>
      <c r="B555" s="100"/>
      <c r="C555" s="100"/>
      <c r="D555" s="156"/>
      <c r="E555" s="100"/>
      <c r="F555" s="100"/>
      <c r="G555" s="156"/>
      <c r="H555" s="158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58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  <c r="BN555" s="100"/>
      <c r="BO555" s="100"/>
      <c r="BP555" s="100"/>
      <c r="BQ555" s="100"/>
      <c r="BR555" s="100"/>
      <c r="BS555" s="100"/>
    </row>
    <row r="556" spans="1:71" x14ac:dyDescent="0.2">
      <c r="A556" s="100"/>
      <c r="B556" s="100"/>
      <c r="C556" s="100"/>
      <c r="D556" s="156"/>
      <c r="E556" s="100"/>
      <c r="F556" s="100"/>
      <c r="G556" s="156"/>
      <c r="H556" s="158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58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0"/>
      <c r="BS556" s="100"/>
    </row>
    <row r="557" spans="1:71" x14ac:dyDescent="0.2">
      <c r="A557" s="100"/>
      <c r="B557" s="100"/>
      <c r="C557" s="100"/>
      <c r="D557" s="156"/>
      <c r="E557" s="100"/>
      <c r="F557" s="100"/>
      <c r="G557" s="156"/>
      <c r="H557" s="158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58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0"/>
      <c r="BS557" s="100"/>
    </row>
    <row r="558" spans="1:71" x14ac:dyDescent="0.2">
      <c r="A558" s="100"/>
      <c r="B558" s="100"/>
      <c r="C558" s="100"/>
      <c r="D558" s="156"/>
      <c r="E558" s="100"/>
      <c r="F558" s="100"/>
      <c r="G558" s="156"/>
      <c r="H558" s="158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58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0"/>
      <c r="BS558" s="100"/>
    </row>
    <row r="559" spans="1:71" x14ac:dyDescent="0.2">
      <c r="A559" s="100"/>
      <c r="B559" s="100"/>
      <c r="C559" s="100"/>
      <c r="D559" s="156"/>
      <c r="E559" s="100"/>
      <c r="F559" s="100"/>
      <c r="G559" s="156"/>
      <c r="H559" s="158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58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0"/>
      <c r="BS559" s="100"/>
    </row>
    <row r="560" spans="1:71" x14ac:dyDescent="0.2">
      <c r="A560" s="100"/>
      <c r="B560" s="100"/>
      <c r="C560" s="100"/>
      <c r="D560" s="156"/>
      <c r="E560" s="100"/>
      <c r="F560" s="100"/>
      <c r="G560" s="156"/>
      <c r="H560" s="158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58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0"/>
      <c r="BS560" s="100"/>
    </row>
    <row r="561" spans="1:71" x14ac:dyDescent="0.2">
      <c r="A561" s="100"/>
      <c r="B561" s="100"/>
      <c r="C561" s="100"/>
      <c r="D561" s="156"/>
      <c r="E561" s="100"/>
      <c r="F561" s="100"/>
      <c r="G561" s="156"/>
      <c r="H561" s="158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58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0"/>
      <c r="BS561" s="100"/>
    </row>
    <row r="562" spans="1:71" x14ac:dyDescent="0.2">
      <c r="A562" s="100"/>
      <c r="B562" s="100"/>
      <c r="C562" s="100"/>
      <c r="D562" s="156"/>
      <c r="E562" s="100"/>
      <c r="F562" s="100"/>
      <c r="G562" s="156"/>
      <c r="H562" s="158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58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0"/>
      <c r="BS562" s="100"/>
    </row>
    <row r="563" spans="1:71" x14ac:dyDescent="0.2">
      <c r="A563" s="100"/>
      <c r="B563" s="100"/>
      <c r="C563" s="100"/>
      <c r="D563" s="156"/>
      <c r="E563" s="100"/>
      <c r="F563" s="100"/>
      <c r="G563" s="156"/>
      <c r="H563" s="158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58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0"/>
      <c r="BS563" s="100"/>
    </row>
    <row r="564" spans="1:71" x14ac:dyDescent="0.2">
      <c r="A564" s="100"/>
      <c r="B564" s="100"/>
      <c r="C564" s="100"/>
      <c r="D564" s="156"/>
      <c r="E564" s="100"/>
      <c r="F564" s="100"/>
      <c r="G564" s="156"/>
      <c r="H564" s="158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58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0"/>
      <c r="BS564" s="100"/>
    </row>
    <row r="565" spans="1:71" x14ac:dyDescent="0.2">
      <c r="A565" s="100"/>
      <c r="B565" s="100"/>
      <c r="C565" s="100"/>
      <c r="D565" s="156"/>
      <c r="E565" s="100"/>
      <c r="F565" s="100"/>
      <c r="G565" s="156"/>
      <c r="H565" s="158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58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0"/>
      <c r="BS565" s="100"/>
    </row>
    <row r="566" spans="1:71" x14ac:dyDescent="0.2">
      <c r="A566" s="100"/>
      <c r="B566" s="100"/>
      <c r="C566" s="100"/>
      <c r="D566" s="156"/>
      <c r="E566" s="100"/>
      <c r="F566" s="100"/>
      <c r="G566" s="156"/>
      <c r="H566" s="158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58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0"/>
      <c r="BS566" s="100"/>
    </row>
    <row r="567" spans="1:71" x14ac:dyDescent="0.2">
      <c r="A567" s="100"/>
      <c r="B567" s="100"/>
      <c r="C567" s="100"/>
      <c r="D567" s="156"/>
      <c r="E567" s="100"/>
      <c r="F567" s="100"/>
      <c r="G567" s="156"/>
      <c r="H567" s="158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58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0"/>
      <c r="BS567" s="100"/>
    </row>
    <row r="568" spans="1:71" x14ac:dyDescent="0.2">
      <c r="A568" s="100"/>
      <c r="B568" s="100"/>
      <c r="C568" s="100"/>
      <c r="D568" s="156"/>
      <c r="E568" s="100"/>
      <c r="F568" s="100"/>
      <c r="G568" s="156"/>
      <c r="H568" s="158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58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0"/>
      <c r="BS568" s="100"/>
    </row>
    <row r="569" spans="1:71" x14ac:dyDescent="0.2">
      <c r="A569" s="100"/>
      <c r="B569" s="100"/>
      <c r="C569" s="100"/>
      <c r="D569" s="156"/>
      <c r="E569" s="100"/>
      <c r="F569" s="100"/>
      <c r="G569" s="156"/>
      <c r="H569" s="158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58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0"/>
      <c r="BS569" s="100"/>
    </row>
    <row r="570" spans="1:71" x14ac:dyDescent="0.2">
      <c r="A570" s="100"/>
      <c r="B570" s="100"/>
      <c r="C570" s="100"/>
      <c r="D570" s="156"/>
      <c r="E570" s="100"/>
      <c r="F570" s="100"/>
      <c r="G570" s="156"/>
      <c r="H570" s="158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58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0"/>
      <c r="BS570" s="100"/>
    </row>
    <row r="571" spans="1:71" x14ac:dyDescent="0.2">
      <c r="A571" s="100"/>
      <c r="B571" s="100"/>
      <c r="C571" s="100"/>
      <c r="D571" s="156"/>
      <c r="E571" s="100"/>
      <c r="F571" s="100"/>
      <c r="G571" s="156"/>
      <c r="H571" s="158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58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0"/>
      <c r="BS571" s="100"/>
    </row>
    <row r="572" spans="1:71" x14ac:dyDescent="0.2">
      <c r="A572" s="100"/>
      <c r="B572" s="100"/>
      <c r="C572" s="100"/>
      <c r="D572" s="156"/>
      <c r="E572" s="100"/>
      <c r="F572" s="100"/>
      <c r="G572" s="156"/>
      <c r="H572" s="158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58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0"/>
      <c r="BS572" s="100"/>
    </row>
    <row r="573" spans="1:71" x14ac:dyDescent="0.2">
      <c r="A573" s="100"/>
      <c r="B573" s="100"/>
      <c r="C573" s="100"/>
      <c r="D573" s="156"/>
      <c r="E573" s="100"/>
      <c r="F573" s="100"/>
      <c r="G573" s="156"/>
      <c r="H573" s="158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58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0"/>
      <c r="BS573" s="100"/>
    </row>
    <row r="574" spans="1:71" x14ac:dyDescent="0.2">
      <c r="A574" s="100"/>
      <c r="B574" s="100"/>
      <c r="C574" s="100"/>
      <c r="D574" s="156"/>
      <c r="E574" s="100"/>
      <c r="F574" s="100"/>
      <c r="G574" s="156"/>
      <c r="H574" s="158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58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0"/>
      <c r="BS574" s="100"/>
    </row>
    <row r="575" spans="1:71" x14ac:dyDescent="0.2">
      <c r="A575" s="100"/>
      <c r="B575" s="100"/>
      <c r="C575" s="100"/>
      <c r="D575" s="156"/>
      <c r="E575" s="100"/>
      <c r="F575" s="100"/>
      <c r="G575" s="156"/>
      <c r="H575" s="158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58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0"/>
      <c r="BS575" s="100"/>
    </row>
    <row r="576" spans="1:71" x14ac:dyDescent="0.2">
      <c r="A576" s="100"/>
      <c r="B576" s="100"/>
      <c r="C576" s="100"/>
      <c r="D576" s="156"/>
      <c r="E576" s="100"/>
      <c r="F576" s="100"/>
      <c r="G576" s="156"/>
      <c r="H576" s="158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58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0"/>
      <c r="BS576" s="100"/>
    </row>
    <row r="577" spans="1:71" x14ac:dyDescent="0.2">
      <c r="A577" s="100"/>
      <c r="B577" s="100"/>
      <c r="C577" s="100"/>
      <c r="D577" s="156"/>
      <c r="E577" s="100"/>
      <c r="F577" s="100"/>
      <c r="G577" s="156"/>
      <c r="H577" s="158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58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0"/>
      <c r="BS577" s="100"/>
    </row>
    <row r="578" spans="1:71" x14ac:dyDescent="0.2">
      <c r="A578" s="100"/>
      <c r="B578" s="100"/>
      <c r="C578" s="100"/>
      <c r="D578" s="156"/>
      <c r="E578" s="100"/>
      <c r="F578" s="100"/>
      <c r="G578" s="156"/>
      <c r="H578" s="158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58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0"/>
      <c r="BS578" s="100"/>
    </row>
    <row r="579" spans="1:71" x14ac:dyDescent="0.2">
      <c r="A579" s="100"/>
      <c r="B579" s="100"/>
      <c r="C579" s="100"/>
      <c r="D579" s="156"/>
      <c r="E579" s="100"/>
      <c r="F579" s="100"/>
      <c r="G579" s="156"/>
      <c r="H579" s="158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58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0"/>
      <c r="BS579" s="100"/>
    </row>
    <row r="580" spans="1:71" x14ac:dyDescent="0.2">
      <c r="A580" s="100"/>
      <c r="B580" s="100"/>
      <c r="C580" s="100"/>
      <c r="D580" s="156"/>
      <c r="E580" s="100"/>
      <c r="F580" s="100"/>
      <c r="G580" s="156"/>
      <c r="H580" s="158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58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0"/>
      <c r="BS580" s="100"/>
    </row>
    <row r="581" spans="1:71" x14ac:dyDescent="0.2">
      <c r="A581" s="100"/>
      <c r="B581" s="100"/>
      <c r="C581" s="100"/>
      <c r="D581" s="156"/>
      <c r="E581" s="100"/>
      <c r="F581" s="100"/>
      <c r="G581" s="156"/>
      <c r="H581" s="158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58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0"/>
      <c r="BS581" s="100"/>
    </row>
    <row r="582" spans="1:71" x14ac:dyDescent="0.2">
      <c r="A582" s="100"/>
      <c r="B582" s="100"/>
      <c r="C582" s="100"/>
      <c r="D582" s="156"/>
      <c r="E582" s="100"/>
      <c r="F582" s="100"/>
      <c r="G582" s="156"/>
      <c r="H582" s="158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58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0"/>
      <c r="BS582" s="100"/>
    </row>
    <row r="583" spans="1:71" x14ac:dyDescent="0.2">
      <c r="A583" s="100"/>
      <c r="B583" s="100"/>
      <c r="C583" s="100"/>
      <c r="D583" s="156"/>
      <c r="E583" s="100"/>
      <c r="F583" s="100"/>
      <c r="G583" s="156"/>
      <c r="H583" s="158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58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0"/>
      <c r="BS583" s="100"/>
    </row>
    <row r="584" spans="1:71" x14ac:dyDescent="0.2">
      <c r="A584" s="100"/>
      <c r="B584" s="100"/>
      <c r="C584" s="100"/>
      <c r="D584" s="156"/>
      <c r="E584" s="100"/>
      <c r="F584" s="100"/>
      <c r="G584" s="156"/>
      <c r="H584" s="158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58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0"/>
      <c r="BS584" s="100"/>
    </row>
    <row r="585" spans="1:71" x14ac:dyDescent="0.2">
      <c r="A585" s="100"/>
      <c r="B585" s="100"/>
      <c r="C585" s="100"/>
      <c r="D585" s="156"/>
      <c r="E585" s="100"/>
      <c r="F585" s="100"/>
      <c r="G585" s="156"/>
      <c r="H585" s="158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58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0"/>
      <c r="BS585" s="100"/>
    </row>
    <row r="586" spans="1:71" x14ac:dyDescent="0.2">
      <c r="A586" s="100"/>
      <c r="B586" s="100"/>
      <c r="C586" s="100"/>
      <c r="D586" s="156"/>
      <c r="E586" s="100"/>
      <c r="F586" s="100"/>
      <c r="G586" s="156"/>
      <c r="H586" s="158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58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0"/>
      <c r="BS586" s="100"/>
    </row>
    <row r="587" spans="1:71" x14ac:dyDescent="0.2">
      <c r="A587" s="100"/>
      <c r="B587" s="100"/>
      <c r="C587" s="100"/>
      <c r="D587" s="156"/>
      <c r="E587" s="100"/>
      <c r="F587" s="100"/>
      <c r="G587" s="156"/>
      <c r="H587" s="158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58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0"/>
      <c r="BS587" s="100"/>
    </row>
    <row r="588" spans="1:71" x14ac:dyDescent="0.2">
      <c r="A588" s="100"/>
      <c r="B588" s="100"/>
      <c r="C588" s="100"/>
      <c r="D588" s="156"/>
      <c r="E588" s="100"/>
      <c r="F588" s="100"/>
      <c r="G588" s="156"/>
      <c r="H588" s="158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58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0"/>
      <c r="BS588" s="100"/>
    </row>
    <row r="589" spans="1:71" x14ac:dyDescent="0.2">
      <c r="A589" s="100"/>
      <c r="B589" s="100"/>
      <c r="C589" s="100"/>
      <c r="D589" s="156"/>
      <c r="E589" s="100"/>
      <c r="F589" s="100"/>
      <c r="G589" s="156"/>
      <c r="H589" s="158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58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0"/>
      <c r="BS589" s="100"/>
    </row>
    <row r="590" spans="1:71" x14ac:dyDescent="0.2">
      <c r="A590" s="100"/>
      <c r="B590" s="100"/>
      <c r="C590" s="100"/>
      <c r="D590" s="156"/>
      <c r="E590" s="100"/>
      <c r="F590" s="100"/>
      <c r="G590" s="156"/>
      <c r="H590" s="158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58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0"/>
      <c r="BS590" s="100"/>
    </row>
    <row r="591" spans="1:71" x14ac:dyDescent="0.2">
      <c r="A591" s="100"/>
      <c r="B591" s="100"/>
      <c r="C591" s="100"/>
      <c r="D591" s="156"/>
      <c r="E591" s="100"/>
      <c r="F591" s="100"/>
      <c r="G591" s="156"/>
      <c r="H591" s="158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58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0"/>
      <c r="BS591" s="100"/>
    </row>
    <row r="592" spans="1:71" x14ac:dyDescent="0.2">
      <c r="A592" s="100"/>
      <c r="B592" s="100"/>
      <c r="C592" s="100"/>
      <c r="D592" s="156"/>
      <c r="E592" s="100"/>
      <c r="F592" s="100"/>
      <c r="G592" s="156"/>
      <c r="H592" s="158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58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0"/>
      <c r="BS592" s="100"/>
    </row>
    <row r="593" spans="1:71" x14ac:dyDescent="0.2">
      <c r="A593" s="100"/>
      <c r="B593" s="100"/>
      <c r="C593" s="100"/>
      <c r="D593" s="156"/>
      <c r="E593" s="100"/>
      <c r="F593" s="100"/>
      <c r="G593" s="156"/>
      <c r="H593" s="158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58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0"/>
      <c r="BS593" s="100"/>
    </row>
    <row r="594" spans="1:71" x14ac:dyDescent="0.2">
      <c r="A594" s="100"/>
      <c r="B594" s="100"/>
      <c r="C594" s="100"/>
      <c r="D594" s="156"/>
      <c r="E594" s="100"/>
      <c r="F594" s="100"/>
      <c r="G594" s="156"/>
      <c r="H594" s="158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58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0"/>
      <c r="BS594" s="100"/>
    </row>
    <row r="595" spans="1:71" x14ac:dyDescent="0.2">
      <c r="A595" s="100"/>
      <c r="B595" s="100"/>
      <c r="C595" s="100"/>
      <c r="D595" s="156"/>
      <c r="E595" s="100"/>
      <c r="F595" s="100"/>
      <c r="G595" s="156"/>
      <c r="H595" s="158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58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0"/>
      <c r="BS595" s="100"/>
    </row>
    <row r="596" spans="1:71" x14ac:dyDescent="0.2">
      <c r="A596" s="100"/>
      <c r="B596" s="100"/>
      <c r="C596" s="100"/>
      <c r="D596" s="156"/>
      <c r="E596" s="100"/>
      <c r="F596" s="100"/>
      <c r="G596" s="156"/>
      <c r="H596" s="158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58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0"/>
      <c r="BS596" s="100"/>
    </row>
  </sheetData>
  <mergeCells count="5">
    <mergeCell ref="Z3:AD3"/>
    <mergeCell ref="B3:H3"/>
    <mergeCell ref="I3:N3"/>
    <mergeCell ref="O3:R3"/>
    <mergeCell ref="T3:X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19" min="2" max="60" man="1"/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5"/>
  <sheetViews>
    <sheetView topLeftCell="A10" workbookViewId="0">
      <selection activeCell="E15" sqref="E15"/>
    </sheetView>
  </sheetViews>
  <sheetFormatPr baseColWidth="10" defaultRowHeight="12.75" x14ac:dyDescent="0.2"/>
  <cols>
    <col min="1" max="1" width="38.42578125" customWidth="1"/>
    <col min="2" max="2" width="35.85546875" customWidth="1"/>
  </cols>
  <sheetData>
    <row r="1" spans="1:52" ht="27.75" customHeight="1" thickBot="1" x14ac:dyDescent="0.3">
      <c r="A1" s="102" t="s">
        <v>3</v>
      </c>
      <c r="B1" s="201" t="s">
        <v>236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</row>
    <row r="2" spans="1:52" ht="13.5" thickTop="1" x14ac:dyDescent="0.2">
      <c r="A2" s="105" t="s">
        <v>34</v>
      </c>
      <c r="B2" s="202">
        <v>46.9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</row>
    <row r="3" spans="1:52" x14ac:dyDescent="0.2">
      <c r="A3" s="107" t="s">
        <v>35</v>
      </c>
      <c r="B3" s="203">
        <v>980.9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</row>
    <row r="4" spans="1:52" x14ac:dyDescent="0.2">
      <c r="A4" s="107" t="s">
        <v>36</v>
      </c>
      <c r="B4" s="203">
        <v>694.5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</row>
    <row r="5" spans="1:52" x14ac:dyDescent="0.2">
      <c r="A5" s="107" t="s">
        <v>37</v>
      </c>
      <c r="B5" s="203">
        <v>190.5</v>
      </c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 x14ac:dyDescent="0.2">
      <c r="A6" s="107" t="s">
        <v>38</v>
      </c>
      <c r="B6" s="203">
        <v>4539.2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</row>
    <row r="7" spans="1:52" x14ac:dyDescent="0.2">
      <c r="A7" s="107" t="s">
        <v>39</v>
      </c>
      <c r="B7" s="203">
        <v>224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</row>
    <row r="8" spans="1:52" x14ac:dyDescent="0.2">
      <c r="A8" s="107" t="s">
        <v>40</v>
      </c>
      <c r="B8" s="203">
        <v>2688.6</v>
      </c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</row>
    <row r="9" spans="1:52" x14ac:dyDescent="0.2">
      <c r="A9" s="107" t="s">
        <v>41</v>
      </c>
      <c r="B9" s="203">
        <v>466.7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99"/>
    </row>
    <row r="10" spans="1:52" x14ac:dyDescent="0.2">
      <c r="A10" s="107" t="s">
        <v>42</v>
      </c>
      <c r="B10" s="203">
        <v>1140.9000000000001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</row>
    <row r="11" spans="1:52" x14ac:dyDescent="0.2">
      <c r="A11" s="107" t="s">
        <v>43</v>
      </c>
      <c r="B11" s="203">
        <v>104.3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</row>
    <row r="12" spans="1:52" x14ac:dyDescent="0.2">
      <c r="A12" s="107" t="s">
        <v>44</v>
      </c>
      <c r="B12" s="203">
        <v>1007.4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</row>
    <row r="13" spans="1:52" x14ac:dyDescent="0.2">
      <c r="A13" s="107" t="s">
        <v>45</v>
      </c>
      <c r="B13" s="203">
        <v>4265.7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</row>
    <row r="14" spans="1:52" x14ac:dyDescent="0.2">
      <c r="A14" s="107" t="s">
        <v>46</v>
      </c>
      <c r="B14" s="203">
        <v>138.69999999999999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</row>
    <row r="15" spans="1:52" x14ac:dyDescent="0.2">
      <c r="A15" s="107" t="s">
        <v>47</v>
      </c>
      <c r="B15" s="203">
        <v>5053.7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</row>
    <row r="16" spans="1:52" x14ac:dyDescent="0.2">
      <c r="A16" s="107" t="s">
        <v>48</v>
      </c>
      <c r="B16" s="203">
        <v>720.7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</row>
    <row r="17" spans="1:52" x14ac:dyDescent="0.2">
      <c r="A17" s="107" t="s">
        <v>49</v>
      </c>
      <c r="B17" s="203">
        <v>614.70000000000005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</row>
    <row r="18" spans="1:52" x14ac:dyDescent="0.2">
      <c r="A18" s="107" t="s">
        <v>50</v>
      </c>
      <c r="B18" s="203">
        <v>7068.3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</row>
    <row r="19" spans="1:52" x14ac:dyDescent="0.2">
      <c r="A19" s="107" t="s">
        <v>51</v>
      </c>
      <c r="B19" s="203">
        <v>1032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</row>
    <row r="20" spans="1:52" x14ac:dyDescent="0.2">
      <c r="A20" s="107" t="s">
        <v>52</v>
      </c>
      <c r="B20" s="203">
        <v>1888.6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</row>
    <row r="21" spans="1:52" x14ac:dyDescent="0.2">
      <c r="A21" s="107" t="s">
        <v>53</v>
      </c>
      <c r="B21" s="203">
        <v>149.4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</row>
    <row r="22" spans="1:52" x14ac:dyDescent="0.2">
      <c r="A22" s="107" t="s">
        <v>54</v>
      </c>
      <c r="B22" s="203">
        <v>2478.8000000000002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</row>
    <row r="23" spans="1:52" x14ac:dyDescent="0.2">
      <c r="A23" s="107" t="s">
        <v>55</v>
      </c>
      <c r="B23" s="203">
        <v>387.9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</row>
    <row r="24" spans="1:52" x14ac:dyDescent="0.2">
      <c r="A24" s="107" t="s">
        <v>56</v>
      </c>
      <c r="B24" s="203">
        <v>1306.7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</row>
    <row r="25" spans="1:52" x14ac:dyDescent="0.2">
      <c r="A25" s="107" t="s">
        <v>57</v>
      </c>
      <c r="B25" s="203">
        <v>184.5</v>
      </c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</row>
    <row r="26" spans="1:52" x14ac:dyDescent="0.2">
      <c r="A26" s="107" t="s">
        <v>58</v>
      </c>
      <c r="B26" s="203">
        <v>118.4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</row>
    <row r="27" spans="1:52" x14ac:dyDescent="0.2">
      <c r="A27" s="107" t="s">
        <v>59</v>
      </c>
      <c r="B27" s="203">
        <v>496.6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</row>
    <row r="28" spans="1:52" x14ac:dyDescent="0.2">
      <c r="A28" s="107" t="s">
        <v>60</v>
      </c>
      <c r="B28" s="203">
        <v>170.6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</row>
    <row r="29" spans="1:52" x14ac:dyDescent="0.2">
      <c r="A29" s="107" t="s">
        <v>61</v>
      </c>
      <c r="B29" s="203">
        <v>443.2</v>
      </c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</row>
    <row r="30" spans="1:52" x14ac:dyDescent="0.2">
      <c r="A30" s="107" t="s">
        <v>62</v>
      </c>
      <c r="B30" s="203">
        <v>127.8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99"/>
      <c r="AY30" s="99"/>
      <c r="AZ30" s="99"/>
    </row>
    <row r="31" spans="1:52" x14ac:dyDescent="0.2">
      <c r="A31" s="107" t="s">
        <v>63</v>
      </c>
      <c r="B31" s="203">
        <v>560.5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99"/>
    </row>
    <row r="32" spans="1:52" x14ac:dyDescent="0.2">
      <c r="A32" s="107" t="s">
        <v>64</v>
      </c>
      <c r="B32" s="203">
        <v>247.3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99"/>
      <c r="AS32" s="99"/>
      <c r="AT32" s="99"/>
      <c r="AU32" s="99"/>
      <c r="AV32" s="99"/>
      <c r="AW32" s="99"/>
      <c r="AX32" s="99"/>
      <c r="AY32" s="99"/>
      <c r="AZ32" s="99"/>
    </row>
    <row r="33" spans="1:52" x14ac:dyDescent="0.2">
      <c r="A33" s="107" t="s">
        <v>65</v>
      </c>
      <c r="B33" s="203">
        <v>3428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99"/>
    </row>
    <row r="34" spans="1:52" x14ac:dyDescent="0.2">
      <c r="A34" s="107" t="s">
        <v>66</v>
      </c>
      <c r="B34" s="203">
        <v>2509.1999999999998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99"/>
      <c r="AV34" s="99"/>
      <c r="AW34" s="99"/>
      <c r="AX34" s="99"/>
      <c r="AY34" s="99"/>
      <c r="AZ34" s="99"/>
    </row>
    <row r="35" spans="1:52" x14ac:dyDescent="0.2">
      <c r="A35" s="107" t="s">
        <v>67</v>
      </c>
      <c r="B35" s="203">
        <v>264.89999999999998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99"/>
    </row>
    <row r="36" spans="1:52" x14ac:dyDescent="0.2">
      <c r="A36" s="107" t="s">
        <v>68</v>
      </c>
      <c r="B36" s="203">
        <v>207.9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</row>
    <row r="37" spans="1:52" x14ac:dyDescent="0.2">
      <c r="A37" s="107" t="s">
        <v>69</v>
      </c>
      <c r="B37" s="203">
        <v>997.9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</row>
    <row r="38" spans="1:52" x14ac:dyDescent="0.2">
      <c r="A38" s="107" t="s">
        <v>70</v>
      </c>
      <c r="B38" s="203">
        <v>3860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</row>
    <row r="39" spans="1:52" x14ac:dyDescent="0.2">
      <c r="A39" s="107" t="s">
        <v>71</v>
      </c>
      <c r="B39" s="203">
        <v>1869</v>
      </c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</row>
    <row r="40" spans="1:52" x14ac:dyDescent="0.2">
      <c r="A40" s="107" t="s">
        <v>72</v>
      </c>
      <c r="B40" s="203">
        <v>324.39999999999998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</row>
    <row r="41" spans="1:52" x14ac:dyDescent="0.2">
      <c r="A41" s="107" t="s">
        <v>73</v>
      </c>
      <c r="B41" s="203">
        <v>1171.2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</row>
    <row r="42" spans="1:52" x14ac:dyDescent="0.2">
      <c r="A42" s="107" t="s">
        <v>74</v>
      </c>
      <c r="B42" s="203">
        <v>322.8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</row>
    <row r="43" spans="1:52" x14ac:dyDescent="0.2">
      <c r="A43" s="107" t="s">
        <v>75</v>
      </c>
      <c r="B43" s="203">
        <v>1341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</row>
    <row r="44" spans="1:52" x14ac:dyDescent="0.2">
      <c r="A44" s="107" t="s">
        <v>76</v>
      </c>
      <c r="B44" s="203">
        <v>683.1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</row>
    <row r="45" spans="1:52" x14ac:dyDescent="0.2">
      <c r="A45" s="107" t="s">
        <v>77</v>
      </c>
      <c r="B45" s="203">
        <v>1541.5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</row>
    <row r="46" spans="1:52" x14ac:dyDescent="0.2">
      <c r="A46" s="107" t="s">
        <v>78</v>
      </c>
      <c r="B46" s="203">
        <v>1667.4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</row>
    <row r="47" spans="1:52" x14ac:dyDescent="0.2">
      <c r="A47" s="107" t="s">
        <v>79</v>
      </c>
      <c r="B47" s="203">
        <v>60.1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</row>
    <row r="48" spans="1:52" x14ac:dyDescent="0.2">
      <c r="A48" s="107" t="s">
        <v>80</v>
      </c>
      <c r="B48" s="203">
        <v>70.8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  <c r="AO48" s="99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</row>
    <row r="49" spans="1:52" x14ac:dyDescent="0.2">
      <c r="A49" s="107" t="s">
        <v>81</v>
      </c>
      <c r="B49" s="203">
        <v>915.8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99"/>
    </row>
    <row r="50" spans="1:52" x14ac:dyDescent="0.2">
      <c r="A50" s="107" t="s">
        <v>82</v>
      </c>
      <c r="B50" s="203">
        <v>739.2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99"/>
    </row>
    <row r="51" spans="1:52" x14ac:dyDescent="0.2">
      <c r="A51" s="107" t="s">
        <v>83</v>
      </c>
      <c r="B51" s="203">
        <v>1764.9</v>
      </c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</row>
    <row r="52" spans="1:52" x14ac:dyDescent="0.2">
      <c r="A52" s="107" t="s">
        <v>84</v>
      </c>
      <c r="B52" s="203">
        <v>879.3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</row>
    <row r="53" spans="1:52" ht="13.5" thickBot="1" x14ac:dyDescent="0.25">
      <c r="A53" s="116" t="s">
        <v>85</v>
      </c>
      <c r="B53" s="204">
        <f t="shared" ref="B53" si="0">SUM(B2:B52)</f>
        <v>64156.400000000016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</row>
    <row r="54" spans="1:52" ht="13.5" thickTop="1" x14ac:dyDescent="0.2">
      <c r="A54" s="100"/>
      <c r="B54" s="205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  <c r="AO54" s="99"/>
      <c r="AP54" s="99"/>
      <c r="AQ54" s="99"/>
      <c r="AR54" s="99"/>
      <c r="AS54" s="99"/>
      <c r="AT54" s="99"/>
      <c r="AU54" s="99"/>
      <c r="AV54" s="99"/>
      <c r="AW54" s="99"/>
      <c r="AX54" s="99"/>
      <c r="AY54" s="99"/>
      <c r="AZ54" s="99"/>
    </row>
    <row r="55" spans="1:52" x14ac:dyDescent="0.2">
      <c r="A55" s="100" t="s">
        <v>237</v>
      </c>
      <c r="B55" s="205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99"/>
    </row>
    <row r="56" spans="1:52" x14ac:dyDescent="0.2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  <c r="AO56" s="99"/>
      <c r="AP56" s="99"/>
      <c r="AQ56" s="99"/>
      <c r="AR56" s="99"/>
      <c r="AS56" s="99"/>
      <c r="AT56" s="99"/>
      <c r="AU56" s="99"/>
      <c r="AV56" s="99"/>
      <c r="AW56" s="99"/>
      <c r="AX56" s="99"/>
      <c r="AY56" s="99"/>
      <c r="AZ56" s="99"/>
    </row>
    <row r="57" spans="1:52" x14ac:dyDescent="0.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</row>
    <row r="58" spans="1:52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</row>
    <row r="59" spans="1:52" x14ac:dyDescent="0.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</row>
    <row r="60" spans="1:52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</row>
    <row r="61" spans="1:52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</row>
    <row r="62" spans="1:52" x14ac:dyDescent="0.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</row>
    <row r="63" spans="1:52" x14ac:dyDescent="0.2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99"/>
      <c r="AT63" s="99"/>
      <c r="AU63" s="99"/>
      <c r="AV63" s="99"/>
      <c r="AW63" s="99"/>
      <c r="AX63" s="99"/>
      <c r="AY63" s="99"/>
      <c r="AZ63" s="99"/>
    </row>
    <row r="64" spans="1:52" x14ac:dyDescent="0.2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99"/>
      <c r="AT64" s="99"/>
      <c r="AU64" s="99"/>
      <c r="AV64" s="99"/>
      <c r="AW64" s="99"/>
      <c r="AX64" s="99"/>
      <c r="AY64" s="99"/>
      <c r="AZ64" s="99"/>
    </row>
    <row r="65" spans="1:52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99"/>
      <c r="AV65" s="99"/>
      <c r="AW65" s="99"/>
      <c r="AX65" s="99"/>
      <c r="AY65" s="99"/>
      <c r="AZ65" s="99"/>
    </row>
    <row r="66" spans="1:52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99"/>
      <c r="AT66" s="99"/>
      <c r="AU66" s="99"/>
      <c r="AV66" s="99"/>
      <c r="AW66" s="99"/>
      <c r="AX66" s="99"/>
      <c r="AY66" s="99"/>
      <c r="AZ66" s="99"/>
    </row>
    <row r="67" spans="1:52" x14ac:dyDescent="0.2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</row>
    <row r="68" spans="1:52" x14ac:dyDescent="0.2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99"/>
      <c r="AV68" s="99"/>
      <c r="AW68" s="99"/>
      <c r="AX68" s="99"/>
      <c r="AY68" s="99"/>
      <c r="AZ68" s="99"/>
    </row>
    <row r="69" spans="1:52" x14ac:dyDescent="0.2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  <c r="AO69" s="99"/>
      <c r="AP69" s="99"/>
      <c r="AQ69" s="99"/>
      <c r="AR69" s="99"/>
      <c r="AS69" s="99"/>
      <c r="AT69" s="99"/>
      <c r="AU69" s="99"/>
      <c r="AV69" s="99"/>
      <c r="AW69" s="99"/>
      <c r="AX69" s="99"/>
      <c r="AY69" s="99"/>
      <c r="AZ69" s="99"/>
    </row>
    <row r="70" spans="1:52" x14ac:dyDescent="0.2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  <c r="AO70" s="99"/>
      <c r="AP70" s="99"/>
      <c r="AQ70" s="99"/>
      <c r="AR70" s="99"/>
      <c r="AS70" s="99"/>
      <c r="AT70" s="99"/>
      <c r="AU70" s="99"/>
      <c r="AV70" s="99"/>
      <c r="AW70" s="99"/>
      <c r="AX70" s="99"/>
      <c r="AY70" s="99"/>
      <c r="AZ70" s="99"/>
    </row>
    <row r="71" spans="1:52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</row>
    <row r="72" spans="1:52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</row>
    <row r="73" spans="1:52" x14ac:dyDescent="0.2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99"/>
      <c r="AV73" s="99"/>
      <c r="AW73" s="99"/>
      <c r="AX73" s="99"/>
      <c r="AY73" s="99"/>
      <c r="AZ73" s="99"/>
    </row>
    <row r="74" spans="1:52" x14ac:dyDescent="0.2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</row>
    <row r="75" spans="1:52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</row>
    <row r="76" spans="1:52" x14ac:dyDescent="0.2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</row>
    <row r="77" spans="1:52" x14ac:dyDescent="0.2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</row>
    <row r="78" spans="1:52" x14ac:dyDescent="0.2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</row>
    <row r="79" spans="1:52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</row>
    <row r="80" spans="1:52" x14ac:dyDescent="0.2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</row>
    <row r="81" spans="1:52" x14ac:dyDescent="0.2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</row>
    <row r="82" spans="1:52" x14ac:dyDescent="0.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99"/>
      <c r="AV82" s="99"/>
      <c r="AW82" s="99"/>
      <c r="AX82" s="99"/>
      <c r="AY82" s="99"/>
      <c r="AZ82" s="99"/>
    </row>
    <row r="83" spans="1:52" x14ac:dyDescent="0.2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99"/>
      <c r="AV83" s="99"/>
      <c r="AW83" s="99"/>
      <c r="AX83" s="99"/>
      <c r="AY83" s="99"/>
      <c r="AZ83" s="99"/>
    </row>
    <row r="84" spans="1:52" x14ac:dyDescent="0.2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99"/>
      <c r="AV84" s="99"/>
      <c r="AW84" s="99"/>
      <c r="AX84" s="99"/>
      <c r="AY84" s="99"/>
      <c r="AZ84" s="99"/>
    </row>
    <row r="85" spans="1:52" x14ac:dyDescent="0.2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</row>
    <row r="86" spans="1:52" x14ac:dyDescent="0.2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</row>
    <row r="87" spans="1:52" x14ac:dyDescent="0.2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</row>
    <row r="88" spans="1:52" x14ac:dyDescent="0.2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</row>
    <row r="89" spans="1:52" x14ac:dyDescent="0.2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</row>
    <row r="90" spans="1:52" x14ac:dyDescent="0.2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</row>
    <row r="91" spans="1:52" x14ac:dyDescent="0.2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</row>
    <row r="92" spans="1:52" x14ac:dyDescent="0.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</row>
    <row r="93" spans="1:52" x14ac:dyDescent="0.2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</row>
    <row r="94" spans="1:52" x14ac:dyDescent="0.2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</row>
    <row r="95" spans="1:52" x14ac:dyDescent="0.2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</row>
    <row r="96" spans="1:52" x14ac:dyDescent="0.2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</row>
    <row r="97" spans="1:52" x14ac:dyDescent="0.2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</row>
    <row r="98" spans="1:52" x14ac:dyDescent="0.2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</row>
    <row r="99" spans="1:52" x14ac:dyDescent="0.2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</row>
    <row r="100" spans="1:52" x14ac:dyDescent="0.2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</row>
    <row r="101" spans="1:52" x14ac:dyDescent="0.2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</row>
    <row r="102" spans="1:52" x14ac:dyDescent="0.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</row>
    <row r="103" spans="1:52" x14ac:dyDescent="0.2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</row>
    <row r="104" spans="1:52" x14ac:dyDescent="0.2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</row>
    <row r="105" spans="1:52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</row>
    <row r="106" spans="1:52" x14ac:dyDescent="0.2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</row>
    <row r="107" spans="1:52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</row>
    <row r="108" spans="1:52" x14ac:dyDescent="0.2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</row>
    <row r="109" spans="1:52" x14ac:dyDescent="0.2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</row>
    <row r="110" spans="1:52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</row>
    <row r="111" spans="1:52" x14ac:dyDescent="0.2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</row>
    <row r="112" spans="1:52" x14ac:dyDescent="0.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</row>
    <row r="113" spans="1:52" x14ac:dyDescent="0.2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</row>
    <row r="114" spans="1:52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</row>
    <row r="115" spans="1:52" x14ac:dyDescent="0.2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</row>
    <row r="116" spans="1:52" x14ac:dyDescent="0.2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</row>
    <row r="117" spans="1:52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  <c r="AR117" s="99"/>
      <c r="AS117" s="99"/>
      <c r="AT117" s="99"/>
      <c r="AU117" s="99"/>
      <c r="AV117" s="99"/>
      <c r="AW117" s="99"/>
      <c r="AX117" s="99"/>
      <c r="AY117" s="99"/>
      <c r="AZ117" s="99"/>
    </row>
    <row r="118" spans="1:52" x14ac:dyDescent="0.2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99"/>
      <c r="AT118" s="99"/>
      <c r="AU118" s="99"/>
      <c r="AV118" s="99"/>
      <c r="AW118" s="99"/>
      <c r="AX118" s="99"/>
      <c r="AY118" s="99"/>
      <c r="AZ118" s="99"/>
    </row>
    <row r="119" spans="1:52" x14ac:dyDescent="0.2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99"/>
      <c r="AT119" s="99"/>
      <c r="AU119" s="99"/>
      <c r="AV119" s="99"/>
      <c r="AW119" s="99"/>
      <c r="AX119" s="99"/>
      <c r="AY119" s="99"/>
      <c r="AZ119" s="99"/>
    </row>
    <row r="120" spans="1:52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99"/>
      <c r="AT120" s="99"/>
      <c r="AU120" s="99"/>
      <c r="AV120" s="99"/>
      <c r="AW120" s="99"/>
      <c r="AX120" s="99"/>
      <c r="AY120" s="99"/>
      <c r="AZ120" s="99"/>
    </row>
    <row r="121" spans="1:52" x14ac:dyDescent="0.2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99"/>
      <c r="AT121" s="99"/>
      <c r="AU121" s="99"/>
      <c r="AV121" s="99"/>
      <c r="AW121" s="99"/>
      <c r="AX121" s="99"/>
      <c r="AY121" s="99"/>
      <c r="AZ121" s="99"/>
    </row>
    <row r="122" spans="1:52" x14ac:dyDescent="0.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99"/>
      <c r="AT122" s="99"/>
      <c r="AU122" s="99"/>
      <c r="AV122" s="99"/>
      <c r="AW122" s="99"/>
      <c r="AX122" s="99"/>
      <c r="AY122" s="99"/>
      <c r="AZ122" s="99"/>
    </row>
    <row r="123" spans="1:52" x14ac:dyDescent="0.2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  <c r="AR123" s="99"/>
      <c r="AS123" s="99"/>
      <c r="AT123" s="99"/>
      <c r="AU123" s="99"/>
      <c r="AV123" s="99"/>
      <c r="AW123" s="99"/>
      <c r="AX123" s="99"/>
      <c r="AY123" s="99"/>
      <c r="AZ123" s="99"/>
    </row>
    <row r="124" spans="1:52" x14ac:dyDescent="0.2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  <c r="AR124" s="99"/>
      <c r="AS124" s="99"/>
      <c r="AT124" s="99"/>
      <c r="AU124" s="99"/>
      <c r="AV124" s="99"/>
      <c r="AW124" s="99"/>
      <c r="AX124" s="99"/>
      <c r="AY124" s="99"/>
      <c r="AZ124" s="99"/>
    </row>
    <row r="125" spans="1:52" x14ac:dyDescent="0.2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  <c r="AR125" s="99"/>
      <c r="AS125" s="99"/>
      <c r="AT125" s="99"/>
      <c r="AU125" s="99"/>
      <c r="AV125" s="99"/>
      <c r="AW125" s="99"/>
      <c r="AX125" s="99"/>
      <c r="AY125" s="99"/>
      <c r="AZ125" s="99"/>
    </row>
    <row r="126" spans="1:52" x14ac:dyDescent="0.2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  <c r="AR126" s="99"/>
      <c r="AS126" s="99"/>
      <c r="AT126" s="99"/>
      <c r="AU126" s="99"/>
      <c r="AV126" s="99"/>
      <c r="AW126" s="99"/>
      <c r="AX126" s="99"/>
      <c r="AY126" s="99"/>
      <c r="AZ126" s="99"/>
    </row>
    <row r="127" spans="1:52" x14ac:dyDescent="0.2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</row>
    <row r="128" spans="1:52" x14ac:dyDescent="0.2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  <c r="AR128" s="99"/>
      <c r="AS128" s="99"/>
      <c r="AT128" s="99"/>
      <c r="AU128" s="99"/>
      <c r="AV128" s="99"/>
      <c r="AW128" s="99"/>
      <c r="AX128" s="99"/>
      <c r="AY128" s="99"/>
      <c r="AZ128" s="99"/>
    </row>
    <row r="129" spans="1:52" x14ac:dyDescent="0.2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  <c r="AR129" s="99"/>
      <c r="AS129" s="99"/>
      <c r="AT129" s="99"/>
      <c r="AU129" s="99"/>
      <c r="AV129" s="99"/>
      <c r="AW129" s="99"/>
      <c r="AX129" s="99"/>
      <c r="AY129" s="99"/>
      <c r="AZ129" s="99"/>
    </row>
    <row r="130" spans="1:52" x14ac:dyDescent="0.2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  <c r="AR130" s="99"/>
      <c r="AS130" s="99"/>
      <c r="AT130" s="99"/>
      <c r="AU130" s="99"/>
      <c r="AV130" s="99"/>
      <c r="AW130" s="99"/>
      <c r="AX130" s="99"/>
      <c r="AY130" s="99"/>
      <c r="AZ130" s="99"/>
    </row>
    <row r="131" spans="1:52" x14ac:dyDescent="0.2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  <c r="AR131" s="99"/>
      <c r="AS131" s="99"/>
      <c r="AT131" s="99"/>
      <c r="AU131" s="99"/>
      <c r="AV131" s="99"/>
      <c r="AW131" s="99"/>
      <c r="AX131" s="99"/>
      <c r="AY131" s="99"/>
      <c r="AZ131" s="99"/>
    </row>
    <row r="132" spans="1:52" x14ac:dyDescent="0.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  <c r="AR132" s="99"/>
      <c r="AS132" s="99"/>
      <c r="AT132" s="99"/>
      <c r="AU132" s="99"/>
      <c r="AV132" s="99"/>
      <c r="AW132" s="99"/>
      <c r="AX132" s="99"/>
      <c r="AY132" s="99"/>
      <c r="AZ132" s="99"/>
    </row>
    <row r="133" spans="1:52" x14ac:dyDescent="0.2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  <c r="AR133" s="99"/>
      <c r="AS133" s="99"/>
      <c r="AT133" s="99"/>
      <c r="AU133" s="99"/>
      <c r="AV133" s="99"/>
      <c r="AW133" s="99"/>
      <c r="AX133" s="99"/>
      <c r="AY133" s="99"/>
      <c r="AZ133" s="99"/>
    </row>
    <row r="134" spans="1:52" x14ac:dyDescent="0.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  <c r="AR134" s="99"/>
      <c r="AS134" s="99"/>
      <c r="AT134" s="99"/>
      <c r="AU134" s="99"/>
      <c r="AV134" s="99"/>
      <c r="AW134" s="99"/>
      <c r="AX134" s="99"/>
      <c r="AY134" s="99"/>
      <c r="AZ134" s="99"/>
    </row>
    <row r="135" spans="1:52" x14ac:dyDescent="0.2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  <c r="AR135" s="99"/>
      <c r="AS135" s="99"/>
      <c r="AT135" s="99"/>
      <c r="AU135" s="99"/>
      <c r="AV135" s="99"/>
      <c r="AW135" s="99"/>
      <c r="AX135" s="99"/>
      <c r="AY135" s="99"/>
      <c r="AZ135" s="99"/>
    </row>
    <row r="136" spans="1:52" x14ac:dyDescent="0.2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  <c r="AR136" s="99"/>
      <c r="AS136" s="99"/>
      <c r="AT136" s="99"/>
      <c r="AU136" s="99"/>
      <c r="AV136" s="99"/>
      <c r="AW136" s="99"/>
      <c r="AX136" s="99"/>
      <c r="AY136" s="99"/>
      <c r="AZ136" s="99"/>
    </row>
    <row r="137" spans="1:52" x14ac:dyDescent="0.2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</row>
    <row r="138" spans="1:52" x14ac:dyDescent="0.2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99"/>
    </row>
    <row r="139" spans="1:52" x14ac:dyDescent="0.2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  <c r="AR139" s="99"/>
      <c r="AS139" s="99"/>
      <c r="AT139" s="99"/>
      <c r="AU139" s="99"/>
      <c r="AV139" s="99"/>
      <c r="AW139" s="99"/>
      <c r="AX139" s="99"/>
      <c r="AY139" s="99"/>
      <c r="AZ139" s="99"/>
    </row>
    <row r="140" spans="1:52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</row>
    <row r="141" spans="1:52" x14ac:dyDescent="0.2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</row>
    <row r="142" spans="1:52" x14ac:dyDescent="0.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</row>
    <row r="143" spans="1:52" x14ac:dyDescent="0.2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  <c r="AR143" s="99"/>
      <c r="AS143" s="99"/>
      <c r="AT143" s="99"/>
      <c r="AU143" s="99"/>
      <c r="AV143" s="99"/>
      <c r="AW143" s="99"/>
      <c r="AX143" s="99"/>
      <c r="AY143" s="99"/>
      <c r="AZ143" s="99"/>
    </row>
    <row r="144" spans="1:52" x14ac:dyDescent="0.2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  <c r="AR144" s="99"/>
      <c r="AS144" s="99"/>
      <c r="AT144" s="99"/>
      <c r="AU144" s="99"/>
      <c r="AV144" s="99"/>
      <c r="AW144" s="99"/>
      <c r="AX144" s="99"/>
      <c r="AY144" s="99"/>
      <c r="AZ144" s="99"/>
    </row>
    <row r="145" spans="1:52" x14ac:dyDescent="0.2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  <c r="AR145" s="99"/>
      <c r="AS145" s="99"/>
      <c r="AT145" s="99"/>
      <c r="AU145" s="99"/>
      <c r="AV145" s="99"/>
      <c r="AW145" s="99"/>
      <c r="AX145" s="99"/>
      <c r="AY145" s="99"/>
      <c r="AZ145" s="99"/>
    </row>
    <row r="146" spans="1:52" x14ac:dyDescent="0.2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  <c r="AR146" s="99"/>
      <c r="AS146" s="99"/>
      <c r="AT146" s="99"/>
      <c r="AU146" s="99"/>
      <c r="AV146" s="99"/>
      <c r="AW146" s="99"/>
      <c r="AX146" s="99"/>
      <c r="AY146" s="99"/>
      <c r="AZ146" s="99"/>
    </row>
    <row r="147" spans="1:52" x14ac:dyDescent="0.2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99"/>
      <c r="AS147" s="99"/>
      <c r="AT147" s="99"/>
      <c r="AU147" s="99"/>
      <c r="AV147" s="99"/>
      <c r="AW147" s="99"/>
      <c r="AX147" s="99"/>
      <c r="AY147" s="99"/>
      <c r="AZ147" s="99"/>
    </row>
    <row r="148" spans="1:52" x14ac:dyDescent="0.2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  <c r="AR148" s="99"/>
      <c r="AS148" s="99"/>
      <c r="AT148" s="99"/>
      <c r="AU148" s="99"/>
      <c r="AV148" s="99"/>
      <c r="AW148" s="99"/>
      <c r="AX148" s="99"/>
      <c r="AY148" s="99"/>
      <c r="AZ148" s="99"/>
    </row>
    <row r="149" spans="1:52" x14ac:dyDescent="0.2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  <c r="AR149" s="99"/>
      <c r="AS149" s="99"/>
      <c r="AT149" s="99"/>
      <c r="AU149" s="99"/>
      <c r="AV149" s="99"/>
      <c r="AW149" s="99"/>
      <c r="AX149" s="99"/>
      <c r="AY149" s="99"/>
      <c r="AZ149" s="99"/>
    </row>
    <row r="150" spans="1:52" x14ac:dyDescent="0.2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  <c r="AS150" s="99"/>
      <c r="AT150" s="99"/>
      <c r="AU150" s="99"/>
      <c r="AV150" s="99"/>
      <c r="AW150" s="99"/>
      <c r="AX150" s="99"/>
      <c r="AY150" s="99"/>
      <c r="AZ150" s="99"/>
    </row>
    <row r="151" spans="1:52" x14ac:dyDescent="0.2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  <c r="AR151" s="99"/>
      <c r="AS151" s="99"/>
      <c r="AT151" s="99"/>
      <c r="AU151" s="99"/>
      <c r="AV151" s="99"/>
      <c r="AW151" s="99"/>
      <c r="AX151" s="99"/>
      <c r="AY151" s="99"/>
      <c r="AZ151" s="99"/>
    </row>
    <row r="152" spans="1:52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  <c r="AR152" s="99"/>
      <c r="AS152" s="99"/>
      <c r="AT152" s="99"/>
      <c r="AU152" s="99"/>
      <c r="AV152" s="99"/>
      <c r="AW152" s="99"/>
      <c r="AX152" s="99"/>
      <c r="AY152" s="99"/>
      <c r="AZ152" s="99"/>
    </row>
    <row r="153" spans="1:52" x14ac:dyDescent="0.2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  <c r="AR153" s="99"/>
      <c r="AS153" s="99"/>
      <c r="AT153" s="99"/>
      <c r="AU153" s="99"/>
      <c r="AV153" s="99"/>
      <c r="AW153" s="99"/>
      <c r="AX153" s="99"/>
      <c r="AY153" s="99"/>
      <c r="AZ153" s="99"/>
    </row>
    <row r="154" spans="1:52" x14ac:dyDescent="0.2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  <c r="AR154" s="99"/>
      <c r="AS154" s="99"/>
      <c r="AT154" s="99"/>
      <c r="AU154" s="99"/>
      <c r="AV154" s="99"/>
      <c r="AW154" s="99"/>
      <c r="AX154" s="99"/>
      <c r="AY154" s="99"/>
      <c r="AZ154" s="99"/>
    </row>
    <row r="155" spans="1:52" x14ac:dyDescent="0.2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</row>
    <row r="156" spans="1:52" x14ac:dyDescent="0.2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  <c r="AR156" s="99"/>
      <c r="AS156" s="99"/>
      <c r="AT156" s="99"/>
      <c r="AU156" s="99"/>
      <c r="AV156" s="99"/>
      <c r="AW156" s="99"/>
      <c r="AX156" s="99"/>
      <c r="AY156" s="99"/>
      <c r="AZ156" s="99"/>
    </row>
    <row r="157" spans="1:52" x14ac:dyDescent="0.2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  <c r="AR157" s="99"/>
      <c r="AS157" s="99"/>
      <c r="AT157" s="99"/>
      <c r="AU157" s="99"/>
      <c r="AV157" s="99"/>
      <c r="AW157" s="99"/>
      <c r="AX157" s="99"/>
      <c r="AY157" s="99"/>
      <c r="AZ157" s="99"/>
    </row>
    <row r="158" spans="1:52" x14ac:dyDescent="0.2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  <c r="AO158" s="99"/>
      <c r="AP158" s="99"/>
      <c r="AQ158" s="99"/>
      <c r="AR158" s="99"/>
      <c r="AS158" s="99"/>
      <c r="AT158" s="99"/>
      <c r="AU158" s="99"/>
      <c r="AV158" s="99"/>
      <c r="AW158" s="99"/>
      <c r="AX158" s="99"/>
      <c r="AY158" s="99"/>
      <c r="AZ158" s="99"/>
    </row>
    <row r="159" spans="1:52" x14ac:dyDescent="0.2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  <c r="AO159" s="99"/>
      <c r="AP159" s="99"/>
      <c r="AQ159" s="99"/>
      <c r="AR159" s="99"/>
      <c r="AS159" s="99"/>
      <c r="AT159" s="99"/>
      <c r="AU159" s="99"/>
      <c r="AV159" s="99"/>
      <c r="AW159" s="99"/>
      <c r="AX159" s="99"/>
      <c r="AY159" s="99"/>
      <c r="AZ159" s="99"/>
    </row>
    <row r="160" spans="1:52" x14ac:dyDescent="0.2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  <c r="AO160" s="99"/>
      <c r="AP160" s="99"/>
      <c r="AQ160" s="99"/>
      <c r="AR160" s="99"/>
      <c r="AS160" s="99"/>
      <c r="AT160" s="99"/>
      <c r="AU160" s="99"/>
      <c r="AV160" s="99"/>
      <c r="AW160" s="99"/>
      <c r="AX160" s="99"/>
      <c r="AY160" s="99"/>
      <c r="AZ160" s="99"/>
    </row>
    <row r="161" spans="1:52" x14ac:dyDescent="0.2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  <c r="AO161" s="99"/>
      <c r="AP161" s="99"/>
      <c r="AQ161" s="99"/>
      <c r="AR161" s="99"/>
      <c r="AS161" s="99"/>
      <c r="AT161" s="99"/>
      <c r="AU161" s="99"/>
      <c r="AV161" s="99"/>
      <c r="AW161" s="99"/>
      <c r="AX161" s="99"/>
      <c r="AY161" s="99"/>
      <c r="AZ161" s="99"/>
    </row>
    <row r="162" spans="1:52" x14ac:dyDescent="0.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99"/>
      <c r="AS162" s="99"/>
      <c r="AT162" s="99"/>
      <c r="AU162" s="99"/>
      <c r="AV162" s="99"/>
      <c r="AW162" s="99"/>
      <c r="AX162" s="99"/>
      <c r="AY162" s="99"/>
      <c r="AZ162" s="99"/>
    </row>
    <row r="163" spans="1:52" x14ac:dyDescent="0.2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  <c r="AO163" s="99"/>
      <c r="AP163" s="99"/>
      <c r="AQ163" s="99"/>
      <c r="AR163" s="99"/>
      <c r="AS163" s="99"/>
      <c r="AT163" s="99"/>
      <c r="AU163" s="99"/>
      <c r="AV163" s="99"/>
      <c r="AW163" s="99"/>
      <c r="AX163" s="99"/>
      <c r="AY163" s="99"/>
      <c r="AZ163" s="99"/>
    </row>
    <row r="164" spans="1:52" x14ac:dyDescent="0.2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  <c r="AO164" s="99"/>
      <c r="AP164" s="99"/>
      <c r="AQ164" s="99"/>
      <c r="AR164" s="99"/>
      <c r="AS164" s="99"/>
      <c r="AT164" s="99"/>
      <c r="AU164" s="99"/>
      <c r="AV164" s="99"/>
      <c r="AW164" s="99"/>
      <c r="AX164" s="99"/>
      <c r="AY164" s="99"/>
      <c r="AZ164" s="99"/>
    </row>
    <row r="165" spans="1:52" x14ac:dyDescent="0.2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  <c r="AO165" s="99"/>
      <c r="AP165" s="99"/>
      <c r="AQ165" s="99"/>
      <c r="AR165" s="99"/>
      <c r="AS165" s="99"/>
      <c r="AT165" s="99"/>
      <c r="AU165" s="99"/>
      <c r="AV165" s="99"/>
      <c r="AW165" s="99"/>
      <c r="AX165" s="99"/>
      <c r="AY165" s="99"/>
      <c r="AZ165" s="99"/>
    </row>
    <row r="166" spans="1:52" x14ac:dyDescent="0.2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</row>
    <row r="167" spans="1:52" x14ac:dyDescent="0.2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  <c r="AO167" s="99"/>
      <c r="AP167" s="99"/>
      <c r="AQ167" s="99"/>
      <c r="AR167" s="99"/>
      <c r="AS167" s="99"/>
      <c r="AT167" s="99"/>
      <c r="AU167" s="99"/>
      <c r="AV167" s="99"/>
      <c r="AW167" s="99"/>
      <c r="AX167" s="99"/>
      <c r="AY167" s="99"/>
      <c r="AZ167" s="99"/>
    </row>
    <row r="168" spans="1:52" x14ac:dyDescent="0.2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  <c r="AO168" s="99"/>
      <c r="AP168" s="99"/>
      <c r="AQ168" s="99"/>
      <c r="AR168" s="99"/>
      <c r="AS168" s="99"/>
      <c r="AT168" s="99"/>
      <c r="AU168" s="99"/>
      <c r="AV168" s="99"/>
      <c r="AW168" s="99"/>
      <c r="AX168" s="99"/>
      <c r="AY168" s="99"/>
      <c r="AZ168" s="99"/>
    </row>
    <row r="169" spans="1:52" x14ac:dyDescent="0.2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  <c r="AO169" s="99"/>
      <c r="AP169" s="99"/>
      <c r="AQ169" s="99"/>
      <c r="AR169" s="99"/>
      <c r="AS169" s="99"/>
      <c r="AT169" s="99"/>
      <c r="AU169" s="99"/>
      <c r="AV169" s="99"/>
      <c r="AW169" s="99"/>
      <c r="AX169" s="99"/>
      <c r="AY169" s="99"/>
      <c r="AZ169" s="99"/>
    </row>
    <row r="170" spans="1:52" x14ac:dyDescent="0.2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  <c r="AO170" s="99"/>
      <c r="AP170" s="99"/>
      <c r="AQ170" s="99"/>
      <c r="AR170" s="99"/>
      <c r="AS170" s="99"/>
      <c r="AT170" s="99"/>
      <c r="AU170" s="99"/>
      <c r="AV170" s="99"/>
      <c r="AW170" s="99"/>
      <c r="AX170" s="99"/>
      <c r="AY170" s="99"/>
      <c r="AZ170" s="99"/>
    </row>
    <row r="171" spans="1:52" x14ac:dyDescent="0.2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  <c r="AO171" s="99"/>
      <c r="AP171" s="99"/>
      <c r="AQ171" s="99"/>
      <c r="AR171" s="99"/>
      <c r="AS171" s="99"/>
      <c r="AT171" s="99"/>
      <c r="AU171" s="99"/>
      <c r="AV171" s="99"/>
      <c r="AW171" s="99"/>
      <c r="AX171" s="99"/>
      <c r="AY171" s="99"/>
      <c r="AZ171" s="99"/>
    </row>
    <row r="172" spans="1:52" x14ac:dyDescent="0.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  <c r="AO172" s="99"/>
      <c r="AP172" s="99"/>
      <c r="AQ172" s="99"/>
      <c r="AR172" s="99"/>
      <c r="AS172" s="99"/>
      <c r="AT172" s="99"/>
      <c r="AU172" s="99"/>
      <c r="AV172" s="99"/>
      <c r="AW172" s="99"/>
      <c r="AX172" s="99"/>
      <c r="AY172" s="99"/>
      <c r="AZ172" s="99"/>
    </row>
    <row r="173" spans="1:52" x14ac:dyDescent="0.2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  <c r="AO173" s="99"/>
      <c r="AP173" s="99"/>
      <c r="AQ173" s="99"/>
      <c r="AR173" s="99"/>
      <c r="AS173" s="99"/>
      <c r="AT173" s="99"/>
      <c r="AU173" s="99"/>
      <c r="AV173" s="99"/>
      <c r="AW173" s="99"/>
      <c r="AX173" s="99"/>
      <c r="AY173" s="99"/>
      <c r="AZ173" s="99"/>
    </row>
    <row r="174" spans="1:52" x14ac:dyDescent="0.2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  <c r="AO174" s="99"/>
      <c r="AP174" s="99"/>
      <c r="AQ174" s="99"/>
      <c r="AR174" s="99"/>
      <c r="AS174" s="99"/>
      <c r="AT174" s="99"/>
      <c r="AU174" s="99"/>
      <c r="AV174" s="99"/>
      <c r="AW174" s="99"/>
      <c r="AX174" s="99"/>
      <c r="AY174" s="99"/>
      <c r="AZ174" s="99"/>
    </row>
    <row r="175" spans="1:52" x14ac:dyDescent="0.2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  <c r="AO175" s="99"/>
      <c r="AP175" s="99"/>
      <c r="AQ175" s="99"/>
      <c r="AR175" s="99"/>
      <c r="AS175" s="99"/>
      <c r="AT175" s="99"/>
      <c r="AU175" s="99"/>
      <c r="AV175" s="99"/>
      <c r="AW175" s="99"/>
      <c r="AX175" s="99"/>
      <c r="AY175" s="99"/>
      <c r="AZ175" s="99"/>
    </row>
    <row r="176" spans="1:52" x14ac:dyDescent="0.2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</row>
    <row r="177" spans="1:52" x14ac:dyDescent="0.2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  <c r="AO177" s="99"/>
      <c r="AP177" s="99"/>
      <c r="AQ177" s="99"/>
      <c r="AR177" s="99"/>
      <c r="AS177" s="99"/>
      <c r="AT177" s="99"/>
      <c r="AU177" s="99"/>
      <c r="AV177" s="99"/>
      <c r="AW177" s="99"/>
      <c r="AX177" s="99"/>
      <c r="AY177" s="99"/>
      <c r="AZ177" s="99"/>
    </row>
    <row r="178" spans="1:52" x14ac:dyDescent="0.2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  <c r="AO178" s="99"/>
      <c r="AP178" s="99"/>
      <c r="AQ178" s="99"/>
      <c r="AR178" s="99"/>
      <c r="AS178" s="99"/>
      <c r="AT178" s="99"/>
      <c r="AU178" s="99"/>
      <c r="AV178" s="99"/>
      <c r="AW178" s="99"/>
      <c r="AX178" s="99"/>
      <c r="AY178" s="99"/>
      <c r="AZ178" s="99"/>
    </row>
    <row r="179" spans="1:52" x14ac:dyDescent="0.2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99"/>
    </row>
    <row r="180" spans="1:52" x14ac:dyDescent="0.2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  <c r="AO180" s="99"/>
      <c r="AP180" s="99"/>
      <c r="AQ180" s="99"/>
      <c r="AR180" s="99"/>
      <c r="AS180" s="99"/>
      <c r="AT180" s="99"/>
      <c r="AU180" s="99"/>
      <c r="AV180" s="99"/>
      <c r="AW180" s="99"/>
      <c r="AX180" s="99"/>
      <c r="AY180" s="99"/>
      <c r="AZ180" s="99"/>
    </row>
    <row r="181" spans="1:52" x14ac:dyDescent="0.2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99"/>
      <c r="AZ181" s="99"/>
    </row>
    <row r="182" spans="1:52" x14ac:dyDescent="0.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</row>
    <row r="183" spans="1:52" x14ac:dyDescent="0.2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</row>
    <row r="184" spans="1:52" x14ac:dyDescent="0.2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  <c r="AO184" s="99"/>
      <c r="AP184" s="99"/>
      <c r="AQ184" s="99"/>
      <c r="AR184" s="99"/>
      <c r="AS184" s="99"/>
      <c r="AT184" s="99"/>
      <c r="AU184" s="99"/>
      <c r="AV184" s="99"/>
      <c r="AW184" s="99"/>
      <c r="AX184" s="99"/>
      <c r="AY184" s="99"/>
      <c r="AZ184" s="99"/>
    </row>
    <row r="185" spans="1:52" x14ac:dyDescent="0.2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  <c r="AO185" s="99"/>
      <c r="AP185" s="99"/>
      <c r="AQ185" s="99"/>
      <c r="AR185" s="99"/>
      <c r="AS185" s="99"/>
      <c r="AT185" s="99"/>
      <c r="AU185" s="99"/>
      <c r="AV185" s="99"/>
      <c r="AW185" s="99"/>
      <c r="AX185" s="99"/>
      <c r="AY185" s="99"/>
      <c r="AZ185" s="99"/>
    </row>
    <row r="186" spans="1:52" x14ac:dyDescent="0.2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  <c r="AO186" s="99"/>
      <c r="AP186" s="99"/>
      <c r="AQ186" s="99"/>
      <c r="AR186" s="99"/>
      <c r="AS186" s="99"/>
      <c r="AT186" s="99"/>
      <c r="AU186" s="99"/>
      <c r="AV186" s="99"/>
      <c r="AW186" s="99"/>
      <c r="AX186" s="99"/>
      <c r="AY186" s="99"/>
      <c r="AZ186" s="99"/>
    </row>
    <row r="187" spans="1:52" x14ac:dyDescent="0.2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  <c r="AO187" s="99"/>
      <c r="AP187" s="99"/>
      <c r="AQ187" s="99"/>
      <c r="AR187" s="99"/>
      <c r="AS187" s="99"/>
      <c r="AT187" s="99"/>
      <c r="AU187" s="99"/>
      <c r="AV187" s="99"/>
      <c r="AW187" s="99"/>
      <c r="AX187" s="99"/>
      <c r="AY187" s="99"/>
      <c r="AZ187" s="99"/>
    </row>
    <row r="188" spans="1:52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  <c r="AO188" s="99"/>
      <c r="AP188" s="99"/>
      <c r="AQ188" s="99"/>
      <c r="AR188" s="99"/>
      <c r="AS188" s="99"/>
      <c r="AT188" s="99"/>
      <c r="AU188" s="99"/>
      <c r="AV188" s="99"/>
      <c r="AW188" s="99"/>
      <c r="AX188" s="99"/>
      <c r="AY188" s="99"/>
      <c r="AZ188" s="99"/>
    </row>
    <row r="189" spans="1:52" x14ac:dyDescent="0.2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  <c r="AO189" s="99"/>
      <c r="AP189" s="99"/>
      <c r="AQ189" s="99"/>
      <c r="AR189" s="99"/>
      <c r="AS189" s="99"/>
      <c r="AT189" s="99"/>
      <c r="AU189" s="99"/>
      <c r="AV189" s="99"/>
      <c r="AW189" s="99"/>
      <c r="AX189" s="99"/>
      <c r="AY189" s="99"/>
      <c r="AZ189" s="99"/>
    </row>
    <row r="190" spans="1:52" x14ac:dyDescent="0.2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  <c r="AO190" s="99"/>
      <c r="AP190" s="99"/>
      <c r="AQ190" s="99"/>
      <c r="AR190" s="99"/>
      <c r="AS190" s="99"/>
      <c r="AT190" s="99"/>
      <c r="AU190" s="99"/>
      <c r="AV190" s="99"/>
      <c r="AW190" s="99"/>
      <c r="AX190" s="99"/>
      <c r="AY190" s="99"/>
      <c r="AZ190" s="99"/>
    </row>
    <row r="191" spans="1:52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  <c r="AO191" s="99"/>
      <c r="AP191" s="99"/>
      <c r="AQ191" s="99"/>
      <c r="AR191" s="99"/>
      <c r="AS191" s="99"/>
      <c r="AT191" s="99"/>
      <c r="AU191" s="99"/>
      <c r="AV191" s="99"/>
      <c r="AW191" s="99"/>
      <c r="AX191" s="99"/>
      <c r="AY191" s="99"/>
      <c r="AZ191" s="99"/>
    </row>
    <row r="192" spans="1:52" x14ac:dyDescent="0.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  <c r="AO192" s="99"/>
      <c r="AP192" s="99"/>
      <c r="AQ192" s="99"/>
      <c r="AR192" s="99"/>
      <c r="AS192" s="99"/>
      <c r="AT192" s="99"/>
      <c r="AU192" s="99"/>
      <c r="AV192" s="99"/>
      <c r="AW192" s="99"/>
      <c r="AX192" s="99"/>
      <c r="AY192" s="99"/>
      <c r="AZ192" s="99"/>
    </row>
    <row r="193" spans="1:52" x14ac:dyDescent="0.2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  <c r="AO193" s="99"/>
      <c r="AP193" s="99"/>
      <c r="AQ193" s="99"/>
      <c r="AR193" s="99"/>
      <c r="AS193" s="99"/>
      <c r="AT193" s="99"/>
      <c r="AU193" s="99"/>
      <c r="AV193" s="99"/>
      <c r="AW193" s="99"/>
      <c r="AX193" s="99"/>
      <c r="AY193" s="99"/>
      <c r="AZ193" s="99"/>
    </row>
    <row r="194" spans="1:52" x14ac:dyDescent="0.2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  <c r="AO194" s="99"/>
      <c r="AP194" s="99"/>
      <c r="AQ194" s="99"/>
      <c r="AR194" s="99"/>
      <c r="AS194" s="99"/>
      <c r="AT194" s="99"/>
      <c r="AU194" s="99"/>
      <c r="AV194" s="99"/>
      <c r="AW194" s="99"/>
      <c r="AX194" s="99"/>
      <c r="AY194" s="99"/>
      <c r="AZ194" s="99"/>
    </row>
    <row r="195" spans="1:52" x14ac:dyDescent="0.2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</row>
    <row r="196" spans="1:52" x14ac:dyDescent="0.2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  <c r="AO196" s="99"/>
      <c r="AP196" s="99"/>
      <c r="AQ196" s="99"/>
      <c r="AR196" s="99"/>
      <c r="AS196" s="99"/>
      <c r="AT196" s="99"/>
      <c r="AU196" s="99"/>
      <c r="AV196" s="99"/>
      <c r="AW196" s="99"/>
      <c r="AX196" s="99"/>
      <c r="AY196" s="99"/>
      <c r="AZ196" s="99"/>
    </row>
    <row r="197" spans="1:52" x14ac:dyDescent="0.2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99"/>
      <c r="AS197" s="99"/>
      <c r="AT197" s="99"/>
      <c r="AU197" s="99"/>
      <c r="AV197" s="99"/>
      <c r="AW197" s="99"/>
      <c r="AX197" s="99"/>
      <c r="AY197" s="99"/>
      <c r="AZ197" s="99"/>
    </row>
    <row r="198" spans="1:52" x14ac:dyDescent="0.2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  <c r="AO198" s="99"/>
      <c r="AP198" s="99"/>
      <c r="AQ198" s="99"/>
      <c r="AR198" s="99"/>
      <c r="AS198" s="99"/>
      <c r="AT198" s="99"/>
      <c r="AU198" s="99"/>
      <c r="AV198" s="99"/>
      <c r="AW198" s="99"/>
      <c r="AX198" s="99"/>
      <c r="AY198" s="99"/>
      <c r="AZ198" s="99"/>
    </row>
    <row r="199" spans="1:52" x14ac:dyDescent="0.2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  <c r="AO199" s="99"/>
      <c r="AP199" s="99"/>
      <c r="AQ199" s="99"/>
      <c r="AR199" s="99"/>
      <c r="AS199" s="99"/>
      <c r="AT199" s="99"/>
      <c r="AU199" s="99"/>
      <c r="AV199" s="99"/>
      <c r="AW199" s="99"/>
      <c r="AX199" s="99"/>
      <c r="AY199" s="99"/>
      <c r="AZ199" s="99"/>
    </row>
    <row r="200" spans="1:52" x14ac:dyDescent="0.2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  <c r="AO200" s="99"/>
      <c r="AP200" s="99"/>
      <c r="AQ200" s="99"/>
      <c r="AR200" s="99"/>
      <c r="AS200" s="99"/>
      <c r="AT200" s="99"/>
      <c r="AU200" s="99"/>
      <c r="AV200" s="99"/>
      <c r="AW200" s="99"/>
      <c r="AX200" s="99"/>
      <c r="AY200" s="99"/>
      <c r="AZ200" s="99"/>
    </row>
    <row r="201" spans="1:52" x14ac:dyDescent="0.2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  <c r="AO201" s="99"/>
      <c r="AP201" s="99"/>
      <c r="AQ201" s="99"/>
      <c r="AR201" s="99"/>
      <c r="AS201" s="99"/>
      <c r="AT201" s="99"/>
      <c r="AU201" s="99"/>
      <c r="AV201" s="99"/>
      <c r="AW201" s="99"/>
      <c r="AX201" s="99"/>
      <c r="AY201" s="99"/>
      <c r="AZ201" s="99"/>
    </row>
    <row r="202" spans="1:52" x14ac:dyDescent="0.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  <c r="AO202" s="99"/>
      <c r="AP202" s="99"/>
      <c r="AQ202" s="99"/>
      <c r="AR202" s="99"/>
      <c r="AS202" s="99"/>
      <c r="AT202" s="99"/>
      <c r="AU202" s="99"/>
      <c r="AV202" s="99"/>
      <c r="AW202" s="99"/>
      <c r="AX202" s="99"/>
      <c r="AY202" s="99"/>
      <c r="AZ202" s="99"/>
    </row>
    <row r="203" spans="1:52" x14ac:dyDescent="0.2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  <c r="AO203" s="99"/>
      <c r="AP203" s="99"/>
      <c r="AQ203" s="99"/>
      <c r="AR203" s="99"/>
      <c r="AS203" s="99"/>
      <c r="AT203" s="99"/>
      <c r="AU203" s="99"/>
      <c r="AV203" s="99"/>
      <c r="AW203" s="99"/>
      <c r="AX203" s="99"/>
      <c r="AY203" s="99"/>
      <c r="AZ203" s="99"/>
    </row>
    <row r="204" spans="1:52" x14ac:dyDescent="0.2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  <c r="AO204" s="99"/>
      <c r="AP204" s="99"/>
      <c r="AQ204" s="99"/>
      <c r="AR204" s="99"/>
      <c r="AS204" s="99"/>
      <c r="AT204" s="99"/>
      <c r="AU204" s="99"/>
      <c r="AV204" s="99"/>
      <c r="AW204" s="99"/>
      <c r="AX204" s="99"/>
      <c r="AY204" s="99"/>
      <c r="AZ204" s="99"/>
    </row>
    <row r="205" spans="1:52" x14ac:dyDescent="0.2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</row>
    <row r="206" spans="1:52" x14ac:dyDescent="0.2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</row>
    <row r="207" spans="1:52" x14ac:dyDescent="0.2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</row>
    <row r="208" spans="1:52" x14ac:dyDescent="0.2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  <c r="AO208" s="99"/>
      <c r="AP208" s="99"/>
      <c r="AQ208" s="99"/>
      <c r="AR208" s="99"/>
      <c r="AS208" s="99"/>
      <c r="AT208" s="99"/>
      <c r="AU208" s="99"/>
      <c r="AV208" s="99"/>
      <c r="AW208" s="99"/>
      <c r="AX208" s="99"/>
      <c r="AY208" s="99"/>
      <c r="AZ208" s="99"/>
    </row>
    <row r="209" spans="1:52" x14ac:dyDescent="0.2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  <c r="AO209" s="99"/>
      <c r="AP209" s="99"/>
      <c r="AQ209" s="99"/>
      <c r="AR209" s="99"/>
      <c r="AS209" s="99"/>
      <c r="AT209" s="99"/>
      <c r="AU209" s="99"/>
      <c r="AV209" s="99"/>
      <c r="AW209" s="99"/>
      <c r="AX209" s="99"/>
      <c r="AY209" s="99"/>
      <c r="AZ209" s="99"/>
    </row>
    <row r="210" spans="1:52" x14ac:dyDescent="0.2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  <c r="AO210" s="99"/>
      <c r="AP210" s="99"/>
      <c r="AQ210" s="99"/>
      <c r="AR210" s="99"/>
      <c r="AS210" s="99"/>
      <c r="AT210" s="99"/>
      <c r="AU210" s="99"/>
      <c r="AV210" s="99"/>
      <c r="AW210" s="99"/>
      <c r="AX210" s="99"/>
      <c r="AY210" s="99"/>
      <c r="AZ210" s="99"/>
    </row>
    <row r="211" spans="1:52" x14ac:dyDescent="0.2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</row>
    <row r="212" spans="1:52" x14ac:dyDescent="0.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  <c r="AO212" s="99"/>
      <c r="AP212" s="99"/>
      <c r="AQ212" s="99"/>
      <c r="AR212" s="99"/>
      <c r="AS212" s="99"/>
      <c r="AT212" s="99"/>
      <c r="AU212" s="99"/>
      <c r="AV212" s="99"/>
      <c r="AW212" s="99"/>
      <c r="AX212" s="99"/>
      <c r="AY212" s="99"/>
      <c r="AZ212" s="99"/>
    </row>
    <row r="213" spans="1:52" x14ac:dyDescent="0.2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  <c r="AO213" s="99"/>
      <c r="AP213" s="99"/>
      <c r="AQ213" s="99"/>
      <c r="AR213" s="99"/>
      <c r="AS213" s="99"/>
      <c r="AT213" s="99"/>
      <c r="AU213" s="99"/>
      <c r="AV213" s="99"/>
      <c r="AW213" s="99"/>
      <c r="AX213" s="99"/>
      <c r="AY213" s="99"/>
      <c r="AZ213" s="99"/>
    </row>
    <row r="214" spans="1:52" x14ac:dyDescent="0.2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</row>
    <row r="215" spans="1:52" x14ac:dyDescent="0.2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  <c r="AO215" s="99"/>
      <c r="AP215" s="99"/>
      <c r="AQ215" s="99"/>
      <c r="AR215" s="99"/>
      <c r="AS215" s="99"/>
      <c r="AT215" s="99"/>
      <c r="AU215" s="99"/>
      <c r="AV215" s="99"/>
      <c r="AW215" s="99"/>
      <c r="AX215" s="99"/>
      <c r="AY215" s="99"/>
      <c r="AZ215" s="99"/>
    </row>
    <row r="216" spans="1:52" x14ac:dyDescent="0.2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  <c r="AO216" s="99"/>
      <c r="AP216" s="99"/>
      <c r="AQ216" s="99"/>
      <c r="AR216" s="99"/>
      <c r="AS216" s="99"/>
      <c r="AT216" s="99"/>
      <c r="AU216" s="99"/>
      <c r="AV216" s="99"/>
      <c r="AW216" s="99"/>
      <c r="AX216" s="99"/>
      <c r="AY216" s="99"/>
      <c r="AZ216" s="99"/>
    </row>
    <row r="217" spans="1:52" x14ac:dyDescent="0.2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  <c r="AO217" s="99"/>
      <c r="AP217" s="99"/>
      <c r="AQ217" s="99"/>
      <c r="AR217" s="99"/>
      <c r="AS217" s="99"/>
      <c r="AT217" s="99"/>
      <c r="AU217" s="99"/>
      <c r="AV217" s="99"/>
      <c r="AW217" s="99"/>
      <c r="AX217" s="99"/>
      <c r="AY217" s="99"/>
      <c r="AZ217" s="99"/>
    </row>
    <row r="218" spans="1:52" x14ac:dyDescent="0.2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  <c r="AO218" s="99"/>
      <c r="AP218" s="99"/>
      <c r="AQ218" s="99"/>
      <c r="AR218" s="99"/>
      <c r="AS218" s="99"/>
      <c r="AT218" s="99"/>
      <c r="AU218" s="99"/>
      <c r="AV218" s="99"/>
      <c r="AW218" s="99"/>
      <c r="AX218" s="99"/>
      <c r="AY218" s="99"/>
      <c r="AZ218" s="99"/>
    </row>
    <row r="219" spans="1:52" x14ac:dyDescent="0.2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  <c r="AO219" s="99"/>
      <c r="AP219" s="99"/>
      <c r="AQ219" s="99"/>
      <c r="AR219" s="99"/>
      <c r="AS219" s="99"/>
      <c r="AT219" s="99"/>
      <c r="AU219" s="99"/>
      <c r="AV219" s="99"/>
      <c r="AW219" s="99"/>
      <c r="AX219" s="99"/>
      <c r="AY219" s="99"/>
      <c r="AZ219" s="99"/>
    </row>
    <row r="220" spans="1:52" x14ac:dyDescent="0.2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99"/>
    </row>
    <row r="221" spans="1:52" x14ac:dyDescent="0.2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99"/>
      <c r="AS221" s="99"/>
      <c r="AT221" s="99"/>
      <c r="AU221" s="99"/>
      <c r="AV221" s="99"/>
      <c r="AW221" s="99"/>
      <c r="AX221" s="99"/>
      <c r="AY221" s="99"/>
      <c r="AZ221" s="99"/>
    </row>
    <row r="222" spans="1:52" x14ac:dyDescent="0.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99"/>
      <c r="AZ222" s="99"/>
    </row>
    <row r="223" spans="1:52" x14ac:dyDescent="0.2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  <c r="AO223" s="99"/>
      <c r="AP223" s="99"/>
      <c r="AQ223" s="99"/>
      <c r="AR223" s="99"/>
      <c r="AS223" s="99"/>
      <c r="AT223" s="99"/>
      <c r="AU223" s="99"/>
      <c r="AV223" s="99"/>
      <c r="AW223" s="99"/>
      <c r="AX223" s="99"/>
      <c r="AY223" s="99"/>
      <c r="AZ223" s="99"/>
    </row>
    <row r="224" spans="1:52" x14ac:dyDescent="0.2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</row>
    <row r="225" spans="1:52" x14ac:dyDescent="0.2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  <c r="AO225" s="99"/>
      <c r="AP225" s="99"/>
      <c r="AQ225" s="99"/>
      <c r="AR225" s="99"/>
      <c r="AS225" s="99"/>
      <c r="AT225" s="99"/>
      <c r="AU225" s="99"/>
      <c r="AV225" s="99"/>
      <c r="AW225" s="99"/>
      <c r="AX225" s="99"/>
      <c r="AY225" s="99"/>
      <c r="AZ225" s="99"/>
    </row>
    <row r="226" spans="1:52" x14ac:dyDescent="0.2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  <c r="AO226" s="99"/>
      <c r="AP226" s="99"/>
      <c r="AQ226" s="99"/>
      <c r="AR226" s="99"/>
      <c r="AS226" s="99"/>
      <c r="AT226" s="99"/>
      <c r="AU226" s="99"/>
      <c r="AV226" s="99"/>
      <c r="AW226" s="99"/>
      <c r="AX226" s="99"/>
      <c r="AY226" s="99"/>
      <c r="AZ226" s="99"/>
    </row>
    <row r="227" spans="1:52" x14ac:dyDescent="0.2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</row>
    <row r="228" spans="1:52" x14ac:dyDescent="0.2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  <c r="AO228" s="99"/>
      <c r="AP228" s="99"/>
      <c r="AQ228" s="99"/>
      <c r="AR228" s="99"/>
      <c r="AS228" s="99"/>
      <c r="AT228" s="99"/>
      <c r="AU228" s="99"/>
      <c r="AV228" s="99"/>
      <c r="AW228" s="99"/>
      <c r="AX228" s="99"/>
      <c r="AY228" s="99"/>
      <c r="AZ228" s="99"/>
    </row>
    <row r="229" spans="1:52" x14ac:dyDescent="0.2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99"/>
      <c r="AS229" s="99"/>
      <c r="AT229" s="99"/>
      <c r="AU229" s="99"/>
      <c r="AV229" s="99"/>
      <c r="AW229" s="99"/>
      <c r="AX229" s="99"/>
      <c r="AY229" s="99"/>
      <c r="AZ229" s="99"/>
    </row>
    <row r="230" spans="1:52" x14ac:dyDescent="0.2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99"/>
      <c r="AT230" s="99"/>
      <c r="AU230" s="99"/>
      <c r="AV230" s="99"/>
      <c r="AW230" s="99"/>
      <c r="AX230" s="99"/>
      <c r="AY230" s="99"/>
      <c r="AZ230" s="99"/>
    </row>
    <row r="231" spans="1:52" x14ac:dyDescent="0.2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99"/>
      <c r="AT231" s="99"/>
      <c r="AU231" s="99"/>
      <c r="AV231" s="99"/>
      <c r="AW231" s="99"/>
      <c r="AX231" s="99"/>
      <c r="AY231" s="99"/>
      <c r="AZ231" s="99"/>
    </row>
    <row r="232" spans="1:52" x14ac:dyDescent="0.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99"/>
      <c r="AT232" s="99"/>
      <c r="AU232" s="99"/>
      <c r="AV232" s="99"/>
      <c r="AW232" s="99"/>
      <c r="AX232" s="99"/>
      <c r="AY232" s="99"/>
      <c r="AZ232" s="99"/>
    </row>
    <row r="233" spans="1:52" x14ac:dyDescent="0.2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99"/>
      <c r="AT233" s="99"/>
      <c r="AU233" s="99"/>
      <c r="AV233" s="99"/>
      <c r="AW233" s="99"/>
      <c r="AX233" s="99"/>
      <c r="AY233" s="99"/>
      <c r="AZ233" s="99"/>
    </row>
    <row r="234" spans="1:52" x14ac:dyDescent="0.2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99"/>
      <c r="AT234" s="99"/>
      <c r="AU234" s="99"/>
      <c r="AV234" s="99"/>
      <c r="AW234" s="99"/>
      <c r="AX234" s="99"/>
      <c r="AY234" s="99"/>
      <c r="AZ234" s="99"/>
    </row>
    <row r="235" spans="1:52" x14ac:dyDescent="0.2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  <c r="AO235" s="99"/>
      <c r="AP235" s="99"/>
      <c r="AQ235" s="99"/>
      <c r="AR235" s="99"/>
      <c r="AS235" s="99"/>
      <c r="AT235" s="99"/>
      <c r="AU235" s="99"/>
      <c r="AV235" s="99"/>
      <c r="AW235" s="99"/>
      <c r="AX235" s="99"/>
      <c r="AY235" s="99"/>
      <c r="AZ235" s="99"/>
    </row>
    <row r="236" spans="1:52" x14ac:dyDescent="0.2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  <c r="AO236" s="99"/>
      <c r="AP236" s="99"/>
      <c r="AQ236" s="99"/>
      <c r="AR236" s="99"/>
      <c r="AS236" s="99"/>
      <c r="AT236" s="99"/>
      <c r="AU236" s="99"/>
      <c r="AV236" s="99"/>
      <c r="AW236" s="99"/>
      <c r="AX236" s="99"/>
      <c r="AY236" s="99"/>
      <c r="AZ236" s="99"/>
    </row>
    <row r="237" spans="1:52" x14ac:dyDescent="0.2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  <c r="AO237" s="99"/>
      <c r="AP237" s="99"/>
      <c r="AQ237" s="99"/>
      <c r="AR237" s="99"/>
      <c r="AS237" s="99"/>
      <c r="AT237" s="99"/>
      <c r="AU237" s="99"/>
      <c r="AV237" s="99"/>
      <c r="AW237" s="99"/>
      <c r="AX237" s="99"/>
      <c r="AY237" s="99"/>
      <c r="AZ237" s="99"/>
    </row>
    <row r="238" spans="1:52" x14ac:dyDescent="0.2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  <c r="AO238" s="99"/>
      <c r="AP238" s="99"/>
      <c r="AQ238" s="99"/>
      <c r="AR238" s="99"/>
      <c r="AS238" s="99"/>
      <c r="AT238" s="99"/>
      <c r="AU238" s="99"/>
      <c r="AV238" s="99"/>
      <c r="AW238" s="99"/>
      <c r="AX238" s="99"/>
      <c r="AY238" s="99"/>
      <c r="AZ238" s="99"/>
    </row>
    <row r="239" spans="1:52" x14ac:dyDescent="0.2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  <c r="AO239" s="99"/>
      <c r="AP239" s="99"/>
      <c r="AQ239" s="99"/>
      <c r="AR239" s="99"/>
      <c r="AS239" s="99"/>
      <c r="AT239" s="99"/>
      <c r="AU239" s="99"/>
      <c r="AV239" s="99"/>
      <c r="AW239" s="99"/>
      <c r="AX239" s="99"/>
      <c r="AY239" s="99"/>
      <c r="AZ239" s="99"/>
    </row>
    <row r="240" spans="1:52" x14ac:dyDescent="0.2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  <c r="AO240" s="99"/>
      <c r="AP240" s="99"/>
      <c r="AQ240" s="99"/>
      <c r="AR240" s="99"/>
      <c r="AS240" s="99"/>
      <c r="AT240" s="99"/>
      <c r="AU240" s="99"/>
      <c r="AV240" s="99"/>
      <c r="AW240" s="99"/>
      <c r="AX240" s="99"/>
      <c r="AY240" s="99"/>
      <c r="AZ240" s="99"/>
    </row>
    <row r="241" spans="1:52" x14ac:dyDescent="0.2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  <c r="AO241" s="99"/>
      <c r="AP241" s="99"/>
      <c r="AQ241" s="99"/>
      <c r="AR241" s="99"/>
      <c r="AS241" s="99"/>
      <c r="AT241" s="99"/>
      <c r="AU241" s="99"/>
      <c r="AV241" s="99"/>
      <c r="AW241" s="99"/>
      <c r="AX241" s="99"/>
      <c r="AY241" s="99"/>
      <c r="AZ241" s="99"/>
    </row>
    <row r="242" spans="1:52" x14ac:dyDescent="0.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  <c r="AO242" s="99"/>
      <c r="AP242" s="99"/>
      <c r="AQ242" s="99"/>
      <c r="AR242" s="99"/>
      <c r="AS242" s="99"/>
      <c r="AT242" s="99"/>
      <c r="AU242" s="99"/>
      <c r="AV242" s="99"/>
      <c r="AW242" s="99"/>
      <c r="AX242" s="99"/>
      <c r="AY242" s="99"/>
      <c r="AZ242" s="99"/>
    </row>
    <row r="243" spans="1:52" x14ac:dyDescent="0.2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  <c r="AO243" s="99"/>
      <c r="AP243" s="99"/>
      <c r="AQ243" s="99"/>
      <c r="AR243" s="99"/>
      <c r="AS243" s="99"/>
      <c r="AT243" s="99"/>
      <c r="AU243" s="99"/>
      <c r="AV243" s="99"/>
      <c r="AW243" s="99"/>
      <c r="AX243" s="99"/>
      <c r="AY243" s="99"/>
      <c r="AZ243" s="99"/>
    </row>
    <row r="244" spans="1:52" x14ac:dyDescent="0.2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  <c r="AO244" s="99"/>
      <c r="AP244" s="99"/>
      <c r="AQ244" s="99"/>
      <c r="AR244" s="99"/>
      <c r="AS244" s="99"/>
      <c r="AT244" s="99"/>
      <c r="AU244" s="99"/>
      <c r="AV244" s="99"/>
      <c r="AW244" s="99"/>
      <c r="AX244" s="99"/>
      <c r="AY244" s="99"/>
      <c r="AZ244" s="99"/>
    </row>
    <row r="245" spans="1:52" x14ac:dyDescent="0.2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  <c r="AO245" s="99"/>
      <c r="AP245" s="99"/>
      <c r="AQ245" s="99"/>
      <c r="AR245" s="99"/>
      <c r="AS245" s="99"/>
      <c r="AT245" s="99"/>
      <c r="AU245" s="99"/>
      <c r="AV245" s="99"/>
      <c r="AW245" s="99"/>
      <c r="AX245" s="99"/>
      <c r="AY245" s="99"/>
      <c r="AZ245" s="99"/>
    </row>
    <row r="246" spans="1:52" x14ac:dyDescent="0.2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</row>
    <row r="247" spans="1:52" x14ac:dyDescent="0.2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  <c r="AO247" s="99"/>
      <c r="AP247" s="99"/>
      <c r="AQ247" s="99"/>
      <c r="AR247" s="99"/>
      <c r="AS247" s="99"/>
      <c r="AT247" s="99"/>
      <c r="AU247" s="99"/>
      <c r="AV247" s="99"/>
      <c r="AW247" s="99"/>
      <c r="AX247" s="99"/>
      <c r="AY247" s="99"/>
      <c r="AZ247" s="99"/>
    </row>
    <row r="248" spans="1:52" x14ac:dyDescent="0.2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  <c r="AO248" s="99"/>
      <c r="AP248" s="99"/>
      <c r="AQ248" s="99"/>
      <c r="AR248" s="99"/>
      <c r="AS248" s="99"/>
      <c r="AT248" s="99"/>
      <c r="AU248" s="99"/>
      <c r="AV248" s="99"/>
      <c r="AW248" s="99"/>
      <c r="AX248" s="99"/>
      <c r="AY248" s="99"/>
      <c r="AZ248" s="99"/>
    </row>
    <row r="249" spans="1:52" x14ac:dyDescent="0.2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  <c r="AO249" s="99"/>
      <c r="AP249" s="99"/>
      <c r="AQ249" s="99"/>
      <c r="AR249" s="99"/>
      <c r="AS249" s="99"/>
      <c r="AT249" s="99"/>
      <c r="AU249" s="99"/>
      <c r="AV249" s="99"/>
      <c r="AW249" s="99"/>
      <c r="AX249" s="99"/>
      <c r="AY249" s="99"/>
      <c r="AZ249" s="99"/>
    </row>
    <row r="250" spans="1:52" x14ac:dyDescent="0.2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  <c r="AO250" s="99"/>
      <c r="AP250" s="99"/>
      <c r="AQ250" s="99"/>
      <c r="AR250" s="99"/>
      <c r="AS250" s="99"/>
      <c r="AT250" s="99"/>
      <c r="AU250" s="99"/>
      <c r="AV250" s="99"/>
      <c r="AW250" s="99"/>
      <c r="AX250" s="99"/>
      <c r="AY250" s="99"/>
      <c r="AZ250" s="99"/>
    </row>
    <row r="251" spans="1:52" x14ac:dyDescent="0.2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  <c r="AO251" s="99"/>
      <c r="AP251" s="99"/>
      <c r="AQ251" s="99"/>
      <c r="AR251" s="99"/>
      <c r="AS251" s="99"/>
      <c r="AT251" s="99"/>
      <c r="AU251" s="99"/>
      <c r="AV251" s="99"/>
      <c r="AW251" s="99"/>
      <c r="AX251" s="99"/>
      <c r="AY251" s="99"/>
      <c r="AZ251" s="99"/>
    </row>
    <row r="252" spans="1:52" x14ac:dyDescent="0.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  <c r="AO252" s="99"/>
      <c r="AP252" s="99"/>
      <c r="AQ252" s="99"/>
      <c r="AR252" s="99"/>
      <c r="AS252" s="99"/>
      <c r="AT252" s="99"/>
      <c r="AU252" s="99"/>
      <c r="AV252" s="99"/>
      <c r="AW252" s="99"/>
      <c r="AX252" s="99"/>
      <c r="AY252" s="99"/>
      <c r="AZ252" s="99"/>
    </row>
    <row r="253" spans="1:52" x14ac:dyDescent="0.2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  <c r="AO253" s="99"/>
      <c r="AP253" s="99"/>
      <c r="AQ253" s="99"/>
      <c r="AR253" s="99"/>
      <c r="AS253" s="99"/>
      <c r="AT253" s="99"/>
      <c r="AU253" s="99"/>
      <c r="AV253" s="99"/>
      <c r="AW253" s="99"/>
      <c r="AX253" s="99"/>
      <c r="AY253" s="99"/>
      <c r="AZ253" s="99"/>
    </row>
    <row r="254" spans="1:52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  <c r="AO254" s="99"/>
      <c r="AP254" s="99"/>
      <c r="AQ254" s="99"/>
      <c r="AR254" s="99"/>
      <c r="AS254" s="99"/>
      <c r="AT254" s="99"/>
      <c r="AU254" s="99"/>
      <c r="AV254" s="99"/>
      <c r="AW254" s="99"/>
      <c r="AX254" s="99"/>
      <c r="AY254" s="99"/>
      <c r="AZ254" s="99"/>
    </row>
    <row r="255" spans="1:52" x14ac:dyDescent="0.2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  <c r="AO255" s="99"/>
      <c r="AP255" s="99"/>
      <c r="AQ255" s="99"/>
      <c r="AR255" s="99"/>
      <c r="AS255" s="99"/>
      <c r="AT255" s="99"/>
      <c r="AU255" s="99"/>
      <c r="AV255" s="99"/>
      <c r="AW255" s="99"/>
      <c r="AX255" s="99"/>
      <c r="AY255" s="99"/>
      <c r="AZ255" s="99"/>
    </row>
    <row r="256" spans="1:52" x14ac:dyDescent="0.2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  <c r="AO256" s="99"/>
      <c r="AP256" s="99"/>
      <c r="AQ256" s="99"/>
      <c r="AR256" s="99"/>
      <c r="AS256" s="99"/>
      <c r="AT256" s="99"/>
      <c r="AU256" s="99"/>
      <c r="AV256" s="99"/>
      <c r="AW256" s="99"/>
      <c r="AX256" s="99"/>
      <c r="AY256" s="99"/>
      <c r="AZ256" s="99"/>
    </row>
    <row r="257" spans="1:52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  <c r="AO257" s="99"/>
      <c r="AP257" s="99"/>
      <c r="AQ257" s="99"/>
      <c r="AR257" s="99"/>
      <c r="AS257" s="99"/>
      <c r="AT257" s="99"/>
      <c r="AU257" s="99"/>
      <c r="AV257" s="99"/>
      <c r="AW257" s="99"/>
      <c r="AX257" s="99"/>
      <c r="AY257" s="99"/>
      <c r="AZ257" s="99"/>
    </row>
    <row r="258" spans="1:52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99"/>
      <c r="AT258" s="99"/>
      <c r="AU258" s="99"/>
      <c r="AV258" s="99"/>
      <c r="AW258" s="99"/>
      <c r="AX258" s="99"/>
      <c r="AY258" s="99"/>
      <c r="AZ258" s="99"/>
    </row>
    <row r="259" spans="1:52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99"/>
      <c r="AT259" s="99"/>
      <c r="AU259" s="99"/>
      <c r="AV259" s="99"/>
      <c r="AW259" s="99"/>
      <c r="AX259" s="99"/>
      <c r="AY259" s="99"/>
      <c r="AZ259" s="99"/>
    </row>
    <row r="260" spans="1:52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99"/>
      <c r="AT260" s="99"/>
      <c r="AU260" s="99"/>
      <c r="AV260" s="99"/>
      <c r="AW260" s="99"/>
      <c r="AX260" s="99"/>
      <c r="AY260" s="99"/>
      <c r="AZ260" s="99"/>
    </row>
    <row r="261" spans="1:52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99"/>
      <c r="AT261" s="99"/>
      <c r="AU261" s="99"/>
      <c r="AV261" s="99"/>
      <c r="AW261" s="99"/>
      <c r="AX261" s="99"/>
      <c r="AY261" s="99"/>
      <c r="AZ261" s="99"/>
    </row>
    <row r="262" spans="1:52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99"/>
      <c r="AT262" s="99"/>
      <c r="AU262" s="99"/>
      <c r="AV262" s="99"/>
      <c r="AW262" s="99"/>
      <c r="AX262" s="99"/>
      <c r="AY262" s="99"/>
      <c r="AZ262" s="99"/>
    </row>
    <row r="263" spans="1:52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  <c r="AO263" s="99"/>
      <c r="AP263" s="99"/>
      <c r="AQ263" s="99"/>
      <c r="AR263" s="99"/>
      <c r="AS263" s="99"/>
      <c r="AT263" s="99"/>
      <c r="AU263" s="99"/>
      <c r="AV263" s="99"/>
      <c r="AW263" s="99"/>
      <c r="AX263" s="99"/>
      <c r="AY263" s="99"/>
      <c r="AZ263" s="99"/>
    </row>
    <row r="264" spans="1:52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  <c r="AO264" s="99"/>
      <c r="AP264" s="99"/>
      <c r="AQ264" s="99"/>
      <c r="AR264" s="99"/>
      <c r="AS264" s="99"/>
      <c r="AT264" s="99"/>
      <c r="AU264" s="99"/>
      <c r="AV264" s="99"/>
      <c r="AW264" s="99"/>
      <c r="AX264" s="99"/>
      <c r="AY264" s="99"/>
      <c r="AZ264" s="99"/>
    </row>
    <row r="265" spans="1:52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  <c r="AO265" s="99"/>
      <c r="AP265" s="99"/>
      <c r="AQ265" s="99"/>
      <c r="AR265" s="99"/>
      <c r="AS265" s="99"/>
      <c r="AT265" s="99"/>
      <c r="AU265" s="99"/>
      <c r="AV265" s="99"/>
      <c r="AW265" s="99"/>
      <c r="AX265" s="99"/>
      <c r="AY265" s="99"/>
      <c r="AZ265" s="99"/>
    </row>
    <row r="266" spans="1:52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  <c r="AO266" s="99"/>
      <c r="AP266" s="99"/>
      <c r="AQ266" s="99"/>
      <c r="AR266" s="99"/>
      <c r="AS266" s="99"/>
      <c r="AT266" s="99"/>
      <c r="AU266" s="99"/>
      <c r="AV266" s="99"/>
      <c r="AW266" s="99"/>
      <c r="AX266" s="99"/>
      <c r="AY266" s="99"/>
      <c r="AZ266" s="99"/>
    </row>
    <row r="267" spans="1:52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  <c r="AO267" s="99"/>
      <c r="AP267" s="99"/>
      <c r="AQ267" s="99"/>
      <c r="AR267" s="99"/>
      <c r="AS267" s="99"/>
      <c r="AT267" s="99"/>
      <c r="AU267" s="99"/>
      <c r="AV267" s="99"/>
      <c r="AW267" s="99"/>
      <c r="AX267" s="99"/>
      <c r="AY267" s="99"/>
      <c r="AZ267" s="99"/>
    </row>
    <row r="268" spans="1:52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  <c r="AO268" s="99"/>
      <c r="AP268" s="99"/>
      <c r="AQ268" s="99"/>
      <c r="AR268" s="99"/>
      <c r="AS268" s="99"/>
      <c r="AT268" s="99"/>
      <c r="AU268" s="99"/>
      <c r="AV268" s="99"/>
      <c r="AW268" s="99"/>
      <c r="AX268" s="99"/>
      <c r="AY268" s="99"/>
      <c r="AZ268" s="99"/>
    </row>
    <row r="269" spans="1:52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  <c r="AO269" s="99"/>
      <c r="AP269" s="99"/>
      <c r="AQ269" s="99"/>
      <c r="AR269" s="99"/>
      <c r="AS269" s="99"/>
      <c r="AT269" s="99"/>
      <c r="AU269" s="99"/>
      <c r="AV269" s="99"/>
      <c r="AW269" s="99"/>
      <c r="AX269" s="99"/>
      <c r="AY269" s="99"/>
      <c r="AZ269" s="99"/>
    </row>
    <row r="270" spans="1:52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</row>
    <row r="271" spans="1:52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  <c r="AO271" s="99"/>
      <c r="AP271" s="99"/>
      <c r="AQ271" s="99"/>
      <c r="AR271" s="99"/>
      <c r="AS271" s="99"/>
      <c r="AT271" s="99"/>
      <c r="AU271" s="99"/>
      <c r="AV271" s="99"/>
      <c r="AW271" s="99"/>
      <c r="AX271" s="99"/>
      <c r="AY271" s="99"/>
      <c r="AZ271" s="99"/>
    </row>
    <row r="272" spans="1:52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  <c r="AO272" s="99"/>
      <c r="AP272" s="99"/>
      <c r="AQ272" s="99"/>
      <c r="AR272" s="99"/>
      <c r="AS272" s="99"/>
      <c r="AT272" s="99"/>
      <c r="AU272" s="99"/>
      <c r="AV272" s="99"/>
      <c r="AW272" s="99"/>
      <c r="AX272" s="99"/>
      <c r="AY272" s="99"/>
      <c r="AZ272" s="99"/>
    </row>
    <row r="273" spans="1:52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  <c r="AO273" s="99"/>
      <c r="AP273" s="99"/>
      <c r="AQ273" s="99"/>
      <c r="AR273" s="99"/>
      <c r="AS273" s="99"/>
      <c r="AT273" s="99"/>
      <c r="AU273" s="99"/>
      <c r="AV273" s="99"/>
      <c r="AW273" s="99"/>
      <c r="AX273" s="99"/>
      <c r="AY273" s="99"/>
      <c r="AZ273" s="99"/>
    </row>
    <row r="274" spans="1:52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  <c r="AO274" s="99"/>
      <c r="AP274" s="99"/>
      <c r="AQ274" s="99"/>
      <c r="AR274" s="99"/>
      <c r="AS274" s="99"/>
      <c r="AT274" s="99"/>
      <c r="AU274" s="99"/>
      <c r="AV274" s="99"/>
      <c r="AW274" s="99"/>
      <c r="AX274" s="99"/>
      <c r="AY274" s="99"/>
      <c r="AZ274" s="99"/>
    </row>
    <row r="275" spans="1:52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  <c r="AO275" s="99"/>
      <c r="AP275" s="99"/>
      <c r="AQ275" s="99"/>
      <c r="AR275" s="99"/>
      <c r="AS275" s="99"/>
      <c r="AT275" s="99"/>
      <c r="AU275" s="99"/>
      <c r="AV275" s="99"/>
      <c r="AW275" s="99"/>
      <c r="AX275" s="99"/>
      <c r="AY275" s="99"/>
      <c r="AZ275" s="99"/>
    </row>
    <row r="276" spans="1:52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  <c r="AO276" s="99"/>
      <c r="AP276" s="99"/>
      <c r="AQ276" s="99"/>
      <c r="AR276" s="99"/>
      <c r="AS276" s="99"/>
      <c r="AT276" s="99"/>
      <c r="AU276" s="99"/>
      <c r="AV276" s="99"/>
      <c r="AW276" s="99"/>
      <c r="AX276" s="99"/>
      <c r="AY276" s="99"/>
      <c r="AZ276" s="99"/>
    </row>
    <row r="277" spans="1:52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  <c r="AO277" s="99"/>
      <c r="AP277" s="99"/>
      <c r="AQ277" s="99"/>
      <c r="AR277" s="99"/>
      <c r="AS277" s="99"/>
      <c r="AT277" s="99"/>
      <c r="AU277" s="99"/>
      <c r="AV277" s="99"/>
      <c r="AW277" s="99"/>
      <c r="AX277" s="99"/>
      <c r="AY277" s="99"/>
      <c r="AZ277" s="99"/>
    </row>
    <row r="278" spans="1:52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  <c r="AO278" s="99"/>
      <c r="AP278" s="99"/>
      <c r="AQ278" s="99"/>
      <c r="AR278" s="99"/>
      <c r="AS278" s="99"/>
      <c r="AT278" s="99"/>
      <c r="AU278" s="99"/>
      <c r="AV278" s="99"/>
      <c r="AW278" s="99"/>
      <c r="AX278" s="99"/>
      <c r="AY278" s="99"/>
      <c r="AZ278" s="99"/>
    </row>
    <row r="279" spans="1:52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  <c r="AO279" s="99"/>
      <c r="AP279" s="99"/>
      <c r="AQ279" s="99"/>
      <c r="AR279" s="99"/>
      <c r="AS279" s="99"/>
      <c r="AT279" s="99"/>
      <c r="AU279" s="99"/>
      <c r="AV279" s="99"/>
      <c r="AW279" s="99"/>
      <c r="AX279" s="99"/>
      <c r="AY279" s="99"/>
      <c r="AZ279" s="99"/>
    </row>
    <row r="280" spans="1:52" x14ac:dyDescent="0.2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  <c r="AO280" s="99"/>
      <c r="AP280" s="99"/>
      <c r="AQ280" s="99"/>
      <c r="AR280" s="99"/>
      <c r="AS280" s="99"/>
      <c r="AT280" s="99"/>
      <c r="AU280" s="99"/>
      <c r="AV280" s="99"/>
      <c r="AW280" s="99"/>
      <c r="AX280" s="99"/>
      <c r="AY280" s="99"/>
      <c r="AZ280" s="99"/>
    </row>
    <row r="281" spans="1:52" x14ac:dyDescent="0.2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</row>
    <row r="282" spans="1:52" x14ac:dyDescent="0.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  <c r="AO282" s="99"/>
      <c r="AP282" s="99"/>
      <c r="AQ282" s="99"/>
      <c r="AR282" s="99"/>
      <c r="AS282" s="99"/>
      <c r="AT282" s="99"/>
      <c r="AU282" s="99"/>
      <c r="AV282" s="99"/>
      <c r="AW282" s="99"/>
      <c r="AX282" s="99"/>
      <c r="AY282" s="99"/>
      <c r="AZ282" s="99"/>
    </row>
    <row r="283" spans="1:52" x14ac:dyDescent="0.2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  <c r="AO283" s="99"/>
      <c r="AP283" s="99"/>
      <c r="AQ283" s="99"/>
      <c r="AR283" s="99"/>
      <c r="AS283" s="99"/>
      <c r="AT283" s="99"/>
      <c r="AU283" s="99"/>
      <c r="AV283" s="99"/>
      <c r="AW283" s="99"/>
      <c r="AX283" s="99"/>
      <c r="AY283" s="99"/>
      <c r="AZ283" s="99"/>
    </row>
    <row r="284" spans="1:52" x14ac:dyDescent="0.2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  <c r="AO284" s="99"/>
      <c r="AP284" s="99"/>
      <c r="AQ284" s="99"/>
      <c r="AR284" s="99"/>
      <c r="AS284" s="99"/>
      <c r="AT284" s="99"/>
      <c r="AU284" s="99"/>
      <c r="AV284" s="99"/>
      <c r="AW284" s="99"/>
      <c r="AX284" s="99"/>
      <c r="AY284" s="99"/>
      <c r="AZ284" s="99"/>
    </row>
    <row r="285" spans="1:52" x14ac:dyDescent="0.2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  <c r="AO285" s="99"/>
      <c r="AP285" s="99"/>
      <c r="AQ285" s="99"/>
      <c r="AR285" s="99"/>
      <c r="AS285" s="99"/>
      <c r="AT285" s="99"/>
      <c r="AU285" s="99"/>
      <c r="AV285" s="99"/>
      <c r="AW285" s="99"/>
      <c r="AX285" s="99"/>
      <c r="AY285" s="99"/>
      <c r="AZ285" s="99"/>
    </row>
    <row r="286" spans="1:52" x14ac:dyDescent="0.2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  <c r="AO286" s="99"/>
      <c r="AP286" s="99"/>
      <c r="AQ286" s="99"/>
      <c r="AR286" s="99"/>
      <c r="AS286" s="99"/>
      <c r="AT286" s="99"/>
      <c r="AU286" s="99"/>
      <c r="AV286" s="99"/>
      <c r="AW286" s="99"/>
      <c r="AX286" s="99"/>
      <c r="AY286" s="99"/>
      <c r="AZ286" s="99"/>
    </row>
    <row r="287" spans="1:52" x14ac:dyDescent="0.2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  <c r="AO287" s="99"/>
      <c r="AP287" s="99"/>
      <c r="AQ287" s="99"/>
      <c r="AR287" s="99"/>
      <c r="AS287" s="99"/>
      <c r="AT287" s="99"/>
      <c r="AU287" s="99"/>
      <c r="AV287" s="99"/>
      <c r="AW287" s="99"/>
      <c r="AX287" s="99"/>
      <c r="AY287" s="99"/>
      <c r="AZ287" s="99"/>
    </row>
    <row r="288" spans="1:52" x14ac:dyDescent="0.2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  <c r="AO288" s="99"/>
      <c r="AP288" s="99"/>
      <c r="AQ288" s="99"/>
      <c r="AR288" s="99"/>
      <c r="AS288" s="99"/>
      <c r="AT288" s="99"/>
      <c r="AU288" s="99"/>
      <c r="AV288" s="99"/>
      <c r="AW288" s="99"/>
      <c r="AX288" s="99"/>
      <c r="AY288" s="99"/>
      <c r="AZ288" s="99"/>
    </row>
    <row r="289" spans="1:52" x14ac:dyDescent="0.2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  <c r="AO289" s="99"/>
      <c r="AP289" s="99"/>
      <c r="AQ289" s="99"/>
      <c r="AR289" s="99"/>
      <c r="AS289" s="99"/>
      <c r="AT289" s="99"/>
      <c r="AU289" s="99"/>
      <c r="AV289" s="99"/>
      <c r="AW289" s="99"/>
      <c r="AX289" s="99"/>
      <c r="AY289" s="99"/>
      <c r="AZ289" s="99"/>
    </row>
    <row r="290" spans="1:52" x14ac:dyDescent="0.2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  <c r="AO290" s="99"/>
      <c r="AP290" s="99"/>
      <c r="AQ290" s="99"/>
      <c r="AR290" s="99"/>
      <c r="AS290" s="99"/>
      <c r="AT290" s="99"/>
      <c r="AU290" s="99"/>
      <c r="AV290" s="99"/>
      <c r="AW290" s="99"/>
      <c r="AX290" s="99"/>
      <c r="AY290" s="99"/>
      <c r="AZ290" s="99"/>
    </row>
    <row r="291" spans="1:52" x14ac:dyDescent="0.2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  <c r="AO291" s="99"/>
      <c r="AP291" s="99"/>
      <c r="AQ291" s="99"/>
      <c r="AR291" s="99"/>
      <c r="AS291" s="99"/>
      <c r="AT291" s="99"/>
      <c r="AU291" s="99"/>
      <c r="AV291" s="99"/>
      <c r="AW291" s="99"/>
      <c r="AX291" s="99"/>
      <c r="AY291" s="99"/>
      <c r="AZ291" s="99"/>
    </row>
    <row r="292" spans="1:52" x14ac:dyDescent="0.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  <c r="AO292" s="99"/>
      <c r="AP292" s="99"/>
      <c r="AQ292" s="99"/>
      <c r="AR292" s="99"/>
      <c r="AS292" s="99"/>
      <c r="AT292" s="99"/>
      <c r="AU292" s="99"/>
      <c r="AV292" s="99"/>
      <c r="AW292" s="99"/>
      <c r="AX292" s="99"/>
      <c r="AY292" s="99"/>
      <c r="AZ292" s="99"/>
    </row>
    <row r="293" spans="1:52" x14ac:dyDescent="0.2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  <c r="AO293" s="99"/>
      <c r="AP293" s="99"/>
      <c r="AQ293" s="99"/>
      <c r="AR293" s="99"/>
      <c r="AS293" s="99"/>
      <c r="AT293" s="99"/>
      <c r="AU293" s="99"/>
      <c r="AV293" s="99"/>
      <c r="AW293" s="99"/>
      <c r="AX293" s="99"/>
      <c r="AY293" s="99"/>
      <c r="AZ293" s="99"/>
    </row>
    <row r="294" spans="1:52" x14ac:dyDescent="0.2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  <c r="AO294" s="99"/>
      <c r="AP294" s="99"/>
      <c r="AQ294" s="99"/>
      <c r="AR294" s="99"/>
      <c r="AS294" s="99"/>
      <c r="AT294" s="99"/>
      <c r="AU294" s="99"/>
      <c r="AV294" s="99"/>
      <c r="AW294" s="99"/>
      <c r="AX294" s="99"/>
      <c r="AY294" s="99"/>
      <c r="AZ294" s="99"/>
    </row>
    <row r="295" spans="1:52" x14ac:dyDescent="0.2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  <c r="AO295" s="99"/>
      <c r="AP295" s="99"/>
      <c r="AQ295" s="99"/>
      <c r="AR295" s="99"/>
      <c r="AS295" s="99"/>
      <c r="AT295" s="99"/>
      <c r="AU295" s="99"/>
      <c r="AV295" s="99"/>
      <c r="AW295" s="99"/>
      <c r="AX295" s="99"/>
      <c r="AY295" s="99"/>
      <c r="AZ295" s="99"/>
    </row>
    <row r="296" spans="1:52" x14ac:dyDescent="0.2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  <c r="AO296" s="99"/>
      <c r="AP296" s="99"/>
      <c r="AQ296" s="99"/>
      <c r="AR296" s="99"/>
      <c r="AS296" s="99"/>
      <c r="AT296" s="99"/>
      <c r="AU296" s="99"/>
      <c r="AV296" s="99"/>
      <c r="AW296" s="99"/>
      <c r="AX296" s="99"/>
      <c r="AY296" s="99"/>
      <c r="AZ296" s="99"/>
    </row>
    <row r="297" spans="1:52" x14ac:dyDescent="0.2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  <c r="AO297" s="99"/>
      <c r="AP297" s="99"/>
      <c r="AQ297" s="99"/>
      <c r="AR297" s="99"/>
      <c r="AS297" s="99"/>
      <c r="AT297" s="99"/>
      <c r="AU297" s="99"/>
      <c r="AV297" s="99"/>
      <c r="AW297" s="99"/>
      <c r="AX297" s="99"/>
      <c r="AY297" s="99"/>
      <c r="AZ297" s="99"/>
    </row>
    <row r="298" spans="1:52" x14ac:dyDescent="0.2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  <c r="AO298" s="99"/>
      <c r="AP298" s="99"/>
      <c r="AQ298" s="99"/>
      <c r="AR298" s="99"/>
      <c r="AS298" s="99"/>
      <c r="AT298" s="99"/>
      <c r="AU298" s="99"/>
      <c r="AV298" s="99"/>
      <c r="AW298" s="99"/>
      <c r="AX298" s="99"/>
      <c r="AY298" s="99"/>
      <c r="AZ298" s="99"/>
    </row>
    <row r="299" spans="1:52" x14ac:dyDescent="0.2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  <c r="AO299" s="99"/>
      <c r="AP299" s="99"/>
      <c r="AQ299" s="99"/>
      <c r="AR299" s="99"/>
      <c r="AS299" s="99"/>
      <c r="AT299" s="99"/>
      <c r="AU299" s="99"/>
      <c r="AV299" s="99"/>
      <c r="AW299" s="99"/>
      <c r="AX299" s="99"/>
      <c r="AY299" s="99"/>
      <c r="AZ299" s="99"/>
    </row>
    <row r="300" spans="1:52" x14ac:dyDescent="0.2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99"/>
      <c r="AT300" s="99"/>
      <c r="AU300" s="99"/>
      <c r="AV300" s="99"/>
      <c r="AW300" s="99"/>
      <c r="AX300" s="99"/>
      <c r="AY300" s="99"/>
      <c r="AZ300" s="99"/>
    </row>
    <row r="301" spans="1:52" x14ac:dyDescent="0.2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99"/>
      <c r="AT301" s="99"/>
      <c r="AU301" s="99"/>
      <c r="AV301" s="99"/>
      <c r="AW301" s="99"/>
      <c r="AX301" s="99"/>
      <c r="AY301" s="99"/>
      <c r="AZ301" s="99"/>
    </row>
    <row r="302" spans="1:52" x14ac:dyDescent="0.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99"/>
      <c r="AT302" s="99"/>
      <c r="AU302" s="99"/>
      <c r="AV302" s="99"/>
      <c r="AW302" s="99"/>
      <c r="AX302" s="99"/>
      <c r="AY302" s="99"/>
      <c r="AZ302" s="99"/>
    </row>
    <row r="303" spans="1:52" x14ac:dyDescent="0.2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99"/>
      <c r="AT303" s="99"/>
      <c r="AU303" s="99"/>
      <c r="AV303" s="99"/>
      <c r="AW303" s="99"/>
      <c r="AX303" s="99"/>
      <c r="AY303" s="99"/>
      <c r="AZ303" s="99"/>
    </row>
    <row r="304" spans="1:52" x14ac:dyDescent="0.2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99"/>
      <c r="AT304" s="99"/>
      <c r="AU304" s="99"/>
      <c r="AV304" s="99"/>
      <c r="AW304" s="99"/>
      <c r="AX304" s="99"/>
      <c r="AY304" s="99"/>
      <c r="AZ304" s="99"/>
    </row>
    <row r="305" spans="1:52" x14ac:dyDescent="0.2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  <c r="AO305" s="99"/>
      <c r="AP305" s="99"/>
      <c r="AQ305" s="99"/>
      <c r="AR305" s="99"/>
      <c r="AS305" s="99"/>
      <c r="AT305" s="99"/>
      <c r="AU305" s="99"/>
      <c r="AV305" s="99"/>
      <c r="AW305" s="99"/>
      <c r="AX305" s="99"/>
      <c r="AY305" s="99"/>
      <c r="AZ305" s="99"/>
    </row>
    <row r="306" spans="1:52" x14ac:dyDescent="0.2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  <c r="AO306" s="99"/>
      <c r="AP306" s="99"/>
      <c r="AQ306" s="99"/>
      <c r="AR306" s="99"/>
      <c r="AS306" s="99"/>
      <c r="AT306" s="99"/>
      <c r="AU306" s="99"/>
      <c r="AV306" s="99"/>
      <c r="AW306" s="99"/>
      <c r="AX306" s="99"/>
      <c r="AY306" s="99"/>
      <c r="AZ306" s="99"/>
    </row>
    <row r="307" spans="1:52" x14ac:dyDescent="0.2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  <c r="AO307" s="99"/>
      <c r="AP307" s="99"/>
      <c r="AQ307" s="99"/>
      <c r="AR307" s="99"/>
      <c r="AS307" s="99"/>
      <c r="AT307" s="99"/>
      <c r="AU307" s="99"/>
      <c r="AV307" s="99"/>
      <c r="AW307" s="99"/>
      <c r="AX307" s="99"/>
      <c r="AY307" s="99"/>
      <c r="AZ307" s="99"/>
    </row>
    <row r="308" spans="1:52" x14ac:dyDescent="0.2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  <c r="AO308" s="99"/>
      <c r="AP308" s="99"/>
      <c r="AQ308" s="99"/>
      <c r="AR308" s="99"/>
      <c r="AS308" s="99"/>
      <c r="AT308" s="99"/>
      <c r="AU308" s="99"/>
      <c r="AV308" s="99"/>
      <c r="AW308" s="99"/>
      <c r="AX308" s="99"/>
      <c r="AY308" s="99"/>
      <c r="AZ308" s="99"/>
    </row>
    <row r="309" spans="1:52" x14ac:dyDescent="0.2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  <c r="AO309" s="99"/>
      <c r="AP309" s="99"/>
      <c r="AQ309" s="99"/>
      <c r="AR309" s="99"/>
      <c r="AS309" s="99"/>
      <c r="AT309" s="99"/>
      <c r="AU309" s="99"/>
      <c r="AV309" s="99"/>
      <c r="AW309" s="99"/>
      <c r="AX309" s="99"/>
      <c r="AY309" s="99"/>
      <c r="AZ309" s="99"/>
    </row>
    <row r="310" spans="1:52" x14ac:dyDescent="0.2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  <c r="AO310" s="99"/>
      <c r="AP310" s="99"/>
      <c r="AQ310" s="99"/>
      <c r="AR310" s="99"/>
      <c r="AS310" s="99"/>
      <c r="AT310" s="99"/>
      <c r="AU310" s="99"/>
      <c r="AV310" s="99"/>
      <c r="AW310" s="99"/>
      <c r="AX310" s="99"/>
      <c r="AY310" s="99"/>
      <c r="AZ310" s="99"/>
    </row>
    <row r="311" spans="1:52" x14ac:dyDescent="0.2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  <c r="AO311" s="99"/>
      <c r="AP311" s="99"/>
      <c r="AQ311" s="99"/>
      <c r="AR311" s="99"/>
      <c r="AS311" s="99"/>
      <c r="AT311" s="99"/>
      <c r="AU311" s="99"/>
      <c r="AV311" s="99"/>
      <c r="AW311" s="99"/>
      <c r="AX311" s="99"/>
      <c r="AY311" s="99"/>
      <c r="AZ311" s="99"/>
    </row>
    <row r="312" spans="1:52" x14ac:dyDescent="0.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  <c r="AO312" s="99"/>
      <c r="AP312" s="99"/>
      <c r="AQ312" s="99"/>
      <c r="AR312" s="99"/>
      <c r="AS312" s="99"/>
      <c r="AT312" s="99"/>
      <c r="AU312" s="99"/>
      <c r="AV312" s="99"/>
      <c r="AW312" s="99"/>
      <c r="AX312" s="99"/>
      <c r="AY312" s="99"/>
      <c r="AZ312" s="99"/>
    </row>
    <row r="313" spans="1:52" x14ac:dyDescent="0.2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</row>
    <row r="314" spans="1:52" x14ac:dyDescent="0.2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99"/>
      <c r="AT314" s="99"/>
      <c r="AU314" s="99"/>
      <c r="AV314" s="99"/>
      <c r="AW314" s="99"/>
      <c r="AX314" s="99"/>
      <c r="AY314" s="99"/>
      <c r="AZ314" s="99"/>
    </row>
    <row r="315" spans="1:52" x14ac:dyDescent="0.2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99"/>
      <c r="AT315" s="99"/>
      <c r="AU315" s="99"/>
      <c r="AV315" s="99"/>
      <c r="AW315" s="99"/>
      <c r="AX315" s="99"/>
      <c r="AY315" s="99"/>
      <c r="AZ315" s="99"/>
    </row>
    <row r="316" spans="1:52" x14ac:dyDescent="0.2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</row>
    <row r="317" spans="1:52" x14ac:dyDescent="0.2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99"/>
      <c r="AT317" s="99"/>
      <c r="AU317" s="99"/>
      <c r="AV317" s="99"/>
      <c r="AW317" s="99"/>
      <c r="AX317" s="99"/>
      <c r="AY317" s="99"/>
      <c r="AZ317" s="99"/>
    </row>
    <row r="318" spans="1:52" x14ac:dyDescent="0.2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99"/>
      <c r="AT318" s="99"/>
      <c r="AU318" s="99"/>
      <c r="AV318" s="99"/>
      <c r="AW318" s="99"/>
      <c r="AX318" s="99"/>
      <c r="AY318" s="99"/>
      <c r="AZ318" s="99"/>
    </row>
    <row r="319" spans="1:52" x14ac:dyDescent="0.2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</row>
    <row r="320" spans="1:52" x14ac:dyDescent="0.2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  <c r="AO320" s="99"/>
      <c r="AP320" s="99"/>
      <c r="AQ320" s="99"/>
      <c r="AR320" s="99"/>
      <c r="AS320" s="99"/>
      <c r="AT320" s="99"/>
      <c r="AU320" s="99"/>
      <c r="AV320" s="99"/>
      <c r="AW320" s="99"/>
      <c r="AX320" s="99"/>
      <c r="AY320" s="99"/>
      <c r="AZ320" s="99"/>
    </row>
    <row r="321" spans="1:52" x14ac:dyDescent="0.2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</row>
    <row r="322" spans="1:52" x14ac:dyDescent="0.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  <c r="AO322" s="99"/>
      <c r="AP322" s="99"/>
      <c r="AQ322" s="99"/>
      <c r="AR322" s="99"/>
      <c r="AS322" s="99"/>
      <c r="AT322" s="99"/>
      <c r="AU322" s="99"/>
      <c r="AV322" s="99"/>
      <c r="AW322" s="99"/>
      <c r="AX322" s="99"/>
      <c r="AY322" s="99"/>
      <c r="AZ322" s="99"/>
    </row>
    <row r="323" spans="1:52" x14ac:dyDescent="0.2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  <c r="AO323" s="99"/>
      <c r="AP323" s="99"/>
      <c r="AQ323" s="99"/>
      <c r="AR323" s="99"/>
      <c r="AS323" s="99"/>
      <c r="AT323" s="99"/>
      <c r="AU323" s="99"/>
      <c r="AV323" s="99"/>
      <c r="AW323" s="99"/>
      <c r="AX323" s="99"/>
      <c r="AY323" s="99"/>
      <c r="AZ323" s="99"/>
    </row>
    <row r="324" spans="1:52" x14ac:dyDescent="0.2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  <c r="AO324" s="99"/>
      <c r="AP324" s="99"/>
      <c r="AQ324" s="99"/>
      <c r="AR324" s="99"/>
      <c r="AS324" s="99"/>
      <c r="AT324" s="99"/>
      <c r="AU324" s="99"/>
      <c r="AV324" s="99"/>
      <c r="AW324" s="99"/>
      <c r="AX324" s="99"/>
      <c r="AY324" s="99"/>
      <c r="AZ324" s="99"/>
    </row>
    <row r="325" spans="1:52" x14ac:dyDescent="0.2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  <c r="AO325" s="99"/>
      <c r="AP325" s="99"/>
      <c r="AQ325" s="99"/>
      <c r="AR325" s="99"/>
      <c r="AS325" s="99"/>
      <c r="AT325" s="99"/>
      <c r="AU325" s="99"/>
      <c r="AV325" s="99"/>
      <c r="AW325" s="99"/>
      <c r="AX325" s="99"/>
      <c r="AY325" s="99"/>
      <c r="AZ325" s="99"/>
    </row>
    <row r="326" spans="1:52" x14ac:dyDescent="0.2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  <c r="AO326" s="99"/>
      <c r="AP326" s="99"/>
      <c r="AQ326" s="99"/>
      <c r="AR326" s="99"/>
      <c r="AS326" s="99"/>
      <c r="AT326" s="99"/>
      <c r="AU326" s="99"/>
      <c r="AV326" s="99"/>
      <c r="AW326" s="99"/>
      <c r="AX326" s="99"/>
      <c r="AY326" s="99"/>
      <c r="AZ326" s="99"/>
    </row>
    <row r="327" spans="1:52" x14ac:dyDescent="0.2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  <c r="AO327" s="99"/>
      <c r="AP327" s="99"/>
      <c r="AQ327" s="99"/>
      <c r="AR327" s="99"/>
      <c r="AS327" s="99"/>
      <c r="AT327" s="99"/>
      <c r="AU327" s="99"/>
      <c r="AV327" s="99"/>
      <c r="AW327" s="99"/>
      <c r="AX327" s="99"/>
      <c r="AY327" s="99"/>
      <c r="AZ327" s="99"/>
    </row>
    <row r="328" spans="1:52" x14ac:dyDescent="0.2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  <c r="AO328" s="99"/>
      <c r="AP328" s="99"/>
      <c r="AQ328" s="99"/>
      <c r="AR328" s="99"/>
      <c r="AS328" s="99"/>
      <c r="AT328" s="99"/>
      <c r="AU328" s="99"/>
      <c r="AV328" s="99"/>
      <c r="AW328" s="99"/>
      <c r="AX328" s="99"/>
      <c r="AY328" s="99"/>
      <c r="AZ328" s="99"/>
    </row>
    <row r="329" spans="1:52" x14ac:dyDescent="0.2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  <c r="AO329" s="99"/>
      <c r="AP329" s="99"/>
      <c r="AQ329" s="99"/>
      <c r="AR329" s="99"/>
      <c r="AS329" s="99"/>
      <c r="AT329" s="99"/>
      <c r="AU329" s="99"/>
      <c r="AV329" s="99"/>
      <c r="AW329" s="99"/>
      <c r="AX329" s="99"/>
      <c r="AY329" s="99"/>
      <c r="AZ329" s="99"/>
    </row>
    <row r="330" spans="1:52" x14ac:dyDescent="0.2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  <c r="AO330" s="99"/>
      <c r="AP330" s="99"/>
      <c r="AQ330" s="99"/>
      <c r="AR330" s="99"/>
      <c r="AS330" s="99"/>
      <c r="AT330" s="99"/>
      <c r="AU330" s="99"/>
      <c r="AV330" s="99"/>
      <c r="AW330" s="99"/>
      <c r="AX330" s="99"/>
      <c r="AY330" s="99"/>
      <c r="AZ330" s="99"/>
    </row>
    <row r="331" spans="1:52" x14ac:dyDescent="0.2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  <c r="AO331" s="99"/>
      <c r="AP331" s="99"/>
      <c r="AQ331" s="99"/>
      <c r="AR331" s="99"/>
      <c r="AS331" s="99"/>
      <c r="AT331" s="99"/>
      <c r="AU331" s="99"/>
      <c r="AV331" s="99"/>
      <c r="AW331" s="99"/>
      <c r="AX331" s="99"/>
      <c r="AY331" s="99"/>
      <c r="AZ331" s="99"/>
    </row>
    <row r="332" spans="1:52" x14ac:dyDescent="0.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  <c r="AO332" s="99"/>
      <c r="AP332" s="99"/>
      <c r="AQ332" s="99"/>
      <c r="AR332" s="99"/>
      <c r="AS332" s="99"/>
      <c r="AT332" s="99"/>
      <c r="AU332" s="99"/>
      <c r="AV332" s="99"/>
      <c r="AW332" s="99"/>
      <c r="AX332" s="99"/>
      <c r="AY332" s="99"/>
      <c r="AZ332" s="99"/>
    </row>
    <row r="333" spans="1:52" x14ac:dyDescent="0.2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  <c r="AO333" s="99"/>
      <c r="AP333" s="99"/>
      <c r="AQ333" s="99"/>
      <c r="AR333" s="99"/>
      <c r="AS333" s="99"/>
      <c r="AT333" s="99"/>
      <c r="AU333" s="99"/>
      <c r="AV333" s="99"/>
      <c r="AW333" s="99"/>
      <c r="AX333" s="99"/>
      <c r="AY333" s="99"/>
      <c r="AZ333" s="99"/>
    </row>
    <row r="334" spans="1:52" x14ac:dyDescent="0.2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  <c r="AO334" s="99"/>
      <c r="AP334" s="99"/>
      <c r="AQ334" s="99"/>
      <c r="AR334" s="99"/>
      <c r="AS334" s="99"/>
      <c r="AT334" s="99"/>
      <c r="AU334" s="99"/>
      <c r="AV334" s="99"/>
      <c r="AW334" s="99"/>
      <c r="AX334" s="99"/>
      <c r="AY334" s="99"/>
      <c r="AZ334" s="99"/>
    </row>
    <row r="335" spans="1:52" x14ac:dyDescent="0.2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  <c r="AO335" s="99"/>
      <c r="AP335" s="99"/>
      <c r="AQ335" s="99"/>
      <c r="AR335" s="99"/>
      <c r="AS335" s="99"/>
      <c r="AT335" s="99"/>
      <c r="AU335" s="99"/>
      <c r="AV335" s="99"/>
      <c r="AW335" s="99"/>
      <c r="AX335" s="99"/>
      <c r="AY335" s="99"/>
      <c r="AZ335" s="99"/>
    </row>
    <row r="336" spans="1:52" x14ac:dyDescent="0.2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  <c r="AO336" s="99"/>
      <c r="AP336" s="99"/>
      <c r="AQ336" s="99"/>
      <c r="AR336" s="99"/>
      <c r="AS336" s="99"/>
      <c r="AT336" s="99"/>
      <c r="AU336" s="99"/>
      <c r="AV336" s="99"/>
      <c r="AW336" s="99"/>
      <c r="AX336" s="99"/>
      <c r="AY336" s="99"/>
      <c r="AZ336" s="99"/>
    </row>
    <row r="337" spans="1:52" x14ac:dyDescent="0.2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  <c r="AO337" s="99"/>
      <c r="AP337" s="99"/>
      <c r="AQ337" s="99"/>
      <c r="AR337" s="99"/>
      <c r="AS337" s="99"/>
      <c r="AT337" s="99"/>
      <c r="AU337" s="99"/>
      <c r="AV337" s="99"/>
      <c r="AW337" s="99"/>
      <c r="AX337" s="99"/>
      <c r="AY337" s="99"/>
      <c r="AZ337" s="99"/>
    </row>
    <row r="338" spans="1:52" x14ac:dyDescent="0.2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  <c r="AO338" s="99"/>
      <c r="AP338" s="99"/>
      <c r="AQ338" s="99"/>
      <c r="AR338" s="99"/>
      <c r="AS338" s="99"/>
      <c r="AT338" s="99"/>
      <c r="AU338" s="99"/>
      <c r="AV338" s="99"/>
      <c r="AW338" s="99"/>
      <c r="AX338" s="99"/>
      <c r="AY338" s="99"/>
      <c r="AZ338" s="99"/>
    </row>
    <row r="339" spans="1:52" x14ac:dyDescent="0.2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  <c r="AO339" s="99"/>
      <c r="AP339" s="99"/>
      <c r="AQ339" s="99"/>
      <c r="AR339" s="99"/>
      <c r="AS339" s="99"/>
      <c r="AT339" s="99"/>
      <c r="AU339" s="99"/>
      <c r="AV339" s="99"/>
      <c r="AW339" s="99"/>
      <c r="AX339" s="99"/>
      <c r="AY339" s="99"/>
      <c r="AZ339" s="99"/>
    </row>
    <row r="340" spans="1:52" x14ac:dyDescent="0.2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  <c r="AO340" s="99"/>
      <c r="AP340" s="99"/>
      <c r="AQ340" s="99"/>
      <c r="AR340" s="99"/>
      <c r="AS340" s="99"/>
      <c r="AT340" s="99"/>
      <c r="AU340" s="99"/>
      <c r="AV340" s="99"/>
      <c r="AW340" s="99"/>
      <c r="AX340" s="99"/>
      <c r="AY340" s="99"/>
      <c r="AZ340" s="99"/>
    </row>
    <row r="341" spans="1:52" x14ac:dyDescent="0.2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  <c r="AO341" s="99"/>
      <c r="AP341" s="99"/>
      <c r="AQ341" s="99"/>
      <c r="AR341" s="99"/>
      <c r="AS341" s="99"/>
      <c r="AT341" s="99"/>
      <c r="AU341" s="99"/>
      <c r="AV341" s="99"/>
      <c r="AW341" s="99"/>
      <c r="AX341" s="99"/>
      <c r="AY341" s="99"/>
      <c r="AZ341" s="99"/>
    </row>
    <row r="342" spans="1:52" x14ac:dyDescent="0.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  <c r="AO342" s="99"/>
      <c r="AP342" s="99"/>
      <c r="AQ342" s="99"/>
      <c r="AR342" s="99"/>
      <c r="AS342" s="99"/>
      <c r="AT342" s="99"/>
      <c r="AU342" s="99"/>
      <c r="AV342" s="99"/>
      <c r="AW342" s="99"/>
      <c r="AX342" s="99"/>
      <c r="AY342" s="99"/>
      <c r="AZ342" s="99"/>
    </row>
    <row r="343" spans="1:52" x14ac:dyDescent="0.2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  <c r="AO343" s="99"/>
      <c r="AP343" s="99"/>
      <c r="AQ343" s="99"/>
      <c r="AR343" s="99"/>
      <c r="AS343" s="99"/>
      <c r="AT343" s="99"/>
      <c r="AU343" s="99"/>
      <c r="AV343" s="99"/>
      <c r="AW343" s="99"/>
      <c r="AX343" s="99"/>
      <c r="AY343" s="99"/>
      <c r="AZ343" s="99"/>
    </row>
    <row r="344" spans="1:52" x14ac:dyDescent="0.2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  <c r="AO344" s="99"/>
      <c r="AP344" s="99"/>
      <c r="AQ344" s="99"/>
      <c r="AR344" s="99"/>
      <c r="AS344" s="99"/>
      <c r="AT344" s="99"/>
      <c r="AU344" s="99"/>
      <c r="AV344" s="99"/>
      <c r="AW344" s="99"/>
      <c r="AX344" s="99"/>
      <c r="AY344" s="99"/>
      <c r="AZ344" s="99"/>
    </row>
    <row r="345" spans="1:52" x14ac:dyDescent="0.2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  <c r="AO345" s="99"/>
      <c r="AP345" s="99"/>
      <c r="AQ345" s="99"/>
      <c r="AR345" s="99"/>
      <c r="AS345" s="99"/>
      <c r="AT345" s="99"/>
      <c r="AU345" s="99"/>
      <c r="AV345" s="99"/>
      <c r="AW345" s="99"/>
      <c r="AX345" s="99"/>
      <c r="AY345" s="99"/>
      <c r="AZ345" s="99"/>
    </row>
    <row r="346" spans="1:52" x14ac:dyDescent="0.2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  <c r="AO346" s="99"/>
      <c r="AP346" s="99"/>
      <c r="AQ346" s="99"/>
      <c r="AR346" s="99"/>
      <c r="AS346" s="99"/>
      <c r="AT346" s="99"/>
      <c r="AU346" s="99"/>
      <c r="AV346" s="99"/>
      <c r="AW346" s="99"/>
      <c r="AX346" s="99"/>
      <c r="AY346" s="99"/>
      <c r="AZ346" s="99"/>
    </row>
    <row r="347" spans="1:52" x14ac:dyDescent="0.2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  <c r="AO347" s="99"/>
      <c r="AP347" s="99"/>
      <c r="AQ347" s="99"/>
      <c r="AR347" s="99"/>
      <c r="AS347" s="99"/>
      <c r="AT347" s="99"/>
      <c r="AU347" s="99"/>
      <c r="AV347" s="99"/>
      <c r="AW347" s="99"/>
      <c r="AX347" s="99"/>
      <c r="AY347" s="99"/>
      <c r="AZ347" s="99"/>
    </row>
    <row r="348" spans="1:52" x14ac:dyDescent="0.2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</row>
    <row r="349" spans="1:52" x14ac:dyDescent="0.2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  <c r="AO349" s="99"/>
      <c r="AP349" s="99"/>
      <c r="AQ349" s="99"/>
      <c r="AR349" s="99"/>
      <c r="AS349" s="99"/>
      <c r="AT349" s="99"/>
      <c r="AU349" s="99"/>
      <c r="AV349" s="99"/>
      <c r="AW349" s="99"/>
      <c r="AX349" s="99"/>
      <c r="AY349" s="99"/>
      <c r="AZ349" s="99"/>
    </row>
    <row r="350" spans="1:52" x14ac:dyDescent="0.2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  <c r="AO350" s="99"/>
      <c r="AP350" s="99"/>
      <c r="AQ350" s="99"/>
      <c r="AR350" s="99"/>
      <c r="AS350" s="99"/>
      <c r="AT350" s="99"/>
      <c r="AU350" s="99"/>
      <c r="AV350" s="99"/>
      <c r="AW350" s="99"/>
      <c r="AX350" s="99"/>
      <c r="AY350" s="99"/>
      <c r="AZ350" s="99"/>
    </row>
    <row r="351" spans="1:52" x14ac:dyDescent="0.2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  <c r="AO351" s="99"/>
      <c r="AP351" s="99"/>
      <c r="AQ351" s="99"/>
      <c r="AR351" s="99"/>
      <c r="AS351" s="99"/>
      <c r="AT351" s="99"/>
      <c r="AU351" s="99"/>
      <c r="AV351" s="99"/>
      <c r="AW351" s="99"/>
      <c r="AX351" s="99"/>
      <c r="AY351" s="99"/>
      <c r="AZ351" s="99"/>
    </row>
    <row r="352" spans="1:52" x14ac:dyDescent="0.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  <c r="AO352" s="99"/>
      <c r="AP352" s="99"/>
      <c r="AQ352" s="99"/>
      <c r="AR352" s="99"/>
      <c r="AS352" s="99"/>
      <c r="AT352" s="99"/>
      <c r="AU352" s="99"/>
      <c r="AV352" s="99"/>
      <c r="AW352" s="99"/>
      <c r="AX352" s="99"/>
      <c r="AY352" s="99"/>
      <c r="AZ352" s="99"/>
    </row>
    <row r="353" spans="1:52" x14ac:dyDescent="0.2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  <c r="AO353" s="99"/>
      <c r="AP353" s="99"/>
      <c r="AQ353" s="99"/>
      <c r="AR353" s="99"/>
      <c r="AS353" s="99"/>
      <c r="AT353" s="99"/>
      <c r="AU353" s="99"/>
      <c r="AV353" s="99"/>
      <c r="AW353" s="99"/>
      <c r="AX353" s="99"/>
      <c r="AY353" s="99"/>
      <c r="AZ353" s="99"/>
    </row>
    <row r="354" spans="1:52" x14ac:dyDescent="0.2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  <c r="AO354" s="99"/>
      <c r="AP354" s="99"/>
      <c r="AQ354" s="99"/>
      <c r="AR354" s="99"/>
      <c r="AS354" s="99"/>
      <c r="AT354" s="99"/>
      <c r="AU354" s="99"/>
      <c r="AV354" s="99"/>
      <c r="AW354" s="99"/>
      <c r="AX354" s="99"/>
      <c r="AY354" s="99"/>
      <c r="AZ354" s="99"/>
    </row>
    <row r="355" spans="1:52" x14ac:dyDescent="0.2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  <c r="AO355" s="99"/>
      <c r="AP355" s="99"/>
      <c r="AQ355" s="99"/>
      <c r="AR355" s="99"/>
      <c r="AS355" s="99"/>
      <c r="AT355" s="99"/>
      <c r="AU355" s="99"/>
      <c r="AV355" s="99"/>
      <c r="AW355" s="99"/>
      <c r="AX355" s="99"/>
      <c r="AY355" s="99"/>
      <c r="AZ355" s="99"/>
    </row>
    <row r="356" spans="1:52" x14ac:dyDescent="0.2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99"/>
      <c r="AT356" s="99"/>
      <c r="AU356" s="99"/>
      <c r="AV356" s="99"/>
      <c r="AW356" s="99"/>
      <c r="AX356" s="99"/>
      <c r="AY356" s="99"/>
      <c r="AZ356" s="99"/>
    </row>
    <row r="357" spans="1:52" x14ac:dyDescent="0.2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99"/>
      <c r="AT357" s="99"/>
      <c r="AU357" s="99"/>
      <c r="AV357" s="99"/>
      <c r="AW357" s="99"/>
      <c r="AX357" s="99"/>
      <c r="AY357" s="99"/>
      <c r="AZ357" s="99"/>
    </row>
    <row r="358" spans="1:52" x14ac:dyDescent="0.2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99"/>
      <c r="AT358" s="99"/>
      <c r="AU358" s="99"/>
      <c r="AV358" s="99"/>
      <c r="AW358" s="99"/>
      <c r="AX358" s="99"/>
      <c r="AY358" s="99"/>
      <c r="AZ358" s="99"/>
    </row>
    <row r="359" spans="1:52" x14ac:dyDescent="0.2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99"/>
      <c r="AT359" s="99"/>
      <c r="AU359" s="99"/>
      <c r="AV359" s="99"/>
      <c r="AW359" s="99"/>
      <c r="AX359" s="99"/>
      <c r="AY359" s="99"/>
      <c r="AZ359" s="99"/>
    </row>
    <row r="360" spans="1:52" x14ac:dyDescent="0.2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99"/>
      <c r="AT360" s="99"/>
      <c r="AU360" s="99"/>
      <c r="AV360" s="99"/>
      <c r="AW360" s="99"/>
      <c r="AX360" s="99"/>
      <c r="AY360" s="99"/>
      <c r="AZ360" s="99"/>
    </row>
    <row r="361" spans="1:52" x14ac:dyDescent="0.2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  <c r="AO361" s="99"/>
      <c r="AP361" s="99"/>
      <c r="AQ361" s="99"/>
      <c r="AR361" s="99"/>
      <c r="AS361" s="99"/>
      <c r="AT361" s="99"/>
      <c r="AU361" s="99"/>
      <c r="AV361" s="99"/>
      <c r="AW361" s="99"/>
      <c r="AX361" s="99"/>
      <c r="AY361" s="99"/>
      <c r="AZ361" s="99"/>
    </row>
    <row r="362" spans="1:52" x14ac:dyDescent="0.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  <c r="AO362" s="99"/>
      <c r="AP362" s="99"/>
      <c r="AQ362" s="99"/>
      <c r="AR362" s="99"/>
      <c r="AS362" s="99"/>
      <c r="AT362" s="99"/>
      <c r="AU362" s="99"/>
      <c r="AV362" s="99"/>
      <c r="AW362" s="99"/>
      <c r="AX362" s="99"/>
      <c r="AY362" s="99"/>
      <c r="AZ362" s="99"/>
    </row>
    <row r="363" spans="1:52" x14ac:dyDescent="0.2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  <c r="AO363" s="99"/>
      <c r="AP363" s="99"/>
      <c r="AQ363" s="99"/>
      <c r="AR363" s="99"/>
      <c r="AS363" s="99"/>
      <c r="AT363" s="99"/>
      <c r="AU363" s="99"/>
      <c r="AV363" s="99"/>
      <c r="AW363" s="99"/>
      <c r="AX363" s="99"/>
      <c r="AY363" s="99"/>
      <c r="AZ363" s="99"/>
    </row>
    <row r="364" spans="1:52" x14ac:dyDescent="0.2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  <c r="AO364" s="99"/>
      <c r="AP364" s="99"/>
      <c r="AQ364" s="99"/>
      <c r="AR364" s="99"/>
      <c r="AS364" s="99"/>
      <c r="AT364" s="99"/>
      <c r="AU364" s="99"/>
      <c r="AV364" s="99"/>
      <c r="AW364" s="99"/>
      <c r="AX364" s="99"/>
      <c r="AY364" s="99"/>
      <c r="AZ364" s="99"/>
    </row>
    <row r="365" spans="1:52" x14ac:dyDescent="0.2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  <c r="AO365" s="99"/>
      <c r="AP365" s="99"/>
      <c r="AQ365" s="99"/>
      <c r="AR365" s="99"/>
      <c r="AS365" s="99"/>
      <c r="AT365" s="99"/>
      <c r="AU365" s="99"/>
      <c r="AV365" s="99"/>
      <c r="AW365" s="99"/>
      <c r="AX365" s="99"/>
      <c r="AY365" s="99"/>
      <c r="AZ365" s="99"/>
    </row>
    <row r="366" spans="1:52" x14ac:dyDescent="0.2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  <c r="AO366" s="99"/>
      <c r="AP366" s="99"/>
      <c r="AQ366" s="99"/>
      <c r="AR366" s="99"/>
      <c r="AS366" s="99"/>
      <c r="AT366" s="99"/>
      <c r="AU366" s="99"/>
      <c r="AV366" s="99"/>
      <c r="AW366" s="99"/>
      <c r="AX366" s="99"/>
      <c r="AY366" s="99"/>
      <c r="AZ366" s="99"/>
    </row>
    <row r="367" spans="1:52" x14ac:dyDescent="0.2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  <c r="AO367" s="99"/>
      <c r="AP367" s="99"/>
      <c r="AQ367" s="99"/>
      <c r="AR367" s="99"/>
      <c r="AS367" s="99"/>
      <c r="AT367" s="99"/>
      <c r="AU367" s="99"/>
      <c r="AV367" s="99"/>
      <c r="AW367" s="99"/>
      <c r="AX367" s="99"/>
      <c r="AY367" s="99"/>
      <c r="AZ367" s="99"/>
    </row>
    <row r="368" spans="1:52" x14ac:dyDescent="0.2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  <c r="AO368" s="99"/>
      <c r="AP368" s="99"/>
      <c r="AQ368" s="99"/>
      <c r="AR368" s="99"/>
      <c r="AS368" s="99"/>
      <c r="AT368" s="99"/>
      <c r="AU368" s="99"/>
      <c r="AV368" s="99"/>
      <c r="AW368" s="99"/>
      <c r="AX368" s="99"/>
      <c r="AY368" s="99"/>
      <c r="AZ368" s="99"/>
    </row>
    <row r="369" spans="1:52" x14ac:dyDescent="0.2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  <c r="AO369" s="99"/>
      <c r="AP369" s="99"/>
      <c r="AQ369" s="99"/>
      <c r="AR369" s="99"/>
      <c r="AS369" s="99"/>
      <c r="AT369" s="99"/>
      <c r="AU369" s="99"/>
      <c r="AV369" s="99"/>
      <c r="AW369" s="99"/>
      <c r="AX369" s="99"/>
      <c r="AY369" s="99"/>
      <c r="AZ369" s="99"/>
    </row>
    <row r="370" spans="1:52" x14ac:dyDescent="0.2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  <c r="AO370" s="99"/>
      <c r="AP370" s="99"/>
      <c r="AQ370" s="99"/>
      <c r="AR370" s="99"/>
      <c r="AS370" s="99"/>
      <c r="AT370" s="99"/>
      <c r="AU370" s="99"/>
      <c r="AV370" s="99"/>
      <c r="AW370" s="99"/>
      <c r="AX370" s="99"/>
      <c r="AY370" s="99"/>
      <c r="AZ370" s="99"/>
    </row>
    <row r="371" spans="1:52" x14ac:dyDescent="0.2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  <c r="AO371" s="99"/>
      <c r="AP371" s="99"/>
      <c r="AQ371" s="99"/>
      <c r="AR371" s="99"/>
      <c r="AS371" s="99"/>
      <c r="AT371" s="99"/>
      <c r="AU371" s="99"/>
      <c r="AV371" s="99"/>
      <c r="AW371" s="99"/>
      <c r="AX371" s="99"/>
      <c r="AY371" s="99"/>
      <c r="AZ371" s="99"/>
    </row>
    <row r="372" spans="1:52" x14ac:dyDescent="0.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  <c r="AO372" s="99"/>
      <c r="AP372" s="99"/>
      <c r="AQ372" s="99"/>
      <c r="AR372" s="99"/>
      <c r="AS372" s="99"/>
      <c r="AT372" s="99"/>
      <c r="AU372" s="99"/>
      <c r="AV372" s="99"/>
      <c r="AW372" s="99"/>
      <c r="AX372" s="99"/>
      <c r="AY372" s="99"/>
      <c r="AZ372" s="99"/>
    </row>
    <row r="373" spans="1:52" x14ac:dyDescent="0.2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  <c r="AO373" s="99"/>
      <c r="AP373" s="99"/>
      <c r="AQ373" s="99"/>
      <c r="AR373" s="99"/>
      <c r="AS373" s="99"/>
      <c r="AT373" s="99"/>
      <c r="AU373" s="99"/>
      <c r="AV373" s="99"/>
      <c r="AW373" s="99"/>
      <c r="AX373" s="99"/>
      <c r="AY373" s="99"/>
      <c r="AZ373" s="99"/>
    </row>
    <row r="374" spans="1:52" x14ac:dyDescent="0.2">
      <c r="A374" s="99"/>
      <c r="B374" s="99"/>
      <c r="C374" s="99"/>
      <c r="D374" s="99"/>
      <c r="E374" s="99"/>
      <c r="F374" s="99"/>
      <c r="G374" s="99"/>
      <c r="H374" s="99"/>
      <c r="I374" s="99"/>
      <c r="J374" s="99"/>
      <c r="K374" s="99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  <c r="AF374" s="99"/>
      <c r="AG374" s="99"/>
      <c r="AH374" s="99"/>
      <c r="AI374" s="99"/>
      <c r="AJ374" s="99"/>
      <c r="AK374" s="99"/>
      <c r="AL374" s="99"/>
      <c r="AM374" s="99"/>
      <c r="AN374" s="99"/>
      <c r="AO374" s="99"/>
      <c r="AP374" s="99"/>
      <c r="AQ374" s="99"/>
      <c r="AR374" s="99"/>
      <c r="AS374" s="99"/>
      <c r="AT374" s="99"/>
      <c r="AU374" s="99"/>
      <c r="AV374" s="99"/>
      <c r="AW374" s="99"/>
      <c r="AX374" s="99"/>
      <c r="AY374" s="99"/>
      <c r="AZ374" s="99"/>
    </row>
    <row r="375" spans="1:52" x14ac:dyDescent="0.2">
      <c r="A375" s="99"/>
      <c r="B375" s="99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  <c r="AF375" s="99"/>
      <c r="AG375" s="99"/>
      <c r="AH375" s="99"/>
      <c r="AI375" s="99"/>
      <c r="AJ375" s="99"/>
      <c r="AK375" s="99"/>
      <c r="AL375" s="99"/>
      <c r="AM375" s="99"/>
      <c r="AN375" s="99"/>
      <c r="AO375" s="99"/>
      <c r="AP375" s="99"/>
      <c r="AQ375" s="99"/>
      <c r="AR375" s="99"/>
      <c r="AS375" s="99"/>
      <c r="AT375" s="99"/>
      <c r="AU375" s="99"/>
      <c r="AV375" s="99"/>
      <c r="AW375" s="99"/>
      <c r="AX375" s="99"/>
      <c r="AY375" s="99"/>
      <c r="AZ375" s="99"/>
    </row>
    <row r="376" spans="1:52" x14ac:dyDescent="0.2">
      <c r="A376" s="99"/>
      <c r="B376" s="99"/>
      <c r="C376" s="99"/>
      <c r="D376" s="99"/>
      <c r="E376" s="99"/>
      <c r="F376" s="99"/>
      <c r="G376" s="99"/>
      <c r="H376" s="99"/>
      <c r="I376" s="99"/>
      <c r="J376" s="99"/>
      <c r="K376" s="99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  <c r="AF376" s="99"/>
      <c r="AG376" s="99"/>
      <c r="AH376" s="99"/>
      <c r="AI376" s="99"/>
      <c r="AJ376" s="99"/>
      <c r="AK376" s="99"/>
      <c r="AL376" s="99"/>
      <c r="AM376" s="99"/>
      <c r="AN376" s="99"/>
      <c r="AO376" s="99"/>
      <c r="AP376" s="99"/>
      <c r="AQ376" s="99"/>
      <c r="AR376" s="99"/>
      <c r="AS376" s="99"/>
      <c r="AT376" s="99"/>
      <c r="AU376" s="99"/>
      <c r="AV376" s="99"/>
      <c r="AW376" s="99"/>
      <c r="AX376" s="99"/>
      <c r="AY376" s="99"/>
      <c r="AZ376" s="99"/>
    </row>
    <row r="377" spans="1:52" x14ac:dyDescent="0.2">
      <c r="A377" s="99"/>
      <c r="B377" s="99"/>
      <c r="C377" s="99"/>
      <c r="D377" s="99"/>
      <c r="E377" s="99"/>
      <c r="F377" s="99"/>
      <c r="G377" s="99"/>
      <c r="H377" s="99"/>
      <c r="I377" s="99"/>
      <c r="J377" s="99"/>
      <c r="K377" s="99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  <c r="AF377" s="99"/>
      <c r="AG377" s="99"/>
      <c r="AH377" s="99"/>
      <c r="AI377" s="99"/>
      <c r="AJ377" s="99"/>
      <c r="AK377" s="99"/>
      <c r="AL377" s="99"/>
      <c r="AM377" s="99"/>
      <c r="AN377" s="99"/>
      <c r="AO377" s="99"/>
      <c r="AP377" s="99"/>
      <c r="AQ377" s="99"/>
      <c r="AR377" s="99"/>
      <c r="AS377" s="99"/>
      <c r="AT377" s="99"/>
      <c r="AU377" s="99"/>
      <c r="AV377" s="99"/>
      <c r="AW377" s="99"/>
      <c r="AX377" s="99"/>
      <c r="AY377" s="99"/>
      <c r="AZ377" s="99"/>
    </row>
    <row r="378" spans="1:52" x14ac:dyDescent="0.2">
      <c r="A378" s="99"/>
      <c r="B378" s="99"/>
      <c r="C378" s="99"/>
      <c r="D378" s="99"/>
      <c r="E378" s="99"/>
      <c r="F378" s="99"/>
      <c r="G378" s="99"/>
      <c r="H378" s="99"/>
      <c r="I378" s="99"/>
      <c r="J378" s="99"/>
      <c r="K378" s="99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  <c r="AF378" s="99"/>
      <c r="AG378" s="99"/>
      <c r="AH378" s="99"/>
      <c r="AI378" s="99"/>
      <c r="AJ378" s="99"/>
      <c r="AK378" s="99"/>
      <c r="AL378" s="99"/>
      <c r="AM378" s="99"/>
      <c r="AN378" s="99"/>
      <c r="AO378" s="99"/>
      <c r="AP378" s="99"/>
      <c r="AQ378" s="99"/>
      <c r="AR378" s="99"/>
      <c r="AS378" s="99"/>
      <c r="AT378" s="99"/>
      <c r="AU378" s="99"/>
      <c r="AV378" s="99"/>
      <c r="AW378" s="99"/>
      <c r="AX378" s="99"/>
      <c r="AY378" s="99"/>
      <c r="AZ378" s="99"/>
    </row>
    <row r="379" spans="1:52" x14ac:dyDescent="0.2">
      <c r="A379" s="99"/>
      <c r="B379" s="99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  <c r="AF379" s="99"/>
      <c r="AG379" s="99"/>
      <c r="AH379" s="99"/>
      <c r="AI379" s="99"/>
      <c r="AJ379" s="99"/>
      <c r="AK379" s="99"/>
      <c r="AL379" s="99"/>
      <c r="AM379" s="99"/>
      <c r="AN379" s="99"/>
      <c r="AO379" s="99"/>
      <c r="AP379" s="99"/>
      <c r="AQ379" s="99"/>
      <c r="AR379" s="99"/>
      <c r="AS379" s="99"/>
      <c r="AT379" s="99"/>
      <c r="AU379" s="99"/>
      <c r="AV379" s="99"/>
      <c r="AW379" s="99"/>
      <c r="AX379" s="99"/>
      <c r="AY379" s="99"/>
      <c r="AZ379" s="99"/>
    </row>
    <row r="380" spans="1:52" x14ac:dyDescent="0.2">
      <c r="A380" s="99"/>
      <c r="B380" s="99"/>
      <c r="C380" s="99"/>
      <c r="D380" s="99"/>
      <c r="E380" s="99"/>
      <c r="F380" s="99"/>
      <c r="G380" s="99"/>
      <c r="H380" s="99"/>
      <c r="I380" s="99"/>
      <c r="J380" s="99"/>
      <c r="K380" s="99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  <c r="AF380" s="99"/>
      <c r="AG380" s="99"/>
      <c r="AH380" s="99"/>
      <c r="AI380" s="99"/>
      <c r="AJ380" s="99"/>
      <c r="AK380" s="99"/>
      <c r="AL380" s="99"/>
      <c r="AM380" s="99"/>
      <c r="AN380" s="99"/>
      <c r="AO380" s="99"/>
      <c r="AP380" s="99"/>
      <c r="AQ380" s="99"/>
      <c r="AR380" s="99"/>
      <c r="AS380" s="99"/>
      <c r="AT380" s="99"/>
      <c r="AU380" s="99"/>
      <c r="AV380" s="99"/>
      <c r="AW380" s="99"/>
      <c r="AX380" s="99"/>
      <c r="AY380" s="99"/>
      <c r="AZ380" s="99"/>
    </row>
    <row r="381" spans="1:52" x14ac:dyDescent="0.2">
      <c r="A381" s="99"/>
      <c r="B381" s="99"/>
      <c r="C381" s="99"/>
      <c r="D381" s="99"/>
      <c r="E381" s="99"/>
      <c r="F381" s="99"/>
      <c r="G381" s="99"/>
      <c r="H381" s="99"/>
      <c r="I381" s="99"/>
      <c r="J381" s="99"/>
      <c r="K381" s="99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  <c r="AF381" s="99"/>
      <c r="AG381" s="99"/>
      <c r="AH381" s="99"/>
      <c r="AI381" s="99"/>
      <c r="AJ381" s="99"/>
      <c r="AK381" s="99"/>
      <c r="AL381" s="99"/>
      <c r="AM381" s="99"/>
      <c r="AN381" s="99"/>
      <c r="AO381" s="99"/>
      <c r="AP381" s="99"/>
      <c r="AQ381" s="99"/>
      <c r="AR381" s="99"/>
      <c r="AS381" s="99"/>
      <c r="AT381" s="99"/>
      <c r="AU381" s="99"/>
      <c r="AV381" s="99"/>
      <c r="AW381" s="99"/>
      <c r="AX381" s="99"/>
      <c r="AY381" s="99"/>
      <c r="AZ381" s="99"/>
    </row>
    <row r="382" spans="1:52" x14ac:dyDescent="0.2">
      <c r="A382" s="99"/>
      <c r="B382" s="99"/>
      <c r="C382" s="99"/>
      <c r="D382" s="99"/>
      <c r="E382" s="99"/>
      <c r="F382" s="99"/>
      <c r="G382" s="99"/>
      <c r="H382" s="99"/>
      <c r="I382" s="99"/>
      <c r="J382" s="99"/>
      <c r="K382" s="99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  <c r="AF382" s="99"/>
      <c r="AG382" s="99"/>
      <c r="AH382" s="99"/>
      <c r="AI382" s="99"/>
      <c r="AJ382" s="99"/>
      <c r="AK382" s="99"/>
      <c r="AL382" s="99"/>
      <c r="AM382" s="99"/>
      <c r="AN382" s="99"/>
      <c r="AO382" s="99"/>
      <c r="AP382" s="99"/>
      <c r="AQ382" s="99"/>
      <c r="AR382" s="99"/>
      <c r="AS382" s="99"/>
      <c r="AT382" s="99"/>
      <c r="AU382" s="99"/>
      <c r="AV382" s="99"/>
      <c r="AW382" s="99"/>
      <c r="AX382" s="99"/>
      <c r="AY382" s="99"/>
      <c r="AZ382" s="99"/>
    </row>
    <row r="383" spans="1:52" x14ac:dyDescent="0.2">
      <c r="A383" s="99"/>
      <c r="B383" s="99"/>
      <c r="C383" s="99"/>
      <c r="D383" s="99"/>
      <c r="E383" s="99"/>
      <c r="F383" s="99"/>
      <c r="G383" s="99"/>
      <c r="H383" s="99"/>
      <c r="I383" s="99"/>
      <c r="J383" s="99"/>
      <c r="K383" s="99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</row>
    <row r="384" spans="1:52" x14ac:dyDescent="0.2">
      <c r="A384" s="99"/>
      <c r="B384" s="99"/>
      <c r="C384" s="99"/>
      <c r="D384" s="99"/>
      <c r="E384" s="99"/>
      <c r="F384" s="99"/>
      <c r="G384" s="99"/>
      <c r="H384" s="99"/>
      <c r="I384" s="99"/>
      <c r="J384" s="99"/>
      <c r="K384" s="99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  <c r="AF384" s="99"/>
      <c r="AG384" s="99"/>
      <c r="AH384" s="99"/>
      <c r="AI384" s="99"/>
      <c r="AJ384" s="99"/>
      <c r="AK384" s="99"/>
      <c r="AL384" s="99"/>
      <c r="AM384" s="99"/>
      <c r="AN384" s="99"/>
      <c r="AO384" s="99"/>
      <c r="AP384" s="99"/>
      <c r="AQ384" s="99"/>
      <c r="AR384" s="99"/>
      <c r="AS384" s="99"/>
      <c r="AT384" s="99"/>
      <c r="AU384" s="99"/>
      <c r="AV384" s="99"/>
      <c r="AW384" s="99"/>
      <c r="AX384" s="99"/>
      <c r="AY384" s="99"/>
      <c r="AZ384" s="99"/>
    </row>
    <row r="385" spans="1:52" x14ac:dyDescent="0.2">
      <c r="A385" s="99"/>
      <c r="B385" s="99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  <c r="AF385" s="99"/>
      <c r="AG385" s="99"/>
      <c r="AH385" s="99"/>
      <c r="AI385" s="99"/>
      <c r="AJ385" s="99"/>
      <c r="AK385" s="99"/>
      <c r="AL385" s="99"/>
      <c r="AM385" s="99"/>
      <c r="AN385" s="99"/>
      <c r="AO385" s="99"/>
      <c r="AP385" s="99"/>
      <c r="AQ385" s="99"/>
      <c r="AR385" s="99"/>
      <c r="AS385" s="99"/>
      <c r="AT385" s="99"/>
      <c r="AU385" s="99"/>
      <c r="AV385" s="99"/>
      <c r="AW385" s="99"/>
      <c r="AX385" s="99"/>
      <c r="AY385" s="99"/>
      <c r="AZ385" s="99"/>
    </row>
    <row r="386" spans="1:52" x14ac:dyDescent="0.2">
      <c r="A386" s="99"/>
      <c r="B386" s="99"/>
      <c r="C386" s="99"/>
      <c r="D386" s="99"/>
      <c r="E386" s="99"/>
      <c r="F386" s="99"/>
      <c r="G386" s="99"/>
      <c r="H386" s="99"/>
      <c r="I386" s="99"/>
      <c r="J386" s="99"/>
      <c r="K386" s="99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  <c r="AF386" s="99"/>
      <c r="AG386" s="99"/>
      <c r="AH386" s="99"/>
      <c r="AI386" s="99"/>
      <c r="AJ386" s="99"/>
      <c r="AK386" s="99"/>
      <c r="AL386" s="99"/>
      <c r="AM386" s="99"/>
      <c r="AN386" s="99"/>
      <c r="AO386" s="99"/>
      <c r="AP386" s="99"/>
      <c r="AQ386" s="99"/>
      <c r="AR386" s="99"/>
      <c r="AS386" s="99"/>
      <c r="AT386" s="99"/>
      <c r="AU386" s="99"/>
      <c r="AV386" s="99"/>
      <c r="AW386" s="99"/>
      <c r="AX386" s="99"/>
      <c r="AY386" s="99"/>
      <c r="AZ386" s="99"/>
    </row>
    <row r="387" spans="1:52" x14ac:dyDescent="0.2">
      <c r="A387" s="99"/>
      <c r="B387" s="99"/>
      <c r="C387" s="99"/>
      <c r="D387" s="99"/>
      <c r="E387" s="99"/>
      <c r="F387" s="99"/>
      <c r="G387" s="99"/>
      <c r="H387" s="9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  <c r="AF387" s="99"/>
      <c r="AG387" s="99"/>
      <c r="AH387" s="99"/>
      <c r="AI387" s="99"/>
      <c r="AJ387" s="99"/>
      <c r="AK387" s="99"/>
      <c r="AL387" s="99"/>
      <c r="AM387" s="99"/>
      <c r="AN387" s="99"/>
      <c r="AO387" s="99"/>
      <c r="AP387" s="99"/>
      <c r="AQ387" s="99"/>
      <c r="AR387" s="99"/>
      <c r="AS387" s="99"/>
      <c r="AT387" s="99"/>
      <c r="AU387" s="99"/>
      <c r="AV387" s="99"/>
      <c r="AW387" s="99"/>
      <c r="AX387" s="99"/>
      <c r="AY387" s="99"/>
      <c r="AZ387" s="99"/>
    </row>
    <row r="388" spans="1:52" x14ac:dyDescent="0.2">
      <c r="A388" s="99"/>
      <c r="B388" s="99"/>
      <c r="C388" s="99"/>
      <c r="D388" s="99"/>
      <c r="E388" s="99"/>
      <c r="F388" s="99"/>
      <c r="G388" s="99"/>
      <c r="H388" s="99"/>
      <c r="I388" s="99"/>
      <c r="J388" s="99"/>
      <c r="K388" s="99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  <c r="AF388" s="99"/>
      <c r="AG388" s="99"/>
      <c r="AH388" s="99"/>
      <c r="AI388" s="99"/>
      <c r="AJ388" s="99"/>
      <c r="AK388" s="99"/>
      <c r="AL388" s="99"/>
      <c r="AM388" s="99"/>
      <c r="AN388" s="99"/>
      <c r="AO388" s="99"/>
      <c r="AP388" s="99"/>
      <c r="AQ388" s="99"/>
      <c r="AR388" s="99"/>
      <c r="AS388" s="99"/>
      <c r="AT388" s="99"/>
      <c r="AU388" s="99"/>
      <c r="AV388" s="99"/>
      <c r="AW388" s="99"/>
      <c r="AX388" s="99"/>
      <c r="AY388" s="99"/>
      <c r="AZ388" s="99"/>
    </row>
    <row r="389" spans="1:52" x14ac:dyDescent="0.2">
      <c r="A389" s="99"/>
      <c r="B389" s="99"/>
      <c r="C389" s="99"/>
      <c r="D389" s="99"/>
      <c r="E389" s="99"/>
      <c r="F389" s="99"/>
      <c r="G389" s="99"/>
      <c r="H389" s="99"/>
      <c r="I389" s="99"/>
      <c r="J389" s="99"/>
      <c r="K389" s="99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  <c r="AF389" s="99"/>
      <c r="AG389" s="99"/>
      <c r="AH389" s="99"/>
      <c r="AI389" s="99"/>
      <c r="AJ389" s="99"/>
      <c r="AK389" s="99"/>
      <c r="AL389" s="99"/>
      <c r="AM389" s="99"/>
      <c r="AN389" s="99"/>
      <c r="AO389" s="99"/>
      <c r="AP389" s="99"/>
      <c r="AQ389" s="99"/>
      <c r="AR389" s="99"/>
      <c r="AS389" s="99"/>
      <c r="AT389" s="99"/>
      <c r="AU389" s="99"/>
      <c r="AV389" s="99"/>
      <c r="AW389" s="99"/>
      <c r="AX389" s="99"/>
      <c r="AY389" s="99"/>
      <c r="AZ389" s="99"/>
    </row>
    <row r="390" spans="1:52" x14ac:dyDescent="0.2">
      <c r="A390" s="99"/>
      <c r="B390" s="99"/>
      <c r="C390" s="99"/>
      <c r="D390" s="99"/>
      <c r="E390" s="99"/>
      <c r="F390" s="99"/>
      <c r="G390" s="99"/>
      <c r="H390" s="99"/>
      <c r="I390" s="99"/>
      <c r="J390" s="99"/>
      <c r="K390" s="99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  <c r="AF390" s="99"/>
      <c r="AG390" s="99"/>
      <c r="AH390" s="99"/>
      <c r="AI390" s="99"/>
      <c r="AJ390" s="99"/>
      <c r="AK390" s="99"/>
      <c r="AL390" s="99"/>
      <c r="AM390" s="99"/>
      <c r="AN390" s="99"/>
      <c r="AO390" s="99"/>
      <c r="AP390" s="99"/>
      <c r="AQ390" s="99"/>
      <c r="AR390" s="99"/>
      <c r="AS390" s="99"/>
      <c r="AT390" s="99"/>
      <c r="AU390" s="99"/>
      <c r="AV390" s="99"/>
      <c r="AW390" s="99"/>
      <c r="AX390" s="99"/>
      <c r="AY390" s="99"/>
      <c r="AZ390" s="99"/>
    </row>
    <row r="391" spans="1:52" x14ac:dyDescent="0.2">
      <c r="A391" s="99"/>
      <c r="B391" s="99"/>
      <c r="C391" s="99"/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99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</row>
    <row r="392" spans="1:52" x14ac:dyDescent="0.2">
      <c r="A392" s="99"/>
      <c r="B392" s="99"/>
      <c r="C392" s="99"/>
      <c r="D392" s="99"/>
      <c r="E392" s="99"/>
      <c r="F392" s="99"/>
      <c r="G392" s="99"/>
      <c r="H392" s="99"/>
      <c r="I392" s="99"/>
      <c r="J392" s="99"/>
      <c r="K392" s="99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  <c r="AF392" s="99"/>
      <c r="AG392" s="99"/>
      <c r="AH392" s="99"/>
      <c r="AI392" s="99"/>
      <c r="AJ392" s="99"/>
      <c r="AK392" s="99"/>
      <c r="AL392" s="99"/>
      <c r="AM392" s="99"/>
      <c r="AN392" s="99"/>
      <c r="AO392" s="99"/>
      <c r="AP392" s="99"/>
      <c r="AQ392" s="99"/>
      <c r="AR392" s="99"/>
      <c r="AS392" s="99"/>
      <c r="AT392" s="99"/>
      <c r="AU392" s="99"/>
      <c r="AV392" s="99"/>
      <c r="AW392" s="99"/>
      <c r="AX392" s="99"/>
      <c r="AY392" s="99"/>
      <c r="AZ392" s="99"/>
    </row>
    <row r="393" spans="1:52" x14ac:dyDescent="0.2">
      <c r="A393" s="99"/>
      <c r="B393" s="99"/>
      <c r="C393" s="99"/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99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</row>
    <row r="394" spans="1:52" x14ac:dyDescent="0.2">
      <c r="A394" s="99"/>
      <c r="B394" s="99"/>
      <c r="C394" s="99"/>
      <c r="D394" s="99"/>
      <c r="E394" s="99"/>
      <c r="F394" s="99"/>
      <c r="G394" s="99"/>
      <c r="H394" s="99"/>
      <c r="I394" s="99"/>
      <c r="J394" s="99"/>
      <c r="K394" s="99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  <c r="AF394" s="99"/>
      <c r="AG394" s="99"/>
      <c r="AH394" s="99"/>
      <c r="AI394" s="99"/>
      <c r="AJ394" s="99"/>
      <c r="AK394" s="99"/>
      <c r="AL394" s="99"/>
      <c r="AM394" s="99"/>
      <c r="AN394" s="99"/>
      <c r="AO394" s="99"/>
      <c r="AP394" s="99"/>
      <c r="AQ394" s="99"/>
      <c r="AR394" s="99"/>
      <c r="AS394" s="99"/>
      <c r="AT394" s="99"/>
      <c r="AU394" s="99"/>
      <c r="AV394" s="99"/>
      <c r="AW394" s="99"/>
      <c r="AX394" s="99"/>
      <c r="AY394" s="99"/>
      <c r="AZ394" s="99"/>
    </row>
    <row r="395" spans="1:52" x14ac:dyDescent="0.2">
      <c r="A395" s="99"/>
      <c r="B395" s="99"/>
      <c r="C395" s="99"/>
      <c r="D395" s="99"/>
      <c r="E395" s="99"/>
      <c r="F395" s="99"/>
      <c r="G395" s="99"/>
      <c r="H395" s="99"/>
      <c r="I395" s="99"/>
      <c r="J395" s="99"/>
      <c r="K395" s="99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  <c r="AF395" s="99"/>
      <c r="AG395" s="99"/>
      <c r="AH395" s="99"/>
      <c r="AI395" s="99"/>
      <c r="AJ395" s="99"/>
      <c r="AK395" s="99"/>
      <c r="AL395" s="99"/>
      <c r="AM395" s="99"/>
      <c r="AN395" s="99"/>
      <c r="AO395" s="99"/>
      <c r="AP395" s="99"/>
      <c r="AQ395" s="99"/>
      <c r="AR395" s="99"/>
      <c r="AS395" s="99"/>
      <c r="AT395" s="99"/>
      <c r="AU395" s="99"/>
      <c r="AV395" s="99"/>
      <c r="AW395" s="99"/>
      <c r="AX395" s="99"/>
      <c r="AY395" s="99"/>
      <c r="AZ395" s="99"/>
    </row>
    <row r="396" spans="1:52" x14ac:dyDescent="0.2">
      <c r="A396" s="99"/>
      <c r="B396" s="99"/>
      <c r="C396" s="99"/>
      <c r="D396" s="99"/>
      <c r="E396" s="99"/>
      <c r="F396" s="99"/>
      <c r="G396" s="99"/>
      <c r="H396" s="99"/>
      <c r="I396" s="99"/>
      <c r="J396" s="99"/>
      <c r="K396" s="99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  <c r="AF396" s="99"/>
      <c r="AG396" s="99"/>
      <c r="AH396" s="99"/>
      <c r="AI396" s="99"/>
      <c r="AJ396" s="99"/>
      <c r="AK396" s="99"/>
      <c r="AL396" s="99"/>
      <c r="AM396" s="99"/>
      <c r="AN396" s="99"/>
      <c r="AO396" s="99"/>
      <c r="AP396" s="99"/>
      <c r="AQ396" s="99"/>
      <c r="AR396" s="99"/>
      <c r="AS396" s="99"/>
      <c r="AT396" s="99"/>
      <c r="AU396" s="99"/>
      <c r="AV396" s="99"/>
      <c r="AW396" s="99"/>
      <c r="AX396" s="99"/>
      <c r="AY396" s="99"/>
      <c r="AZ396" s="99"/>
    </row>
    <row r="397" spans="1:52" x14ac:dyDescent="0.2">
      <c r="A397" s="99"/>
      <c r="B397" s="99"/>
      <c r="C397" s="99"/>
      <c r="D397" s="99"/>
      <c r="E397" s="99"/>
      <c r="F397" s="99"/>
      <c r="G397" s="99"/>
      <c r="H397" s="99"/>
      <c r="I397" s="99"/>
      <c r="J397" s="99"/>
      <c r="K397" s="99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  <c r="AF397" s="99"/>
      <c r="AG397" s="99"/>
      <c r="AH397" s="99"/>
      <c r="AI397" s="99"/>
      <c r="AJ397" s="99"/>
      <c r="AK397" s="99"/>
      <c r="AL397" s="99"/>
      <c r="AM397" s="99"/>
      <c r="AN397" s="99"/>
      <c r="AO397" s="99"/>
      <c r="AP397" s="99"/>
      <c r="AQ397" s="99"/>
      <c r="AR397" s="99"/>
      <c r="AS397" s="99"/>
      <c r="AT397" s="99"/>
      <c r="AU397" s="99"/>
      <c r="AV397" s="99"/>
      <c r="AW397" s="99"/>
      <c r="AX397" s="99"/>
      <c r="AY397" s="99"/>
      <c r="AZ397" s="99"/>
    </row>
    <row r="398" spans="1:52" x14ac:dyDescent="0.2">
      <c r="A398" s="99"/>
      <c r="B398" s="99"/>
      <c r="C398" s="99"/>
      <c r="D398" s="99"/>
      <c r="E398" s="99"/>
      <c r="F398" s="99"/>
      <c r="G398" s="99"/>
      <c r="H398" s="99"/>
      <c r="I398" s="99"/>
      <c r="J398" s="99"/>
      <c r="K398" s="99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  <c r="AF398" s="99"/>
      <c r="AG398" s="99"/>
      <c r="AH398" s="99"/>
      <c r="AI398" s="99"/>
      <c r="AJ398" s="99"/>
      <c r="AK398" s="99"/>
      <c r="AL398" s="99"/>
      <c r="AM398" s="99"/>
      <c r="AN398" s="99"/>
      <c r="AO398" s="99"/>
      <c r="AP398" s="99"/>
      <c r="AQ398" s="99"/>
      <c r="AR398" s="99"/>
      <c r="AS398" s="99"/>
      <c r="AT398" s="99"/>
      <c r="AU398" s="99"/>
      <c r="AV398" s="99"/>
      <c r="AW398" s="99"/>
      <c r="AX398" s="99"/>
      <c r="AY398" s="99"/>
      <c r="AZ398" s="99"/>
    </row>
    <row r="399" spans="1:52" x14ac:dyDescent="0.2">
      <c r="A399" s="99"/>
      <c r="B399" s="99"/>
      <c r="C399" s="99"/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99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</row>
    <row r="400" spans="1:52" x14ac:dyDescent="0.2">
      <c r="A400" s="99"/>
      <c r="B400" s="99"/>
      <c r="C400" s="99"/>
      <c r="D400" s="99"/>
      <c r="E400" s="99"/>
      <c r="F400" s="99"/>
      <c r="G400" s="99"/>
      <c r="H400" s="99"/>
      <c r="I400" s="99"/>
      <c r="J400" s="99"/>
      <c r="K400" s="99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  <c r="AF400" s="99"/>
      <c r="AG400" s="99"/>
      <c r="AH400" s="99"/>
      <c r="AI400" s="99"/>
      <c r="AJ400" s="99"/>
      <c r="AK400" s="99"/>
      <c r="AL400" s="99"/>
      <c r="AM400" s="99"/>
      <c r="AN400" s="99"/>
      <c r="AO400" s="99"/>
      <c r="AP400" s="99"/>
      <c r="AQ400" s="99"/>
      <c r="AR400" s="99"/>
      <c r="AS400" s="99"/>
      <c r="AT400" s="99"/>
      <c r="AU400" s="99"/>
      <c r="AV400" s="99"/>
      <c r="AW400" s="99"/>
      <c r="AX400" s="99"/>
      <c r="AY400" s="99"/>
      <c r="AZ400" s="99"/>
    </row>
    <row r="401" spans="1:52" x14ac:dyDescent="0.2">
      <c r="A401" s="99"/>
      <c r="B401" s="99"/>
      <c r="C401" s="99"/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99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</row>
    <row r="402" spans="1:52" x14ac:dyDescent="0.2">
      <c r="A402" s="99"/>
      <c r="B402" s="99"/>
      <c r="C402" s="99"/>
      <c r="D402" s="99"/>
      <c r="E402" s="99"/>
      <c r="F402" s="99"/>
      <c r="G402" s="99"/>
      <c r="H402" s="99"/>
      <c r="I402" s="99"/>
      <c r="J402" s="99"/>
      <c r="K402" s="99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  <c r="AF402" s="99"/>
      <c r="AG402" s="99"/>
      <c r="AH402" s="99"/>
      <c r="AI402" s="99"/>
      <c r="AJ402" s="99"/>
      <c r="AK402" s="99"/>
      <c r="AL402" s="99"/>
      <c r="AM402" s="99"/>
      <c r="AN402" s="99"/>
      <c r="AO402" s="99"/>
      <c r="AP402" s="99"/>
      <c r="AQ402" s="99"/>
      <c r="AR402" s="99"/>
      <c r="AS402" s="99"/>
      <c r="AT402" s="99"/>
      <c r="AU402" s="99"/>
      <c r="AV402" s="99"/>
      <c r="AW402" s="99"/>
      <c r="AX402" s="99"/>
      <c r="AY402" s="99"/>
      <c r="AZ402" s="99"/>
    </row>
    <row r="403" spans="1:52" x14ac:dyDescent="0.2">
      <c r="A403" s="99"/>
      <c r="B403" s="99"/>
      <c r="C403" s="99"/>
      <c r="D403" s="99"/>
      <c r="E403" s="99"/>
      <c r="F403" s="99"/>
      <c r="G403" s="99"/>
      <c r="H403" s="99"/>
      <c r="I403" s="99"/>
      <c r="J403" s="99"/>
      <c r="K403" s="99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  <c r="AF403" s="99"/>
      <c r="AG403" s="99"/>
      <c r="AH403" s="99"/>
      <c r="AI403" s="99"/>
      <c r="AJ403" s="99"/>
      <c r="AK403" s="99"/>
      <c r="AL403" s="99"/>
      <c r="AM403" s="99"/>
      <c r="AN403" s="99"/>
      <c r="AO403" s="99"/>
      <c r="AP403" s="99"/>
      <c r="AQ403" s="99"/>
      <c r="AR403" s="99"/>
      <c r="AS403" s="99"/>
      <c r="AT403" s="99"/>
      <c r="AU403" s="99"/>
      <c r="AV403" s="99"/>
      <c r="AW403" s="99"/>
      <c r="AX403" s="99"/>
      <c r="AY403" s="99"/>
      <c r="AZ403" s="99"/>
    </row>
    <row r="404" spans="1:52" x14ac:dyDescent="0.2">
      <c r="A404" s="99"/>
      <c r="B404" s="99"/>
      <c r="C404" s="99"/>
      <c r="D404" s="99"/>
      <c r="E404" s="99"/>
      <c r="F404" s="99"/>
      <c r="G404" s="99"/>
      <c r="H404" s="99"/>
      <c r="I404" s="99"/>
      <c r="J404" s="99"/>
      <c r="K404" s="99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  <c r="AF404" s="99"/>
      <c r="AG404" s="99"/>
      <c r="AH404" s="99"/>
      <c r="AI404" s="99"/>
      <c r="AJ404" s="99"/>
      <c r="AK404" s="99"/>
      <c r="AL404" s="99"/>
      <c r="AM404" s="99"/>
      <c r="AN404" s="99"/>
      <c r="AO404" s="99"/>
      <c r="AP404" s="99"/>
      <c r="AQ404" s="99"/>
      <c r="AR404" s="99"/>
      <c r="AS404" s="99"/>
      <c r="AT404" s="99"/>
      <c r="AU404" s="99"/>
      <c r="AV404" s="99"/>
      <c r="AW404" s="99"/>
      <c r="AX404" s="99"/>
      <c r="AY404" s="99"/>
      <c r="AZ404" s="99"/>
    </row>
    <row r="405" spans="1:52" x14ac:dyDescent="0.2">
      <c r="A405" s="99"/>
      <c r="B405" s="99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  <c r="AF405" s="99"/>
      <c r="AG405" s="99"/>
      <c r="AH405" s="99"/>
      <c r="AI405" s="99"/>
      <c r="AJ405" s="99"/>
      <c r="AK405" s="99"/>
      <c r="AL405" s="99"/>
      <c r="AM405" s="99"/>
      <c r="AN405" s="99"/>
      <c r="AO405" s="99"/>
      <c r="AP405" s="99"/>
      <c r="AQ405" s="99"/>
      <c r="AR405" s="99"/>
      <c r="AS405" s="99"/>
      <c r="AT405" s="99"/>
      <c r="AU405" s="99"/>
      <c r="AV405" s="99"/>
      <c r="AW405" s="99"/>
      <c r="AX405" s="99"/>
      <c r="AY405" s="99"/>
      <c r="AZ405" s="99"/>
    </row>
    <row r="406" spans="1:52" x14ac:dyDescent="0.2">
      <c r="A406" s="99"/>
      <c r="B406" s="99"/>
      <c r="C406" s="99"/>
      <c r="D406" s="99"/>
      <c r="E406" s="99"/>
      <c r="F406" s="99"/>
      <c r="G406" s="99"/>
      <c r="H406" s="99"/>
      <c r="I406" s="99"/>
      <c r="J406" s="99"/>
      <c r="K406" s="99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  <c r="AF406" s="99"/>
      <c r="AG406" s="99"/>
      <c r="AH406" s="99"/>
      <c r="AI406" s="99"/>
      <c r="AJ406" s="99"/>
      <c r="AK406" s="99"/>
      <c r="AL406" s="99"/>
      <c r="AM406" s="99"/>
      <c r="AN406" s="99"/>
      <c r="AO406" s="99"/>
      <c r="AP406" s="99"/>
      <c r="AQ406" s="99"/>
      <c r="AR406" s="99"/>
      <c r="AS406" s="99"/>
      <c r="AT406" s="99"/>
      <c r="AU406" s="99"/>
      <c r="AV406" s="99"/>
      <c r="AW406" s="99"/>
      <c r="AX406" s="99"/>
      <c r="AY406" s="99"/>
      <c r="AZ406" s="99"/>
    </row>
    <row r="407" spans="1:52" x14ac:dyDescent="0.2">
      <c r="A407" s="99"/>
      <c r="B407" s="99"/>
      <c r="C407" s="99"/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99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</row>
    <row r="408" spans="1:52" x14ac:dyDescent="0.2">
      <c r="A408" s="99"/>
      <c r="B408" s="99"/>
      <c r="C408" s="99"/>
      <c r="D408" s="99"/>
      <c r="E408" s="99"/>
      <c r="F408" s="99"/>
      <c r="G408" s="99"/>
      <c r="H408" s="99"/>
      <c r="I408" s="99"/>
      <c r="J408" s="99"/>
      <c r="K408" s="99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  <c r="AF408" s="99"/>
      <c r="AG408" s="99"/>
      <c r="AH408" s="99"/>
      <c r="AI408" s="99"/>
      <c r="AJ408" s="99"/>
      <c r="AK408" s="99"/>
      <c r="AL408" s="99"/>
      <c r="AM408" s="99"/>
      <c r="AN408" s="99"/>
      <c r="AO408" s="99"/>
      <c r="AP408" s="99"/>
      <c r="AQ408" s="99"/>
      <c r="AR408" s="99"/>
      <c r="AS408" s="99"/>
      <c r="AT408" s="99"/>
      <c r="AU408" s="99"/>
      <c r="AV408" s="99"/>
      <c r="AW408" s="99"/>
      <c r="AX408" s="99"/>
      <c r="AY408" s="99"/>
      <c r="AZ408" s="99"/>
    </row>
    <row r="409" spans="1:52" x14ac:dyDescent="0.2">
      <c r="A409" s="99"/>
      <c r="B409" s="99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99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</row>
    <row r="410" spans="1:52" x14ac:dyDescent="0.2">
      <c r="A410" s="99"/>
      <c r="B410" s="99"/>
      <c r="C410" s="99"/>
      <c r="D410" s="99"/>
      <c r="E410" s="99"/>
      <c r="F410" s="99"/>
      <c r="G410" s="99"/>
      <c r="H410" s="99"/>
      <c r="I410" s="99"/>
      <c r="J410" s="99"/>
      <c r="K410" s="99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  <c r="AF410" s="99"/>
      <c r="AG410" s="99"/>
      <c r="AH410" s="99"/>
      <c r="AI410" s="99"/>
      <c r="AJ410" s="99"/>
      <c r="AK410" s="99"/>
      <c r="AL410" s="99"/>
      <c r="AM410" s="99"/>
      <c r="AN410" s="99"/>
      <c r="AO410" s="99"/>
      <c r="AP410" s="99"/>
      <c r="AQ410" s="99"/>
      <c r="AR410" s="99"/>
      <c r="AS410" s="99"/>
      <c r="AT410" s="99"/>
      <c r="AU410" s="99"/>
      <c r="AV410" s="99"/>
      <c r="AW410" s="99"/>
      <c r="AX410" s="99"/>
      <c r="AY410" s="99"/>
      <c r="AZ410" s="99"/>
    </row>
    <row r="411" spans="1:52" x14ac:dyDescent="0.2">
      <c r="A411" s="99"/>
      <c r="B411" s="99"/>
      <c r="C411" s="99"/>
      <c r="D411" s="99"/>
      <c r="E411" s="99"/>
      <c r="F411" s="99"/>
      <c r="G411" s="99"/>
      <c r="H411" s="99"/>
      <c r="I411" s="99"/>
      <c r="J411" s="99"/>
      <c r="K411" s="99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  <c r="AF411" s="99"/>
      <c r="AG411" s="99"/>
      <c r="AH411" s="99"/>
      <c r="AI411" s="99"/>
      <c r="AJ411" s="99"/>
      <c r="AK411" s="99"/>
      <c r="AL411" s="99"/>
      <c r="AM411" s="99"/>
      <c r="AN411" s="99"/>
      <c r="AO411" s="99"/>
      <c r="AP411" s="99"/>
      <c r="AQ411" s="99"/>
      <c r="AR411" s="99"/>
      <c r="AS411" s="99"/>
      <c r="AT411" s="99"/>
      <c r="AU411" s="99"/>
      <c r="AV411" s="99"/>
      <c r="AW411" s="99"/>
      <c r="AX411" s="99"/>
      <c r="AY411" s="99"/>
      <c r="AZ411" s="99"/>
    </row>
    <row r="412" spans="1:52" x14ac:dyDescent="0.2">
      <c r="A412" s="99"/>
      <c r="B412" s="99"/>
      <c r="C412" s="99"/>
      <c r="D412" s="99"/>
      <c r="E412" s="99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99"/>
      <c r="AT412" s="99"/>
      <c r="AU412" s="99"/>
      <c r="AV412" s="99"/>
      <c r="AW412" s="99"/>
      <c r="AX412" s="99"/>
      <c r="AY412" s="99"/>
      <c r="AZ412" s="99"/>
    </row>
    <row r="413" spans="1:52" x14ac:dyDescent="0.2">
      <c r="A413" s="99"/>
      <c r="B413" s="99"/>
      <c r="C413" s="99"/>
      <c r="D413" s="99"/>
      <c r="E413" s="99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99"/>
      <c r="AT413" s="99"/>
      <c r="AU413" s="99"/>
      <c r="AV413" s="99"/>
      <c r="AW413" s="99"/>
      <c r="AX413" s="99"/>
      <c r="AY413" s="99"/>
      <c r="AZ413" s="99"/>
    </row>
    <row r="414" spans="1:52" x14ac:dyDescent="0.2">
      <c r="A414" s="99"/>
      <c r="B414" s="99"/>
      <c r="C414" s="99"/>
      <c r="D414" s="99"/>
      <c r="E414" s="99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99"/>
      <c r="AT414" s="99"/>
      <c r="AU414" s="99"/>
      <c r="AV414" s="99"/>
      <c r="AW414" s="99"/>
      <c r="AX414" s="99"/>
      <c r="AY414" s="99"/>
      <c r="AZ414" s="99"/>
    </row>
    <row r="415" spans="1:52" x14ac:dyDescent="0.2">
      <c r="A415" s="99"/>
      <c r="B415" s="99"/>
      <c r="C415" s="99"/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</row>
    <row r="416" spans="1:52" x14ac:dyDescent="0.2">
      <c r="A416" s="99"/>
      <c r="B416" s="99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99"/>
      <c r="AT416" s="99"/>
      <c r="AU416" s="99"/>
      <c r="AV416" s="99"/>
      <c r="AW416" s="99"/>
      <c r="AX416" s="99"/>
      <c r="AY416" s="99"/>
      <c r="AZ416" s="99"/>
    </row>
    <row r="417" spans="1:52" x14ac:dyDescent="0.2">
      <c r="A417" s="99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99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</row>
    <row r="418" spans="1:52" x14ac:dyDescent="0.2">
      <c r="A418" s="99"/>
      <c r="B418" s="99"/>
      <c r="C418" s="99"/>
      <c r="D418" s="99"/>
      <c r="E418" s="99"/>
      <c r="F418" s="99"/>
      <c r="G418" s="99"/>
      <c r="H418" s="99"/>
      <c r="I418" s="99"/>
      <c r="J418" s="99"/>
      <c r="K418" s="99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</row>
    <row r="419" spans="1:52" x14ac:dyDescent="0.2">
      <c r="A419" s="99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  <c r="AF419" s="99"/>
      <c r="AG419" s="99"/>
      <c r="AH419" s="99"/>
      <c r="AI419" s="99"/>
      <c r="AJ419" s="99"/>
      <c r="AK419" s="99"/>
      <c r="AL419" s="99"/>
      <c r="AM419" s="99"/>
      <c r="AN419" s="99"/>
      <c r="AO419" s="99"/>
      <c r="AP419" s="99"/>
      <c r="AQ419" s="99"/>
      <c r="AR419" s="99"/>
      <c r="AS419" s="99"/>
      <c r="AT419" s="99"/>
      <c r="AU419" s="99"/>
      <c r="AV419" s="99"/>
      <c r="AW419" s="99"/>
      <c r="AX419" s="99"/>
      <c r="AY419" s="99"/>
      <c r="AZ419" s="99"/>
    </row>
    <row r="420" spans="1:52" x14ac:dyDescent="0.2">
      <c r="A420" s="99"/>
      <c r="B420" s="99"/>
      <c r="C420" s="99"/>
      <c r="D420" s="99"/>
      <c r="E420" s="99"/>
      <c r="F420" s="99"/>
      <c r="G420" s="99"/>
      <c r="H420" s="99"/>
      <c r="I420" s="99"/>
      <c r="J420" s="99"/>
      <c r="K420" s="99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  <c r="AF420" s="99"/>
      <c r="AG420" s="99"/>
      <c r="AH420" s="99"/>
      <c r="AI420" s="99"/>
      <c r="AJ420" s="99"/>
      <c r="AK420" s="99"/>
      <c r="AL420" s="99"/>
      <c r="AM420" s="99"/>
      <c r="AN420" s="99"/>
      <c r="AO420" s="99"/>
      <c r="AP420" s="99"/>
      <c r="AQ420" s="99"/>
      <c r="AR420" s="99"/>
      <c r="AS420" s="99"/>
      <c r="AT420" s="99"/>
      <c r="AU420" s="99"/>
      <c r="AV420" s="99"/>
      <c r="AW420" s="99"/>
      <c r="AX420" s="99"/>
      <c r="AY420" s="99"/>
      <c r="AZ420" s="99"/>
    </row>
    <row r="421" spans="1:52" x14ac:dyDescent="0.2">
      <c r="A421" s="99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  <c r="AF421" s="99"/>
      <c r="AG421" s="99"/>
      <c r="AH421" s="99"/>
      <c r="AI421" s="99"/>
      <c r="AJ421" s="99"/>
      <c r="AK421" s="99"/>
      <c r="AL421" s="99"/>
      <c r="AM421" s="99"/>
      <c r="AN421" s="99"/>
      <c r="AO421" s="99"/>
      <c r="AP421" s="99"/>
      <c r="AQ421" s="99"/>
      <c r="AR421" s="99"/>
      <c r="AS421" s="99"/>
      <c r="AT421" s="99"/>
      <c r="AU421" s="99"/>
      <c r="AV421" s="99"/>
      <c r="AW421" s="99"/>
      <c r="AX421" s="99"/>
      <c r="AY421" s="99"/>
      <c r="AZ421" s="99"/>
    </row>
    <row r="422" spans="1:52" x14ac:dyDescent="0.2">
      <c r="A422" s="99"/>
      <c r="B422" s="99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  <c r="AF422" s="99"/>
      <c r="AG422" s="99"/>
      <c r="AH422" s="99"/>
      <c r="AI422" s="99"/>
      <c r="AJ422" s="99"/>
      <c r="AK422" s="99"/>
      <c r="AL422" s="99"/>
      <c r="AM422" s="99"/>
      <c r="AN422" s="99"/>
      <c r="AO422" s="99"/>
      <c r="AP422" s="99"/>
      <c r="AQ422" s="99"/>
      <c r="AR422" s="99"/>
      <c r="AS422" s="99"/>
      <c r="AT422" s="99"/>
      <c r="AU422" s="99"/>
      <c r="AV422" s="99"/>
      <c r="AW422" s="99"/>
      <c r="AX422" s="99"/>
      <c r="AY422" s="99"/>
      <c r="AZ422" s="99"/>
    </row>
    <row r="423" spans="1:52" x14ac:dyDescent="0.2">
      <c r="A423" s="99"/>
      <c r="B423" s="99"/>
      <c r="C423" s="99"/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99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</row>
    <row r="424" spans="1:52" x14ac:dyDescent="0.2">
      <c r="A424" s="99"/>
      <c r="B424" s="99"/>
      <c r="C424" s="99"/>
      <c r="D424" s="99"/>
      <c r="E424" s="99"/>
      <c r="F424" s="99"/>
      <c r="G424" s="99"/>
      <c r="H424" s="99"/>
      <c r="I424" s="99"/>
      <c r="J424" s="99"/>
      <c r="K424" s="99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  <c r="AF424" s="99"/>
      <c r="AG424" s="99"/>
      <c r="AH424" s="99"/>
      <c r="AI424" s="99"/>
      <c r="AJ424" s="99"/>
      <c r="AK424" s="99"/>
      <c r="AL424" s="99"/>
      <c r="AM424" s="99"/>
      <c r="AN424" s="99"/>
      <c r="AO424" s="99"/>
      <c r="AP424" s="99"/>
      <c r="AQ424" s="99"/>
      <c r="AR424" s="99"/>
      <c r="AS424" s="99"/>
      <c r="AT424" s="99"/>
      <c r="AU424" s="99"/>
      <c r="AV424" s="99"/>
      <c r="AW424" s="99"/>
      <c r="AX424" s="99"/>
      <c r="AY424" s="99"/>
      <c r="AZ424" s="99"/>
    </row>
    <row r="425" spans="1:52" x14ac:dyDescent="0.2">
      <c r="A425" s="99"/>
      <c r="B425" s="99"/>
      <c r="C425" s="99"/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99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</row>
    <row r="426" spans="1:52" x14ac:dyDescent="0.2">
      <c r="A426" s="99"/>
      <c r="B426" s="99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99"/>
      <c r="AT426" s="99"/>
      <c r="AU426" s="99"/>
      <c r="AV426" s="99"/>
      <c r="AW426" s="99"/>
      <c r="AX426" s="99"/>
      <c r="AY426" s="99"/>
      <c r="AZ426" s="99"/>
    </row>
    <row r="427" spans="1:52" x14ac:dyDescent="0.2">
      <c r="A427" s="99"/>
      <c r="B427" s="99"/>
      <c r="C427" s="99"/>
      <c r="D427" s="99"/>
      <c r="E427" s="99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99"/>
      <c r="AT427" s="99"/>
      <c r="AU427" s="99"/>
      <c r="AV427" s="99"/>
      <c r="AW427" s="99"/>
      <c r="AX427" s="99"/>
      <c r="AY427" s="99"/>
      <c r="AZ427" s="99"/>
    </row>
    <row r="428" spans="1:52" x14ac:dyDescent="0.2">
      <c r="A428" s="99"/>
      <c r="B428" s="99"/>
      <c r="C428" s="99"/>
      <c r="D428" s="99"/>
      <c r="E428" s="99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99"/>
      <c r="AT428" s="99"/>
      <c r="AU428" s="99"/>
      <c r="AV428" s="99"/>
      <c r="AW428" s="99"/>
      <c r="AX428" s="99"/>
      <c r="AY428" s="99"/>
      <c r="AZ428" s="99"/>
    </row>
    <row r="429" spans="1:52" x14ac:dyDescent="0.2">
      <c r="A429" s="99"/>
      <c r="B429" s="99"/>
      <c r="C429" s="99"/>
      <c r="D429" s="99"/>
      <c r="E429" s="99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99"/>
      <c r="AT429" s="99"/>
      <c r="AU429" s="99"/>
      <c r="AV429" s="99"/>
      <c r="AW429" s="99"/>
      <c r="AX429" s="99"/>
      <c r="AY429" s="99"/>
      <c r="AZ429" s="99"/>
    </row>
    <row r="430" spans="1:52" x14ac:dyDescent="0.2">
      <c r="A430" s="99"/>
      <c r="B430" s="99"/>
      <c r="C430" s="99"/>
      <c r="D430" s="99"/>
      <c r="E430" s="99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99"/>
      <c r="AT430" s="99"/>
      <c r="AU430" s="99"/>
      <c r="AV430" s="99"/>
      <c r="AW430" s="99"/>
      <c r="AX430" s="99"/>
      <c r="AY430" s="99"/>
      <c r="AZ430" s="99"/>
    </row>
    <row r="431" spans="1:52" x14ac:dyDescent="0.2">
      <c r="A431" s="99"/>
      <c r="B431" s="99"/>
      <c r="C431" s="99"/>
      <c r="D431" s="99"/>
      <c r="E431" s="99"/>
      <c r="F431" s="99"/>
      <c r="G431" s="99"/>
      <c r="H431" s="99"/>
      <c r="I431" s="99"/>
      <c r="J431" s="99"/>
      <c r="K431" s="99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  <c r="AF431" s="99"/>
      <c r="AG431" s="99"/>
      <c r="AH431" s="99"/>
      <c r="AI431" s="99"/>
      <c r="AJ431" s="99"/>
      <c r="AK431" s="99"/>
      <c r="AL431" s="99"/>
      <c r="AM431" s="99"/>
      <c r="AN431" s="99"/>
      <c r="AO431" s="99"/>
      <c r="AP431" s="99"/>
      <c r="AQ431" s="99"/>
      <c r="AR431" s="99"/>
      <c r="AS431" s="99"/>
      <c r="AT431" s="99"/>
      <c r="AU431" s="99"/>
      <c r="AV431" s="99"/>
      <c r="AW431" s="99"/>
      <c r="AX431" s="99"/>
      <c r="AY431" s="99"/>
      <c r="AZ431" s="99"/>
    </row>
    <row r="432" spans="1:52" x14ac:dyDescent="0.2">
      <c r="A432" s="99"/>
      <c r="B432" s="99"/>
      <c r="C432" s="99"/>
      <c r="D432" s="99"/>
      <c r="E432" s="99"/>
      <c r="F432" s="99"/>
      <c r="G432" s="99"/>
      <c r="H432" s="99"/>
      <c r="I432" s="99"/>
      <c r="J432" s="99"/>
      <c r="K432" s="99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  <c r="AF432" s="99"/>
      <c r="AG432" s="99"/>
      <c r="AH432" s="99"/>
      <c r="AI432" s="99"/>
      <c r="AJ432" s="99"/>
      <c r="AK432" s="99"/>
      <c r="AL432" s="99"/>
      <c r="AM432" s="99"/>
      <c r="AN432" s="99"/>
      <c r="AO432" s="99"/>
      <c r="AP432" s="99"/>
      <c r="AQ432" s="99"/>
      <c r="AR432" s="99"/>
      <c r="AS432" s="99"/>
      <c r="AT432" s="99"/>
      <c r="AU432" s="99"/>
      <c r="AV432" s="99"/>
      <c r="AW432" s="99"/>
      <c r="AX432" s="99"/>
      <c r="AY432" s="99"/>
      <c r="AZ432" s="99"/>
    </row>
    <row r="433" spans="1:52" x14ac:dyDescent="0.2">
      <c r="A433" s="99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  <c r="AF433" s="99"/>
      <c r="AG433" s="99"/>
      <c r="AH433" s="99"/>
      <c r="AI433" s="99"/>
      <c r="AJ433" s="99"/>
      <c r="AK433" s="99"/>
      <c r="AL433" s="99"/>
      <c r="AM433" s="99"/>
      <c r="AN433" s="99"/>
      <c r="AO433" s="99"/>
      <c r="AP433" s="99"/>
      <c r="AQ433" s="99"/>
      <c r="AR433" s="99"/>
      <c r="AS433" s="99"/>
      <c r="AT433" s="99"/>
      <c r="AU433" s="99"/>
      <c r="AV433" s="99"/>
      <c r="AW433" s="99"/>
      <c r="AX433" s="99"/>
      <c r="AY433" s="99"/>
      <c r="AZ433" s="99"/>
    </row>
    <row r="434" spans="1:52" x14ac:dyDescent="0.2">
      <c r="A434" s="99"/>
      <c r="B434" s="99"/>
      <c r="C434" s="99"/>
      <c r="D434" s="99"/>
      <c r="E434" s="99"/>
      <c r="F434" s="99"/>
      <c r="G434" s="99"/>
      <c r="H434" s="99"/>
      <c r="I434" s="99"/>
      <c r="J434" s="99"/>
      <c r="K434" s="99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  <c r="AF434" s="99"/>
      <c r="AG434" s="99"/>
      <c r="AH434" s="99"/>
      <c r="AI434" s="99"/>
      <c r="AJ434" s="99"/>
      <c r="AK434" s="99"/>
      <c r="AL434" s="99"/>
      <c r="AM434" s="99"/>
      <c r="AN434" s="99"/>
      <c r="AO434" s="99"/>
      <c r="AP434" s="99"/>
      <c r="AQ434" s="99"/>
      <c r="AR434" s="99"/>
      <c r="AS434" s="99"/>
      <c r="AT434" s="99"/>
      <c r="AU434" s="99"/>
      <c r="AV434" s="99"/>
      <c r="AW434" s="99"/>
      <c r="AX434" s="99"/>
      <c r="AY434" s="99"/>
      <c r="AZ434" s="99"/>
    </row>
    <row r="435" spans="1:52" x14ac:dyDescent="0.2">
      <c r="A435" s="99"/>
      <c r="B435" s="99"/>
      <c r="C435" s="99"/>
      <c r="D435" s="99"/>
      <c r="E435" s="99"/>
      <c r="F435" s="99"/>
      <c r="G435" s="99"/>
      <c r="H435" s="99"/>
      <c r="I435" s="99"/>
      <c r="J435" s="99"/>
      <c r="K435" s="99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  <c r="AF435" s="99"/>
      <c r="AG435" s="99"/>
      <c r="AH435" s="99"/>
      <c r="AI435" s="99"/>
      <c r="AJ435" s="99"/>
      <c r="AK435" s="99"/>
      <c r="AL435" s="99"/>
      <c r="AM435" s="99"/>
      <c r="AN435" s="99"/>
      <c r="AO435" s="99"/>
      <c r="AP435" s="99"/>
      <c r="AQ435" s="99"/>
      <c r="AR435" s="99"/>
      <c r="AS435" s="99"/>
      <c r="AT435" s="99"/>
      <c r="AU435" s="99"/>
      <c r="AV435" s="99"/>
      <c r="AW435" s="99"/>
      <c r="AX435" s="99"/>
      <c r="AY435" s="99"/>
      <c r="AZ435" s="99"/>
    </row>
    <row r="436" spans="1:52" x14ac:dyDescent="0.2">
      <c r="A436" s="99"/>
      <c r="B436" s="99"/>
      <c r="C436" s="99"/>
      <c r="D436" s="99"/>
      <c r="E436" s="99"/>
      <c r="F436" s="99"/>
      <c r="G436" s="99"/>
      <c r="H436" s="99"/>
      <c r="I436" s="99"/>
      <c r="J436" s="99"/>
      <c r="K436" s="99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  <c r="AF436" s="99"/>
      <c r="AG436" s="99"/>
      <c r="AH436" s="99"/>
      <c r="AI436" s="99"/>
      <c r="AJ436" s="99"/>
      <c r="AK436" s="99"/>
      <c r="AL436" s="99"/>
      <c r="AM436" s="99"/>
      <c r="AN436" s="99"/>
      <c r="AO436" s="99"/>
      <c r="AP436" s="99"/>
      <c r="AQ436" s="99"/>
      <c r="AR436" s="99"/>
      <c r="AS436" s="99"/>
      <c r="AT436" s="99"/>
      <c r="AU436" s="99"/>
      <c r="AV436" s="99"/>
      <c r="AW436" s="99"/>
      <c r="AX436" s="99"/>
      <c r="AY436" s="99"/>
      <c r="AZ436" s="99"/>
    </row>
    <row r="437" spans="1:52" x14ac:dyDescent="0.2">
      <c r="A437" s="99"/>
      <c r="B437" s="99"/>
      <c r="C437" s="99"/>
      <c r="D437" s="99"/>
      <c r="E437" s="99"/>
      <c r="F437" s="99"/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  <c r="AF437" s="99"/>
      <c r="AG437" s="99"/>
      <c r="AH437" s="99"/>
      <c r="AI437" s="99"/>
      <c r="AJ437" s="99"/>
      <c r="AK437" s="99"/>
      <c r="AL437" s="99"/>
      <c r="AM437" s="99"/>
      <c r="AN437" s="99"/>
      <c r="AO437" s="99"/>
      <c r="AP437" s="99"/>
      <c r="AQ437" s="99"/>
      <c r="AR437" s="99"/>
      <c r="AS437" s="99"/>
      <c r="AT437" s="99"/>
      <c r="AU437" s="99"/>
      <c r="AV437" s="99"/>
      <c r="AW437" s="99"/>
      <c r="AX437" s="99"/>
      <c r="AY437" s="99"/>
      <c r="AZ437" s="99"/>
    </row>
    <row r="438" spans="1:52" x14ac:dyDescent="0.2">
      <c r="A438" s="99"/>
      <c r="B438" s="99"/>
      <c r="C438" s="99"/>
      <c r="D438" s="99"/>
      <c r="E438" s="99"/>
      <c r="F438" s="99"/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  <c r="AF438" s="99"/>
      <c r="AG438" s="99"/>
      <c r="AH438" s="99"/>
      <c r="AI438" s="99"/>
      <c r="AJ438" s="99"/>
      <c r="AK438" s="99"/>
      <c r="AL438" s="99"/>
      <c r="AM438" s="99"/>
      <c r="AN438" s="99"/>
      <c r="AO438" s="99"/>
      <c r="AP438" s="99"/>
      <c r="AQ438" s="99"/>
      <c r="AR438" s="99"/>
      <c r="AS438" s="99"/>
      <c r="AT438" s="99"/>
      <c r="AU438" s="99"/>
      <c r="AV438" s="99"/>
      <c r="AW438" s="99"/>
      <c r="AX438" s="99"/>
      <c r="AY438" s="99"/>
      <c r="AZ438" s="99"/>
    </row>
    <row r="439" spans="1:52" x14ac:dyDescent="0.2">
      <c r="A439" s="99"/>
      <c r="B439" s="99"/>
      <c r="C439" s="99"/>
      <c r="D439" s="99"/>
      <c r="E439" s="99"/>
      <c r="F439" s="99"/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  <c r="AF439" s="99"/>
      <c r="AG439" s="99"/>
      <c r="AH439" s="99"/>
      <c r="AI439" s="99"/>
      <c r="AJ439" s="99"/>
      <c r="AK439" s="99"/>
      <c r="AL439" s="99"/>
      <c r="AM439" s="99"/>
      <c r="AN439" s="99"/>
      <c r="AO439" s="99"/>
      <c r="AP439" s="99"/>
      <c r="AQ439" s="99"/>
      <c r="AR439" s="99"/>
      <c r="AS439" s="99"/>
      <c r="AT439" s="99"/>
      <c r="AU439" s="99"/>
      <c r="AV439" s="99"/>
      <c r="AW439" s="99"/>
      <c r="AX439" s="99"/>
      <c r="AY439" s="99"/>
      <c r="AZ439" s="99"/>
    </row>
    <row r="440" spans="1:52" x14ac:dyDescent="0.2">
      <c r="A440" s="99"/>
      <c r="B440" s="99"/>
      <c r="C440" s="99"/>
      <c r="D440" s="99"/>
      <c r="E440" s="99"/>
      <c r="F440" s="99"/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  <c r="AF440" s="99"/>
      <c r="AG440" s="99"/>
      <c r="AH440" s="99"/>
      <c r="AI440" s="99"/>
      <c r="AJ440" s="99"/>
      <c r="AK440" s="99"/>
      <c r="AL440" s="99"/>
      <c r="AM440" s="99"/>
      <c r="AN440" s="99"/>
      <c r="AO440" s="99"/>
      <c r="AP440" s="99"/>
      <c r="AQ440" s="99"/>
      <c r="AR440" s="99"/>
      <c r="AS440" s="99"/>
      <c r="AT440" s="99"/>
      <c r="AU440" s="99"/>
      <c r="AV440" s="99"/>
      <c r="AW440" s="99"/>
      <c r="AX440" s="99"/>
      <c r="AY440" s="99"/>
      <c r="AZ440" s="99"/>
    </row>
    <row r="441" spans="1:52" x14ac:dyDescent="0.2">
      <c r="A441" s="99"/>
      <c r="B441" s="99"/>
      <c r="C441" s="99"/>
      <c r="D441" s="99"/>
      <c r="E441" s="99"/>
      <c r="F441" s="99"/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  <c r="AF441" s="99"/>
      <c r="AG441" s="99"/>
      <c r="AH441" s="99"/>
      <c r="AI441" s="99"/>
      <c r="AJ441" s="99"/>
      <c r="AK441" s="99"/>
      <c r="AL441" s="99"/>
      <c r="AM441" s="99"/>
      <c r="AN441" s="99"/>
      <c r="AO441" s="99"/>
      <c r="AP441" s="99"/>
      <c r="AQ441" s="99"/>
      <c r="AR441" s="99"/>
      <c r="AS441" s="99"/>
      <c r="AT441" s="99"/>
      <c r="AU441" s="99"/>
      <c r="AV441" s="99"/>
      <c r="AW441" s="99"/>
      <c r="AX441" s="99"/>
      <c r="AY441" s="99"/>
      <c r="AZ441" s="99"/>
    </row>
    <row r="442" spans="1:52" x14ac:dyDescent="0.2">
      <c r="A442" s="99"/>
      <c r="B442" s="99"/>
      <c r="C442" s="99"/>
      <c r="D442" s="99"/>
      <c r="E442" s="99"/>
      <c r="F442" s="99"/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  <c r="AF442" s="99"/>
      <c r="AG442" s="99"/>
      <c r="AH442" s="99"/>
      <c r="AI442" s="99"/>
      <c r="AJ442" s="99"/>
      <c r="AK442" s="99"/>
      <c r="AL442" s="99"/>
      <c r="AM442" s="99"/>
      <c r="AN442" s="99"/>
      <c r="AO442" s="99"/>
      <c r="AP442" s="99"/>
      <c r="AQ442" s="99"/>
      <c r="AR442" s="99"/>
      <c r="AS442" s="99"/>
      <c r="AT442" s="99"/>
      <c r="AU442" s="99"/>
      <c r="AV442" s="99"/>
      <c r="AW442" s="99"/>
      <c r="AX442" s="99"/>
      <c r="AY442" s="99"/>
      <c r="AZ442" s="99"/>
    </row>
    <row r="443" spans="1:52" x14ac:dyDescent="0.2">
      <c r="A443" s="99"/>
      <c r="B443" s="99"/>
      <c r="C443" s="99"/>
      <c r="D443" s="99"/>
      <c r="E443" s="99"/>
      <c r="F443" s="99"/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  <c r="AF443" s="99"/>
      <c r="AG443" s="99"/>
      <c r="AH443" s="99"/>
      <c r="AI443" s="99"/>
      <c r="AJ443" s="99"/>
      <c r="AK443" s="99"/>
      <c r="AL443" s="99"/>
      <c r="AM443" s="99"/>
      <c r="AN443" s="99"/>
      <c r="AO443" s="99"/>
      <c r="AP443" s="99"/>
      <c r="AQ443" s="99"/>
      <c r="AR443" s="99"/>
      <c r="AS443" s="99"/>
      <c r="AT443" s="99"/>
      <c r="AU443" s="99"/>
      <c r="AV443" s="99"/>
      <c r="AW443" s="99"/>
      <c r="AX443" s="99"/>
      <c r="AY443" s="99"/>
      <c r="AZ443" s="99"/>
    </row>
    <row r="444" spans="1:52" x14ac:dyDescent="0.2">
      <c r="A444" s="99"/>
      <c r="B444" s="99"/>
      <c r="C444" s="99"/>
      <c r="D444" s="99"/>
      <c r="E444" s="99"/>
      <c r="F444" s="99"/>
      <c r="G444" s="99"/>
      <c r="H444" s="99"/>
      <c r="I444" s="99"/>
      <c r="J444" s="99"/>
      <c r="K444" s="99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  <c r="AF444" s="99"/>
      <c r="AG444" s="99"/>
      <c r="AH444" s="99"/>
      <c r="AI444" s="99"/>
      <c r="AJ444" s="99"/>
      <c r="AK444" s="99"/>
      <c r="AL444" s="99"/>
      <c r="AM444" s="99"/>
      <c r="AN444" s="99"/>
      <c r="AO444" s="99"/>
      <c r="AP444" s="99"/>
      <c r="AQ444" s="99"/>
      <c r="AR444" s="99"/>
      <c r="AS444" s="99"/>
      <c r="AT444" s="99"/>
      <c r="AU444" s="99"/>
      <c r="AV444" s="99"/>
      <c r="AW444" s="99"/>
      <c r="AX444" s="99"/>
      <c r="AY444" s="99"/>
      <c r="AZ444" s="99"/>
    </row>
    <row r="445" spans="1:52" x14ac:dyDescent="0.2">
      <c r="A445" s="99"/>
      <c r="B445" s="99"/>
      <c r="C445" s="99"/>
      <c r="D445" s="99"/>
      <c r="E445" s="99"/>
      <c r="F445" s="99"/>
      <c r="G445" s="99"/>
      <c r="H445" s="99"/>
      <c r="I445" s="99"/>
      <c r="J445" s="99"/>
      <c r="K445" s="99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  <c r="AF445" s="99"/>
      <c r="AG445" s="99"/>
      <c r="AH445" s="99"/>
      <c r="AI445" s="99"/>
      <c r="AJ445" s="99"/>
      <c r="AK445" s="99"/>
      <c r="AL445" s="99"/>
      <c r="AM445" s="99"/>
      <c r="AN445" s="99"/>
      <c r="AO445" s="99"/>
      <c r="AP445" s="99"/>
      <c r="AQ445" s="99"/>
      <c r="AR445" s="99"/>
      <c r="AS445" s="99"/>
      <c r="AT445" s="99"/>
      <c r="AU445" s="99"/>
      <c r="AV445" s="99"/>
      <c r="AW445" s="99"/>
      <c r="AX445" s="99"/>
      <c r="AY445" s="99"/>
      <c r="AZ445" s="99"/>
    </row>
    <row r="446" spans="1:52" x14ac:dyDescent="0.2">
      <c r="A446" s="99"/>
      <c r="B446" s="99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  <c r="AF446" s="99"/>
      <c r="AG446" s="99"/>
      <c r="AH446" s="99"/>
      <c r="AI446" s="99"/>
      <c r="AJ446" s="99"/>
      <c r="AK446" s="99"/>
      <c r="AL446" s="99"/>
      <c r="AM446" s="99"/>
      <c r="AN446" s="99"/>
      <c r="AO446" s="99"/>
      <c r="AP446" s="99"/>
      <c r="AQ446" s="99"/>
      <c r="AR446" s="99"/>
      <c r="AS446" s="99"/>
      <c r="AT446" s="99"/>
      <c r="AU446" s="99"/>
      <c r="AV446" s="99"/>
      <c r="AW446" s="99"/>
      <c r="AX446" s="99"/>
      <c r="AY446" s="99"/>
      <c r="AZ446" s="99"/>
    </row>
    <row r="447" spans="1:52" x14ac:dyDescent="0.2">
      <c r="A447" s="99"/>
      <c r="B447" s="99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  <c r="AF447" s="99"/>
      <c r="AG447" s="99"/>
      <c r="AH447" s="99"/>
      <c r="AI447" s="99"/>
      <c r="AJ447" s="99"/>
      <c r="AK447" s="99"/>
      <c r="AL447" s="99"/>
      <c r="AM447" s="99"/>
      <c r="AN447" s="99"/>
      <c r="AO447" s="99"/>
      <c r="AP447" s="99"/>
      <c r="AQ447" s="99"/>
      <c r="AR447" s="99"/>
      <c r="AS447" s="99"/>
      <c r="AT447" s="99"/>
      <c r="AU447" s="99"/>
      <c r="AV447" s="99"/>
      <c r="AW447" s="99"/>
      <c r="AX447" s="99"/>
      <c r="AY447" s="99"/>
      <c r="AZ447" s="99"/>
    </row>
    <row r="448" spans="1:52" x14ac:dyDescent="0.2">
      <c r="A448" s="99"/>
      <c r="B448" s="99"/>
      <c r="C448" s="99"/>
      <c r="D448" s="99"/>
      <c r="E448" s="99"/>
      <c r="F448" s="99"/>
      <c r="G448" s="99"/>
      <c r="H448" s="99"/>
      <c r="I448" s="99"/>
      <c r="J448" s="99"/>
      <c r="K448" s="99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  <c r="AF448" s="99"/>
      <c r="AG448" s="99"/>
      <c r="AH448" s="99"/>
      <c r="AI448" s="99"/>
      <c r="AJ448" s="99"/>
      <c r="AK448" s="99"/>
      <c r="AL448" s="99"/>
      <c r="AM448" s="99"/>
      <c r="AN448" s="99"/>
      <c r="AO448" s="99"/>
      <c r="AP448" s="99"/>
      <c r="AQ448" s="99"/>
      <c r="AR448" s="99"/>
      <c r="AS448" s="99"/>
      <c r="AT448" s="99"/>
      <c r="AU448" s="99"/>
      <c r="AV448" s="99"/>
      <c r="AW448" s="99"/>
      <c r="AX448" s="99"/>
      <c r="AY448" s="99"/>
      <c r="AZ448" s="99"/>
    </row>
    <row r="449" spans="1:52" x14ac:dyDescent="0.2">
      <c r="A449" s="99"/>
      <c r="B449" s="99"/>
      <c r="C449" s="99"/>
      <c r="D449" s="99"/>
      <c r="E449" s="99"/>
      <c r="F449" s="99"/>
      <c r="G449" s="99"/>
      <c r="H449" s="99"/>
      <c r="I449" s="99"/>
      <c r="J449" s="99"/>
      <c r="K449" s="99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  <c r="AF449" s="99"/>
      <c r="AG449" s="99"/>
      <c r="AH449" s="99"/>
      <c r="AI449" s="99"/>
      <c r="AJ449" s="99"/>
      <c r="AK449" s="99"/>
      <c r="AL449" s="99"/>
      <c r="AM449" s="99"/>
      <c r="AN449" s="99"/>
      <c r="AO449" s="99"/>
      <c r="AP449" s="99"/>
      <c r="AQ449" s="99"/>
      <c r="AR449" s="99"/>
      <c r="AS449" s="99"/>
      <c r="AT449" s="99"/>
      <c r="AU449" s="99"/>
      <c r="AV449" s="99"/>
      <c r="AW449" s="99"/>
      <c r="AX449" s="99"/>
      <c r="AY449" s="99"/>
      <c r="AZ449" s="99"/>
    </row>
    <row r="450" spans="1:52" x14ac:dyDescent="0.2">
      <c r="A450" s="99"/>
      <c r="B450" s="99"/>
      <c r="C450" s="99"/>
      <c r="D450" s="99"/>
      <c r="E450" s="99"/>
      <c r="F450" s="99"/>
      <c r="G450" s="99"/>
      <c r="H450" s="99"/>
      <c r="I450" s="99"/>
      <c r="J450" s="99"/>
      <c r="K450" s="99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  <c r="AF450" s="99"/>
      <c r="AG450" s="99"/>
      <c r="AH450" s="99"/>
      <c r="AI450" s="99"/>
      <c r="AJ450" s="99"/>
      <c r="AK450" s="99"/>
      <c r="AL450" s="99"/>
      <c r="AM450" s="99"/>
      <c r="AN450" s="99"/>
      <c r="AO450" s="99"/>
      <c r="AP450" s="99"/>
      <c r="AQ450" s="99"/>
      <c r="AR450" s="99"/>
      <c r="AS450" s="99"/>
      <c r="AT450" s="99"/>
      <c r="AU450" s="99"/>
      <c r="AV450" s="99"/>
      <c r="AW450" s="99"/>
      <c r="AX450" s="99"/>
      <c r="AY450" s="99"/>
      <c r="AZ450" s="99"/>
    </row>
    <row r="451" spans="1:52" x14ac:dyDescent="0.2">
      <c r="A451" s="99"/>
      <c r="B451" s="99"/>
      <c r="C451" s="99"/>
      <c r="D451" s="99"/>
      <c r="E451" s="99"/>
      <c r="F451" s="99"/>
      <c r="G451" s="99"/>
      <c r="H451" s="99"/>
      <c r="I451" s="99"/>
      <c r="J451" s="99"/>
      <c r="K451" s="99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  <c r="AF451" s="99"/>
      <c r="AG451" s="99"/>
      <c r="AH451" s="99"/>
      <c r="AI451" s="99"/>
      <c r="AJ451" s="99"/>
      <c r="AK451" s="99"/>
      <c r="AL451" s="99"/>
      <c r="AM451" s="99"/>
      <c r="AN451" s="99"/>
      <c r="AO451" s="99"/>
      <c r="AP451" s="99"/>
      <c r="AQ451" s="99"/>
      <c r="AR451" s="99"/>
      <c r="AS451" s="99"/>
      <c r="AT451" s="99"/>
      <c r="AU451" s="99"/>
      <c r="AV451" s="99"/>
      <c r="AW451" s="99"/>
      <c r="AX451" s="99"/>
      <c r="AY451" s="99"/>
      <c r="AZ451" s="99"/>
    </row>
    <row r="452" spans="1:52" x14ac:dyDescent="0.2">
      <c r="A452" s="99"/>
      <c r="B452" s="99"/>
      <c r="C452" s="99"/>
      <c r="D452" s="99"/>
      <c r="E452" s="99"/>
      <c r="F452" s="99"/>
      <c r="G452" s="99"/>
      <c r="H452" s="99"/>
      <c r="I452" s="99"/>
      <c r="J452" s="99"/>
      <c r="K452" s="99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  <c r="AF452" s="99"/>
      <c r="AG452" s="99"/>
      <c r="AH452" s="99"/>
      <c r="AI452" s="99"/>
      <c r="AJ452" s="99"/>
      <c r="AK452" s="99"/>
      <c r="AL452" s="99"/>
      <c r="AM452" s="99"/>
      <c r="AN452" s="99"/>
      <c r="AO452" s="99"/>
      <c r="AP452" s="99"/>
      <c r="AQ452" s="99"/>
      <c r="AR452" s="99"/>
      <c r="AS452" s="99"/>
      <c r="AT452" s="99"/>
      <c r="AU452" s="99"/>
      <c r="AV452" s="99"/>
      <c r="AW452" s="99"/>
      <c r="AX452" s="99"/>
      <c r="AY452" s="99"/>
      <c r="AZ452" s="99"/>
    </row>
    <row r="453" spans="1:52" x14ac:dyDescent="0.2">
      <c r="A453" s="99"/>
      <c r="B453" s="99"/>
      <c r="C453" s="99"/>
      <c r="D453" s="99"/>
      <c r="E453" s="99"/>
      <c r="F453" s="99"/>
      <c r="G453" s="99"/>
      <c r="H453" s="99"/>
      <c r="I453" s="99"/>
      <c r="J453" s="99"/>
      <c r="K453" s="99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</row>
    <row r="454" spans="1:52" x14ac:dyDescent="0.2">
      <c r="A454" s="99"/>
      <c r="B454" s="99"/>
      <c r="C454" s="99"/>
      <c r="D454" s="99"/>
      <c r="E454" s="99"/>
      <c r="F454" s="99"/>
      <c r="G454" s="99"/>
      <c r="H454" s="99"/>
      <c r="I454" s="99"/>
      <c r="J454" s="99"/>
      <c r="K454" s="99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  <c r="AF454" s="99"/>
      <c r="AG454" s="99"/>
      <c r="AH454" s="99"/>
      <c r="AI454" s="99"/>
      <c r="AJ454" s="99"/>
      <c r="AK454" s="99"/>
      <c r="AL454" s="99"/>
      <c r="AM454" s="99"/>
      <c r="AN454" s="99"/>
      <c r="AO454" s="99"/>
      <c r="AP454" s="99"/>
      <c r="AQ454" s="99"/>
      <c r="AR454" s="99"/>
      <c r="AS454" s="99"/>
      <c r="AT454" s="99"/>
      <c r="AU454" s="99"/>
      <c r="AV454" s="99"/>
      <c r="AW454" s="99"/>
      <c r="AX454" s="99"/>
      <c r="AY454" s="99"/>
      <c r="AZ454" s="99"/>
    </row>
    <row r="455" spans="1:52" x14ac:dyDescent="0.2">
      <c r="A455" s="99"/>
      <c r="B455" s="99"/>
      <c r="C455" s="99"/>
      <c r="D455" s="99"/>
      <c r="E455" s="99"/>
      <c r="F455" s="99"/>
      <c r="G455" s="99"/>
      <c r="H455" s="99"/>
      <c r="I455" s="99"/>
      <c r="J455" s="99"/>
      <c r="K455" s="99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  <c r="AF455" s="99"/>
      <c r="AG455" s="99"/>
      <c r="AH455" s="99"/>
      <c r="AI455" s="99"/>
      <c r="AJ455" s="99"/>
      <c r="AK455" s="99"/>
      <c r="AL455" s="99"/>
      <c r="AM455" s="99"/>
      <c r="AN455" s="99"/>
      <c r="AO455" s="99"/>
      <c r="AP455" s="99"/>
      <c r="AQ455" s="99"/>
      <c r="AR455" s="99"/>
      <c r="AS455" s="99"/>
      <c r="AT455" s="99"/>
      <c r="AU455" s="99"/>
      <c r="AV455" s="99"/>
      <c r="AW455" s="99"/>
      <c r="AX455" s="99"/>
      <c r="AY455" s="99"/>
      <c r="AZ455" s="99"/>
    </row>
    <row r="456" spans="1:52" x14ac:dyDescent="0.2">
      <c r="A456" s="99"/>
      <c r="B456" s="99"/>
      <c r="C456" s="99"/>
      <c r="D456" s="99"/>
      <c r="E456" s="99"/>
      <c r="F456" s="99"/>
      <c r="G456" s="99"/>
      <c r="H456" s="99"/>
      <c r="I456" s="99"/>
      <c r="J456" s="99"/>
      <c r="K456" s="99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  <c r="AF456" s="99"/>
      <c r="AG456" s="99"/>
      <c r="AH456" s="99"/>
      <c r="AI456" s="99"/>
      <c r="AJ456" s="99"/>
      <c r="AK456" s="99"/>
      <c r="AL456" s="99"/>
      <c r="AM456" s="99"/>
      <c r="AN456" s="99"/>
      <c r="AO456" s="99"/>
      <c r="AP456" s="99"/>
      <c r="AQ456" s="99"/>
      <c r="AR456" s="99"/>
      <c r="AS456" s="99"/>
      <c r="AT456" s="99"/>
      <c r="AU456" s="99"/>
      <c r="AV456" s="99"/>
      <c r="AW456" s="99"/>
      <c r="AX456" s="99"/>
      <c r="AY456" s="99"/>
      <c r="AZ456" s="99"/>
    </row>
    <row r="457" spans="1:52" x14ac:dyDescent="0.2">
      <c r="A457" s="99"/>
      <c r="B457" s="99"/>
      <c r="C457" s="99"/>
      <c r="D457" s="99"/>
      <c r="E457" s="99"/>
      <c r="F457" s="99"/>
      <c r="G457" s="99"/>
      <c r="H457" s="99"/>
      <c r="I457" s="99"/>
      <c r="J457" s="99"/>
      <c r="K457" s="99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  <c r="AF457" s="99"/>
      <c r="AG457" s="99"/>
      <c r="AH457" s="99"/>
      <c r="AI457" s="99"/>
      <c r="AJ457" s="99"/>
      <c r="AK457" s="99"/>
      <c r="AL457" s="99"/>
      <c r="AM457" s="99"/>
      <c r="AN457" s="99"/>
      <c r="AO457" s="99"/>
      <c r="AP457" s="99"/>
      <c r="AQ457" s="99"/>
      <c r="AR457" s="99"/>
      <c r="AS457" s="99"/>
      <c r="AT457" s="99"/>
      <c r="AU457" s="99"/>
      <c r="AV457" s="99"/>
      <c r="AW457" s="99"/>
      <c r="AX457" s="99"/>
      <c r="AY457" s="99"/>
      <c r="AZ457" s="99"/>
    </row>
    <row r="458" spans="1:52" x14ac:dyDescent="0.2">
      <c r="A458" s="99"/>
      <c r="B458" s="99"/>
      <c r="C458" s="99"/>
      <c r="D458" s="99"/>
      <c r="E458" s="99"/>
      <c r="F458" s="99"/>
      <c r="G458" s="99"/>
      <c r="H458" s="99"/>
      <c r="I458" s="99"/>
      <c r="J458" s="99"/>
      <c r="K458" s="99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  <c r="AF458" s="99"/>
      <c r="AG458" s="99"/>
      <c r="AH458" s="99"/>
      <c r="AI458" s="99"/>
      <c r="AJ458" s="99"/>
      <c r="AK458" s="99"/>
      <c r="AL458" s="99"/>
      <c r="AM458" s="99"/>
      <c r="AN458" s="99"/>
      <c r="AO458" s="99"/>
      <c r="AP458" s="99"/>
      <c r="AQ458" s="99"/>
      <c r="AR458" s="99"/>
      <c r="AS458" s="99"/>
      <c r="AT458" s="99"/>
      <c r="AU458" s="99"/>
      <c r="AV458" s="99"/>
      <c r="AW458" s="99"/>
      <c r="AX458" s="99"/>
      <c r="AY458" s="99"/>
      <c r="AZ458" s="99"/>
    </row>
    <row r="459" spans="1:52" x14ac:dyDescent="0.2">
      <c r="A459" s="99"/>
      <c r="B459" s="99"/>
      <c r="C459" s="99"/>
      <c r="D459" s="99"/>
      <c r="E459" s="99"/>
      <c r="F459" s="99"/>
      <c r="G459" s="99"/>
      <c r="H459" s="99"/>
      <c r="I459" s="99"/>
      <c r="J459" s="99"/>
      <c r="K459" s="99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  <c r="AF459" s="99"/>
      <c r="AG459" s="99"/>
      <c r="AH459" s="99"/>
      <c r="AI459" s="99"/>
      <c r="AJ459" s="99"/>
      <c r="AK459" s="99"/>
      <c r="AL459" s="99"/>
      <c r="AM459" s="99"/>
      <c r="AN459" s="99"/>
      <c r="AO459" s="99"/>
      <c r="AP459" s="99"/>
      <c r="AQ459" s="99"/>
      <c r="AR459" s="99"/>
      <c r="AS459" s="99"/>
      <c r="AT459" s="99"/>
      <c r="AU459" s="99"/>
      <c r="AV459" s="99"/>
      <c r="AW459" s="99"/>
      <c r="AX459" s="99"/>
      <c r="AY459" s="99"/>
      <c r="AZ459" s="99"/>
    </row>
    <row r="460" spans="1:52" x14ac:dyDescent="0.2">
      <c r="A460" s="99"/>
      <c r="B460" s="99"/>
      <c r="C460" s="99"/>
      <c r="D460" s="99"/>
      <c r="E460" s="99"/>
      <c r="F460" s="99"/>
      <c r="G460" s="99"/>
      <c r="H460" s="99"/>
      <c r="I460" s="99"/>
      <c r="J460" s="99"/>
      <c r="K460" s="99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  <c r="AF460" s="99"/>
      <c r="AG460" s="99"/>
      <c r="AH460" s="99"/>
      <c r="AI460" s="99"/>
      <c r="AJ460" s="99"/>
      <c r="AK460" s="99"/>
      <c r="AL460" s="99"/>
      <c r="AM460" s="99"/>
      <c r="AN460" s="99"/>
      <c r="AO460" s="99"/>
      <c r="AP460" s="99"/>
      <c r="AQ460" s="99"/>
      <c r="AR460" s="99"/>
      <c r="AS460" s="99"/>
      <c r="AT460" s="99"/>
      <c r="AU460" s="99"/>
      <c r="AV460" s="99"/>
      <c r="AW460" s="99"/>
      <c r="AX460" s="99"/>
      <c r="AY460" s="99"/>
      <c r="AZ460" s="99"/>
    </row>
    <row r="461" spans="1:52" x14ac:dyDescent="0.2">
      <c r="A461" s="99"/>
      <c r="B461" s="99"/>
      <c r="C461" s="99"/>
      <c r="D461" s="99"/>
      <c r="E461" s="99"/>
      <c r="F461" s="99"/>
      <c r="G461" s="99"/>
      <c r="H461" s="99"/>
      <c r="I461" s="99"/>
      <c r="J461" s="99"/>
      <c r="K461" s="99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  <c r="AF461" s="99"/>
      <c r="AG461" s="99"/>
      <c r="AH461" s="99"/>
      <c r="AI461" s="99"/>
      <c r="AJ461" s="99"/>
      <c r="AK461" s="99"/>
      <c r="AL461" s="99"/>
      <c r="AM461" s="99"/>
      <c r="AN461" s="99"/>
      <c r="AO461" s="99"/>
      <c r="AP461" s="99"/>
      <c r="AQ461" s="99"/>
      <c r="AR461" s="99"/>
      <c r="AS461" s="99"/>
      <c r="AT461" s="99"/>
      <c r="AU461" s="99"/>
      <c r="AV461" s="99"/>
      <c r="AW461" s="99"/>
      <c r="AX461" s="99"/>
      <c r="AY461" s="99"/>
      <c r="AZ461" s="99"/>
    </row>
    <row r="462" spans="1:52" x14ac:dyDescent="0.2">
      <c r="A462" s="99"/>
      <c r="B462" s="99"/>
      <c r="C462" s="99"/>
      <c r="D462" s="99"/>
      <c r="E462" s="99"/>
      <c r="F462" s="99"/>
      <c r="G462" s="99"/>
      <c r="H462" s="99"/>
      <c r="I462" s="99"/>
      <c r="J462" s="99"/>
      <c r="K462" s="99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  <c r="AF462" s="99"/>
      <c r="AG462" s="99"/>
      <c r="AH462" s="99"/>
      <c r="AI462" s="99"/>
      <c r="AJ462" s="99"/>
      <c r="AK462" s="99"/>
      <c r="AL462" s="99"/>
      <c r="AM462" s="99"/>
      <c r="AN462" s="99"/>
      <c r="AO462" s="99"/>
      <c r="AP462" s="99"/>
      <c r="AQ462" s="99"/>
      <c r="AR462" s="99"/>
      <c r="AS462" s="99"/>
      <c r="AT462" s="99"/>
      <c r="AU462" s="99"/>
      <c r="AV462" s="99"/>
      <c r="AW462" s="99"/>
      <c r="AX462" s="99"/>
      <c r="AY462" s="99"/>
      <c r="AZ462" s="99"/>
    </row>
    <row r="463" spans="1:52" x14ac:dyDescent="0.2">
      <c r="A463" s="99"/>
      <c r="B463" s="99"/>
      <c r="C463" s="99"/>
      <c r="D463" s="99"/>
      <c r="E463" s="99"/>
      <c r="F463" s="99"/>
      <c r="G463" s="99"/>
      <c r="H463" s="99"/>
      <c r="I463" s="99"/>
      <c r="J463" s="99"/>
      <c r="K463" s="99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  <c r="AF463" s="99"/>
      <c r="AG463" s="99"/>
      <c r="AH463" s="99"/>
      <c r="AI463" s="99"/>
      <c r="AJ463" s="99"/>
      <c r="AK463" s="99"/>
      <c r="AL463" s="99"/>
      <c r="AM463" s="99"/>
      <c r="AN463" s="99"/>
      <c r="AO463" s="99"/>
      <c r="AP463" s="99"/>
      <c r="AQ463" s="99"/>
      <c r="AR463" s="99"/>
      <c r="AS463" s="99"/>
      <c r="AT463" s="99"/>
      <c r="AU463" s="99"/>
      <c r="AV463" s="99"/>
      <c r="AW463" s="99"/>
      <c r="AX463" s="99"/>
      <c r="AY463" s="99"/>
      <c r="AZ463" s="99"/>
    </row>
    <row r="464" spans="1:52" x14ac:dyDescent="0.2">
      <c r="A464" s="99"/>
      <c r="B464" s="99"/>
      <c r="C464" s="99"/>
      <c r="D464" s="99"/>
      <c r="E464" s="99"/>
      <c r="F464" s="99"/>
      <c r="G464" s="99"/>
      <c r="H464" s="99"/>
      <c r="I464" s="99"/>
      <c r="J464" s="99"/>
      <c r="K464" s="99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  <c r="AF464" s="99"/>
      <c r="AG464" s="99"/>
      <c r="AH464" s="99"/>
      <c r="AI464" s="99"/>
      <c r="AJ464" s="99"/>
      <c r="AK464" s="99"/>
      <c r="AL464" s="99"/>
      <c r="AM464" s="99"/>
      <c r="AN464" s="99"/>
      <c r="AO464" s="99"/>
      <c r="AP464" s="99"/>
      <c r="AQ464" s="99"/>
      <c r="AR464" s="99"/>
      <c r="AS464" s="99"/>
      <c r="AT464" s="99"/>
      <c r="AU464" s="99"/>
      <c r="AV464" s="99"/>
      <c r="AW464" s="99"/>
      <c r="AX464" s="99"/>
      <c r="AY464" s="99"/>
      <c r="AZ464" s="99"/>
    </row>
    <row r="465" spans="1:52" x14ac:dyDescent="0.2">
      <c r="A465" s="99"/>
      <c r="B465" s="99"/>
      <c r="C465" s="99"/>
      <c r="D465" s="99"/>
      <c r="E465" s="99"/>
      <c r="F465" s="99"/>
      <c r="G465" s="99"/>
      <c r="H465" s="99"/>
      <c r="I465" s="99"/>
      <c r="J465" s="99"/>
      <c r="K465" s="99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  <c r="AF465" s="99"/>
      <c r="AG465" s="99"/>
      <c r="AH465" s="99"/>
      <c r="AI465" s="99"/>
      <c r="AJ465" s="99"/>
      <c r="AK465" s="99"/>
      <c r="AL465" s="99"/>
      <c r="AM465" s="99"/>
      <c r="AN465" s="99"/>
      <c r="AO465" s="99"/>
      <c r="AP465" s="99"/>
      <c r="AQ465" s="99"/>
      <c r="AR465" s="99"/>
      <c r="AS465" s="99"/>
      <c r="AT465" s="99"/>
      <c r="AU465" s="99"/>
      <c r="AV465" s="99"/>
      <c r="AW465" s="99"/>
      <c r="AX465" s="99"/>
      <c r="AY465" s="99"/>
      <c r="AZ465" s="99"/>
    </row>
    <row r="466" spans="1:52" x14ac:dyDescent="0.2">
      <c r="A466" s="99"/>
      <c r="B466" s="99"/>
      <c r="C466" s="99"/>
      <c r="D466" s="99"/>
      <c r="E466" s="99"/>
      <c r="F466" s="99"/>
      <c r="G466" s="99"/>
      <c r="H466" s="99"/>
      <c r="I466" s="99"/>
      <c r="J466" s="99"/>
      <c r="K466" s="99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  <c r="AF466" s="99"/>
      <c r="AG466" s="99"/>
      <c r="AH466" s="99"/>
      <c r="AI466" s="99"/>
      <c r="AJ466" s="99"/>
      <c r="AK466" s="99"/>
      <c r="AL466" s="99"/>
      <c r="AM466" s="99"/>
      <c r="AN466" s="99"/>
      <c r="AO466" s="99"/>
      <c r="AP466" s="99"/>
      <c r="AQ466" s="99"/>
      <c r="AR466" s="99"/>
      <c r="AS466" s="99"/>
      <c r="AT466" s="99"/>
      <c r="AU466" s="99"/>
      <c r="AV466" s="99"/>
      <c r="AW466" s="99"/>
      <c r="AX466" s="99"/>
      <c r="AY466" s="99"/>
      <c r="AZ466" s="99"/>
    </row>
    <row r="467" spans="1:52" x14ac:dyDescent="0.2">
      <c r="A467" s="99"/>
      <c r="B467" s="99"/>
      <c r="C467" s="99"/>
      <c r="D467" s="99"/>
      <c r="E467" s="99"/>
      <c r="F467" s="99"/>
      <c r="G467" s="99"/>
      <c r="H467" s="99"/>
      <c r="I467" s="99"/>
      <c r="J467" s="99"/>
      <c r="K467" s="99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  <c r="AF467" s="99"/>
      <c r="AG467" s="99"/>
      <c r="AH467" s="99"/>
      <c r="AI467" s="99"/>
      <c r="AJ467" s="99"/>
      <c r="AK467" s="99"/>
      <c r="AL467" s="99"/>
      <c r="AM467" s="99"/>
      <c r="AN467" s="99"/>
      <c r="AO467" s="99"/>
      <c r="AP467" s="99"/>
      <c r="AQ467" s="99"/>
      <c r="AR467" s="99"/>
      <c r="AS467" s="99"/>
      <c r="AT467" s="99"/>
      <c r="AU467" s="99"/>
      <c r="AV467" s="99"/>
      <c r="AW467" s="99"/>
      <c r="AX467" s="99"/>
      <c r="AY467" s="99"/>
      <c r="AZ467" s="99"/>
    </row>
    <row r="468" spans="1:52" x14ac:dyDescent="0.2">
      <c r="A468" s="99"/>
      <c r="B468" s="99"/>
      <c r="C468" s="99"/>
      <c r="D468" s="99"/>
      <c r="E468" s="99"/>
      <c r="F468" s="99"/>
      <c r="G468" s="99"/>
      <c r="H468" s="99"/>
      <c r="I468" s="99"/>
      <c r="J468" s="99"/>
      <c r="K468" s="99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  <c r="AF468" s="99"/>
      <c r="AG468" s="99"/>
      <c r="AH468" s="99"/>
      <c r="AI468" s="99"/>
      <c r="AJ468" s="99"/>
      <c r="AK468" s="99"/>
      <c r="AL468" s="99"/>
      <c r="AM468" s="99"/>
      <c r="AN468" s="99"/>
      <c r="AO468" s="99"/>
      <c r="AP468" s="99"/>
      <c r="AQ468" s="99"/>
      <c r="AR468" s="99"/>
      <c r="AS468" s="99"/>
      <c r="AT468" s="99"/>
      <c r="AU468" s="99"/>
      <c r="AV468" s="99"/>
      <c r="AW468" s="99"/>
      <c r="AX468" s="99"/>
      <c r="AY468" s="99"/>
      <c r="AZ468" s="99"/>
    </row>
    <row r="469" spans="1:52" x14ac:dyDescent="0.2">
      <c r="A469" s="99"/>
      <c r="B469" s="99"/>
      <c r="C469" s="99"/>
      <c r="D469" s="99"/>
      <c r="E469" s="99"/>
      <c r="F469" s="99"/>
      <c r="G469" s="99"/>
      <c r="H469" s="99"/>
      <c r="I469" s="99"/>
      <c r="J469" s="99"/>
      <c r="K469" s="99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  <c r="AF469" s="99"/>
      <c r="AG469" s="99"/>
      <c r="AH469" s="99"/>
      <c r="AI469" s="99"/>
      <c r="AJ469" s="99"/>
      <c r="AK469" s="99"/>
      <c r="AL469" s="99"/>
      <c r="AM469" s="99"/>
      <c r="AN469" s="99"/>
      <c r="AO469" s="99"/>
      <c r="AP469" s="99"/>
      <c r="AQ469" s="99"/>
      <c r="AR469" s="99"/>
      <c r="AS469" s="99"/>
      <c r="AT469" s="99"/>
      <c r="AU469" s="99"/>
      <c r="AV469" s="99"/>
      <c r="AW469" s="99"/>
      <c r="AX469" s="99"/>
      <c r="AY469" s="99"/>
      <c r="AZ469" s="99"/>
    </row>
    <row r="470" spans="1:52" x14ac:dyDescent="0.2">
      <c r="A470" s="99"/>
      <c r="B470" s="99"/>
      <c r="C470" s="99"/>
      <c r="D470" s="99"/>
      <c r="E470" s="99"/>
      <c r="F470" s="99"/>
      <c r="G470" s="99"/>
      <c r="H470" s="99"/>
      <c r="I470" s="99"/>
      <c r="J470" s="99"/>
      <c r="K470" s="99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  <c r="AF470" s="99"/>
      <c r="AG470" s="99"/>
      <c r="AH470" s="99"/>
      <c r="AI470" s="99"/>
      <c r="AJ470" s="99"/>
      <c r="AK470" s="99"/>
      <c r="AL470" s="99"/>
      <c r="AM470" s="99"/>
      <c r="AN470" s="99"/>
      <c r="AO470" s="99"/>
      <c r="AP470" s="99"/>
      <c r="AQ470" s="99"/>
      <c r="AR470" s="99"/>
      <c r="AS470" s="99"/>
      <c r="AT470" s="99"/>
      <c r="AU470" s="99"/>
      <c r="AV470" s="99"/>
      <c r="AW470" s="99"/>
      <c r="AX470" s="99"/>
      <c r="AY470" s="99"/>
      <c r="AZ470" s="99"/>
    </row>
    <row r="471" spans="1:52" x14ac:dyDescent="0.2">
      <c r="A471" s="99"/>
      <c r="B471" s="99"/>
      <c r="C471" s="99"/>
      <c r="D471" s="99"/>
      <c r="E471" s="99"/>
      <c r="F471" s="99"/>
      <c r="G471" s="99"/>
      <c r="H471" s="99"/>
      <c r="I471" s="99"/>
      <c r="J471" s="99"/>
      <c r="K471" s="99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  <c r="AF471" s="99"/>
      <c r="AG471" s="99"/>
      <c r="AH471" s="99"/>
      <c r="AI471" s="99"/>
      <c r="AJ471" s="99"/>
      <c r="AK471" s="99"/>
      <c r="AL471" s="99"/>
      <c r="AM471" s="99"/>
      <c r="AN471" s="99"/>
      <c r="AO471" s="99"/>
      <c r="AP471" s="99"/>
      <c r="AQ471" s="99"/>
      <c r="AR471" s="99"/>
      <c r="AS471" s="99"/>
      <c r="AT471" s="99"/>
      <c r="AU471" s="99"/>
      <c r="AV471" s="99"/>
      <c r="AW471" s="99"/>
      <c r="AX471" s="99"/>
      <c r="AY471" s="99"/>
      <c r="AZ471" s="99"/>
    </row>
    <row r="472" spans="1:52" x14ac:dyDescent="0.2">
      <c r="A472" s="99"/>
      <c r="B472" s="99"/>
      <c r="C472" s="99"/>
      <c r="D472" s="99"/>
      <c r="E472" s="99"/>
      <c r="F472" s="99"/>
      <c r="G472" s="99"/>
      <c r="H472" s="99"/>
      <c r="I472" s="99"/>
      <c r="J472" s="99"/>
      <c r="K472" s="99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  <c r="AF472" s="99"/>
      <c r="AG472" s="99"/>
      <c r="AH472" s="99"/>
      <c r="AI472" s="99"/>
      <c r="AJ472" s="99"/>
      <c r="AK472" s="99"/>
      <c r="AL472" s="99"/>
      <c r="AM472" s="99"/>
      <c r="AN472" s="99"/>
      <c r="AO472" s="99"/>
      <c r="AP472" s="99"/>
      <c r="AQ472" s="99"/>
      <c r="AR472" s="99"/>
      <c r="AS472" s="99"/>
      <c r="AT472" s="99"/>
      <c r="AU472" s="99"/>
      <c r="AV472" s="99"/>
      <c r="AW472" s="99"/>
      <c r="AX472" s="99"/>
      <c r="AY472" s="99"/>
      <c r="AZ472" s="99"/>
    </row>
    <row r="473" spans="1:52" x14ac:dyDescent="0.2">
      <c r="A473" s="99"/>
      <c r="B473" s="99"/>
      <c r="C473" s="99"/>
      <c r="D473" s="99"/>
      <c r="E473" s="99"/>
      <c r="F473" s="99"/>
      <c r="G473" s="99"/>
      <c r="H473" s="99"/>
      <c r="I473" s="99"/>
      <c r="J473" s="99"/>
      <c r="K473" s="99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  <c r="AF473" s="99"/>
      <c r="AG473" s="99"/>
      <c r="AH473" s="99"/>
      <c r="AI473" s="99"/>
      <c r="AJ473" s="99"/>
      <c r="AK473" s="99"/>
      <c r="AL473" s="99"/>
      <c r="AM473" s="99"/>
      <c r="AN473" s="99"/>
      <c r="AO473" s="99"/>
      <c r="AP473" s="99"/>
      <c r="AQ473" s="99"/>
      <c r="AR473" s="99"/>
      <c r="AS473" s="99"/>
      <c r="AT473" s="99"/>
      <c r="AU473" s="99"/>
      <c r="AV473" s="99"/>
      <c r="AW473" s="99"/>
      <c r="AX473" s="99"/>
      <c r="AY473" s="99"/>
      <c r="AZ473" s="99"/>
    </row>
    <row r="474" spans="1:52" x14ac:dyDescent="0.2">
      <c r="A474" s="99"/>
      <c r="B474" s="99"/>
      <c r="C474" s="99"/>
      <c r="D474" s="99"/>
      <c r="E474" s="99"/>
      <c r="F474" s="99"/>
      <c r="G474" s="99"/>
      <c r="H474" s="99"/>
      <c r="I474" s="99"/>
      <c r="J474" s="99"/>
      <c r="K474" s="99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  <c r="AF474" s="99"/>
      <c r="AG474" s="99"/>
      <c r="AH474" s="99"/>
      <c r="AI474" s="99"/>
      <c r="AJ474" s="99"/>
      <c r="AK474" s="99"/>
      <c r="AL474" s="99"/>
      <c r="AM474" s="99"/>
      <c r="AN474" s="99"/>
      <c r="AO474" s="99"/>
      <c r="AP474" s="99"/>
      <c r="AQ474" s="99"/>
      <c r="AR474" s="99"/>
      <c r="AS474" s="99"/>
      <c r="AT474" s="99"/>
      <c r="AU474" s="99"/>
      <c r="AV474" s="99"/>
      <c r="AW474" s="99"/>
      <c r="AX474" s="99"/>
      <c r="AY474" s="99"/>
      <c r="AZ474" s="99"/>
    </row>
    <row r="475" spans="1:52" x14ac:dyDescent="0.2">
      <c r="A475" s="99"/>
      <c r="B475" s="99"/>
      <c r="C475" s="99"/>
      <c r="D475" s="99"/>
      <c r="E475" s="99"/>
      <c r="F475" s="99"/>
      <c r="G475" s="99"/>
      <c r="H475" s="99"/>
      <c r="I475" s="99"/>
      <c r="J475" s="99"/>
      <c r="K475" s="99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  <c r="AF475" s="99"/>
      <c r="AG475" s="99"/>
      <c r="AH475" s="99"/>
      <c r="AI475" s="99"/>
      <c r="AJ475" s="99"/>
      <c r="AK475" s="99"/>
      <c r="AL475" s="99"/>
      <c r="AM475" s="99"/>
      <c r="AN475" s="99"/>
      <c r="AO475" s="99"/>
      <c r="AP475" s="99"/>
      <c r="AQ475" s="99"/>
      <c r="AR475" s="99"/>
      <c r="AS475" s="99"/>
      <c r="AT475" s="99"/>
      <c r="AU475" s="99"/>
      <c r="AV475" s="99"/>
      <c r="AW475" s="99"/>
      <c r="AX475" s="99"/>
      <c r="AY475" s="99"/>
      <c r="AZ475" s="99"/>
    </row>
    <row r="476" spans="1:52" x14ac:dyDescent="0.2">
      <c r="A476" s="99"/>
      <c r="B476" s="99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  <c r="AF476" s="99"/>
      <c r="AG476" s="99"/>
      <c r="AH476" s="99"/>
      <c r="AI476" s="99"/>
      <c r="AJ476" s="99"/>
      <c r="AK476" s="99"/>
      <c r="AL476" s="99"/>
      <c r="AM476" s="99"/>
      <c r="AN476" s="99"/>
      <c r="AO476" s="99"/>
      <c r="AP476" s="99"/>
      <c r="AQ476" s="99"/>
      <c r="AR476" s="99"/>
      <c r="AS476" s="99"/>
      <c r="AT476" s="99"/>
      <c r="AU476" s="99"/>
      <c r="AV476" s="99"/>
      <c r="AW476" s="99"/>
      <c r="AX476" s="99"/>
      <c r="AY476" s="99"/>
      <c r="AZ476" s="99"/>
    </row>
    <row r="477" spans="1:52" x14ac:dyDescent="0.2">
      <c r="A477" s="99"/>
      <c r="B477" s="99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  <c r="AF477" s="99"/>
      <c r="AG477" s="99"/>
      <c r="AH477" s="99"/>
      <c r="AI477" s="99"/>
      <c r="AJ477" s="99"/>
      <c r="AK477" s="99"/>
      <c r="AL477" s="99"/>
      <c r="AM477" s="99"/>
      <c r="AN477" s="99"/>
      <c r="AO477" s="99"/>
      <c r="AP477" s="99"/>
      <c r="AQ477" s="99"/>
      <c r="AR477" s="99"/>
      <c r="AS477" s="99"/>
      <c r="AT477" s="99"/>
      <c r="AU477" s="99"/>
      <c r="AV477" s="99"/>
      <c r="AW477" s="99"/>
      <c r="AX477" s="99"/>
      <c r="AY477" s="99"/>
      <c r="AZ477" s="99"/>
    </row>
    <row r="478" spans="1:52" x14ac:dyDescent="0.2">
      <c r="A478" s="99"/>
      <c r="B478" s="99"/>
      <c r="C478" s="99"/>
      <c r="D478" s="99"/>
      <c r="E478" s="99"/>
      <c r="F478" s="99"/>
      <c r="G478" s="99"/>
      <c r="H478" s="99"/>
      <c r="I478" s="99"/>
      <c r="J478" s="99"/>
      <c r="K478" s="99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  <c r="AF478" s="99"/>
      <c r="AG478" s="99"/>
      <c r="AH478" s="99"/>
      <c r="AI478" s="99"/>
      <c r="AJ478" s="99"/>
      <c r="AK478" s="99"/>
      <c r="AL478" s="99"/>
      <c r="AM478" s="99"/>
      <c r="AN478" s="99"/>
      <c r="AO478" s="99"/>
      <c r="AP478" s="99"/>
      <c r="AQ478" s="99"/>
      <c r="AR478" s="99"/>
      <c r="AS478" s="99"/>
      <c r="AT478" s="99"/>
      <c r="AU478" s="99"/>
      <c r="AV478" s="99"/>
      <c r="AW478" s="99"/>
      <c r="AX478" s="99"/>
      <c r="AY478" s="99"/>
      <c r="AZ478" s="99"/>
    </row>
    <row r="479" spans="1:52" x14ac:dyDescent="0.2">
      <c r="A479" s="99"/>
      <c r="B479" s="99"/>
      <c r="C479" s="99"/>
      <c r="D479" s="99"/>
      <c r="E479" s="99"/>
      <c r="F479" s="99"/>
      <c r="G479" s="99"/>
      <c r="H479" s="99"/>
      <c r="I479" s="99"/>
      <c r="J479" s="99"/>
      <c r="K479" s="99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  <c r="AF479" s="99"/>
      <c r="AG479" s="99"/>
      <c r="AH479" s="99"/>
      <c r="AI479" s="99"/>
      <c r="AJ479" s="99"/>
      <c r="AK479" s="99"/>
      <c r="AL479" s="99"/>
      <c r="AM479" s="99"/>
      <c r="AN479" s="99"/>
      <c r="AO479" s="99"/>
      <c r="AP479" s="99"/>
      <c r="AQ479" s="99"/>
      <c r="AR479" s="99"/>
      <c r="AS479" s="99"/>
      <c r="AT479" s="99"/>
      <c r="AU479" s="99"/>
      <c r="AV479" s="99"/>
      <c r="AW479" s="99"/>
      <c r="AX479" s="99"/>
      <c r="AY479" s="99"/>
      <c r="AZ479" s="99"/>
    </row>
    <row r="480" spans="1:52" x14ac:dyDescent="0.2">
      <c r="A480" s="99"/>
      <c r="B480" s="99"/>
      <c r="C480" s="99"/>
      <c r="D480" s="99"/>
      <c r="E480" s="99"/>
      <c r="F480" s="99"/>
      <c r="G480" s="99"/>
      <c r="H480" s="99"/>
      <c r="I480" s="99"/>
      <c r="J480" s="99"/>
      <c r="K480" s="99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  <c r="AF480" s="99"/>
      <c r="AG480" s="99"/>
      <c r="AH480" s="99"/>
      <c r="AI480" s="99"/>
      <c r="AJ480" s="99"/>
      <c r="AK480" s="99"/>
      <c r="AL480" s="99"/>
      <c r="AM480" s="99"/>
      <c r="AN480" s="99"/>
      <c r="AO480" s="99"/>
      <c r="AP480" s="99"/>
      <c r="AQ480" s="99"/>
      <c r="AR480" s="99"/>
      <c r="AS480" s="99"/>
      <c r="AT480" s="99"/>
      <c r="AU480" s="99"/>
      <c r="AV480" s="99"/>
      <c r="AW480" s="99"/>
      <c r="AX480" s="99"/>
      <c r="AY480" s="99"/>
      <c r="AZ480" s="99"/>
    </row>
    <row r="481" spans="1:52" x14ac:dyDescent="0.2">
      <c r="A481" s="99"/>
      <c r="B481" s="99"/>
      <c r="C481" s="99"/>
      <c r="D481" s="99"/>
      <c r="E481" s="99"/>
      <c r="F481" s="99"/>
      <c r="G481" s="99"/>
      <c r="H481" s="99"/>
      <c r="I481" s="99"/>
      <c r="J481" s="99"/>
      <c r="K481" s="99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  <c r="AF481" s="99"/>
      <c r="AG481" s="99"/>
      <c r="AH481" s="99"/>
      <c r="AI481" s="99"/>
      <c r="AJ481" s="99"/>
      <c r="AK481" s="99"/>
      <c r="AL481" s="99"/>
      <c r="AM481" s="99"/>
      <c r="AN481" s="99"/>
      <c r="AO481" s="99"/>
      <c r="AP481" s="99"/>
      <c r="AQ481" s="99"/>
      <c r="AR481" s="99"/>
      <c r="AS481" s="99"/>
      <c r="AT481" s="99"/>
      <c r="AU481" s="99"/>
      <c r="AV481" s="99"/>
      <c r="AW481" s="99"/>
      <c r="AX481" s="99"/>
      <c r="AY481" s="99"/>
      <c r="AZ481" s="99"/>
    </row>
    <row r="482" spans="1:52" x14ac:dyDescent="0.2">
      <c r="A482" s="99"/>
      <c r="B482" s="99"/>
      <c r="C482" s="99"/>
      <c r="D482" s="99"/>
      <c r="E482" s="99"/>
      <c r="F482" s="99"/>
      <c r="G482" s="99"/>
      <c r="H482" s="99"/>
      <c r="I482" s="99"/>
      <c r="J482" s="99"/>
      <c r="K482" s="99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  <c r="AF482" s="99"/>
      <c r="AG482" s="99"/>
      <c r="AH482" s="99"/>
      <c r="AI482" s="99"/>
      <c r="AJ482" s="99"/>
      <c r="AK482" s="99"/>
      <c r="AL482" s="99"/>
      <c r="AM482" s="99"/>
      <c r="AN482" s="99"/>
      <c r="AO482" s="99"/>
      <c r="AP482" s="99"/>
      <c r="AQ482" s="99"/>
      <c r="AR482" s="99"/>
      <c r="AS482" s="99"/>
      <c r="AT482" s="99"/>
      <c r="AU482" s="99"/>
      <c r="AV482" s="99"/>
      <c r="AW482" s="99"/>
      <c r="AX482" s="99"/>
      <c r="AY482" s="99"/>
      <c r="AZ482" s="99"/>
    </row>
    <row r="483" spans="1:52" x14ac:dyDescent="0.2">
      <c r="A483" s="99"/>
      <c r="B483" s="99"/>
      <c r="C483" s="99"/>
      <c r="D483" s="99"/>
      <c r="E483" s="99"/>
      <c r="F483" s="99"/>
      <c r="G483" s="99"/>
      <c r="H483" s="99"/>
      <c r="I483" s="99"/>
      <c r="J483" s="99"/>
      <c r="K483" s="99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  <c r="AF483" s="99"/>
      <c r="AG483" s="99"/>
      <c r="AH483" s="99"/>
      <c r="AI483" s="99"/>
      <c r="AJ483" s="99"/>
      <c r="AK483" s="99"/>
      <c r="AL483" s="99"/>
      <c r="AM483" s="99"/>
      <c r="AN483" s="99"/>
      <c r="AO483" s="99"/>
      <c r="AP483" s="99"/>
      <c r="AQ483" s="99"/>
      <c r="AR483" s="99"/>
      <c r="AS483" s="99"/>
      <c r="AT483" s="99"/>
      <c r="AU483" s="99"/>
      <c r="AV483" s="99"/>
      <c r="AW483" s="99"/>
      <c r="AX483" s="99"/>
      <c r="AY483" s="99"/>
      <c r="AZ483" s="99"/>
    </row>
    <row r="484" spans="1:52" x14ac:dyDescent="0.2">
      <c r="A484" s="99"/>
      <c r="B484" s="99"/>
      <c r="C484" s="99"/>
      <c r="D484" s="99"/>
      <c r="E484" s="99"/>
      <c r="F484" s="99"/>
      <c r="G484" s="99"/>
      <c r="H484" s="99"/>
      <c r="I484" s="99"/>
      <c r="J484" s="99"/>
      <c r="K484" s="99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  <c r="AF484" s="99"/>
      <c r="AG484" s="99"/>
      <c r="AH484" s="99"/>
      <c r="AI484" s="99"/>
      <c r="AJ484" s="99"/>
      <c r="AK484" s="99"/>
      <c r="AL484" s="99"/>
      <c r="AM484" s="99"/>
      <c r="AN484" s="99"/>
      <c r="AO484" s="99"/>
      <c r="AP484" s="99"/>
      <c r="AQ484" s="99"/>
      <c r="AR484" s="99"/>
      <c r="AS484" s="99"/>
      <c r="AT484" s="99"/>
      <c r="AU484" s="99"/>
      <c r="AV484" s="99"/>
      <c r="AW484" s="99"/>
      <c r="AX484" s="99"/>
      <c r="AY484" s="99"/>
      <c r="AZ484" s="99"/>
    </row>
    <row r="485" spans="1:52" x14ac:dyDescent="0.2">
      <c r="A485" s="99"/>
      <c r="B485" s="99"/>
      <c r="C485" s="99"/>
      <c r="D485" s="99"/>
      <c r="E485" s="99"/>
      <c r="F485" s="99"/>
      <c r="G485" s="99"/>
      <c r="H485" s="99"/>
      <c r="I485" s="99"/>
      <c r="J485" s="99"/>
      <c r="K485" s="99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  <c r="AF485" s="99"/>
      <c r="AG485" s="99"/>
      <c r="AH485" s="99"/>
      <c r="AI485" s="99"/>
      <c r="AJ485" s="99"/>
      <c r="AK485" s="99"/>
      <c r="AL485" s="99"/>
      <c r="AM485" s="99"/>
      <c r="AN485" s="99"/>
      <c r="AO485" s="99"/>
      <c r="AP485" s="99"/>
      <c r="AQ485" s="99"/>
      <c r="AR485" s="99"/>
      <c r="AS485" s="99"/>
      <c r="AT485" s="99"/>
      <c r="AU485" s="99"/>
      <c r="AV485" s="99"/>
      <c r="AW485" s="99"/>
      <c r="AX485" s="99"/>
      <c r="AY485" s="99"/>
      <c r="AZ485" s="9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351" t="s">
        <v>111</v>
      </c>
      <c r="B1" s="351" t="s">
        <v>112</v>
      </c>
      <c r="C1" s="351" t="s">
        <v>113</v>
      </c>
      <c r="D1" s="351"/>
      <c r="E1" s="351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</row>
    <row r="2" spans="1:40" ht="15.75" x14ac:dyDescent="0.2">
      <c r="A2" s="351"/>
      <c r="B2" s="351"/>
      <c r="C2" s="79" t="s">
        <v>114</v>
      </c>
      <c r="D2" s="79" t="s">
        <v>115</v>
      </c>
      <c r="E2" s="79" t="s">
        <v>116</v>
      </c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</row>
    <row r="3" spans="1:40" ht="15.75" x14ac:dyDescent="0.2">
      <c r="A3" s="80"/>
      <c r="B3" s="81"/>
      <c r="C3" s="81"/>
      <c r="D3" s="81"/>
      <c r="E3" s="8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</row>
    <row r="4" spans="1:40" ht="15.75" x14ac:dyDescent="0.2">
      <c r="A4" s="83" t="s">
        <v>117</v>
      </c>
      <c r="B4" s="84" t="s">
        <v>114</v>
      </c>
      <c r="C4" s="85">
        <f>SUM(C5:C55)</f>
        <v>5784442</v>
      </c>
      <c r="D4" s="85">
        <f>SUM(D5:D55)</f>
        <v>2890950</v>
      </c>
      <c r="E4" s="85">
        <f>SUM(E5:E55)</f>
        <v>2893492</v>
      </c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</row>
    <row r="5" spans="1:40" ht="15.75" x14ac:dyDescent="0.2">
      <c r="A5" s="86" t="s">
        <v>117</v>
      </c>
      <c r="B5" s="87" t="s">
        <v>118</v>
      </c>
      <c r="C5" s="88">
        <v>2974</v>
      </c>
      <c r="D5" s="88">
        <v>1442</v>
      </c>
      <c r="E5" s="89">
        <v>1532</v>
      </c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</row>
    <row r="6" spans="1:40" ht="15.75" x14ac:dyDescent="0.2">
      <c r="A6" s="90" t="s">
        <v>117</v>
      </c>
      <c r="B6" s="91" t="s">
        <v>119</v>
      </c>
      <c r="C6" s="92">
        <v>3382</v>
      </c>
      <c r="D6" s="92">
        <v>1690</v>
      </c>
      <c r="E6" s="93">
        <v>1692</v>
      </c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</row>
    <row r="7" spans="1:40" ht="15.75" x14ac:dyDescent="0.2">
      <c r="A7" s="86" t="s">
        <v>117</v>
      </c>
      <c r="B7" s="87" t="s">
        <v>120</v>
      </c>
      <c r="C7" s="88">
        <v>35289</v>
      </c>
      <c r="D7" s="88">
        <v>17829</v>
      </c>
      <c r="E7" s="89">
        <v>17460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</row>
    <row r="8" spans="1:40" ht="15.75" x14ac:dyDescent="0.2">
      <c r="A8" s="90" t="s">
        <v>117</v>
      </c>
      <c r="B8" s="91" t="s">
        <v>121</v>
      </c>
      <c r="C8" s="92">
        <v>18030</v>
      </c>
      <c r="D8" s="92">
        <v>8852</v>
      </c>
      <c r="E8" s="93">
        <v>9178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</row>
    <row r="9" spans="1:40" ht="15.75" x14ac:dyDescent="0.2">
      <c r="A9" s="86" t="s">
        <v>117</v>
      </c>
      <c r="B9" s="87" t="s">
        <v>122</v>
      </c>
      <c r="C9" s="88">
        <v>656464</v>
      </c>
      <c r="D9" s="88">
        <v>331513</v>
      </c>
      <c r="E9" s="89">
        <v>324951</v>
      </c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</row>
    <row r="10" spans="1:40" ht="15.75" x14ac:dyDescent="0.2">
      <c r="A10" s="90" t="s">
        <v>117</v>
      </c>
      <c r="B10" s="91" t="s">
        <v>123</v>
      </c>
      <c r="C10" s="92">
        <v>14992</v>
      </c>
      <c r="D10" s="92">
        <v>7667</v>
      </c>
      <c r="E10" s="93">
        <v>7325</v>
      </c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</row>
    <row r="11" spans="1:40" ht="15.75" x14ac:dyDescent="0.2">
      <c r="A11" s="86" t="s">
        <v>117</v>
      </c>
      <c r="B11" s="87" t="s">
        <v>124</v>
      </c>
      <c r="C11" s="88">
        <v>3661</v>
      </c>
      <c r="D11" s="88">
        <v>1824</v>
      </c>
      <c r="E11" s="89">
        <v>1837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</row>
    <row r="12" spans="1:40" ht="15.75" x14ac:dyDescent="0.2">
      <c r="A12" s="90" t="s">
        <v>117</v>
      </c>
      <c r="B12" s="91" t="s">
        <v>125</v>
      </c>
      <c r="C12" s="92">
        <v>122337</v>
      </c>
      <c r="D12" s="92">
        <v>62377</v>
      </c>
      <c r="E12" s="93">
        <v>59960</v>
      </c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</row>
    <row r="13" spans="1:40" ht="15.75" x14ac:dyDescent="0.2">
      <c r="A13" s="86" t="s">
        <v>117</v>
      </c>
      <c r="B13" s="87" t="s">
        <v>126</v>
      </c>
      <c r="C13" s="88">
        <v>7340</v>
      </c>
      <c r="D13" s="88">
        <v>3707</v>
      </c>
      <c r="E13" s="89">
        <v>3633</v>
      </c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</row>
    <row r="14" spans="1:40" ht="15.75" x14ac:dyDescent="0.2">
      <c r="A14" s="90" t="s">
        <v>117</v>
      </c>
      <c r="B14" s="91" t="s">
        <v>127</v>
      </c>
      <c r="C14" s="92">
        <v>9930</v>
      </c>
      <c r="D14" s="92">
        <v>4961</v>
      </c>
      <c r="E14" s="93">
        <v>4969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</row>
    <row r="15" spans="1:40" ht="15.75" x14ac:dyDescent="0.2">
      <c r="A15" s="86" t="s">
        <v>117</v>
      </c>
      <c r="B15" s="87" t="s">
        <v>128</v>
      </c>
      <c r="C15" s="88">
        <v>68747</v>
      </c>
      <c r="D15" s="88">
        <v>35206</v>
      </c>
      <c r="E15" s="89">
        <v>33541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</row>
    <row r="16" spans="1:40" ht="15.75" x14ac:dyDescent="0.2">
      <c r="A16" s="90" t="s">
        <v>117</v>
      </c>
      <c r="B16" s="91" t="s">
        <v>129</v>
      </c>
      <c r="C16" s="92">
        <v>36088</v>
      </c>
      <c r="D16" s="92">
        <v>18060</v>
      </c>
      <c r="E16" s="93">
        <v>18028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</row>
    <row r="17" spans="1:40" ht="15.75" x14ac:dyDescent="0.2">
      <c r="A17" s="86" t="s">
        <v>117</v>
      </c>
      <c r="B17" s="87" t="s">
        <v>130</v>
      </c>
      <c r="C17" s="88">
        <v>1360</v>
      </c>
      <c r="D17" s="88">
        <v>657</v>
      </c>
      <c r="E17" s="89">
        <v>703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</row>
    <row r="18" spans="1:40" ht="15.75" x14ac:dyDescent="0.2">
      <c r="A18" s="90" t="s">
        <v>117</v>
      </c>
      <c r="B18" s="91" t="s">
        <v>131</v>
      </c>
      <c r="C18" s="92">
        <v>3256</v>
      </c>
      <c r="D18" s="92">
        <v>1672</v>
      </c>
      <c r="E18" s="93">
        <v>1584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</row>
    <row r="19" spans="1:40" ht="15.75" x14ac:dyDescent="0.2">
      <c r="A19" s="86" t="s">
        <v>117</v>
      </c>
      <c r="B19" s="87" t="s">
        <v>132</v>
      </c>
      <c r="C19" s="88">
        <v>104478</v>
      </c>
      <c r="D19" s="88">
        <v>52883</v>
      </c>
      <c r="E19" s="89">
        <v>51595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</row>
    <row r="20" spans="1:40" ht="15.75" x14ac:dyDescent="0.2">
      <c r="A20" s="90" t="s">
        <v>117</v>
      </c>
      <c r="B20" s="91" t="s">
        <v>133</v>
      </c>
      <c r="C20" s="92">
        <v>40903</v>
      </c>
      <c r="D20" s="92">
        <v>20444</v>
      </c>
      <c r="E20" s="93">
        <v>20459</v>
      </c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</row>
    <row r="21" spans="1:40" ht="15.75" x14ac:dyDescent="0.2">
      <c r="A21" s="86" t="s">
        <v>117</v>
      </c>
      <c r="B21" s="87" t="s">
        <v>134</v>
      </c>
      <c r="C21" s="88">
        <v>397205</v>
      </c>
      <c r="D21" s="88">
        <v>200708</v>
      </c>
      <c r="E21" s="89">
        <v>196497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</row>
    <row r="22" spans="1:40" ht="15.75" x14ac:dyDescent="0.2">
      <c r="A22" s="90" t="s">
        <v>117</v>
      </c>
      <c r="B22" s="91" t="s">
        <v>135</v>
      </c>
      <c r="C22" s="92">
        <v>5506</v>
      </c>
      <c r="D22" s="92">
        <v>2796</v>
      </c>
      <c r="E22" s="93">
        <v>2710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</row>
    <row r="23" spans="1:40" ht="15.75" x14ac:dyDescent="0.2">
      <c r="A23" s="86" t="s">
        <v>117</v>
      </c>
      <c r="B23" s="87" t="s">
        <v>136</v>
      </c>
      <c r="C23" s="88">
        <v>481213</v>
      </c>
      <c r="D23" s="88">
        <v>242161</v>
      </c>
      <c r="E23" s="89">
        <v>239052</v>
      </c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</row>
    <row r="24" spans="1:40" ht="15.75" x14ac:dyDescent="0.2">
      <c r="A24" s="90" t="s">
        <v>117</v>
      </c>
      <c r="B24" s="91" t="s">
        <v>137</v>
      </c>
      <c r="C24" s="92">
        <v>14109</v>
      </c>
      <c r="D24" s="92">
        <v>7115</v>
      </c>
      <c r="E24" s="93">
        <v>6994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</row>
    <row r="25" spans="1:40" ht="15.75" x14ac:dyDescent="0.2">
      <c r="A25" s="86" t="s">
        <v>117</v>
      </c>
      <c r="B25" s="87" t="s">
        <v>138</v>
      </c>
      <c r="C25" s="88">
        <v>1808</v>
      </c>
      <c r="D25" s="88">
        <v>890</v>
      </c>
      <c r="E25" s="89">
        <v>918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</row>
    <row r="26" spans="1:40" ht="15.75" x14ac:dyDescent="0.2">
      <c r="A26" s="90" t="s">
        <v>117</v>
      </c>
      <c r="B26" s="91" t="s">
        <v>139</v>
      </c>
      <c r="C26" s="92">
        <v>6282</v>
      </c>
      <c r="D26" s="92">
        <v>3224</v>
      </c>
      <c r="E26" s="93">
        <v>3058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</row>
    <row r="27" spans="1:40" ht="15.75" x14ac:dyDescent="0.2">
      <c r="A27" s="86" t="s">
        <v>117</v>
      </c>
      <c r="B27" s="87" t="s">
        <v>140</v>
      </c>
      <c r="C27" s="88">
        <v>102149</v>
      </c>
      <c r="D27" s="88">
        <v>51844</v>
      </c>
      <c r="E27" s="89">
        <v>50305</v>
      </c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99"/>
      <c r="AN27" s="99"/>
    </row>
    <row r="28" spans="1:40" ht="15.75" x14ac:dyDescent="0.2">
      <c r="A28" s="90" t="s">
        <v>117</v>
      </c>
      <c r="B28" s="91" t="s">
        <v>141</v>
      </c>
      <c r="C28" s="92">
        <v>643143</v>
      </c>
      <c r="D28" s="92">
        <v>318993</v>
      </c>
      <c r="E28" s="93">
        <v>324150</v>
      </c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</row>
    <row r="29" spans="1:40" ht="15.75" x14ac:dyDescent="0.2">
      <c r="A29" s="86" t="s">
        <v>117</v>
      </c>
      <c r="B29" s="87" t="s">
        <v>142</v>
      </c>
      <c r="C29" s="88">
        <v>16086</v>
      </c>
      <c r="D29" s="88">
        <v>8082</v>
      </c>
      <c r="E29" s="89">
        <v>8004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</row>
    <row r="30" spans="1:40" ht="15.75" x14ac:dyDescent="0.2">
      <c r="A30" s="90" t="s">
        <v>117</v>
      </c>
      <c r="B30" s="91" t="s">
        <v>143</v>
      </c>
      <c r="C30" s="92">
        <v>1386</v>
      </c>
      <c r="D30" s="92">
        <v>724</v>
      </c>
      <c r="E30" s="93">
        <v>662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</row>
    <row r="31" spans="1:40" ht="15.75" x14ac:dyDescent="0.2">
      <c r="A31" s="86" t="s">
        <v>117</v>
      </c>
      <c r="B31" s="87" t="s">
        <v>144</v>
      </c>
      <c r="C31" s="88">
        <v>7026</v>
      </c>
      <c r="D31" s="88">
        <v>3480</v>
      </c>
      <c r="E31" s="89">
        <v>3546</v>
      </c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</row>
    <row r="32" spans="1:40" ht="15.75" x14ac:dyDescent="0.2">
      <c r="A32" s="90" t="s">
        <v>117</v>
      </c>
      <c r="B32" s="91" t="s">
        <v>145</v>
      </c>
      <c r="C32" s="92">
        <v>3298</v>
      </c>
      <c r="D32" s="92">
        <v>1716</v>
      </c>
      <c r="E32" s="93">
        <v>1582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99"/>
      <c r="AN32" s="99"/>
    </row>
    <row r="33" spans="1:40" ht="15.75" x14ac:dyDescent="0.2">
      <c r="A33" s="86" t="s">
        <v>117</v>
      </c>
      <c r="B33" s="87" t="s">
        <v>146</v>
      </c>
      <c r="C33" s="88">
        <v>471523</v>
      </c>
      <c r="D33" s="88">
        <v>237717</v>
      </c>
      <c r="E33" s="89">
        <v>233806</v>
      </c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</row>
    <row r="34" spans="1:40" ht="31.5" x14ac:dyDescent="0.2">
      <c r="A34" s="90" t="s">
        <v>117</v>
      </c>
      <c r="B34" s="91" t="s">
        <v>147</v>
      </c>
      <c r="C34" s="92">
        <v>5351</v>
      </c>
      <c r="D34" s="92">
        <v>2657</v>
      </c>
      <c r="E34" s="93">
        <v>2694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</row>
    <row r="35" spans="1:40" ht="15.75" x14ac:dyDescent="0.2">
      <c r="A35" s="86" t="s">
        <v>117</v>
      </c>
      <c r="B35" s="87" t="s">
        <v>148</v>
      </c>
      <c r="C35" s="88">
        <v>84666</v>
      </c>
      <c r="D35" s="88">
        <v>41878</v>
      </c>
      <c r="E35" s="89">
        <v>42788</v>
      </c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</row>
    <row r="36" spans="1:40" ht="15.75" x14ac:dyDescent="0.2">
      <c r="A36" s="90" t="s">
        <v>117</v>
      </c>
      <c r="B36" s="91" t="s">
        <v>149</v>
      </c>
      <c r="C36" s="92">
        <v>1407</v>
      </c>
      <c r="D36" s="92">
        <v>699</v>
      </c>
      <c r="E36" s="93">
        <v>708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</row>
    <row r="37" spans="1:40" ht="15.75" x14ac:dyDescent="0.2">
      <c r="A37" s="86" t="s">
        <v>117</v>
      </c>
      <c r="B37" s="87" t="s">
        <v>150</v>
      </c>
      <c r="C37" s="88">
        <v>1959</v>
      </c>
      <c r="D37" s="88">
        <v>989</v>
      </c>
      <c r="E37" s="89">
        <v>970</v>
      </c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</row>
    <row r="38" spans="1:40" ht="15.75" x14ac:dyDescent="0.2">
      <c r="A38" s="90" t="s">
        <v>117</v>
      </c>
      <c r="B38" s="91" t="s">
        <v>151</v>
      </c>
      <c r="C38" s="92">
        <v>5389</v>
      </c>
      <c r="D38" s="92">
        <v>2776</v>
      </c>
      <c r="E38" s="93">
        <v>2613</v>
      </c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</row>
    <row r="39" spans="1:40" ht="15.75" x14ac:dyDescent="0.2">
      <c r="A39" s="86" t="s">
        <v>117</v>
      </c>
      <c r="B39" s="87" t="s">
        <v>152</v>
      </c>
      <c r="C39" s="88">
        <v>5119</v>
      </c>
      <c r="D39" s="88">
        <v>2639</v>
      </c>
      <c r="E39" s="89">
        <v>2480</v>
      </c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</row>
    <row r="40" spans="1:40" ht="15.75" x14ac:dyDescent="0.2">
      <c r="A40" s="90" t="s">
        <v>117</v>
      </c>
      <c r="B40" s="91" t="s">
        <v>153</v>
      </c>
      <c r="C40" s="92">
        <v>1483</v>
      </c>
      <c r="D40" s="92">
        <v>764</v>
      </c>
      <c r="E40" s="93">
        <v>719</v>
      </c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</row>
    <row r="41" spans="1:40" ht="15.75" x14ac:dyDescent="0.2">
      <c r="A41" s="86" t="s">
        <v>117</v>
      </c>
      <c r="B41" s="87" t="s">
        <v>154</v>
      </c>
      <c r="C41" s="88">
        <v>7652</v>
      </c>
      <c r="D41" s="88">
        <v>3795</v>
      </c>
      <c r="E41" s="89">
        <v>3857</v>
      </c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</row>
    <row r="42" spans="1:40" ht="15.75" x14ac:dyDescent="0.2">
      <c r="A42" s="90" t="s">
        <v>117</v>
      </c>
      <c r="B42" s="91" t="s">
        <v>155</v>
      </c>
      <c r="C42" s="92">
        <v>6048</v>
      </c>
      <c r="D42" s="92">
        <v>3056</v>
      </c>
      <c r="E42" s="93">
        <v>2992</v>
      </c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</row>
    <row r="43" spans="1:40" ht="15.75" x14ac:dyDescent="0.2">
      <c r="A43" s="86" t="s">
        <v>117</v>
      </c>
      <c r="B43" s="87" t="s">
        <v>156</v>
      </c>
      <c r="C43" s="88">
        <v>67428</v>
      </c>
      <c r="D43" s="88">
        <v>33569</v>
      </c>
      <c r="E43" s="89">
        <v>33859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</row>
    <row r="44" spans="1:40" ht="15.75" x14ac:dyDescent="0.2">
      <c r="A44" s="90" t="s">
        <v>117</v>
      </c>
      <c r="B44" s="91" t="s">
        <v>157</v>
      </c>
      <c r="C44" s="92">
        <v>1142994</v>
      </c>
      <c r="D44" s="92">
        <v>564805</v>
      </c>
      <c r="E44" s="93">
        <v>578189</v>
      </c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</row>
    <row r="45" spans="1:40" ht="15.75" x14ac:dyDescent="0.2">
      <c r="A45" s="86" t="s">
        <v>117</v>
      </c>
      <c r="B45" s="87" t="s">
        <v>158</v>
      </c>
      <c r="C45" s="88">
        <v>906</v>
      </c>
      <c r="D45" s="88">
        <v>457</v>
      </c>
      <c r="E45" s="89">
        <v>449</v>
      </c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</row>
    <row r="46" spans="1:40" ht="15.75" x14ac:dyDescent="0.2">
      <c r="A46" s="90" t="s">
        <v>117</v>
      </c>
      <c r="B46" s="91" t="s">
        <v>159</v>
      </c>
      <c r="C46" s="92">
        <v>147624</v>
      </c>
      <c r="D46" s="92">
        <v>76004</v>
      </c>
      <c r="E46" s="93">
        <v>71620</v>
      </c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99"/>
      <c r="AM46" s="99"/>
      <c r="AN46" s="99"/>
    </row>
    <row r="47" spans="1:40" ht="15.75" x14ac:dyDescent="0.2">
      <c r="A47" s="86" t="s">
        <v>117</v>
      </c>
      <c r="B47" s="87" t="s">
        <v>160</v>
      </c>
      <c r="C47" s="88">
        <v>2377</v>
      </c>
      <c r="D47" s="88">
        <v>1230</v>
      </c>
      <c r="E47" s="89">
        <v>1147</v>
      </c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99"/>
      <c r="AN47" s="99"/>
    </row>
    <row r="48" spans="1:40" ht="15.75" x14ac:dyDescent="0.2">
      <c r="A48" s="90" t="s">
        <v>117</v>
      </c>
      <c r="B48" s="91" t="s">
        <v>161</v>
      </c>
      <c r="C48" s="92">
        <v>34709</v>
      </c>
      <c r="D48" s="92">
        <v>17035</v>
      </c>
      <c r="E48" s="93">
        <v>17674</v>
      </c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99"/>
      <c r="AM48" s="99"/>
      <c r="AN48" s="99"/>
    </row>
    <row r="49" spans="1:40" ht="15.75" x14ac:dyDescent="0.2">
      <c r="A49" s="86" t="s">
        <v>117</v>
      </c>
      <c r="B49" s="87" t="s">
        <v>162</v>
      </c>
      <c r="C49" s="88">
        <v>86766</v>
      </c>
      <c r="D49" s="88">
        <v>44135</v>
      </c>
      <c r="E49" s="89">
        <v>42631</v>
      </c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</row>
    <row r="50" spans="1:40" ht="31.5" x14ac:dyDescent="0.2">
      <c r="A50" s="90" t="s">
        <v>117</v>
      </c>
      <c r="B50" s="91" t="s">
        <v>163</v>
      </c>
      <c r="C50" s="92">
        <v>412199</v>
      </c>
      <c r="D50" s="92">
        <v>202958</v>
      </c>
      <c r="E50" s="93">
        <v>209241</v>
      </c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</row>
    <row r="51" spans="1:40" ht="31.5" x14ac:dyDescent="0.2">
      <c r="A51" s="86" t="s">
        <v>117</v>
      </c>
      <c r="B51" s="87" t="s">
        <v>164</v>
      </c>
      <c r="C51" s="88">
        <v>132169</v>
      </c>
      <c r="D51" s="88">
        <v>62586</v>
      </c>
      <c r="E51" s="89">
        <v>69583</v>
      </c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</row>
    <row r="52" spans="1:40" ht="15.75" x14ac:dyDescent="0.2">
      <c r="A52" s="90" t="s">
        <v>117</v>
      </c>
      <c r="B52" s="91" t="s">
        <v>165</v>
      </c>
      <c r="C52" s="92">
        <v>306322</v>
      </c>
      <c r="D52" s="92">
        <v>152617</v>
      </c>
      <c r="E52" s="93">
        <v>153705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</row>
    <row r="53" spans="1:40" ht="15.75" x14ac:dyDescent="0.2">
      <c r="A53" s="86" t="s">
        <v>117</v>
      </c>
      <c r="B53" s="87" t="s">
        <v>166</v>
      </c>
      <c r="C53" s="88">
        <v>46784</v>
      </c>
      <c r="D53" s="88">
        <v>23460</v>
      </c>
      <c r="E53" s="89">
        <v>23324</v>
      </c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</row>
    <row r="54" spans="1:40" ht="15.75" x14ac:dyDescent="0.2">
      <c r="A54" s="90" t="s">
        <v>117</v>
      </c>
      <c r="B54" s="91" t="s">
        <v>167</v>
      </c>
      <c r="C54" s="92">
        <v>1552</v>
      </c>
      <c r="D54" s="92">
        <v>820</v>
      </c>
      <c r="E54" s="93">
        <v>732</v>
      </c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  <c r="AH54" s="99"/>
      <c r="AI54" s="99"/>
      <c r="AJ54" s="99"/>
      <c r="AK54" s="99"/>
      <c r="AL54" s="99"/>
      <c r="AM54" s="99"/>
      <c r="AN54" s="99"/>
    </row>
    <row r="55" spans="1:40" ht="15.75" x14ac:dyDescent="0.2">
      <c r="A55" s="94" t="s">
        <v>117</v>
      </c>
      <c r="B55" s="95" t="s">
        <v>168</v>
      </c>
      <c r="C55" s="96">
        <v>3573</v>
      </c>
      <c r="D55" s="96">
        <v>1787</v>
      </c>
      <c r="E55" s="97">
        <v>1786</v>
      </c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  <c r="AH55" s="99"/>
      <c r="AI55" s="99"/>
      <c r="AJ55" s="99"/>
      <c r="AK55" s="99"/>
      <c r="AL55" s="99"/>
      <c r="AM55" s="99"/>
      <c r="AN55" s="99"/>
    </row>
    <row r="56" spans="1:40" x14ac:dyDescent="0.2">
      <c r="A56" s="98" t="s">
        <v>169</v>
      </c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  <c r="AH56" s="99"/>
      <c r="AI56" s="99"/>
      <c r="AJ56" s="99"/>
      <c r="AK56" s="99"/>
      <c r="AL56" s="99"/>
      <c r="AM56" s="99"/>
      <c r="AN56" s="99"/>
    </row>
    <row r="57" spans="1:40" x14ac:dyDescent="0.2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  <c r="AH57" s="99"/>
      <c r="AI57" s="99"/>
      <c r="AJ57" s="99"/>
      <c r="AK57" s="99"/>
      <c r="AL57" s="99"/>
      <c r="AM57" s="99"/>
      <c r="AN57" s="99"/>
    </row>
    <row r="58" spans="1:40" x14ac:dyDescent="0.2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  <c r="AH58" s="99"/>
      <c r="AI58" s="99"/>
      <c r="AJ58" s="99"/>
      <c r="AK58" s="99"/>
      <c r="AL58" s="99"/>
      <c r="AM58" s="99"/>
      <c r="AN58" s="99"/>
    </row>
    <row r="59" spans="1:40" x14ac:dyDescent="0.2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</row>
    <row r="60" spans="1:40" x14ac:dyDescent="0.2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</row>
    <row r="61" spans="1:40" x14ac:dyDescent="0.2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99"/>
      <c r="AM61" s="99"/>
      <c r="AN61" s="99"/>
    </row>
    <row r="62" spans="1:40" x14ac:dyDescent="0.2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</row>
    <row r="63" spans="1:40" x14ac:dyDescent="0.2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</row>
    <row r="64" spans="1:40" x14ac:dyDescent="0.2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</row>
    <row r="65" spans="1:40" x14ac:dyDescent="0.2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</row>
    <row r="66" spans="1:40" x14ac:dyDescent="0.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</row>
    <row r="67" spans="1:40" x14ac:dyDescent="0.2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</row>
    <row r="68" spans="1:40" x14ac:dyDescent="0.2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</row>
    <row r="69" spans="1:40" x14ac:dyDescent="0.2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  <c r="AH69" s="99"/>
      <c r="AI69" s="99"/>
      <c r="AJ69" s="99"/>
      <c r="AK69" s="99"/>
      <c r="AL69" s="99"/>
      <c r="AM69" s="99"/>
      <c r="AN69" s="99"/>
    </row>
    <row r="70" spans="1:40" x14ac:dyDescent="0.2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  <c r="AH70" s="99"/>
      <c r="AI70" s="99"/>
      <c r="AJ70" s="99"/>
      <c r="AK70" s="99"/>
      <c r="AL70" s="99"/>
      <c r="AM70" s="99"/>
      <c r="AN70" s="99"/>
    </row>
    <row r="71" spans="1:40" x14ac:dyDescent="0.2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</row>
    <row r="72" spans="1:40" x14ac:dyDescent="0.2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</row>
    <row r="73" spans="1:40" x14ac:dyDescent="0.2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</row>
    <row r="74" spans="1:40" x14ac:dyDescent="0.2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</row>
    <row r="75" spans="1:40" x14ac:dyDescent="0.2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</row>
    <row r="76" spans="1:40" x14ac:dyDescent="0.2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</row>
    <row r="77" spans="1:40" x14ac:dyDescent="0.2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</row>
    <row r="78" spans="1:40" x14ac:dyDescent="0.2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</row>
    <row r="79" spans="1:40" x14ac:dyDescent="0.2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</row>
    <row r="80" spans="1:40" x14ac:dyDescent="0.2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</row>
    <row r="81" spans="1:40" x14ac:dyDescent="0.2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</row>
    <row r="82" spans="1:40" x14ac:dyDescent="0.2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</row>
    <row r="83" spans="1:40" x14ac:dyDescent="0.2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</row>
    <row r="84" spans="1:40" x14ac:dyDescent="0.2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</row>
    <row r="85" spans="1:40" x14ac:dyDescent="0.2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</row>
    <row r="86" spans="1:40" x14ac:dyDescent="0.2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</row>
    <row r="87" spans="1:40" x14ac:dyDescent="0.2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</row>
    <row r="88" spans="1:40" x14ac:dyDescent="0.2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</row>
    <row r="89" spans="1:40" x14ac:dyDescent="0.2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</row>
    <row r="90" spans="1:40" x14ac:dyDescent="0.2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</row>
    <row r="91" spans="1:40" x14ac:dyDescent="0.2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</row>
    <row r="92" spans="1:40" x14ac:dyDescent="0.2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</row>
    <row r="93" spans="1:40" x14ac:dyDescent="0.2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</row>
    <row r="94" spans="1:40" x14ac:dyDescent="0.2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</row>
    <row r="95" spans="1:40" x14ac:dyDescent="0.2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</row>
    <row r="96" spans="1:40" x14ac:dyDescent="0.2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</row>
    <row r="97" spans="1:40" x14ac:dyDescent="0.2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</row>
    <row r="98" spans="1:40" x14ac:dyDescent="0.2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</row>
    <row r="99" spans="1:40" x14ac:dyDescent="0.2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</row>
    <row r="100" spans="1:40" x14ac:dyDescent="0.2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</row>
    <row r="101" spans="1:40" x14ac:dyDescent="0.2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</row>
    <row r="102" spans="1:40" x14ac:dyDescent="0.2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</row>
    <row r="103" spans="1:40" x14ac:dyDescent="0.2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</row>
    <row r="104" spans="1:40" x14ac:dyDescent="0.2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</row>
    <row r="105" spans="1:40" x14ac:dyDescent="0.2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</row>
    <row r="106" spans="1:40" x14ac:dyDescent="0.2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</row>
    <row r="107" spans="1:40" x14ac:dyDescent="0.2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</row>
    <row r="108" spans="1:40" x14ac:dyDescent="0.2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</row>
    <row r="109" spans="1:40" x14ac:dyDescent="0.2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</row>
    <row r="110" spans="1:40" x14ac:dyDescent="0.2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</row>
    <row r="111" spans="1:40" x14ac:dyDescent="0.2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</row>
    <row r="112" spans="1:40" x14ac:dyDescent="0.2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</row>
    <row r="113" spans="1:40" x14ac:dyDescent="0.2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</row>
    <row r="114" spans="1:40" x14ac:dyDescent="0.2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</row>
    <row r="115" spans="1:40" x14ac:dyDescent="0.2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</row>
    <row r="116" spans="1:40" x14ac:dyDescent="0.2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</row>
    <row r="117" spans="1:40" x14ac:dyDescent="0.2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</row>
    <row r="118" spans="1:40" x14ac:dyDescent="0.2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</row>
    <row r="119" spans="1:40" x14ac:dyDescent="0.2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</row>
    <row r="120" spans="1:40" x14ac:dyDescent="0.2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</row>
    <row r="121" spans="1:40" x14ac:dyDescent="0.2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</row>
    <row r="122" spans="1:40" x14ac:dyDescent="0.2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</row>
    <row r="123" spans="1:40" x14ac:dyDescent="0.2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</row>
    <row r="124" spans="1:40" x14ac:dyDescent="0.2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</row>
    <row r="125" spans="1:40" x14ac:dyDescent="0.2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</row>
    <row r="126" spans="1:40" x14ac:dyDescent="0.2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</row>
    <row r="127" spans="1:40" x14ac:dyDescent="0.2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</row>
    <row r="128" spans="1:40" x14ac:dyDescent="0.2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</row>
    <row r="129" spans="1:40" x14ac:dyDescent="0.2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</row>
    <row r="130" spans="1:40" x14ac:dyDescent="0.2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</row>
    <row r="131" spans="1:40" x14ac:dyDescent="0.2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</row>
    <row r="132" spans="1:40" x14ac:dyDescent="0.2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</row>
    <row r="133" spans="1:40" x14ac:dyDescent="0.2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</row>
    <row r="134" spans="1:40" x14ac:dyDescent="0.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</row>
    <row r="135" spans="1:40" x14ac:dyDescent="0.2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</row>
    <row r="136" spans="1:40" x14ac:dyDescent="0.2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</row>
    <row r="137" spans="1:40" x14ac:dyDescent="0.2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</row>
    <row r="138" spans="1:40" x14ac:dyDescent="0.2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</row>
    <row r="139" spans="1:40" x14ac:dyDescent="0.2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</row>
    <row r="140" spans="1:40" x14ac:dyDescent="0.2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</row>
    <row r="141" spans="1:40" x14ac:dyDescent="0.2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</row>
    <row r="142" spans="1:40" x14ac:dyDescent="0.2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</row>
    <row r="143" spans="1:40" x14ac:dyDescent="0.2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</row>
    <row r="144" spans="1:40" x14ac:dyDescent="0.2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</row>
    <row r="145" spans="1:40" x14ac:dyDescent="0.2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</row>
    <row r="146" spans="1:40" x14ac:dyDescent="0.2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</row>
    <row r="147" spans="1:40" x14ac:dyDescent="0.2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</row>
    <row r="148" spans="1:40" x14ac:dyDescent="0.2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</row>
    <row r="149" spans="1:40" x14ac:dyDescent="0.2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</row>
    <row r="150" spans="1:40" x14ac:dyDescent="0.2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</row>
    <row r="151" spans="1:40" x14ac:dyDescent="0.2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</row>
    <row r="152" spans="1:40" x14ac:dyDescent="0.2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</row>
    <row r="153" spans="1:40" x14ac:dyDescent="0.2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</row>
    <row r="154" spans="1:40" x14ac:dyDescent="0.2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</row>
    <row r="155" spans="1:40" x14ac:dyDescent="0.2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</row>
    <row r="156" spans="1:40" x14ac:dyDescent="0.2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</row>
    <row r="157" spans="1:40" x14ac:dyDescent="0.2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</row>
    <row r="158" spans="1:40" x14ac:dyDescent="0.2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99"/>
      <c r="AJ158" s="99"/>
      <c r="AK158" s="99"/>
      <c r="AL158" s="99"/>
      <c r="AM158" s="99"/>
      <c r="AN158" s="99"/>
    </row>
    <row r="159" spans="1:40" x14ac:dyDescent="0.2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  <c r="AH159" s="99"/>
      <c r="AI159" s="99"/>
      <c r="AJ159" s="99"/>
      <c r="AK159" s="99"/>
      <c r="AL159" s="99"/>
      <c r="AM159" s="99"/>
      <c r="AN159" s="99"/>
    </row>
    <row r="160" spans="1:40" x14ac:dyDescent="0.2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  <c r="AH160" s="99"/>
      <c r="AI160" s="99"/>
      <c r="AJ160" s="99"/>
      <c r="AK160" s="99"/>
      <c r="AL160" s="99"/>
      <c r="AM160" s="99"/>
      <c r="AN160" s="99"/>
    </row>
    <row r="161" spans="1:40" x14ac:dyDescent="0.2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  <c r="AH161" s="99"/>
      <c r="AI161" s="99"/>
      <c r="AJ161" s="99"/>
      <c r="AK161" s="99"/>
      <c r="AL161" s="99"/>
      <c r="AM161" s="99"/>
      <c r="AN161" s="99"/>
    </row>
    <row r="162" spans="1:40" x14ac:dyDescent="0.2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99"/>
      <c r="AK162" s="99"/>
      <c r="AL162" s="99"/>
      <c r="AM162" s="99"/>
      <c r="AN162" s="99"/>
    </row>
    <row r="163" spans="1:40" x14ac:dyDescent="0.2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99"/>
      <c r="AK163" s="99"/>
      <c r="AL163" s="99"/>
      <c r="AM163" s="99"/>
      <c r="AN163" s="99"/>
    </row>
    <row r="164" spans="1:40" x14ac:dyDescent="0.2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99"/>
      <c r="AK164" s="99"/>
      <c r="AL164" s="99"/>
      <c r="AM164" s="99"/>
      <c r="AN164" s="99"/>
    </row>
    <row r="165" spans="1:40" x14ac:dyDescent="0.2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99"/>
      <c r="AK165" s="99"/>
      <c r="AL165" s="99"/>
      <c r="AM165" s="99"/>
      <c r="AN165" s="99"/>
    </row>
    <row r="166" spans="1:40" x14ac:dyDescent="0.2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99"/>
      <c r="AK166" s="99"/>
      <c r="AL166" s="99"/>
      <c r="AM166" s="99"/>
      <c r="AN166" s="99"/>
    </row>
    <row r="167" spans="1:40" x14ac:dyDescent="0.2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99"/>
      <c r="AK167" s="99"/>
      <c r="AL167" s="99"/>
      <c r="AM167" s="99"/>
      <c r="AN167" s="99"/>
    </row>
    <row r="168" spans="1:40" x14ac:dyDescent="0.2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99"/>
      <c r="AK168" s="99"/>
      <c r="AL168" s="99"/>
      <c r="AM168" s="99"/>
      <c r="AN168" s="99"/>
    </row>
    <row r="169" spans="1:40" x14ac:dyDescent="0.2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99"/>
      <c r="AK169" s="99"/>
      <c r="AL169" s="99"/>
      <c r="AM169" s="99"/>
      <c r="AN169" s="99"/>
    </row>
    <row r="170" spans="1:40" x14ac:dyDescent="0.2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  <c r="AH170" s="99"/>
      <c r="AI170" s="99"/>
      <c r="AJ170" s="99"/>
      <c r="AK170" s="99"/>
      <c r="AL170" s="99"/>
      <c r="AM170" s="99"/>
      <c r="AN170" s="99"/>
    </row>
    <row r="171" spans="1:40" x14ac:dyDescent="0.2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  <c r="AH171" s="99"/>
      <c r="AI171" s="99"/>
      <c r="AJ171" s="99"/>
      <c r="AK171" s="99"/>
      <c r="AL171" s="99"/>
      <c r="AM171" s="99"/>
      <c r="AN171" s="99"/>
    </row>
    <row r="172" spans="1:40" x14ac:dyDescent="0.2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  <c r="AH172" s="99"/>
      <c r="AI172" s="99"/>
      <c r="AJ172" s="99"/>
      <c r="AK172" s="99"/>
      <c r="AL172" s="99"/>
      <c r="AM172" s="99"/>
      <c r="AN172" s="99"/>
    </row>
    <row r="173" spans="1:40" x14ac:dyDescent="0.2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  <c r="AH173" s="99"/>
      <c r="AI173" s="99"/>
      <c r="AJ173" s="99"/>
      <c r="AK173" s="99"/>
      <c r="AL173" s="99"/>
      <c r="AM173" s="99"/>
      <c r="AN173" s="99"/>
    </row>
    <row r="174" spans="1:40" x14ac:dyDescent="0.2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  <c r="AH174" s="99"/>
      <c r="AI174" s="99"/>
      <c r="AJ174" s="99"/>
      <c r="AK174" s="99"/>
      <c r="AL174" s="99"/>
      <c r="AM174" s="99"/>
      <c r="AN174" s="99"/>
    </row>
    <row r="175" spans="1:40" x14ac:dyDescent="0.2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  <c r="AH175" s="99"/>
      <c r="AI175" s="99"/>
      <c r="AJ175" s="99"/>
      <c r="AK175" s="99"/>
      <c r="AL175" s="99"/>
      <c r="AM175" s="99"/>
      <c r="AN175" s="99"/>
    </row>
    <row r="176" spans="1:40" x14ac:dyDescent="0.2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</row>
    <row r="177" spans="1:40" x14ac:dyDescent="0.2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  <c r="AH177" s="99"/>
      <c r="AI177" s="99"/>
      <c r="AJ177" s="99"/>
      <c r="AK177" s="99"/>
      <c r="AL177" s="99"/>
      <c r="AM177" s="99"/>
      <c r="AN177" s="99"/>
    </row>
    <row r="178" spans="1:40" x14ac:dyDescent="0.2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  <c r="AH178" s="99"/>
      <c r="AI178" s="99"/>
      <c r="AJ178" s="99"/>
      <c r="AK178" s="99"/>
      <c r="AL178" s="99"/>
      <c r="AM178" s="99"/>
      <c r="AN178" s="99"/>
    </row>
    <row r="179" spans="1:40" x14ac:dyDescent="0.2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99"/>
      <c r="AJ179" s="99"/>
      <c r="AK179" s="99"/>
      <c r="AL179" s="99"/>
      <c r="AM179" s="99"/>
      <c r="AN179" s="99"/>
    </row>
    <row r="180" spans="1:40" x14ac:dyDescent="0.2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  <c r="AH180" s="99"/>
      <c r="AI180" s="99"/>
      <c r="AJ180" s="99"/>
      <c r="AK180" s="99"/>
      <c r="AL180" s="99"/>
      <c r="AM180" s="99"/>
      <c r="AN180" s="99"/>
    </row>
    <row r="181" spans="1:40" x14ac:dyDescent="0.2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  <c r="AH181" s="99"/>
      <c r="AI181" s="99"/>
      <c r="AJ181" s="99"/>
      <c r="AK181" s="99"/>
      <c r="AL181" s="99"/>
      <c r="AM181" s="99"/>
      <c r="AN181" s="99"/>
    </row>
    <row r="182" spans="1:40" x14ac:dyDescent="0.2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  <c r="AH182" s="99"/>
      <c r="AI182" s="99"/>
      <c r="AJ182" s="99"/>
      <c r="AK182" s="99"/>
      <c r="AL182" s="99"/>
      <c r="AM182" s="99"/>
      <c r="AN182" s="99"/>
    </row>
    <row r="183" spans="1:40" x14ac:dyDescent="0.2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  <c r="AH183" s="99"/>
      <c r="AI183" s="99"/>
      <c r="AJ183" s="99"/>
      <c r="AK183" s="99"/>
      <c r="AL183" s="99"/>
      <c r="AM183" s="99"/>
      <c r="AN183" s="99"/>
    </row>
    <row r="184" spans="1:40" x14ac:dyDescent="0.2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  <c r="AH184" s="99"/>
      <c r="AI184" s="99"/>
      <c r="AJ184" s="99"/>
      <c r="AK184" s="99"/>
      <c r="AL184" s="99"/>
      <c r="AM184" s="99"/>
      <c r="AN184" s="99"/>
    </row>
    <row r="185" spans="1:40" x14ac:dyDescent="0.2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  <c r="AH185" s="99"/>
      <c r="AI185" s="99"/>
      <c r="AJ185" s="99"/>
      <c r="AK185" s="99"/>
      <c r="AL185" s="99"/>
      <c r="AM185" s="99"/>
      <c r="AN185" s="99"/>
    </row>
    <row r="186" spans="1:40" x14ac:dyDescent="0.2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  <c r="AH186" s="99"/>
      <c r="AI186" s="99"/>
      <c r="AJ186" s="99"/>
      <c r="AK186" s="99"/>
      <c r="AL186" s="99"/>
      <c r="AM186" s="99"/>
      <c r="AN186" s="99"/>
    </row>
    <row r="187" spans="1:40" x14ac:dyDescent="0.2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  <c r="AH187" s="99"/>
      <c r="AI187" s="99"/>
      <c r="AJ187" s="99"/>
      <c r="AK187" s="99"/>
      <c r="AL187" s="99"/>
      <c r="AM187" s="99"/>
      <c r="AN187" s="99"/>
    </row>
    <row r="188" spans="1:40" x14ac:dyDescent="0.2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  <c r="AH188" s="99"/>
      <c r="AI188" s="99"/>
      <c r="AJ188" s="99"/>
      <c r="AK188" s="99"/>
      <c r="AL188" s="99"/>
      <c r="AM188" s="99"/>
      <c r="AN188" s="99"/>
    </row>
    <row r="189" spans="1:40" x14ac:dyDescent="0.2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  <c r="AH189" s="99"/>
      <c r="AI189" s="99"/>
      <c r="AJ189" s="99"/>
      <c r="AK189" s="99"/>
      <c r="AL189" s="99"/>
      <c r="AM189" s="99"/>
      <c r="AN189" s="99"/>
    </row>
    <row r="190" spans="1:40" x14ac:dyDescent="0.2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  <c r="AH190" s="99"/>
      <c r="AI190" s="99"/>
      <c r="AJ190" s="99"/>
      <c r="AK190" s="99"/>
      <c r="AL190" s="99"/>
      <c r="AM190" s="99"/>
      <c r="AN190" s="99"/>
    </row>
    <row r="191" spans="1:40" x14ac:dyDescent="0.2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  <c r="AH191" s="99"/>
      <c r="AI191" s="99"/>
      <c r="AJ191" s="99"/>
      <c r="AK191" s="99"/>
      <c r="AL191" s="99"/>
      <c r="AM191" s="99"/>
      <c r="AN191" s="99"/>
    </row>
    <row r="192" spans="1:40" x14ac:dyDescent="0.2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  <c r="AH192" s="99"/>
      <c r="AI192" s="99"/>
      <c r="AJ192" s="99"/>
      <c r="AK192" s="99"/>
      <c r="AL192" s="99"/>
      <c r="AM192" s="99"/>
      <c r="AN192" s="99"/>
    </row>
    <row r="193" spans="1:40" x14ac:dyDescent="0.2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  <c r="AH193" s="99"/>
      <c r="AI193" s="99"/>
      <c r="AJ193" s="99"/>
      <c r="AK193" s="99"/>
      <c r="AL193" s="99"/>
      <c r="AM193" s="99"/>
      <c r="AN193" s="99"/>
    </row>
    <row r="194" spans="1:40" x14ac:dyDescent="0.2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  <c r="AH194" s="99"/>
      <c r="AI194" s="99"/>
      <c r="AJ194" s="99"/>
      <c r="AK194" s="99"/>
      <c r="AL194" s="99"/>
      <c r="AM194" s="99"/>
      <c r="AN194" s="99"/>
    </row>
    <row r="195" spans="1:40" x14ac:dyDescent="0.2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  <c r="AH195" s="99"/>
      <c r="AI195" s="99"/>
      <c r="AJ195" s="99"/>
      <c r="AK195" s="99"/>
      <c r="AL195" s="99"/>
      <c r="AM195" s="99"/>
      <c r="AN195" s="99"/>
    </row>
    <row r="196" spans="1:40" x14ac:dyDescent="0.2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  <c r="AH196" s="99"/>
      <c r="AI196" s="99"/>
      <c r="AJ196" s="99"/>
      <c r="AK196" s="99"/>
      <c r="AL196" s="99"/>
      <c r="AM196" s="99"/>
      <c r="AN196" s="99"/>
    </row>
    <row r="197" spans="1:40" x14ac:dyDescent="0.2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  <c r="AH197" s="99"/>
      <c r="AI197" s="99"/>
      <c r="AJ197" s="99"/>
      <c r="AK197" s="99"/>
      <c r="AL197" s="99"/>
      <c r="AM197" s="99"/>
      <c r="AN197" s="99"/>
    </row>
    <row r="198" spans="1:40" x14ac:dyDescent="0.2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  <c r="AH198" s="99"/>
      <c r="AI198" s="99"/>
      <c r="AJ198" s="99"/>
      <c r="AK198" s="99"/>
      <c r="AL198" s="99"/>
      <c r="AM198" s="99"/>
      <c r="AN198" s="99"/>
    </row>
    <row r="199" spans="1:40" x14ac:dyDescent="0.2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  <c r="AH199" s="99"/>
      <c r="AI199" s="99"/>
      <c r="AJ199" s="99"/>
      <c r="AK199" s="99"/>
      <c r="AL199" s="99"/>
      <c r="AM199" s="99"/>
      <c r="AN199" s="99"/>
    </row>
    <row r="200" spans="1:40" x14ac:dyDescent="0.2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  <c r="AH200" s="99"/>
      <c r="AI200" s="99"/>
      <c r="AJ200" s="99"/>
      <c r="AK200" s="99"/>
      <c r="AL200" s="99"/>
      <c r="AM200" s="99"/>
      <c r="AN200" s="99"/>
    </row>
    <row r="201" spans="1:40" x14ac:dyDescent="0.2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  <c r="AH201" s="99"/>
      <c r="AI201" s="99"/>
      <c r="AJ201" s="99"/>
      <c r="AK201" s="99"/>
      <c r="AL201" s="99"/>
      <c r="AM201" s="99"/>
      <c r="AN201" s="99"/>
    </row>
    <row r="202" spans="1:40" x14ac:dyDescent="0.2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  <c r="AH202" s="99"/>
      <c r="AI202" s="99"/>
      <c r="AJ202" s="99"/>
      <c r="AK202" s="99"/>
      <c r="AL202" s="99"/>
      <c r="AM202" s="99"/>
      <c r="AN202" s="99"/>
    </row>
    <row r="203" spans="1:40" x14ac:dyDescent="0.2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  <c r="AH203" s="99"/>
      <c r="AI203" s="99"/>
      <c r="AJ203" s="99"/>
      <c r="AK203" s="99"/>
      <c r="AL203" s="99"/>
      <c r="AM203" s="99"/>
      <c r="AN203" s="99"/>
    </row>
    <row r="204" spans="1:40" x14ac:dyDescent="0.2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  <c r="AH204" s="99"/>
      <c r="AI204" s="99"/>
      <c r="AJ204" s="99"/>
      <c r="AK204" s="99"/>
      <c r="AL204" s="99"/>
      <c r="AM204" s="99"/>
      <c r="AN204" s="99"/>
    </row>
    <row r="205" spans="1:40" x14ac:dyDescent="0.2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  <c r="AL205" s="99"/>
      <c r="AM205" s="99"/>
      <c r="AN205" s="99"/>
    </row>
    <row r="206" spans="1:40" x14ac:dyDescent="0.2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  <c r="AH206" s="99"/>
      <c r="AI206" s="99"/>
      <c r="AJ206" s="99"/>
      <c r="AK206" s="99"/>
      <c r="AL206" s="99"/>
      <c r="AM206" s="99"/>
      <c r="AN206" s="99"/>
    </row>
    <row r="207" spans="1:40" x14ac:dyDescent="0.2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  <c r="AH207" s="99"/>
      <c r="AI207" s="99"/>
      <c r="AJ207" s="99"/>
      <c r="AK207" s="99"/>
      <c r="AL207" s="99"/>
      <c r="AM207" s="99"/>
      <c r="AN207" s="99"/>
    </row>
    <row r="208" spans="1:40" x14ac:dyDescent="0.2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  <c r="AH208" s="99"/>
      <c r="AI208" s="99"/>
      <c r="AJ208" s="99"/>
      <c r="AK208" s="99"/>
      <c r="AL208" s="99"/>
      <c r="AM208" s="99"/>
      <c r="AN208" s="99"/>
    </row>
    <row r="209" spans="1:40" x14ac:dyDescent="0.2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  <c r="AH209" s="99"/>
      <c r="AI209" s="99"/>
      <c r="AJ209" s="99"/>
      <c r="AK209" s="99"/>
      <c r="AL209" s="99"/>
      <c r="AM209" s="99"/>
      <c r="AN209" s="99"/>
    </row>
    <row r="210" spans="1:40" x14ac:dyDescent="0.2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  <c r="AH210" s="99"/>
      <c r="AI210" s="99"/>
      <c r="AJ210" s="99"/>
      <c r="AK210" s="99"/>
      <c r="AL210" s="99"/>
      <c r="AM210" s="99"/>
      <c r="AN210" s="99"/>
    </row>
    <row r="211" spans="1:40" x14ac:dyDescent="0.2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</row>
    <row r="212" spans="1:40" x14ac:dyDescent="0.2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  <c r="AH212" s="99"/>
      <c r="AI212" s="99"/>
      <c r="AJ212" s="99"/>
      <c r="AK212" s="99"/>
      <c r="AL212" s="99"/>
      <c r="AM212" s="99"/>
      <c r="AN212" s="99"/>
    </row>
    <row r="213" spans="1:40" x14ac:dyDescent="0.2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  <c r="AH213" s="99"/>
      <c r="AI213" s="99"/>
      <c r="AJ213" s="99"/>
      <c r="AK213" s="99"/>
      <c r="AL213" s="99"/>
      <c r="AM213" s="99"/>
      <c r="AN213" s="99"/>
    </row>
    <row r="214" spans="1:40" x14ac:dyDescent="0.2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  <c r="AH214" s="99"/>
      <c r="AI214" s="99"/>
      <c r="AJ214" s="99"/>
      <c r="AK214" s="99"/>
      <c r="AL214" s="99"/>
      <c r="AM214" s="99"/>
      <c r="AN214" s="99"/>
    </row>
    <row r="215" spans="1:40" x14ac:dyDescent="0.2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  <c r="AH215" s="99"/>
      <c r="AI215" s="99"/>
      <c r="AJ215" s="99"/>
      <c r="AK215" s="99"/>
      <c r="AL215" s="99"/>
      <c r="AM215" s="99"/>
      <c r="AN215" s="99"/>
    </row>
    <row r="216" spans="1:40" x14ac:dyDescent="0.2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  <c r="AH216" s="99"/>
      <c r="AI216" s="99"/>
      <c r="AJ216" s="99"/>
      <c r="AK216" s="99"/>
      <c r="AL216" s="99"/>
      <c r="AM216" s="99"/>
      <c r="AN216" s="99"/>
    </row>
    <row r="217" spans="1:40" x14ac:dyDescent="0.2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</row>
    <row r="218" spans="1:40" x14ac:dyDescent="0.2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  <c r="AH218" s="99"/>
      <c r="AI218" s="99"/>
      <c r="AJ218" s="99"/>
      <c r="AK218" s="99"/>
      <c r="AL218" s="99"/>
      <c r="AM218" s="99"/>
      <c r="AN218" s="99"/>
    </row>
    <row r="219" spans="1:40" x14ac:dyDescent="0.2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  <c r="AH219" s="99"/>
      <c r="AI219" s="99"/>
      <c r="AJ219" s="99"/>
      <c r="AK219" s="99"/>
      <c r="AL219" s="99"/>
      <c r="AM219" s="99"/>
      <c r="AN219" s="99"/>
    </row>
    <row r="220" spans="1:40" x14ac:dyDescent="0.2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  <c r="AH220" s="99"/>
      <c r="AI220" s="99"/>
      <c r="AJ220" s="99"/>
      <c r="AK220" s="99"/>
      <c r="AL220" s="99"/>
      <c r="AM220" s="99"/>
      <c r="AN220" s="99"/>
    </row>
    <row r="221" spans="1:40" x14ac:dyDescent="0.2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  <c r="AH221" s="99"/>
      <c r="AI221" s="99"/>
      <c r="AJ221" s="99"/>
      <c r="AK221" s="99"/>
      <c r="AL221" s="99"/>
      <c r="AM221" s="99"/>
      <c r="AN221" s="99"/>
    </row>
    <row r="222" spans="1:40" x14ac:dyDescent="0.2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  <c r="AH222" s="99"/>
      <c r="AI222" s="99"/>
      <c r="AJ222" s="99"/>
      <c r="AK222" s="99"/>
      <c r="AL222" s="99"/>
      <c r="AM222" s="99"/>
      <c r="AN222" s="99"/>
    </row>
    <row r="223" spans="1:40" x14ac:dyDescent="0.2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  <c r="AH223" s="99"/>
      <c r="AI223" s="99"/>
      <c r="AJ223" s="99"/>
      <c r="AK223" s="99"/>
      <c r="AL223" s="99"/>
      <c r="AM223" s="99"/>
      <c r="AN223" s="99"/>
    </row>
    <row r="224" spans="1:40" x14ac:dyDescent="0.2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  <c r="AH224" s="99"/>
      <c r="AI224" s="99"/>
      <c r="AJ224" s="99"/>
      <c r="AK224" s="99"/>
      <c r="AL224" s="99"/>
      <c r="AM224" s="99"/>
      <c r="AN224" s="99"/>
    </row>
    <row r="225" spans="1:40" x14ac:dyDescent="0.2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  <c r="AH225" s="99"/>
      <c r="AI225" s="99"/>
      <c r="AJ225" s="99"/>
      <c r="AK225" s="99"/>
      <c r="AL225" s="99"/>
      <c r="AM225" s="99"/>
      <c r="AN225" s="99"/>
    </row>
    <row r="226" spans="1:40" x14ac:dyDescent="0.2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  <c r="AH226" s="99"/>
      <c r="AI226" s="99"/>
      <c r="AJ226" s="99"/>
      <c r="AK226" s="99"/>
      <c r="AL226" s="99"/>
      <c r="AM226" s="99"/>
      <c r="AN226" s="99"/>
    </row>
    <row r="227" spans="1:40" x14ac:dyDescent="0.2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  <c r="AH227" s="99"/>
      <c r="AI227" s="99"/>
      <c r="AJ227" s="99"/>
      <c r="AK227" s="99"/>
      <c r="AL227" s="99"/>
      <c r="AM227" s="99"/>
      <c r="AN227" s="99"/>
    </row>
    <row r="228" spans="1:40" x14ac:dyDescent="0.2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  <c r="AH228" s="99"/>
      <c r="AI228" s="99"/>
      <c r="AJ228" s="99"/>
      <c r="AK228" s="99"/>
      <c r="AL228" s="99"/>
      <c r="AM228" s="99"/>
      <c r="AN228" s="99"/>
    </row>
    <row r="229" spans="1:40" x14ac:dyDescent="0.2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  <c r="AH229" s="99"/>
      <c r="AI229" s="99"/>
      <c r="AJ229" s="99"/>
      <c r="AK229" s="99"/>
      <c r="AL229" s="99"/>
      <c r="AM229" s="99"/>
      <c r="AN229" s="99"/>
    </row>
    <row r="230" spans="1:40" x14ac:dyDescent="0.2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</row>
    <row r="231" spans="1:40" x14ac:dyDescent="0.2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</row>
    <row r="232" spans="1:40" x14ac:dyDescent="0.2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</row>
    <row r="233" spans="1:40" x14ac:dyDescent="0.2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</row>
    <row r="234" spans="1:40" x14ac:dyDescent="0.2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</row>
    <row r="235" spans="1:40" x14ac:dyDescent="0.2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  <c r="AH235" s="99"/>
      <c r="AI235" s="99"/>
      <c r="AJ235" s="99"/>
      <c r="AK235" s="99"/>
      <c r="AL235" s="99"/>
      <c r="AM235" s="99"/>
      <c r="AN235" s="99"/>
    </row>
    <row r="236" spans="1:40" x14ac:dyDescent="0.2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  <c r="AH236" s="99"/>
      <c r="AI236" s="99"/>
      <c r="AJ236" s="99"/>
      <c r="AK236" s="99"/>
      <c r="AL236" s="99"/>
      <c r="AM236" s="99"/>
      <c r="AN236" s="99"/>
    </row>
    <row r="237" spans="1:40" x14ac:dyDescent="0.2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  <c r="AH237" s="99"/>
      <c r="AI237" s="99"/>
      <c r="AJ237" s="99"/>
      <c r="AK237" s="99"/>
      <c r="AL237" s="99"/>
      <c r="AM237" s="99"/>
      <c r="AN237" s="99"/>
    </row>
    <row r="238" spans="1:40" x14ac:dyDescent="0.2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  <c r="AH238" s="99"/>
      <c r="AI238" s="99"/>
      <c r="AJ238" s="99"/>
      <c r="AK238" s="99"/>
      <c r="AL238" s="99"/>
      <c r="AM238" s="99"/>
      <c r="AN238" s="99"/>
    </row>
    <row r="239" spans="1:40" x14ac:dyDescent="0.2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  <c r="AH239" s="99"/>
      <c r="AI239" s="99"/>
      <c r="AJ239" s="99"/>
      <c r="AK239" s="99"/>
      <c r="AL239" s="99"/>
      <c r="AM239" s="99"/>
      <c r="AN239" s="99"/>
    </row>
    <row r="240" spans="1:40" x14ac:dyDescent="0.2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  <c r="AH240" s="99"/>
      <c r="AI240" s="99"/>
      <c r="AJ240" s="99"/>
      <c r="AK240" s="99"/>
      <c r="AL240" s="99"/>
      <c r="AM240" s="99"/>
      <c r="AN240" s="99"/>
    </row>
    <row r="241" spans="1:40" x14ac:dyDescent="0.2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  <c r="AH241" s="99"/>
      <c r="AI241" s="99"/>
      <c r="AJ241" s="99"/>
      <c r="AK241" s="99"/>
      <c r="AL241" s="99"/>
      <c r="AM241" s="99"/>
      <c r="AN241" s="99"/>
    </row>
    <row r="242" spans="1:40" x14ac:dyDescent="0.2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  <c r="AH242" s="99"/>
      <c r="AI242" s="99"/>
      <c r="AJ242" s="99"/>
      <c r="AK242" s="99"/>
      <c r="AL242" s="99"/>
      <c r="AM242" s="99"/>
      <c r="AN242" s="99"/>
    </row>
    <row r="243" spans="1:40" x14ac:dyDescent="0.2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  <c r="AH243" s="99"/>
      <c r="AI243" s="99"/>
      <c r="AJ243" s="99"/>
      <c r="AK243" s="99"/>
      <c r="AL243" s="99"/>
      <c r="AM243" s="99"/>
      <c r="AN243" s="99"/>
    </row>
    <row r="244" spans="1:40" x14ac:dyDescent="0.2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  <c r="AH244" s="99"/>
      <c r="AI244" s="99"/>
      <c r="AJ244" s="99"/>
      <c r="AK244" s="99"/>
      <c r="AL244" s="99"/>
      <c r="AM244" s="99"/>
      <c r="AN244" s="99"/>
    </row>
    <row r="245" spans="1:40" x14ac:dyDescent="0.2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  <c r="AH245" s="99"/>
      <c r="AI245" s="99"/>
      <c r="AJ245" s="99"/>
      <c r="AK245" s="99"/>
      <c r="AL245" s="99"/>
      <c r="AM245" s="99"/>
      <c r="AN245" s="99"/>
    </row>
    <row r="246" spans="1:40" x14ac:dyDescent="0.2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</row>
    <row r="247" spans="1:40" x14ac:dyDescent="0.2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  <c r="AH247" s="99"/>
      <c r="AI247" s="99"/>
      <c r="AJ247" s="99"/>
      <c r="AK247" s="99"/>
      <c r="AL247" s="99"/>
      <c r="AM247" s="99"/>
      <c r="AN247" s="99"/>
    </row>
    <row r="248" spans="1:40" x14ac:dyDescent="0.2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  <c r="AH248" s="99"/>
      <c r="AI248" s="99"/>
      <c r="AJ248" s="99"/>
      <c r="AK248" s="99"/>
      <c r="AL248" s="99"/>
      <c r="AM248" s="99"/>
      <c r="AN248" s="99"/>
    </row>
    <row r="249" spans="1:40" x14ac:dyDescent="0.2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  <c r="AH249" s="99"/>
      <c r="AI249" s="99"/>
      <c r="AJ249" s="99"/>
      <c r="AK249" s="99"/>
      <c r="AL249" s="99"/>
      <c r="AM249" s="99"/>
      <c r="AN249" s="99"/>
    </row>
    <row r="250" spans="1:40" x14ac:dyDescent="0.2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  <c r="AH250" s="99"/>
      <c r="AI250" s="99"/>
      <c r="AJ250" s="99"/>
      <c r="AK250" s="99"/>
      <c r="AL250" s="99"/>
      <c r="AM250" s="99"/>
      <c r="AN250" s="99"/>
    </row>
    <row r="251" spans="1:40" x14ac:dyDescent="0.2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  <c r="AH251" s="99"/>
      <c r="AI251" s="99"/>
      <c r="AJ251" s="99"/>
      <c r="AK251" s="99"/>
      <c r="AL251" s="99"/>
      <c r="AM251" s="99"/>
      <c r="AN251" s="99"/>
    </row>
    <row r="252" spans="1:40" x14ac:dyDescent="0.2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  <c r="AH252" s="99"/>
      <c r="AI252" s="99"/>
      <c r="AJ252" s="99"/>
      <c r="AK252" s="99"/>
      <c r="AL252" s="99"/>
      <c r="AM252" s="99"/>
      <c r="AN252" s="99"/>
    </row>
    <row r="253" spans="1:40" x14ac:dyDescent="0.2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  <c r="AH253" s="99"/>
      <c r="AI253" s="99"/>
      <c r="AJ253" s="99"/>
      <c r="AK253" s="99"/>
      <c r="AL253" s="99"/>
      <c r="AM253" s="99"/>
      <c r="AN253" s="99"/>
    </row>
    <row r="254" spans="1:40" x14ac:dyDescent="0.2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  <c r="AH254" s="99"/>
      <c r="AI254" s="99"/>
      <c r="AJ254" s="99"/>
      <c r="AK254" s="99"/>
      <c r="AL254" s="99"/>
      <c r="AM254" s="99"/>
      <c r="AN254" s="99"/>
    </row>
    <row r="255" spans="1:40" x14ac:dyDescent="0.2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  <c r="AH255" s="99"/>
      <c r="AI255" s="99"/>
      <c r="AJ255" s="99"/>
      <c r="AK255" s="99"/>
      <c r="AL255" s="99"/>
      <c r="AM255" s="99"/>
      <c r="AN255" s="99"/>
    </row>
    <row r="256" spans="1:40" x14ac:dyDescent="0.2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  <c r="AH256" s="99"/>
      <c r="AI256" s="99"/>
      <c r="AJ256" s="99"/>
      <c r="AK256" s="99"/>
      <c r="AL256" s="99"/>
      <c r="AM256" s="99"/>
      <c r="AN256" s="99"/>
    </row>
    <row r="257" spans="1:40" x14ac:dyDescent="0.2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  <c r="AH257" s="99"/>
      <c r="AI257" s="99"/>
      <c r="AJ257" s="99"/>
      <c r="AK257" s="99"/>
      <c r="AL257" s="99"/>
      <c r="AM257" s="99"/>
      <c r="AN257" s="99"/>
    </row>
    <row r="258" spans="1:40" x14ac:dyDescent="0.2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</row>
    <row r="259" spans="1:40" x14ac:dyDescent="0.2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</row>
    <row r="260" spans="1:40" x14ac:dyDescent="0.2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</row>
    <row r="261" spans="1:40" x14ac:dyDescent="0.2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</row>
    <row r="262" spans="1:40" x14ac:dyDescent="0.2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</row>
    <row r="263" spans="1:40" x14ac:dyDescent="0.2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  <c r="AH263" s="99"/>
      <c r="AI263" s="99"/>
      <c r="AJ263" s="99"/>
      <c r="AK263" s="99"/>
      <c r="AL263" s="99"/>
      <c r="AM263" s="99"/>
      <c r="AN263" s="99"/>
    </row>
    <row r="264" spans="1:40" x14ac:dyDescent="0.2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  <c r="AH264" s="99"/>
      <c r="AI264" s="99"/>
      <c r="AJ264" s="99"/>
      <c r="AK264" s="99"/>
      <c r="AL264" s="99"/>
      <c r="AM264" s="99"/>
      <c r="AN264" s="99"/>
    </row>
    <row r="265" spans="1:40" x14ac:dyDescent="0.2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  <c r="AH265" s="99"/>
      <c r="AI265" s="99"/>
      <c r="AJ265" s="99"/>
      <c r="AK265" s="99"/>
      <c r="AL265" s="99"/>
      <c r="AM265" s="99"/>
      <c r="AN265" s="99"/>
    </row>
    <row r="266" spans="1:40" x14ac:dyDescent="0.2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  <c r="AH266" s="99"/>
      <c r="AI266" s="99"/>
      <c r="AJ266" s="99"/>
      <c r="AK266" s="99"/>
      <c r="AL266" s="99"/>
      <c r="AM266" s="99"/>
      <c r="AN266" s="99"/>
    </row>
    <row r="267" spans="1:40" x14ac:dyDescent="0.2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  <c r="AH267" s="99"/>
      <c r="AI267" s="99"/>
      <c r="AJ267" s="99"/>
      <c r="AK267" s="99"/>
      <c r="AL267" s="99"/>
      <c r="AM267" s="99"/>
      <c r="AN267" s="99"/>
    </row>
    <row r="268" spans="1:40" x14ac:dyDescent="0.2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  <c r="AH268" s="99"/>
      <c r="AI268" s="99"/>
      <c r="AJ268" s="99"/>
      <c r="AK268" s="99"/>
      <c r="AL268" s="99"/>
      <c r="AM268" s="99"/>
      <c r="AN268" s="99"/>
    </row>
    <row r="269" spans="1:40" x14ac:dyDescent="0.2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  <c r="AH269" s="99"/>
      <c r="AI269" s="99"/>
      <c r="AJ269" s="99"/>
      <c r="AK269" s="99"/>
      <c r="AL269" s="99"/>
      <c r="AM269" s="99"/>
      <c r="AN269" s="99"/>
    </row>
    <row r="270" spans="1:40" x14ac:dyDescent="0.2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  <c r="AH270" s="99"/>
      <c r="AI270" s="99"/>
      <c r="AJ270" s="99"/>
      <c r="AK270" s="99"/>
      <c r="AL270" s="99"/>
      <c r="AM270" s="99"/>
      <c r="AN270" s="99"/>
    </row>
    <row r="271" spans="1:40" x14ac:dyDescent="0.2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  <c r="AH271" s="99"/>
      <c r="AI271" s="99"/>
      <c r="AJ271" s="99"/>
      <c r="AK271" s="99"/>
      <c r="AL271" s="99"/>
      <c r="AM271" s="99"/>
      <c r="AN271" s="99"/>
    </row>
    <row r="272" spans="1:40" x14ac:dyDescent="0.2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  <c r="AH272" s="99"/>
      <c r="AI272" s="99"/>
      <c r="AJ272" s="99"/>
      <c r="AK272" s="99"/>
      <c r="AL272" s="99"/>
      <c r="AM272" s="99"/>
      <c r="AN272" s="99"/>
    </row>
    <row r="273" spans="1:40" x14ac:dyDescent="0.2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  <c r="AH273" s="99"/>
      <c r="AI273" s="99"/>
      <c r="AJ273" s="99"/>
      <c r="AK273" s="99"/>
      <c r="AL273" s="99"/>
      <c r="AM273" s="99"/>
      <c r="AN273" s="99"/>
    </row>
    <row r="274" spans="1:40" x14ac:dyDescent="0.2">
      <c r="A274" s="99"/>
      <c r="B274" s="99"/>
      <c r="C274" s="99"/>
      <c r="D274" s="99"/>
      <c r="E274" s="99"/>
      <c r="F274" s="99"/>
      <c r="G274" s="99"/>
      <c r="H274" s="99"/>
      <c r="I274" s="99"/>
      <c r="J274" s="99"/>
      <c r="K274" s="99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  <c r="AF274" s="99"/>
      <c r="AG274" s="99"/>
      <c r="AH274" s="99"/>
      <c r="AI274" s="99"/>
      <c r="AJ274" s="99"/>
      <c r="AK274" s="99"/>
      <c r="AL274" s="99"/>
      <c r="AM274" s="99"/>
      <c r="AN274" s="99"/>
    </row>
    <row r="275" spans="1:40" x14ac:dyDescent="0.2">
      <c r="A275" s="99"/>
      <c r="B275" s="99"/>
      <c r="C275" s="99"/>
      <c r="D275" s="99"/>
      <c r="E275" s="99"/>
      <c r="F275" s="99"/>
      <c r="G275" s="99"/>
      <c r="H275" s="9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  <c r="AF275" s="99"/>
      <c r="AG275" s="99"/>
      <c r="AH275" s="99"/>
      <c r="AI275" s="99"/>
      <c r="AJ275" s="99"/>
      <c r="AK275" s="99"/>
      <c r="AL275" s="99"/>
      <c r="AM275" s="99"/>
      <c r="AN275" s="99"/>
    </row>
    <row r="276" spans="1:40" x14ac:dyDescent="0.2">
      <c r="A276" s="99"/>
      <c r="B276" s="99"/>
      <c r="C276" s="99"/>
      <c r="D276" s="99"/>
      <c r="E276" s="99"/>
      <c r="F276" s="99"/>
      <c r="G276" s="99"/>
      <c r="H276" s="99"/>
      <c r="I276" s="99"/>
      <c r="J276" s="99"/>
      <c r="K276" s="99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  <c r="AF276" s="99"/>
      <c r="AG276" s="99"/>
      <c r="AH276" s="99"/>
      <c r="AI276" s="99"/>
      <c r="AJ276" s="99"/>
      <c r="AK276" s="99"/>
      <c r="AL276" s="99"/>
      <c r="AM276" s="99"/>
      <c r="AN276" s="99"/>
    </row>
    <row r="277" spans="1:40" x14ac:dyDescent="0.2">
      <c r="A277" s="99"/>
      <c r="B277" s="99"/>
      <c r="C277" s="99"/>
      <c r="D277" s="99"/>
      <c r="E277" s="99"/>
      <c r="F277" s="99"/>
      <c r="G277" s="99"/>
      <c r="H277" s="99"/>
      <c r="I277" s="99"/>
      <c r="J277" s="99"/>
      <c r="K277" s="99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  <c r="AF277" s="99"/>
      <c r="AG277" s="99"/>
      <c r="AH277" s="99"/>
      <c r="AI277" s="99"/>
      <c r="AJ277" s="99"/>
      <c r="AK277" s="99"/>
      <c r="AL277" s="99"/>
      <c r="AM277" s="99"/>
      <c r="AN277" s="99"/>
    </row>
    <row r="278" spans="1:40" x14ac:dyDescent="0.2">
      <c r="A278" s="99"/>
      <c r="B278" s="99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  <c r="AF278" s="99"/>
      <c r="AG278" s="99"/>
      <c r="AH278" s="99"/>
      <c r="AI278" s="99"/>
      <c r="AJ278" s="99"/>
      <c r="AK278" s="99"/>
      <c r="AL278" s="99"/>
      <c r="AM278" s="99"/>
      <c r="AN278" s="99"/>
    </row>
    <row r="279" spans="1:40" x14ac:dyDescent="0.2">
      <c r="A279" s="99"/>
      <c r="B279" s="99"/>
      <c r="C279" s="99"/>
      <c r="D279" s="99"/>
      <c r="E279" s="99"/>
      <c r="F279" s="99"/>
      <c r="G279" s="99"/>
      <c r="H279" s="99"/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  <c r="AF279" s="99"/>
      <c r="AG279" s="99"/>
      <c r="AH279" s="99"/>
      <c r="AI279" s="99"/>
      <c r="AJ279" s="99"/>
      <c r="AK279" s="99"/>
      <c r="AL279" s="99"/>
      <c r="AM279" s="99"/>
      <c r="AN279" s="99"/>
    </row>
    <row r="280" spans="1:40" x14ac:dyDescent="0.2">
      <c r="A280" s="99"/>
      <c r="B280" s="99"/>
      <c r="C280" s="99"/>
      <c r="D280" s="99"/>
      <c r="E280" s="99"/>
      <c r="F280" s="99"/>
      <c r="G280" s="99"/>
      <c r="H280" s="99"/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  <c r="AF280" s="99"/>
      <c r="AG280" s="99"/>
      <c r="AH280" s="99"/>
      <c r="AI280" s="99"/>
      <c r="AJ280" s="99"/>
      <c r="AK280" s="99"/>
      <c r="AL280" s="99"/>
      <c r="AM280" s="99"/>
      <c r="AN280" s="99"/>
    </row>
    <row r="281" spans="1:40" x14ac:dyDescent="0.2">
      <c r="A281" s="99"/>
      <c r="B281" s="99"/>
      <c r="C281" s="99"/>
      <c r="D281" s="99"/>
      <c r="E281" s="99"/>
      <c r="F281" s="99"/>
      <c r="G281" s="99"/>
      <c r="H281" s="99"/>
      <c r="I281" s="99"/>
      <c r="J281" s="99"/>
      <c r="K281" s="99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</row>
    <row r="282" spans="1:40" x14ac:dyDescent="0.2">
      <c r="A282" s="99"/>
      <c r="B282" s="99"/>
      <c r="C282" s="99"/>
      <c r="D282" s="99"/>
      <c r="E282" s="99"/>
      <c r="F282" s="99"/>
      <c r="G282" s="99"/>
      <c r="H282" s="99"/>
      <c r="I282" s="99"/>
      <c r="J282" s="99"/>
      <c r="K282" s="99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  <c r="AF282" s="99"/>
      <c r="AG282" s="99"/>
      <c r="AH282" s="99"/>
      <c r="AI282" s="99"/>
      <c r="AJ282" s="99"/>
      <c r="AK282" s="99"/>
      <c r="AL282" s="99"/>
      <c r="AM282" s="99"/>
      <c r="AN282" s="99"/>
    </row>
    <row r="283" spans="1:40" x14ac:dyDescent="0.2">
      <c r="A283" s="99"/>
      <c r="B283" s="99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  <c r="AF283" s="99"/>
      <c r="AG283" s="99"/>
      <c r="AH283" s="99"/>
      <c r="AI283" s="99"/>
      <c r="AJ283" s="99"/>
      <c r="AK283" s="99"/>
      <c r="AL283" s="99"/>
      <c r="AM283" s="99"/>
      <c r="AN283" s="99"/>
    </row>
    <row r="284" spans="1:40" x14ac:dyDescent="0.2">
      <c r="A284" s="99"/>
      <c r="B284" s="99"/>
      <c r="C284" s="99"/>
      <c r="D284" s="99"/>
      <c r="E284" s="99"/>
      <c r="F284" s="99"/>
      <c r="G284" s="99"/>
      <c r="H284" s="99"/>
      <c r="I284" s="99"/>
      <c r="J284" s="99"/>
      <c r="K284" s="99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  <c r="AF284" s="99"/>
      <c r="AG284" s="99"/>
      <c r="AH284" s="99"/>
      <c r="AI284" s="99"/>
      <c r="AJ284" s="99"/>
      <c r="AK284" s="99"/>
      <c r="AL284" s="99"/>
      <c r="AM284" s="99"/>
      <c r="AN284" s="99"/>
    </row>
    <row r="285" spans="1:40" x14ac:dyDescent="0.2">
      <c r="A285" s="99"/>
      <c r="B285" s="99"/>
      <c r="C285" s="99"/>
      <c r="D285" s="99"/>
      <c r="E285" s="99"/>
      <c r="F285" s="99"/>
      <c r="G285" s="99"/>
      <c r="H285" s="99"/>
      <c r="I285" s="99"/>
      <c r="J285" s="99"/>
      <c r="K285" s="99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  <c r="AF285" s="99"/>
      <c r="AG285" s="99"/>
      <c r="AH285" s="99"/>
      <c r="AI285" s="99"/>
      <c r="AJ285" s="99"/>
      <c r="AK285" s="99"/>
      <c r="AL285" s="99"/>
      <c r="AM285" s="99"/>
      <c r="AN285" s="99"/>
    </row>
    <row r="286" spans="1:40" x14ac:dyDescent="0.2">
      <c r="A286" s="99"/>
      <c r="B286" s="99"/>
      <c r="C286" s="99"/>
      <c r="D286" s="99"/>
      <c r="E286" s="99"/>
      <c r="F286" s="99"/>
      <c r="G286" s="99"/>
      <c r="H286" s="99"/>
      <c r="I286" s="99"/>
      <c r="J286" s="99"/>
      <c r="K286" s="99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  <c r="AF286" s="99"/>
      <c r="AG286" s="99"/>
      <c r="AH286" s="99"/>
      <c r="AI286" s="99"/>
      <c r="AJ286" s="99"/>
      <c r="AK286" s="99"/>
      <c r="AL286" s="99"/>
      <c r="AM286" s="99"/>
      <c r="AN286" s="99"/>
    </row>
    <row r="287" spans="1:40" x14ac:dyDescent="0.2">
      <c r="A287" s="99"/>
      <c r="B287" s="99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  <c r="AF287" s="99"/>
      <c r="AG287" s="99"/>
      <c r="AH287" s="99"/>
      <c r="AI287" s="99"/>
      <c r="AJ287" s="99"/>
      <c r="AK287" s="99"/>
      <c r="AL287" s="99"/>
      <c r="AM287" s="99"/>
      <c r="AN287" s="99"/>
    </row>
    <row r="288" spans="1:40" x14ac:dyDescent="0.2">
      <c r="A288" s="99"/>
      <c r="B288" s="99"/>
      <c r="C288" s="99"/>
      <c r="D288" s="99"/>
      <c r="E288" s="99"/>
      <c r="F288" s="99"/>
      <c r="G288" s="99"/>
      <c r="H288" s="99"/>
      <c r="I288" s="99"/>
      <c r="J288" s="99"/>
      <c r="K288" s="99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  <c r="AF288" s="99"/>
      <c r="AG288" s="99"/>
      <c r="AH288" s="99"/>
      <c r="AI288" s="99"/>
      <c r="AJ288" s="99"/>
      <c r="AK288" s="99"/>
      <c r="AL288" s="99"/>
      <c r="AM288" s="99"/>
      <c r="AN288" s="99"/>
    </row>
    <row r="289" spans="1:40" x14ac:dyDescent="0.2">
      <c r="A289" s="99"/>
      <c r="B289" s="99"/>
      <c r="C289" s="99"/>
      <c r="D289" s="99"/>
      <c r="E289" s="99"/>
      <c r="F289" s="99"/>
      <c r="G289" s="99"/>
      <c r="H289" s="99"/>
      <c r="I289" s="99"/>
      <c r="J289" s="99"/>
      <c r="K289" s="99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  <c r="AF289" s="99"/>
      <c r="AG289" s="99"/>
      <c r="AH289" s="99"/>
      <c r="AI289" s="99"/>
      <c r="AJ289" s="99"/>
      <c r="AK289" s="99"/>
      <c r="AL289" s="99"/>
      <c r="AM289" s="99"/>
      <c r="AN289" s="99"/>
    </row>
    <row r="290" spans="1:40" x14ac:dyDescent="0.2">
      <c r="A290" s="99"/>
      <c r="B290" s="99"/>
      <c r="C290" s="99"/>
      <c r="D290" s="99"/>
      <c r="E290" s="99"/>
      <c r="F290" s="99"/>
      <c r="G290" s="99"/>
      <c r="H290" s="99"/>
      <c r="I290" s="99"/>
      <c r="J290" s="99"/>
      <c r="K290" s="99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  <c r="AF290" s="99"/>
      <c r="AG290" s="99"/>
      <c r="AH290" s="99"/>
      <c r="AI290" s="99"/>
      <c r="AJ290" s="99"/>
      <c r="AK290" s="99"/>
      <c r="AL290" s="99"/>
      <c r="AM290" s="99"/>
      <c r="AN290" s="99"/>
    </row>
    <row r="291" spans="1:40" x14ac:dyDescent="0.2">
      <c r="A291" s="99"/>
      <c r="B291" s="99"/>
      <c r="C291" s="99"/>
      <c r="D291" s="99"/>
      <c r="E291" s="99"/>
      <c r="F291" s="99"/>
      <c r="G291" s="99"/>
      <c r="H291" s="99"/>
      <c r="I291" s="99"/>
      <c r="J291" s="99"/>
      <c r="K291" s="99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  <c r="AF291" s="99"/>
      <c r="AG291" s="99"/>
      <c r="AH291" s="99"/>
      <c r="AI291" s="99"/>
      <c r="AJ291" s="99"/>
      <c r="AK291" s="99"/>
      <c r="AL291" s="99"/>
      <c r="AM291" s="99"/>
      <c r="AN291" s="99"/>
    </row>
    <row r="292" spans="1:40" x14ac:dyDescent="0.2">
      <c r="A292" s="99"/>
      <c r="B292" s="99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  <c r="AF292" s="99"/>
      <c r="AG292" s="99"/>
      <c r="AH292" s="99"/>
      <c r="AI292" s="99"/>
      <c r="AJ292" s="99"/>
      <c r="AK292" s="99"/>
      <c r="AL292" s="99"/>
      <c r="AM292" s="99"/>
      <c r="AN292" s="99"/>
    </row>
    <row r="293" spans="1:40" x14ac:dyDescent="0.2">
      <c r="A293" s="99"/>
      <c r="B293" s="99"/>
      <c r="C293" s="99"/>
      <c r="D293" s="99"/>
      <c r="E293" s="99"/>
      <c r="F293" s="99"/>
      <c r="G293" s="99"/>
      <c r="H293" s="99"/>
      <c r="I293" s="99"/>
      <c r="J293" s="99"/>
      <c r="K293" s="99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  <c r="AF293" s="99"/>
      <c r="AG293" s="99"/>
      <c r="AH293" s="99"/>
      <c r="AI293" s="99"/>
      <c r="AJ293" s="99"/>
      <c r="AK293" s="99"/>
      <c r="AL293" s="99"/>
      <c r="AM293" s="99"/>
      <c r="AN293" s="99"/>
    </row>
    <row r="294" spans="1:40" x14ac:dyDescent="0.2">
      <c r="A294" s="99"/>
      <c r="B294" s="99"/>
      <c r="C294" s="99"/>
      <c r="D294" s="99"/>
      <c r="E294" s="99"/>
      <c r="F294" s="99"/>
      <c r="G294" s="99"/>
      <c r="H294" s="99"/>
      <c r="I294" s="99"/>
      <c r="J294" s="99"/>
      <c r="K294" s="99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  <c r="AF294" s="99"/>
      <c r="AG294" s="99"/>
      <c r="AH294" s="99"/>
      <c r="AI294" s="99"/>
      <c r="AJ294" s="99"/>
      <c r="AK294" s="99"/>
      <c r="AL294" s="99"/>
      <c r="AM294" s="99"/>
      <c r="AN294" s="99"/>
    </row>
    <row r="295" spans="1:40" x14ac:dyDescent="0.2">
      <c r="A295" s="99"/>
      <c r="B295" s="99"/>
      <c r="C295" s="99"/>
      <c r="D295" s="99"/>
      <c r="E295" s="99"/>
      <c r="F295" s="99"/>
      <c r="G295" s="99"/>
      <c r="H295" s="99"/>
      <c r="I295" s="99"/>
      <c r="J295" s="99"/>
      <c r="K295" s="99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  <c r="AF295" s="99"/>
      <c r="AG295" s="99"/>
      <c r="AH295" s="99"/>
      <c r="AI295" s="99"/>
      <c r="AJ295" s="99"/>
      <c r="AK295" s="99"/>
      <c r="AL295" s="99"/>
      <c r="AM295" s="99"/>
      <c r="AN295" s="99"/>
    </row>
    <row r="296" spans="1:40" x14ac:dyDescent="0.2">
      <c r="A296" s="99"/>
      <c r="B296" s="99"/>
      <c r="C296" s="99"/>
      <c r="D296" s="99"/>
      <c r="E296" s="99"/>
      <c r="F296" s="99"/>
      <c r="G296" s="99"/>
      <c r="H296" s="99"/>
      <c r="I296" s="99"/>
      <c r="J296" s="99"/>
      <c r="K296" s="99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  <c r="AF296" s="99"/>
      <c r="AG296" s="99"/>
      <c r="AH296" s="99"/>
      <c r="AI296" s="99"/>
      <c r="AJ296" s="99"/>
      <c r="AK296" s="99"/>
      <c r="AL296" s="99"/>
      <c r="AM296" s="99"/>
      <c r="AN296" s="99"/>
    </row>
    <row r="297" spans="1:40" x14ac:dyDescent="0.2">
      <c r="A297" s="99"/>
      <c r="B297" s="99"/>
      <c r="C297" s="99"/>
      <c r="D297" s="99"/>
      <c r="E297" s="99"/>
      <c r="F297" s="99"/>
      <c r="G297" s="99"/>
      <c r="H297" s="99"/>
      <c r="I297" s="99"/>
      <c r="J297" s="99"/>
      <c r="K297" s="99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  <c r="AF297" s="99"/>
      <c r="AG297" s="99"/>
      <c r="AH297" s="99"/>
      <c r="AI297" s="99"/>
      <c r="AJ297" s="99"/>
      <c r="AK297" s="99"/>
      <c r="AL297" s="99"/>
      <c r="AM297" s="99"/>
      <c r="AN297" s="99"/>
    </row>
    <row r="298" spans="1:40" x14ac:dyDescent="0.2">
      <c r="A298" s="99"/>
      <c r="B298" s="99"/>
      <c r="C298" s="99"/>
      <c r="D298" s="99"/>
      <c r="E298" s="99"/>
      <c r="F298" s="99"/>
      <c r="G298" s="99"/>
      <c r="H298" s="99"/>
      <c r="I298" s="99"/>
      <c r="J298" s="99"/>
      <c r="K298" s="99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  <c r="AF298" s="99"/>
      <c r="AG298" s="99"/>
      <c r="AH298" s="99"/>
      <c r="AI298" s="99"/>
      <c r="AJ298" s="99"/>
      <c r="AK298" s="99"/>
      <c r="AL298" s="99"/>
      <c r="AM298" s="99"/>
      <c r="AN298" s="99"/>
    </row>
    <row r="299" spans="1:40" x14ac:dyDescent="0.2">
      <c r="A299" s="99"/>
      <c r="B299" s="99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  <c r="AF299" s="99"/>
      <c r="AG299" s="99"/>
      <c r="AH299" s="99"/>
      <c r="AI299" s="99"/>
      <c r="AJ299" s="99"/>
      <c r="AK299" s="99"/>
      <c r="AL299" s="99"/>
      <c r="AM299" s="99"/>
      <c r="AN299" s="99"/>
    </row>
    <row r="300" spans="1:40" x14ac:dyDescent="0.2">
      <c r="A300" s="99"/>
      <c r="B300" s="99"/>
      <c r="C300" s="99"/>
      <c r="D300" s="99"/>
      <c r="E300" s="99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</row>
    <row r="301" spans="1:40" x14ac:dyDescent="0.2">
      <c r="A301" s="99"/>
      <c r="B301" s="99"/>
      <c r="C301" s="99"/>
      <c r="D301" s="99"/>
      <c r="E301" s="99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</row>
    <row r="302" spans="1:40" x14ac:dyDescent="0.2">
      <c r="A302" s="99"/>
      <c r="B302" s="99"/>
      <c r="C302" s="99"/>
      <c r="D302" s="99"/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</row>
    <row r="303" spans="1:40" x14ac:dyDescent="0.2">
      <c r="A303" s="99"/>
      <c r="B303" s="99"/>
      <c r="C303" s="99"/>
      <c r="D303" s="99"/>
      <c r="E303" s="99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</row>
    <row r="304" spans="1:40" x14ac:dyDescent="0.2">
      <c r="A304" s="99"/>
      <c r="B304" s="99"/>
      <c r="C304" s="99"/>
      <c r="D304" s="99"/>
      <c r="E304" s="99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</row>
    <row r="305" spans="1:40" x14ac:dyDescent="0.2">
      <c r="A305" s="99"/>
      <c r="B305" s="99"/>
      <c r="C305" s="99"/>
      <c r="D305" s="99"/>
      <c r="E305" s="99"/>
      <c r="F305" s="99"/>
      <c r="G305" s="99"/>
      <c r="H305" s="99"/>
      <c r="I305" s="99"/>
      <c r="J305" s="99"/>
      <c r="K305" s="99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  <c r="AF305" s="99"/>
      <c r="AG305" s="99"/>
      <c r="AH305" s="99"/>
      <c r="AI305" s="99"/>
      <c r="AJ305" s="99"/>
      <c r="AK305" s="99"/>
      <c r="AL305" s="99"/>
      <c r="AM305" s="99"/>
      <c r="AN305" s="99"/>
    </row>
    <row r="306" spans="1:40" x14ac:dyDescent="0.2">
      <c r="A306" s="99"/>
      <c r="B306" s="99"/>
      <c r="C306" s="99"/>
      <c r="D306" s="99"/>
      <c r="E306" s="99"/>
      <c r="F306" s="99"/>
      <c r="G306" s="99"/>
      <c r="H306" s="99"/>
      <c r="I306" s="99"/>
      <c r="J306" s="99"/>
      <c r="K306" s="99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  <c r="AF306" s="99"/>
      <c r="AG306" s="99"/>
      <c r="AH306" s="99"/>
      <c r="AI306" s="99"/>
      <c r="AJ306" s="99"/>
      <c r="AK306" s="99"/>
      <c r="AL306" s="99"/>
      <c r="AM306" s="99"/>
      <c r="AN306" s="99"/>
    </row>
    <row r="307" spans="1:40" x14ac:dyDescent="0.2">
      <c r="A307" s="99"/>
      <c r="B307" s="99"/>
      <c r="C307" s="99"/>
      <c r="D307" s="99"/>
      <c r="E307" s="99"/>
      <c r="F307" s="99"/>
      <c r="G307" s="99"/>
      <c r="H307" s="99"/>
      <c r="I307" s="99"/>
      <c r="J307" s="99"/>
      <c r="K307" s="99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  <c r="AF307" s="99"/>
      <c r="AG307" s="99"/>
      <c r="AH307" s="99"/>
      <c r="AI307" s="99"/>
      <c r="AJ307" s="99"/>
      <c r="AK307" s="99"/>
      <c r="AL307" s="99"/>
      <c r="AM307" s="99"/>
      <c r="AN307" s="99"/>
    </row>
    <row r="308" spans="1:40" x14ac:dyDescent="0.2">
      <c r="A308" s="99"/>
      <c r="B308" s="99"/>
      <c r="C308" s="99"/>
      <c r="D308" s="99"/>
      <c r="E308" s="99"/>
      <c r="F308" s="99"/>
      <c r="G308" s="99"/>
      <c r="H308" s="99"/>
      <c r="I308" s="99"/>
      <c r="J308" s="99"/>
      <c r="K308" s="99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  <c r="AF308" s="99"/>
      <c r="AG308" s="99"/>
      <c r="AH308" s="99"/>
      <c r="AI308" s="99"/>
      <c r="AJ308" s="99"/>
      <c r="AK308" s="99"/>
      <c r="AL308" s="99"/>
      <c r="AM308" s="99"/>
      <c r="AN308" s="99"/>
    </row>
    <row r="309" spans="1:40" x14ac:dyDescent="0.2">
      <c r="A309" s="99"/>
      <c r="B309" s="99"/>
      <c r="C309" s="99"/>
      <c r="D309" s="99"/>
      <c r="E309" s="99"/>
      <c r="F309" s="99"/>
      <c r="G309" s="99"/>
      <c r="H309" s="99"/>
      <c r="I309" s="99"/>
      <c r="J309" s="99"/>
      <c r="K309" s="99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  <c r="AF309" s="99"/>
      <c r="AG309" s="99"/>
      <c r="AH309" s="99"/>
      <c r="AI309" s="99"/>
      <c r="AJ309" s="99"/>
      <c r="AK309" s="99"/>
      <c r="AL309" s="99"/>
      <c r="AM309" s="99"/>
      <c r="AN309" s="99"/>
    </row>
    <row r="310" spans="1:40" x14ac:dyDescent="0.2">
      <c r="A310" s="99"/>
      <c r="B310" s="99"/>
      <c r="C310" s="99"/>
      <c r="D310" s="99"/>
      <c r="E310" s="99"/>
      <c r="F310" s="99"/>
      <c r="G310" s="99"/>
      <c r="H310" s="99"/>
      <c r="I310" s="99"/>
      <c r="J310" s="99"/>
      <c r="K310" s="99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  <c r="AF310" s="99"/>
      <c r="AG310" s="99"/>
      <c r="AH310" s="99"/>
      <c r="AI310" s="99"/>
      <c r="AJ310" s="99"/>
      <c r="AK310" s="99"/>
      <c r="AL310" s="99"/>
      <c r="AM310" s="99"/>
      <c r="AN310" s="99"/>
    </row>
    <row r="311" spans="1:40" x14ac:dyDescent="0.2">
      <c r="A311" s="99"/>
      <c r="B311" s="99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  <c r="AF311" s="99"/>
      <c r="AG311" s="99"/>
      <c r="AH311" s="99"/>
      <c r="AI311" s="99"/>
      <c r="AJ311" s="99"/>
      <c r="AK311" s="99"/>
      <c r="AL311" s="99"/>
      <c r="AM311" s="99"/>
      <c r="AN311" s="99"/>
    </row>
    <row r="312" spans="1:40" x14ac:dyDescent="0.2">
      <c r="A312" s="99"/>
      <c r="B312" s="99"/>
      <c r="C312" s="99"/>
      <c r="D312" s="99"/>
      <c r="E312" s="99"/>
      <c r="F312" s="99"/>
      <c r="G312" s="99"/>
      <c r="H312" s="99"/>
      <c r="I312" s="99"/>
      <c r="J312" s="99"/>
      <c r="K312" s="99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  <c r="AF312" s="99"/>
      <c r="AG312" s="99"/>
      <c r="AH312" s="99"/>
      <c r="AI312" s="99"/>
      <c r="AJ312" s="99"/>
      <c r="AK312" s="99"/>
      <c r="AL312" s="99"/>
      <c r="AM312" s="99"/>
      <c r="AN312" s="99"/>
    </row>
    <row r="313" spans="1:40" x14ac:dyDescent="0.2">
      <c r="A313" s="99"/>
      <c r="B313" s="99"/>
      <c r="C313" s="99"/>
      <c r="D313" s="99"/>
      <c r="E313" s="99"/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  <c r="AF313" s="99"/>
      <c r="AG313" s="99"/>
      <c r="AH313" s="99"/>
      <c r="AI313" s="99"/>
      <c r="AJ313" s="99"/>
      <c r="AK313" s="99"/>
      <c r="AL313" s="99"/>
      <c r="AM313" s="99"/>
      <c r="AN313" s="99"/>
    </row>
    <row r="314" spans="1:40" x14ac:dyDescent="0.2">
      <c r="A314" s="99"/>
      <c r="B314" s="99"/>
      <c r="C314" s="99"/>
      <c r="D314" s="99"/>
      <c r="E314" s="99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</row>
    <row r="315" spans="1:40" x14ac:dyDescent="0.2">
      <c r="A315" s="99"/>
      <c r="B315" s="99"/>
      <c r="C315" s="99"/>
      <c r="D315" s="99"/>
      <c r="E315" s="99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</row>
    <row r="316" spans="1:40" x14ac:dyDescent="0.2">
      <c r="A316" s="99"/>
      <c r="B316" s="99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</row>
    <row r="317" spans="1:40" x14ac:dyDescent="0.2">
      <c r="A317" s="99"/>
      <c r="B317" s="99"/>
      <c r="C317" s="99"/>
      <c r="D317" s="99"/>
      <c r="E317" s="99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</row>
    <row r="318" spans="1:40" x14ac:dyDescent="0.2">
      <c r="A318" s="99"/>
      <c r="B318" s="99"/>
      <c r="C318" s="99"/>
      <c r="D318" s="99"/>
      <c r="E318" s="99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</row>
    <row r="319" spans="1:40" x14ac:dyDescent="0.2">
      <c r="A319" s="99"/>
      <c r="B319" s="99"/>
      <c r="C319" s="99"/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</row>
    <row r="320" spans="1:40" x14ac:dyDescent="0.2">
      <c r="A320" s="99"/>
      <c r="B320" s="99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  <c r="AF320" s="99"/>
      <c r="AG320" s="99"/>
      <c r="AH320" s="99"/>
      <c r="AI320" s="99"/>
      <c r="AJ320" s="99"/>
      <c r="AK320" s="99"/>
      <c r="AL320" s="99"/>
      <c r="AM320" s="99"/>
      <c r="AN320" s="99"/>
    </row>
    <row r="321" spans="1:40" x14ac:dyDescent="0.2">
      <c r="A321" s="99"/>
      <c r="B321" s="99"/>
      <c r="C321" s="99"/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</row>
    <row r="322" spans="1:40" x14ac:dyDescent="0.2">
      <c r="A322" s="99"/>
      <c r="B322" s="99"/>
      <c r="C322" s="99"/>
      <c r="D322" s="99"/>
      <c r="E322" s="99"/>
      <c r="F322" s="99"/>
      <c r="G322" s="99"/>
      <c r="H322" s="99"/>
      <c r="I322" s="99"/>
      <c r="J322" s="99"/>
      <c r="K322" s="99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  <c r="AF322" s="99"/>
      <c r="AG322" s="99"/>
      <c r="AH322" s="99"/>
      <c r="AI322" s="99"/>
      <c r="AJ322" s="99"/>
      <c r="AK322" s="99"/>
      <c r="AL322" s="99"/>
      <c r="AM322" s="99"/>
      <c r="AN322" s="99"/>
    </row>
    <row r="323" spans="1:40" x14ac:dyDescent="0.2">
      <c r="A323" s="99"/>
      <c r="B323" s="99"/>
      <c r="C323" s="99"/>
      <c r="D323" s="99"/>
      <c r="E323" s="99"/>
      <c r="F323" s="99"/>
      <c r="G323" s="99"/>
      <c r="H323" s="99"/>
      <c r="I323" s="99"/>
      <c r="J323" s="99"/>
      <c r="K323" s="99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  <c r="AF323" s="99"/>
      <c r="AG323" s="99"/>
      <c r="AH323" s="99"/>
      <c r="AI323" s="99"/>
      <c r="AJ323" s="99"/>
      <c r="AK323" s="99"/>
      <c r="AL323" s="99"/>
      <c r="AM323" s="99"/>
      <c r="AN323" s="99"/>
    </row>
    <row r="324" spans="1:40" x14ac:dyDescent="0.2">
      <c r="A324" s="99"/>
      <c r="B324" s="99"/>
      <c r="C324" s="99"/>
      <c r="D324" s="99"/>
      <c r="E324" s="99"/>
      <c r="F324" s="99"/>
      <c r="G324" s="99"/>
      <c r="H324" s="99"/>
      <c r="I324" s="99"/>
      <c r="J324" s="99"/>
      <c r="K324" s="99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  <c r="AF324" s="99"/>
      <c r="AG324" s="99"/>
      <c r="AH324" s="99"/>
      <c r="AI324" s="99"/>
      <c r="AJ324" s="99"/>
      <c r="AK324" s="99"/>
      <c r="AL324" s="99"/>
      <c r="AM324" s="99"/>
      <c r="AN324" s="99"/>
    </row>
    <row r="325" spans="1:40" x14ac:dyDescent="0.2">
      <c r="A325" s="99"/>
      <c r="B325" s="99"/>
      <c r="C325" s="99"/>
      <c r="D325" s="99"/>
      <c r="E325" s="99"/>
      <c r="F325" s="99"/>
      <c r="G325" s="99"/>
      <c r="H325" s="99"/>
      <c r="I325" s="99"/>
      <c r="J325" s="99"/>
      <c r="K325" s="99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  <c r="AF325" s="99"/>
      <c r="AG325" s="99"/>
      <c r="AH325" s="99"/>
      <c r="AI325" s="99"/>
      <c r="AJ325" s="99"/>
      <c r="AK325" s="99"/>
      <c r="AL325" s="99"/>
      <c r="AM325" s="99"/>
      <c r="AN325" s="99"/>
    </row>
    <row r="326" spans="1:40" x14ac:dyDescent="0.2">
      <c r="A326" s="99"/>
      <c r="B326" s="99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  <c r="AF326" s="99"/>
      <c r="AG326" s="99"/>
      <c r="AH326" s="99"/>
      <c r="AI326" s="99"/>
      <c r="AJ326" s="99"/>
      <c r="AK326" s="99"/>
      <c r="AL326" s="99"/>
      <c r="AM326" s="99"/>
      <c r="AN326" s="99"/>
    </row>
    <row r="327" spans="1:40" x14ac:dyDescent="0.2">
      <c r="A327" s="99"/>
      <c r="B327" s="99"/>
      <c r="C327" s="99"/>
      <c r="D327" s="99"/>
      <c r="E327" s="99"/>
      <c r="F327" s="99"/>
      <c r="G327" s="99"/>
      <c r="H327" s="99"/>
      <c r="I327" s="99"/>
      <c r="J327" s="99"/>
      <c r="K327" s="99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  <c r="AF327" s="99"/>
      <c r="AG327" s="99"/>
      <c r="AH327" s="99"/>
      <c r="AI327" s="99"/>
      <c r="AJ327" s="99"/>
      <c r="AK327" s="99"/>
      <c r="AL327" s="99"/>
      <c r="AM327" s="99"/>
      <c r="AN327" s="99"/>
    </row>
    <row r="328" spans="1:40" x14ac:dyDescent="0.2">
      <c r="A328" s="99"/>
      <c r="B328" s="99"/>
      <c r="C328" s="99"/>
      <c r="D328" s="99"/>
      <c r="E328" s="99"/>
      <c r="F328" s="99"/>
      <c r="G328" s="99"/>
      <c r="H328" s="99"/>
      <c r="I328" s="99"/>
      <c r="J328" s="99"/>
      <c r="K328" s="99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  <c r="AF328" s="99"/>
      <c r="AG328" s="99"/>
      <c r="AH328" s="99"/>
      <c r="AI328" s="99"/>
      <c r="AJ328" s="99"/>
      <c r="AK328" s="99"/>
      <c r="AL328" s="99"/>
      <c r="AM328" s="99"/>
      <c r="AN328" s="99"/>
    </row>
    <row r="329" spans="1:40" x14ac:dyDescent="0.2">
      <c r="A329" s="99"/>
      <c r="B329" s="99"/>
      <c r="C329" s="99"/>
      <c r="D329" s="99"/>
      <c r="E329" s="99"/>
      <c r="F329" s="99"/>
      <c r="G329" s="99"/>
      <c r="H329" s="99"/>
      <c r="I329" s="99"/>
      <c r="J329" s="99"/>
      <c r="K329" s="99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  <c r="AF329" s="99"/>
      <c r="AG329" s="99"/>
      <c r="AH329" s="99"/>
      <c r="AI329" s="99"/>
      <c r="AJ329" s="99"/>
      <c r="AK329" s="99"/>
      <c r="AL329" s="99"/>
      <c r="AM329" s="99"/>
      <c r="AN329" s="99"/>
    </row>
    <row r="330" spans="1:40" x14ac:dyDescent="0.2">
      <c r="A330" s="99"/>
      <c r="B330" s="99"/>
      <c r="C330" s="99"/>
      <c r="D330" s="99"/>
      <c r="E330" s="99"/>
      <c r="F330" s="99"/>
      <c r="G330" s="99"/>
      <c r="H330" s="99"/>
      <c r="I330" s="99"/>
      <c r="J330" s="99"/>
      <c r="K330" s="99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  <c r="AF330" s="99"/>
      <c r="AG330" s="99"/>
      <c r="AH330" s="99"/>
      <c r="AI330" s="99"/>
      <c r="AJ330" s="99"/>
      <c r="AK330" s="99"/>
      <c r="AL330" s="99"/>
      <c r="AM330" s="99"/>
      <c r="AN330" s="99"/>
    </row>
    <row r="331" spans="1:40" x14ac:dyDescent="0.2">
      <c r="A331" s="99"/>
      <c r="B331" s="99"/>
      <c r="C331" s="99"/>
      <c r="D331" s="99"/>
      <c r="E331" s="99"/>
      <c r="F331" s="99"/>
      <c r="G331" s="99"/>
      <c r="H331" s="99"/>
      <c r="I331" s="99"/>
      <c r="J331" s="99"/>
      <c r="K331" s="99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  <c r="AF331" s="99"/>
      <c r="AG331" s="99"/>
      <c r="AH331" s="99"/>
      <c r="AI331" s="99"/>
      <c r="AJ331" s="99"/>
      <c r="AK331" s="99"/>
      <c r="AL331" s="99"/>
      <c r="AM331" s="99"/>
      <c r="AN331" s="99"/>
    </row>
    <row r="332" spans="1:40" x14ac:dyDescent="0.2">
      <c r="A332" s="99"/>
      <c r="B332" s="99"/>
      <c r="C332" s="99"/>
      <c r="D332" s="99"/>
      <c r="E332" s="99"/>
      <c r="F332" s="99"/>
      <c r="G332" s="99"/>
      <c r="H332" s="99"/>
      <c r="I332" s="99"/>
      <c r="J332" s="99"/>
      <c r="K332" s="99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  <c r="AF332" s="99"/>
      <c r="AG332" s="99"/>
      <c r="AH332" s="99"/>
      <c r="AI332" s="99"/>
      <c r="AJ332" s="99"/>
      <c r="AK332" s="99"/>
      <c r="AL332" s="99"/>
      <c r="AM332" s="99"/>
      <c r="AN332" s="99"/>
    </row>
    <row r="333" spans="1:40" x14ac:dyDescent="0.2">
      <c r="A333" s="99"/>
      <c r="B333" s="99"/>
      <c r="C333" s="99"/>
      <c r="D333" s="99"/>
      <c r="E333" s="99"/>
      <c r="F333" s="99"/>
      <c r="G333" s="99"/>
      <c r="H333" s="99"/>
      <c r="I333" s="99"/>
      <c r="J333" s="99"/>
      <c r="K333" s="99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  <c r="AF333" s="99"/>
      <c r="AG333" s="99"/>
      <c r="AH333" s="99"/>
      <c r="AI333" s="99"/>
      <c r="AJ333" s="99"/>
      <c r="AK333" s="99"/>
      <c r="AL333" s="99"/>
      <c r="AM333" s="99"/>
      <c r="AN333" s="99"/>
    </row>
    <row r="334" spans="1:40" x14ac:dyDescent="0.2">
      <c r="A334" s="99"/>
      <c r="B334" s="99"/>
      <c r="C334" s="99"/>
      <c r="D334" s="99"/>
      <c r="E334" s="99"/>
      <c r="F334" s="99"/>
      <c r="G334" s="99"/>
      <c r="H334" s="99"/>
      <c r="I334" s="99"/>
      <c r="J334" s="99"/>
      <c r="K334" s="99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  <c r="AF334" s="99"/>
      <c r="AG334" s="99"/>
      <c r="AH334" s="99"/>
      <c r="AI334" s="99"/>
      <c r="AJ334" s="99"/>
      <c r="AK334" s="99"/>
      <c r="AL334" s="99"/>
      <c r="AM334" s="99"/>
      <c r="AN334" s="99"/>
    </row>
    <row r="335" spans="1:40" x14ac:dyDescent="0.2">
      <c r="A335" s="99"/>
      <c r="B335" s="99"/>
      <c r="C335" s="99"/>
      <c r="D335" s="99"/>
      <c r="E335" s="99"/>
      <c r="F335" s="99"/>
      <c r="G335" s="99"/>
      <c r="H335" s="99"/>
      <c r="I335" s="99"/>
      <c r="J335" s="99"/>
      <c r="K335" s="99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  <c r="AF335" s="99"/>
      <c r="AG335" s="99"/>
      <c r="AH335" s="99"/>
      <c r="AI335" s="99"/>
      <c r="AJ335" s="99"/>
      <c r="AK335" s="99"/>
      <c r="AL335" s="99"/>
      <c r="AM335" s="99"/>
      <c r="AN335" s="99"/>
    </row>
    <row r="336" spans="1:40" x14ac:dyDescent="0.2">
      <c r="A336" s="99"/>
      <c r="B336" s="99"/>
      <c r="C336" s="99"/>
      <c r="D336" s="99"/>
      <c r="E336" s="99"/>
      <c r="F336" s="99"/>
      <c r="G336" s="99"/>
      <c r="H336" s="99"/>
      <c r="I336" s="99"/>
      <c r="J336" s="99"/>
      <c r="K336" s="99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  <c r="AF336" s="99"/>
      <c r="AG336" s="99"/>
      <c r="AH336" s="99"/>
      <c r="AI336" s="99"/>
      <c r="AJ336" s="99"/>
      <c r="AK336" s="99"/>
      <c r="AL336" s="99"/>
      <c r="AM336" s="99"/>
      <c r="AN336" s="99"/>
    </row>
    <row r="337" spans="1:40" x14ac:dyDescent="0.2">
      <c r="A337" s="99"/>
      <c r="B337" s="99"/>
      <c r="C337" s="99"/>
      <c r="D337" s="99"/>
      <c r="E337" s="99"/>
      <c r="F337" s="99"/>
      <c r="G337" s="99"/>
      <c r="H337" s="99"/>
      <c r="I337" s="99"/>
      <c r="J337" s="99"/>
      <c r="K337" s="99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  <c r="AF337" s="99"/>
      <c r="AG337" s="99"/>
      <c r="AH337" s="99"/>
      <c r="AI337" s="99"/>
      <c r="AJ337" s="99"/>
      <c r="AK337" s="99"/>
      <c r="AL337" s="99"/>
      <c r="AM337" s="99"/>
      <c r="AN337" s="99"/>
    </row>
    <row r="338" spans="1:40" x14ac:dyDescent="0.2">
      <c r="A338" s="99"/>
      <c r="B338" s="99"/>
      <c r="C338" s="99"/>
      <c r="D338" s="99"/>
      <c r="E338" s="99"/>
      <c r="F338" s="99"/>
      <c r="G338" s="99"/>
      <c r="H338" s="99"/>
      <c r="I338" s="99"/>
      <c r="J338" s="99"/>
      <c r="K338" s="99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  <c r="AF338" s="99"/>
      <c r="AG338" s="99"/>
      <c r="AH338" s="99"/>
      <c r="AI338" s="99"/>
      <c r="AJ338" s="99"/>
      <c r="AK338" s="99"/>
      <c r="AL338" s="99"/>
      <c r="AM338" s="99"/>
      <c r="AN338" s="99"/>
    </row>
    <row r="339" spans="1:40" x14ac:dyDescent="0.2">
      <c r="A339" s="99"/>
      <c r="B339" s="99"/>
      <c r="C339" s="99"/>
      <c r="D339" s="99"/>
      <c r="E339" s="99"/>
      <c r="F339" s="99"/>
      <c r="G339" s="99"/>
      <c r="H339" s="99"/>
      <c r="I339" s="99"/>
      <c r="J339" s="99"/>
      <c r="K339" s="99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  <c r="AF339" s="99"/>
      <c r="AG339" s="99"/>
      <c r="AH339" s="99"/>
      <c r="AI339" s="99"/>
      <c r="AJ339" s="99"/>
      <c r="AK339" s="99"/>
      <c r="AL339" s="99"/>
      <c r="AM339" s="99"/>
      <c r="AN339" s="99"/>
    </row>
    <row r="340" spans="1:40" x14ac:dyDescent="0.2">
      <c r="A340" s="99"/>
      <c r="B340" s="99"/>
      <c r="C340" s="99"/>
      <c r="D340" s="99"/>
      <c r="E340" s="99"/>
      <c r="F340" s="99"/>
      <c r="G340" s="99"/>
      <c r="H340" s="99"/>
      <c r="I340" s="99"/>
      <c r="J340" s="99"/>
      <c r="K340" s="99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  <c r="AF340" s="99"/>
      <c r="AG340" s="99"/>
      <c r="AH340" s="99"/>
      <c r="AI340" s="99"/>
      <c r="AJ340" s="99"/>
      <c r="AK340" s="99"/>
      <c r="AL340" s="99"/>
      <c r="AM340" s="99"/>
      <c r="AN340" s="99"/>
    </row>
    <row r="341" spans="1:40" x14ac:dyDescent="0.2">
      <c r="A341" s="99"/>
      <c r="B341" s="99"/>
      <c r="C341" s="99"/>
      <c r="D341" s="99"/>
      <c r="E341" s="99"/>
      <c r="F341" s="99"/>
      <c r="G341" s="99"/>
      <c r="H341" s="99"/>
      <c r="I341" s="99"/>
      <c r="J341" s="99"/>
      <c r="K341" s="99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  <c r="AF341" s="99"/>
      <c r="AG341" s="99"/>
      <c r="AH341" s="99"/>
      <c r="AI341" s="99"/>
      <c r="AJ341" s="99"/>
      <c r="AK341" s="99"/>
      <c r="AL341" s="99"/>
      <c r="AM341" s="99"/>
      <c r="AN341" s="99"/>
    </row>
    <row r="342" spans="1:40" x14ac:dyDescent="0.2">
      <c r="A342" s="99"/>
      <c r="B342" s="99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  <c r="AF342" s="99"/>
      <c r="AG342" s="99"/>
      <c r="AH342" s="99"/>
      <c r="AI342" s="99"/>
      <c r="AJ342" s="99"/>
      <c r="AK342" s="99"/>
      <c r="AL342" s="99"/>
      <c r="AM342" s="99"/>
      <c r="AN342" s="99"/>
    </row>
    <row r="343" spans="1:40" x14ac:dyDescent="0.2">
      <c r="A343" s="99"/>
      <c r="B343" s="99"/>
      <c r="C343" s="99"/>
      <c r="D343" s="99"/>
      <c r="E343" s="99"/>
      <c r="F343" s="99"/>
      <c r="G343" s="99"/>
      <c r="H343" s="99"/>
      <c r="I343" s="99"/>
      <c r="J343" s="99"/>
      <c r="K343" s="99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  <c r="AF343" s="99"/>
      <c r="AG343" s="99"/>
      <c r="AH343" s="99"/>
      <c r="AI343" s="99"/>
      <c r="AJ343" s="99"/>
      <c r="AK343" s="99"/>
      <c r="AL343" s="99"/>
      <c r="AM343" s="99"/>
      <c r="AN343" s="99"/>
    </row>
    <row r="344" spans="1:40" x14ac:dyDescent="0.2">
      <c r="A344" s="99"/>
      <c r="B344" s="99"/>
      <c r="C344" s="99"/>
      <c r="D344" s="99"/>
      <c r="E344" s="99"/>
      <c r="F344" s="99"/>
      <c r="G344" s="99"/>
      <c r="H344" s="99"/>
      <c r="I344" s="99"/>
      <c r="J344" s="99"/>
      <c r="K344" s="99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  <c r="AF344" s="99"/>
      <c r="AG344" s="99"/>
      <c r="AH344" s="99"/>
      <c r="AI344" s="99"/>
      <c r="AJ344" s="99"/>
      <c r="AK344" s="99"/>
      <c r="AL344" s="99"/>
      <c r="AM344" s="99"/>
      <c r="AN344" s="99"/>
    </row>
    <row r="345" spans="1:40" x14ac:dyDescent="0.2">
      <c r="A345" s="99"/>
      <c r="B345" s="99"/>
      <c r="C345" s="99"/>
      <c r="D345" s="99"/>
      <c r="E345" s="99"/>
      <c r="F345" s="99"/>
      <c r="G345" s="99"/>
      <c r="H345" s="99"/>
      <c r="I345" s="99"/>
      <c r="J345" s="99"/>
      <c r="K345" s="99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  <c r="AF345" s="99"/>
      <c r="AG345" s="99"/>
      <c r="AH345" s="99"/>
      <c r="AI345" s="99"/>
      <c r="AJ345" s="99"/>
      <c r="AK345" s="99"/>
      <c r="AL345" s="99"/>
      <c r="AM345" s="99"/>
      <c r="AN345" s="99"/>
    </row>
    <row r="346" spans="1:40" x14ac:dyDescent="0.2">
      <c r="A346" s="99"/>
      <c r="B346" s="99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  <c r="AF346" s="99"/>
      <c r="AG346" s="99"/>
      <c r="AH346" s="99"/>
      <c r="AI346" s="99"/>
      <c r="AJ346" s="99"/>
      <c r="AK346" s="99"/>
      <c r="AL346" s="99"/>
      <c r="AM346" s="99"/>
      <c r="AN346" s="99"/>
    </row>
    <row r="347" spans="1:40" x14ac:dyDescent="0.2">
      <c r="A347" s="99"/>
      <c r="B347" s="99"/>
      <c r="C347" s="99"/>
      <c r="D347" s="99"/>
      <c r="E347" s="99"/>
      <c r="F347" s="99"/>
      <c r="G347" s="99"/>
      <c r="H347" s="99"/>
      <c r="I347" s="99"/>
      <c r="J347" s="99"/>
      <c r="K347" s="99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  <c r="AF347" s="99"/>
      <c r="AG347" s="99"/>
      <c r="AH347" s="99"/>
      <c r="AI347" s="99"/>
      <c r="AJ347" s="99"/>
      <c r="AK347" s="99"/>
      <c r="AL347" s="99"/>
      <c r="AM347" s="99"/>
      <c r="AN347" s="99"/>
    </row>
    <row r="348" spans="1:40" x14ac:dyDescent="0.2">
      <c r="A348" s="99"/>
      <c r="B348" s="99"/>
      <c r="C348" s="99"/>
      <c r="D348" s="99"/>
      <c r="E348" s="99"/>
      <c r="F348" s="99"/>
      <c r="G348" s="99"/>
      <c r="H348" s="99"/>
      <c r="I348" s="99"/>
      <c r="J348" s="99"/>
      <c r="K348" s="99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</row>
    <row r="349" spans="1:40" x14ac:dyDescent="0.2">
      <c r="A349" s="99"/>
      <c r="B349" s="99"/>
      <c r="C349" s="99"/>
      <c r="D349" s="99"/>
      <c r="E349" s="99"/>
      <c r="F349" s="99"/>
      <c r="G349" s="99"/>
      <c r="H349" s="99"/>
      <c r="I349" s="99"/>
      <c r="J349" s="99"/>
      <c r="K349" s="99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  <c r="AF349" s="99"/>
      <c r="AG349" s="99"/>
      <c r="AH349" s="99"/>
      <c r="AI349" s="99"/>
      <c r="AJ349" s="99"/>
      <c r="AK349" s="99"/>
      <c r="AL349" s="99"/>
      <c r="AM349" s="99"/>
      <c r="AN349" s="99"/>
    </row>
    <row r="350" spans="1:40" x14ac:dyDescent="0.2">
      <c r="A350" s="99"/>
      <c r="B350" s="99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  <c r="AF350" s="99"/>
      <c r="AG350" s="99"/>
      <c r="AH350" s="99"/>
      <c r="AI350" s="99"/>
      <c r="AJ350" s="99"/>
      <c r="AK350" s="99"/>
      <c r="AL350" s="99"/>
      <c r="AM350" s="99"/>
      <c r="AN350" s="99"/>
    </row>
    <row r="351" spans="1:40" x14ac:dyDescent="0.2">
      <c r="A351" s="99"/>
      <c r="B351" s="99"/>
      <c r="C351" s="99"/>
      <c r="D351" s="99"/>
      <c r="E351" s="99"/>
      <c r="F351" s="99"/>
      <c r="G351" s="99"/>
      <c r="H351" s="99"/>
      <c r="I351" s="99"/>
      <c r="J351" s="99"/>
      <c r="K351" s="99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  <c r="AF351" s="99"/>
      <c r="AG351" s="99"/>
      <c r="AH351" s="99"/>
      <c r="AI351" s="99"/>
      <c r="AJ351" s="99"/>
      <c r="AK351" s="99"/>
      <c r="AL351" s="99"/>
      <c r="AM351" s="99"/>
      <c r="AN351" s="99"/>
    </row>
    <row r="352" spans="1:40" x14ac:dyDescent="0.2">
      <c r="A352" s="99"/>
      <c r="B352" s="99"/>
      <c r="C352" s="99"/>
      <c r="D352" s="99"/>
      <c r="E352" s="99"/>
      <c r="F352" s="99"/>
      <c r="G352" s="99"/>
      <c r="H352" s="99"/>
      <c r="I352" s="99"/>
      <c r="J352" s="99"/>
      <c r="K352" s="99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  <c r="AF352" s="99"/>
      <c r="AG352" s="99"/>
      <c r="AH352" s="99"/>
      <c r="AI352" s="99"/>
      <c r="AJ352" s="99"/>
      <c r="AK352" s="99"/>
      <c r="AL352" s="99"/>
      <c r="AM352" s="99"/>
      <c r="AN352" s="99"/>
    </row>
    <row r="353" spans="1:40" x14ac:dyDescent="0.2">
      <c r="A353" s="99"/>
      <c r="B353" s="99"/>
      <c r="C353" s="99"/>
      <c r="D353" s="99"/>
      <c r="E353" s="99"/>
      <c r="F353" s="99"/>
      <c r="G353" s="99"/>
      <c r="H353" s="99"/>
      <c r="I353" s="99"/>
      <c r="J353" s="99"/>
      <c r="K353" s="99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  <c r="AF353" s="99"/>
      <c r="AG353" s="99"/>
      <c r="AH353" s="99"/>
      <c r="AI353" s="99"/>
      <c r="AJ353" s="99"/>
      <c r="AK353" s="99"/>
      <c r="AL353" s="99"/>
      <c r="AM353" s="99"/>
      <c r="AN353" s="99"/>
    </row>
    <row r="354" spans="1:40" x14ac:dyDescent="0.2">
      <c r="A354" s="99"/>
      <c r="B354" s="99"/>
      <c r="C354" s="99"/>
      <c r="D354" s="99"/>
      <c r="E354" s="99"/>
      <c r="F354" s="99"/>
      <c r="G354" s="99"/>
      <c r="H354" s="99"/>
      <c r="I354" s="99"/>
      <c r="J354" s="99"/>
      <c r="K354" s="99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  <c r="AF354" s="99"/>
      <c r="AG354" s="99"/>
      <c r="AH354" s="99"/>
      <c r="AI354" s="99"/>
      <c r="AJ354" s="99"/>
      <c r="AK354" s="99"/>
      <c r="AL354" s="99"/>
      <c r="AM354" s="99"/>
      <c r="AN354" s="99"/>
    </row>
    <row r="355" spans="1:40" x14ac:dyDescent="0.2">
      <c r="A355" s="99"/>
      <c r="B355" s="99"/>
      <c r="C355" s="99"/>
      <c r="D355" s="99"/>
      <c r="E355" s="99"/>
      <c r="F355" s="99"/>
      <c r="G355" s="99"/>
      <c r="H355" s="99"/>
      <c r="I355" s="99"/>
      <c r="J355" s="99"/>
      <c r="K355" s="99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  <c r="AF355" s="99"/>
      <c r="AG355" s="99"/>
      <c r="AH355" s="99"/>
      <c r="AI355" s="99"/>
      <c r="AJ355" s="99"/>
      <c r="AK355" s="99"/>
      <c r="AL355" s="99"/>
      <c r="AM355" s="99"/>
      <c r="AN355" s="99"/>
    </row>
    <row r="356" spans="1:40" x14ac:dyDescent="0.2">
      <c r="A356" s="99"/>
      <c r="B356" s="99"/>
      <c r="C356" s="99"/>
      <c r="D356" s="99"/>
      <c r="E356" s="99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</row>
    <row r="357" spans="1:40" x14ac:dyDescent="0.2">
      <c r="A357" s="99"/>
      <c r="B357" s="99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</row>
    <row r="358" spans="1:40" x14ac:dyDescent="0.2">
      <c r="A358" s="99"/>
      <c r="B358" s="99"/>
      <c r="C358" s="99"/>
      <c r="D358" s="99"/>
      <c r="E358" s="99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</row>
    <row r="359" spans="1:40" x14ac:dyDescent="0.2">
      <c r="A359" s="99"/>
      <c r="B359" s="99"/>
      <c r="C359" s="99"/>
      <c r="D359" s="99"/>
      <c r="E359" s="99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</row>
    <row r="360" spans="1:40" x14ac:dyDescent="0.2">
      <c r="A360" s="99"/>
      <c r="B360" s="99"/>
      <c r="C360" s="99"/>
      <c r="D360" s="99"/>
      <c r="E360" s="99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</row>
    <row r="361" spans="1:40" x14ac:dyDescent="0.2">
      <c r="A361" s="99"/>
      <c r="B361" s="99"/>
      <c r="C361" s="99"/>
      <c r="D361" s="99"/>
      <c r="E361" s="99"/>
      <c r="F361" s="99"/>
      <c r="G361" s="99"/>
      <c r="H361" s="99"/>
      <c r="I361" s="99"/>
      <c r="J361" s="99"/>
      <c r="K361" s="99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  <c r="AF361" s="99"/>
      <c r="AG361" s="99"/>
      <c r="AH361" s="99"/>
      <c r="AI361" s="99"/>
      <c r="AJ361" s="99"/>
      <c r="AK361" s="99"/>
      <c r="AL361" s="99"/>
      <c r="AM361" s="99"/>
      <c r="AN361" s="99"/>
    </row>
    <row r="362" spans="1:40" x14ac:dyDescent="0.2">
      <c r="A362" s="99"/>
      <c r="B362" s="99"/>
      <c r="C362" s="99"/>
      <c r="D362" s="99"/>
      <c r="E362" s="99"/>
      <c r="F362" s="99"/>
      <c r="G362" s="99"/>
      <c r="H362" s="99"/>
      <c r="I362" s="99"/>
      <c r="J362" s="99"/>
      <c r="K362" s="99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  <c r="AF362" s="99"/>
      <c r="AG362" s="99"/>
      <c r="AH362" s="99"/>
      <c r="AI362" s="99"/>
      <c r="AJ362" s="99"/>
      <c r="AK362" s="99"/>
      <c r="AL362" s="99"/>
      <c r="AM362" s="99"/>
      <c r="AN362" s="99"/>
    </row>
    <row r="363" spans="1:40" x14ac:dyDescent="0.2">
      <c r="A363" s="99"/>
      <c r="B363" s="99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  <c r="AF363" s="99"/>
      <c r="AG363" s="99"/>
      <c r="AH363" s="99"/>
      <c r="AI363" s="99"/>
      <c r="AJ363" s="99"/>
      <c r="AK363" s="99"/>
      <c r="AL363" s="99"/>
      <c r="AM363" s="99"/>
      <c r="AN363" s="99"/>
    </row>
    <row r="364" spans="1:40" x14ac:dyDescent="0.2">
      <c r="A364" s="99"/>
      <c r="B364" s="99"/>
      <c r="C364" s="99"/>
      <c r="D364" s="99"/>
      <c r="E364" s="99"/>
      <c r="F364" s="99"/>
      <c r="G364" s="99"/>
      <c r="H364" s="99"/>
      <c r="I364" s="99"/>
      <c r="J364" s="99"/>
      <c r="K364" s="99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  <c r="AF364" s="99"/>
      <c r="AG364" s="99"/>
      <c r="AH364" s="99"/>
      <c r="AI364" s="99"/>
      <c r="AJ364" s="99"/>
      <c r="AK364" s="99"/>
      <c r="AL364" s="99"/>
      <c r="AM364" s="99"/>
      <c r="AN364" s="99"/>
    </row>
    <row r="365" spans="1:40" x14ac:dyDescent="0.2">
      <c r="A365" s="99"/>
      <c r="B365" s="99"/>
      <c r="C365" s="99"/>
      <c r="D365" s="99"/>
      <c r="E365" s="99"/>
      <c r="F365" s="99"/>
      <c r="G365" s="99"/>
      <c r="H365" s="99"/>
      <c r="I365" s="99"/>
      <c r="J365" s="99"/>
      <c r="K365" s="99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  <c r="AF365" s="99"/>
      <c r="AG365" s="99"/>
      <c r="AH365" s="99"/>
      <c r="AI365" s="99"/>
      <c r="AJ365" s="99"/>
      <c r="AK365" s="99"/>
      <c r="AL365" s="99"/>
      <c r="AM365" s="99"/>
      <c r="AN365" s="99"/>
    </row>
    <row r="366" spans="1:40" x14ac:dyDescent="0.2">
      <c r="A366" s="99"/>
      <c r="B366" s="99"/>
      <c r="C366" s="99"/>
      <c r="D366" s="99"/>
      <c r="E366" s="99"/>
      <c r="F366" s="99"/>
      <c r="G366" s="99"/>
      <c r="H366" s="99"/>
      <c r="I366" s="99"/>
      <c r="J366" s="99"/>
      <c r="K366" s="99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  <c r="AF366" s="99"/>
      <c r="AG366" s="99"/>
      <c r="AH366" s="99"/>
      <c r="AI366" s="99"/>
      <c r="AJ366" s="99"/>
      <c r="AK366" s="99"/>
      <c r="AL366" s="99"/>
      <c r="AM366" s="99"/>
      <c r="AN366" s="99"/>
    </row>
    <row r="367" spans="1:40" x14ac:dyDescent="0.2">
      <c r="A367" s="99"/>
      <c r="B367" s="99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  <c r="AF367" s="99"/>
      <c r="AG367" s="99"/>
      <c r="AH367" s="99"/>
      <c r="AI367" s="99"/>
      <c r="AJ367" s="99"/>
      <c r="AK367" s="99"/>
      <c r="AL367" s="99"/>
      <c r="AM367" s="99"/>
      <c r="AN367" s="99"/>
    </row>
    <row r="368" spans="1:40" x14ac:dyDescent="0.2">
      <c r="A368" s="99"/>
      <c r="B368" s="99"/>
      <c r="C368" s="99"/>
      <c r="D368" s="99"/>
      <c r="E368" s="99"/>
      <c r="F368" s="99"/>
      <c r="G368" s="99"/>
      <c r="H368" s="99"/>
      <c r="I368" s="99"/>
      <c r="J368" s="99"/>
      <c r="K368" s="99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  <c r="AF368" s="99"/>
      <c r="AG368" s="99"/>
      <c r="AH368" s="99"/>
      <c r="AI368" s="99"/>
      <c r="AJ368" s="99"/>
      <c r="AK368" s="99"/>
      <c r="AL368" s="99"/>
      <c r="AM368" s="99"/>
      <c r="AN368" s="99"/>
    </row>
    <row r="369" spans="1:40" x14ac:dyDescent="0.2">
      <c r="A369" s="99"/>
      <c r="B369" s="99"/>
      <c r="C369" s="99"/>
      <c r="D369" s="99"/>
      <c r="E369" s="99"/>
      <c r="F369" s="99"/>
      <c r="G369" s="99"/>
      <c r="H369" s="99"/>
      <c r="I369" s="99"/>
      <c r="J369" s="99"/>
      <c r="K369" s="99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  <c r="AF369" s="99"/>
      <c r="AG369" s="99"/>
      <c r="AH369" s="99"/>
      <c r="AI369" s="99"/>
      <c r="AJ369" s="99"/>
      <c r="AK369" s="99"/>
      <c r="AL369" s="99"/>
      <c r="AM369" s="99"/>
      <c r="AN369" s="99"/>
    </row>
    <row r="370" spans="1:40" x14ac:dyDescent="0.2">
      <c r="A370" s="99"/>
      <c r="B370" s="99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  <c r="AF370" s="99"/>
      <c r="AG370" s="99"/>
      <c r="AH370" s="99"/>
      <c r="AI370" s="99"/>
      <c r="AJ370" s="99"/>
      <c r="AK370" s="99"/>
      <c r="AL370" s="99"/>
      <c r="AM370" s="99"/>
      <c r="AN370" s="99"/>
    </row>
    <row r="371" spans="1:40" x14ac:dyDescent="0.2">
      <c r="A371" s="99"/>
      <c r="B371" s="99"/>
      <c r="C371" s="99"/>
      <c r="D371" s="99"/>
      <c r="E371" s="99"/>
      <c r="F371" s="99"/>
      <c r="G371" s="99"/>
      <c r="H371" s="99"/>
      <c r="I371" s="99"/>
      <c r="J371" s="99"/>
      <c r="K371" s="99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  <c r="AF371" s="99"/>
      <c r="AG371" s="99"/>
      <c r="AH371" s="99"/>
      <c r="AI371" s="99"/>
      <c r="AJ371" s="99"/>
      <c r="AK371" s="99"/>
      <c r="AL371" s="99"/>
      <c r="AM371" s="99"/>
      <c r="AN371" s="99"/>
    </row>
    <row r="372" spans="1:40" x14ac:dyDescent="0.2">
      <c r="A372" s="99"/>
      <c r="B372" s="99"/>
      <c r="C372" s="99"/>
      <c r="D372" s="99"/>
      <c r="E372" s="99"/>
      <c r="F372" s="99"/>
      <c r="G372" s="99"/>
      <c r="H372" s="99"/>
      <c r="I372" s="99"/>
      <c r="J372" s="99"/>
      <c r="K372" s="99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  <c r="AF372" s="99"/>
      <c r="AG372" s="99"/>
      <c r="AH372" s="99"/>
      <c r="AI372" s="99"/>
      <c r="AJ372" s="99"/>
      <c r="AK372" s="99"/>
      <c r="AL372" s="99"/>
      <c r="AM372" s="99"/>
      <c r="AN372" s="99"/>
    </row>
    <row r="373" spans="1:40" x14ac:dyDescent="0.2">
      <c r="A373" s="99"/>
      <c r="B373" s="99"/>
      <c r="C373" s="99"/>
      <c r="D373" s="99"/>
      <c r="E373" s="99"/>
      <c r="F373" s="99"/>
      <c r="G373" s="99"/>
      <c r="H373" s="99"/>
      <c r="I373" s="99"/>
      <c r="J373" s="99"/>
      <c r="K373" s="99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  <c r="AF373" s="99"/>
      <c r="AG373" s="99"/>
      <c r="AH373" s="99"/>
      <c r="AI373" s="99"/>
      <c r="AJ373" s="99"/>
      <c r="AK373" s="99"/>
      <c r="AL373" s="99"/>
      <c r="AM373" s="99"/>
      <c r="AN373" s="99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7"/>
  <sheetViews>
    <sheetView showGridLines="0" topLeftCell="A4" zoomScaleNormal="100" workbookViewId="0">
      <pane xSplit="2" ySplit="1" topLeftCell="N5" activePane="bottomRight" state="frozen"/>
      <selection activeCell="A4" sqref="A4"/>
      <selection pane="topRight" activeCell="B4" sqref="B4"/>
      <selection pane="bottomLeft" activeCell="A6" sqref="A6"/>
      <selection pane="bottomRight" activeCell="O4" sqref="O4:Y4"/>
    </sheetView>
  </sheetViews>
  <sheetFormatPr baseColWidth="10" defaultColWidth="9.7109375" defaultRowHeight="12.75" x14ac:dyDescent="0.2"/>
  <cols>
    <col min="1" max="1" width="2.5703125" style="2" customWidth="1"/>
    <col min="2" max="2" width="28.85546875" style="2" customWidth="1"/>
    <col min="3" max="7" width="15.7109375" style="2" customWidth="1"/>
    <col min="8" max="8" width="12.42578125" style="2" customWidth="1"/>
    <col min="9" max="9" width="15.42578125" style="2" customWidth="1"/>
    <col min="10" max="10" width="12.5703125" style="42" customWidth="1"/>
    <col min="11" max="11" width="12.28515625" style="2" customWidth="1"/>
    <col min="12" max="12" width="15.5703125" style="2" customWidth="1"/>
    <col min="13" max="13" width="12" style="42" customWidth="1"/>
    <col min="14" max="14" width="17.7109375" style="43" customWidth="1"/>
    <col min="15" max="15" width="18" style="2" customWidth="1"/>
    <col min="16" max="16" width="16.140625" style="2" customWidth="1"/>
    <col min="17" max="17" width="14.140625" style="2" customWidth="1"/>
    <col min="18" max="18" width="15.5703125" style="2" customWidth="1"/>
    <col min="19" max="19" width="16.140625" style="2" customWidth="1"/>
    <col min="20" max="20" width="15" style="2" customWidth="1"/>
    <col min="21" max="21" width="14" style="2" customWidth="1"/>
    <col min="22" max="22" width="12.85546875" style="2" customWidth="1"/>
    <col min="23" max="23" width="14.42578125" style="2" customWidth="1"/>
    <col min="24" max="24" width="16.85546875" style="2" customWidth="1"/>
    <col min="25" max="25" width="14.140625" style="42" customWidth="1"/>
    <col min="26" max="26" width="18.42578125" style="2" bestFit="1" customWidth="1"/>
    <col min="27" max="27" width="3.7109375" style="4" customWidth="1"/>
    <col min="28" max="30" width="18.42578125" style="2" customWidth="1"/>
    <col min="31" max="31" width="20.140625" style="2" customWidth="1"/>
    <col min="32" max="32" width="16.140625" style="2" bestFit="1" customWidth="1"/>
    <col min="33" max="16384" width="9.7109375" style="2"/>
  </cols>
  <sheetData>
    <row r="1" spans="1:32" ht="33" customHeight="1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6.25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8.75" thickBot="1" x14ac:dyDescent="0.3">
      <c r="C3" s="353" t="s">
        <v>2</v>
      </c>
      <c r="D3" s="353"/>
      <c r="E3" s="353"/>
      <c r="F3" s="353"/>
      <c r="G3" s="353"/>
      <c r="H3" s="352" t="s">
        <v>0</v>
      </c>
      <c r="I3" s="352"/>
      <c r="J3" s="352"/>
      <c r="K3" s="352"/>
      <c r="L3" s="352"/>
      <c r="M3" s="352"/>
      <c r="N3" s="352"/>
      <c r="O3" s="352" t="s">
        <v>1</v>
      </c>
      <c r="P3" s="352"/>
      <c r="Q3" s="352"/>
      <c r="R3" s="352"/>
      <c r="S3" s="352"/>
      <c r="T3" s="352"/>
      <c r="U3" s="352"/>
      <c r="V3" s="352"/>
      <c r="W3" s="304"/>
      <c r="X3" s="352"/>
      <c r="Y3" s="352"/>
      <c r="Z3" s="305" t="s">
        <v>1</v>
      </c>
      <c r="AB3" s="353" t="s">
        <v>255</v>
      </c>
      <c r="AC3" s="353"/>
      <c r="AD3" s="353"/>
      <c r="AE3" s="353"/>
      <c r="AF3" s="353"/>
    </row>
    <row r="4" spans="1:32" ht="64.5" thickBot="1" x14ac:dyDescent="0.25">
      <c r="B4" s="5" t="s">
        <v>3</v>
      </c>
      <c r="C4" s="5" t="s">
        <v>171</v>
      </c>
      <c r="D4" s="5" t="s">
        <v>172</v>
      </c>
      <c r="E4" s="6" t="s">
        <v>256</v>
      </c>
      <c r="F4" s="9" t="s">
        <v>257</v>
      </c>
      <c r="G4" s="10" t="s">
        <v>11</v>
      </c>
      <c r="H4" s="5" t="s">
        <v>110</v>
      </c>
      <c r="I4" s="6" t="s">
        <v>4</v>
      </c>
      <c r="J4" s="7">
        <v>0.85</v>
      </c>
      <c r="K4" s="5" t="s">
        <v>5</v>
      </c>
      <c r="L4" s="6" t="s">
        <v>6</v>
      </c>
      <c r="M4" s="7">
        <v>0.15</v>
      </c>
      <c r="N4" s="8" t="s">
        <v>7</v>
      </c>
      <c r="O4" s="208" t="s">
        <v>258</v>
      </c>
      <c r="P4" s="208" t="s">
        <v>259</v>
      </c>
      <c r="Q4" s="208" t="s">
        <v>260</v>
      </c>
      <c r="R4" s="5" t="s">
        <v>261</v>
      </c>
      <c r="S4" s="306" t="s">
        <v>262</v>
      </c>
      <c r="T4" s="306" t="s">
        <v>263</v>
      </c>
      <c r="U4" s="5" t="s">
        <v>264</v>
      </c>
      <c r="V4" s="208" t="s">
        <v>265</v>
      </c>
      <c r="W4" s="307" t="s">
        <v>266</v>
      </c>
      <c r="X4" s="306" t="s">
        <v>267</v>
      </c>
      <c r="Y4" s="5" t="s">
        <v>13</v>
      </c>
      <c r="Z4" s="308" t="s">
        <v>8</v>
      </c>
      <c r="AB4" s="11" t="s">
        <v>14</v>
      </c>
      <c r="AC4" s="11" t="s">
        <v>12</v>
      </c>
      <c r="AD4" s="11" t="s">
        <v>13</v>
      </c>
      <c r="AE4" s="11" t="s">
        <v>268</v>
      </c>
      <c r="AF4" s="11" t="s">
        <v>16</v>
      </c>
    </row>
    <row r="5" spans="1:32" s="12" customFormat="1" ht="22.5" x14ac:dyDescent="0.2">
      <c r="B5" s="301"/>
      <c r="C5" s="309" t="s">
        <v>269</v>
      </c>
      <c r="D5" s="302" t="s">
        <v>270</v>
      </c>
      <c r="E5" s="302" t="s">
        <v>26</v>
      </c>
      <c r="F5" s="302" t="s">
        <v>27</v>
      </c>
      <c r="G5" s="310" t="s">
        <v>28</v>
      </c>
      <c r="H5" s="301" t="s">
        <v>18</v>
      </c>
      <c r="I5" s="302" t="s">
        <v>19</v>
      </c>
      <c r="J5" s="311" t="s">
        <v>20</v>
      </c>
      <c r="K5" s="300" t="s">
        <v>21</v>
      </c>
      <c r="L5" s="302" t="s">
        <v>22</v>
      </c>
      <c r="M5" s="311" t="s">
        <v>23</v>
      </c>
      <c r="N5" s="312" t="s">
        <v>24</v>
      </c>
      <c r="O5" s="300" t="s">
        <v>253</v>
      </c>
      <c r="P5" s="300" t="s">
        <v>254</v>
      </c>
      <c r="Q5" s="300" t="s">
        <v>239</v>
      </c>
      <c r="R5" s="300" t="s">
        <v>244</v>
      </c>
      <c r="S5" s="301" t="s">
        <v>245</v>
      </c>
      <c r="T5" s="301" t="s">
        <v>246</v>
      </c>
      <c r="U5" s="300" t="s">
        <v>247</v>
      </c>
      <c r="V5" s="300" t="s">
        <v>248</v>
      </c>
      <c r="W5" s="300" t="s">
        <v>249</v>
      </c>
      <c r="X5" s="300" t="s">
        <v>250</v>
      </c>
      <c r="Y5" s="302" t="s">
        <v>251</v>
      </c>
      <c r="Z5" s="303" t="s">
        <v>252</v>
      </c>
      <c r="AA5" s="313"/>
      <c r="AB5" s="300">
        <f>+AE5*0.5</f>
        <v>428748291.0465607</v>
      </c>
      <c r="AC5" s="300">
        <f>+AE5*0.25</f>
        <v>214374145.52328035</v>
      </c>
      <c r="AD5" s="300">
        <f>+AE5*0.25</f>
        <v>214374145.52328035</v>
      </c>
      <c r="AE5" s="300">
        <v>857496582.09312141</v>
      </c>
    </row>
    <row r="6" spans="1:32" s="13" customFormat="1" ht="23.25" customHeight="1" thickBot="1" x14ac:dyDescent="0.25">
      <c r="B6" s="314"/>
      <c r="C6" s="315"/>
      <c r="D6" s="315"/>
      <c r="E6" s="315"/>
      <c r="F6" s="315"/>
      <c r="G6" s="316"/>
      <c r="H6" s="314"/>
      <c r="I6" s="315"/>
      <c r="J6" s="317"/>
      <c r="K6" s="315"/>
      <c r="L6" s="315"/>
      <c r="M6" s="317"/>
      <c r="N6" s="318"/>
      <c r="O6" s="319"/>
      <c r="P6" s="319"/>
      <c r="Q6" s="319"/>
      <c r="R6" s="319"/>
      <c r="S6" s="320"/>
      <c r="T6" s="320"/>
      <c r="U6" s="319"/>
      <c r="V6" s="319"/>
      <c r="W6" s="319"/>
      <c r="X6" s="321"/>
      <c r="Y6" s="4"/>
      <c r="Z6" s="322"/>
      <c r="AA6" s="315"/>
      <c r="AB6" s="300" t="s">
        <v>31</v>
      </c>
      <c r="AC6" s="300" t="s">
        <v>29</v>
      </c>
      <c r="AD6" s="300" t="s">
        <v>30</v>
      </c>
      <c r="AE6" s="323" t="s">
        <v>32</v>
      </c>
      <c r="AF6" s="323" t="s">
        <v>33</v>
      </c>
    </row>
    <row r="7" spans="1:32" ht="13.5" thickTop="1" x14ac:dyDescent="0.2">
      <c r="A7" s="324" t="s">
        <v>271</v>
      </c>
      <c r="B7" s="14" t="s">
        <v>34</v>
      </c>
      <c r="C7" s="17">
        <v>558823</v>
      </c>
      <c r="D7" s="17">
        <v>145672.85</v>
      </c>
      <c r="E7" s="19">
        <f t="shared" ref="E7:E58" si="0">+D7/C7</f>
        <v>0.26067797853703228</v>
      </c>
      <c r="F7" s="20">
        <f>+E7*D7</f>
        <v>37973.704065728321</v>
      </c>
      <c r="G7" s="197">
        <f t="shared" ref="G7:G57" si="1">+F7/F$58</f>
        <v>2.3846074066165529E-5</v>
      </c>
      <c r="H7" s="15">
        <v>2974</v>
      </c>
      <c r="I7" s="16">
        <f t="shared" ref="I7:I57" si="2">+H7/$H$58</f>
        <v>5.141377508841821E-4</v>
      </c>
      <c r="J7" s="16">
        <f>+I7*J$4</f>
        <v>4.3701708825155477E-4</v>
      </c>
      <c r="K7" s="17">
        <v>46.9</v>
      </c>
      <c r="L7" s="325">
        <f t="shared" ref="L7:L58" si="3">+K7/$K$58</f>
        <v>7.3102605507790314E-4</v>
      </c>
      <c r="M7" s="18">
        <f>+L7*M$4</f>
        <v>1.0965390826168547E-4</v>
      </c>
      <c r="N7" s="197">
        <f>+M7+J7</f>
        <v>5.4667099651324028E-4</v>
      </c>
      <c r="O7" s="326">
        <v>296</v>
      </c>
      <c r="P7" s="326">
        <v>291</v>
      </c>
      <c r="Q7" s="327">
        <v>1.7570912812999999</v>
      </c>
      <c r="R7" s="328">
        <f>+P7/P$58</f>
        <v>2.7055597858981759E-4</v>
      </c>
      <c r="S7" s="327">
        <f t="shared" ref="S7:S57" si="4">+Q7*R7</f>
        <v>4.7539155108375792E-4</v>
      </c>
      <c r="T7" s="327">
        <f>+S7/S$58</f>
        <v>2.4656536212427173E-4</v>
      </c>
      <c r="U7" s="326">
        <f>+AD$5*0.85*T7</f>
        <v>44928.652997874604</v>
      </c>
      <c r="V7" s="328">
        <f t="shared" ref="V7:V57" si="5">+O7/P7</f>
        <v>1.0171821305841924</v>
      </c>
      <c r="W7" s="328">
        <f>+V7/V$58</f>
        <v>1.351657209931304E-2</v>
      </c>
      <c r="X7" s="326">
        <f>AD$5*0.15*W7</f>
        <v>434640.53912910668</v>
      </c>
      <c r="Y7" s="17">
        <f t="shared" ref="Y7:Y57" si="6">+X7+U7</f>
        <v>479569.19212698127</v>
      </c>
      <c r="Z7" s="197">
        <f>+Y7/Y$58</f>
        <v>2.2370663727025869E-3</v>
      </c>
      <c r="AB7" s="21">
        <f t="shared" ref="AB7:AB57" si="7">+G7*AB$5</f>
        <v>10223.963504038182</v>
      </c>
      <c r="AC7" s="22">
        <f t="shared" ref="AC7:AC57" si="8">+N7*AC$5</f>
        <v>117192.12775988606</v>
      </c>
      <c r="AD7" s="22">
        <f>+Z7*AD$5</f>
        <v>479569.19212698127</v>
      </c>
      <c r="AE7" s="22">
        <f>SUM(AB7:AD7)</f>
        <v>606985.28339090548</v>
      </c>
      <c r="AF7" s="329">
        <f>+AE7/AE$58</f>
        <v>7.0785737933703964E-4</v>
      </c>
    </row>
    <row r="8" spans="1:32" x14ac:dyDescent="0.2">
      <c r="A8" s="324" t="s">
        <v>272</v>
      </c>
      <c r="B8" s="23" t="s">
        <v>35</v>
      </c>
      <c r="C8" s="26">
        <v>2588435</v>
      </c>
      <c r="D8" s="26">
        <v>768052</v>
      </c>
      <c r="E8" s="28">
        <f t="shared" si="0"/>
        <v>0.2967244686461124</v>
      </c>
      <c r="F8" s="29">
        <f t="shared" ref="F8:F57" si="9">+E8*D8</f>
        <v>227899.82159258393</v>
      </c>
      <c r="G8" s="198">
        <f t="shared" si="1"/>
        <v>1.4311261329566678E-4</v>
      </c>
      <c r="H8" s="24">
        <v>3382</v>
      </c>
      <c r="I8" s="25">
        <f t="shared" si="2"/>
        <v>5.8467177992276519E-4</v>
      </c>
      <c r="J8" s="25">
        <f t="shared" ref="J8:J57" si="10">+I8*J$4</f>
        <v>4.9697101293435045E-4</v>
      </c>
      <c r="K8" s="26">
        <v>980.9</v>
      </c>
      <c r="L8" s="330">
        <f t="shared" si="3"/>
        <v>1.528919951867623E-2</v>
      </c>
      <c r="M8" s="27">
        <f t="shared" ref="M8:M57" si="11">+L8*M$4</f>
        <v>2.2933799278014345E-3</v>
      </c>
      <c r="N8" s="198">
        <f t="shared" ref="N8:N57" si="12">+M8+J8</f>
        <v>2.7903509407357849E-3</v>
      </c>
      <c r="O8" s="331">
        <v>250</v>
      </c>
      <c r="P8" s="331">
        <v>278</v>
      </c>
      <c r="Q8" s="332">
        <v>1.7189329948000001</v>
      </c>
      <c r="R8" s="333">
        <f t="shared" ref="R8:R57" si="13">+P8/P$58</f>
        <v>2.5846928538821062E-4</v>
      </c>
      <c r="S8" s="332">
        <f t="shared" si="4"/>
        <v>4.4429138279617278E-4</v>
      </c>
      <c r="T8" s="332">
        <f t="shared" ref="T8:T57" si="14">+S8/S$58</f>
        <v>2.3043502863712235E-4</v>
      </c>
      <c r="U8" s="331">
        <f t="shared" ref="U8:U57" si="15">+AD$5*0.85*T8</f>
        <v>41989.415508308382</v>
      </c>
      <c r="V8" s="333">
        <f t="shared" si="5"/>
        <v>0.89928057553956831</v>
      </c>
      <c r="W8" s="333">
        <f t="shared" ref="W8:W57" si="16">+V8/V$58</f>
        <v>1.1949866568941082E-2</v>
      </c>
      <c r="X8" s="331">
        <f t="shared" ref="X8:X57" si="17">AD$5*0.15*W8</f>
        <v>384261.36522509373</v>
      </c>
      <c r="Y8" s="26">
        <f t="shared" si="6"/>
        <v>426250.78073340212</v>
      </c>
      <c r="Z8" s="198">
        <f t="shared" ref="Z8:Z57" si="18">+Y8/Y$58</f>
        <v>1.9883497596827164E-3</v>
      </c>
      <c r="AB8" s="30">
        <f t="shared" si="7"/>
        <v>61359.288377724435</v>
      </c>
      <c r="AC8" s="31">
        <f t="shared" si="8"/>
        <v>598179.09863031539</v>
      </c>
      <c r="AD8" s="31">
        <f t="shared" ref="AD8:AD57" si="19">+Z8*AD$5</f>
        <v>426250.78073340218</v>
      </c>
      <c r="AE8" s="31">
        <f t="shared" ref="AE8:AE57" si="20">SUM(AB8:AD8)</f>
        <v>1085789.1677414421</v>
      </c>
      <c r="AF8" s="334">
        <f t="shared" ref="AF8:AF57" si="21">+AE8/AE$58</f>
        <v>1.2662314817524589E-3</v>
      </c>
    </row>
    <row r="9" spans="1:32" x14ac:dyDescent="0.2">
      <c r="A9" s="324" t="s">
        <v>273</v>
      </c>
      <c r="B9" s="23" t="s">
        <v>274</v>
      </c>
      <c r="C9" s="26">
        <v>1115974</v>
      </c>
      <c r="D9" s="26">
        <v>272877</v>
      </c>
      <c r="E9" s="28">
        <f t="shared" si="0"/>
        <v>0.24451913754263091</v>
      </c>
      <c r="F9" s="29">
        <f t="shared" si="9"/>
        <v>66723.648695220501</v>
      </c>
      <c r="G9" s="198">
        <f t="shared" si="1"/>
        <v>4.1899970200352918E-5</v>
      </c>
      <c r="H9" s="24">
        <v>1407</v>
      </c>
      <c r="I9" s="25">
        <f t="shared" si="2"/>
        <v>2.4323867366981983E-4</v>
      </c>
      <c r="J9" s="25">
        <f t="shared" si="10"/>
        <v>2.0675287261934686E-4</v>
      </c>
      <c r="K9" s="26">
        <v>694.5</v>
      </c>
      <c r="L9" s="330">
        <f t="shared" si="3"/>
        <v>1.0825108640759142E-2</v>
      </c>
      <c r="M9" s="27">
        <f t="shared" si="11"/>
        <v>1.6237662961138713E-3</v>
      </c>
      <c r="N9" s="198">
        <f t="shared" si="12"/>
        <v>1.8305191687332182E-3</v>
      </c>
      <c r="O9" s="331">
        <v>366</v>
      </c>
      <c r="P9" s="331">
        <v>167</v>
      </c>
      <c r="Q9" s="332">
        <v>1.7050555638</v>
      </c>
      <c r="R9" s="333">
        <f t="shared" si="13"/>
        <v>1.5526752035910496E-4</v>
      </c>
      <c r="S9" s="332">
        <f t="shared" si="4"/>
        <v>2.6473974946572169E-4</v>
      </c>
      <c r="T9" s="332">
        <f t="shared" si="14"/>
        <v>1.3730923918798022E-4</v>
      </c>
      <c r="U9" s="331">
        <f t="shared" si="15"/>
        <v>25020.218199868734</v>
      </c>
      <c r="V9" s="333">
        <f t="shared" si="5"/>
        <v>2.191616766467066</v>
      </c>
      <c r="W9" s="333">
        <f t="shared" si="16"/>
        <v>2.9122755057643529E-2</v>
      </c>
      <c r="X9" s="331">
        <f t="shared" si="17"/>
        <v>936474.85961491847</v>
      </c>
      <c r="Y9" s="26">
        <f t="shared" si="6"/>
        <v>961495.07781478716</v>
      </c>
      <c r="Z9" s="198">
        <f t="shared" si="18"/>
        <v>4.485126111956313E-3</v>
      </c>
      <c r="AB9" s="30">
        <f t="shared" si="7"/>
        <v>17964.540618303134</v>
      </c>
      <c r="AC9" s="31">
        <f t="shared" si="8"/>
        <v>392415.98266116908</v>
      </c>
      <c r="AD9" s="31">
        <f t="shared" si="19"/>
        <v>961495.07781478728</v>
      </c>
      <c r="AE9" s="31">
        <f t="shared" si="20"/>
        <v>1371875.6010942594</v>
      </c>
      <c r="AF9" s="334">
        <f t="shared" si="21"/>
        <v>1.5998613052725593E-3</v>
      </c>
    </row>
    <row r="10" spans="1:32" ht="13.5" customHeight="1" x14ac:dyDescent="0.2">
      <c r="A10" s="324" t="s">
        <v>275</v>
      </c>
      <c r="B10" s="23" t="s">
        <v>37</v>
      </c>
      <c r="C10" s="26">
        <v>37146815</v>
      </c>
      <c r="D10" s="26">
        <v>23142962</v>
      </c>
      <c r="E10" s="28">
        <f t="shared" si="0"/>
        <v>0.62301335928800361</v>
      </c>
      <c r="F10" s="29">
        <f t="shared" si="9"/>
        <v>14418374.499494614</v>
      </c>
      <c r="G10" s="198">
        <f t="shared" si="1"/>
        <v>9.0542030251656077E-3</v>
      </c>
      <c r="H10" s="24">
        <v>35289</v>
      </c>
      <c r="I10" s="25">
        <f t="shared" si="2"/>
        <v>6.1006748792709828E-3</v>
      </c>
      <c r="J10" s="25">
        <f t="shared" si="10"/>
        <v>5.1855736473803348E-3</v>
      </c>
      <c r="K10" s="26">
        <v>190.5</v>
      </c>
      <c r="L10" s="330">
        <f t="shared" si="3"/>
        <v>2.9693062578324213E-3</v>
      </c>
      <c r="M10" s="27">
        <f t="shared" si="11"/>
        <v>4.4539593867486317E-4</v>
      </c>
      <c r="N10" s="198">
        <f t="shared" si="12"/>
        <v>5.6309695860551979E-3</v>
      </c>
      <c r="O10" s="331">
        <v>6372</v>
      </c>
      <c r="P10" s="331">
        <v>6876</v>
      </c>
      <c r="Q10" s="332">
        <v>1.5964581414000001</v>
      </c>
      <c r="R10" s="333">
        <f t="shared" si="13"/>
        <v>6.3929309580191959E-3</v>
      </c>
      <c r="S10" s="332">
        <f t="shared" si="4"/>
        <v>1.0206046675337848E-2</v>
      </c>
      <c r="T10" s="332">
        <f t="shared" si="14"/>
        <v>5.2934419819306551E-3</v>
      </c>
      <c r="U10" s="331">
        <f t="shared" si="15"/>
        <v>964560.53649042733</v>
      </c>
      <c r="V10" s="333">
        <f t="shared" si="5"/>
        <v>0.92670157068062831</v>
      </c>
      <c r="W10" s="333">
        <f t="shared" si="16"/>
        <v>1.2314243652174133E-2</v>
      </c>
      <c r="X10" s="331">
        <f t="shared" si="17"/>
        <v>395978.31910504634</v>
      </c>
      <c r="Y10" s="26">
        <f t="shared" si="6"/>
        <v>1360538.8555954737</v>
      </c>
      <c r="Z10" s="198">
        <f t="shared" si="18"/>
        <v>6.3465622324671775E-3</v>
      </c>
      <c r="AB10" s="30">
        <f t="shared" si="7"/>
        <v>3881974.0738283545</v>
      </c>
      <c r="AC10" s="31">
        <f t="shared" si="8"/>
        <v>1207134.2934781627</v>
      </c>
      <c r="AD10" s="31">
        <f t="shared" si="19"/>
        <v>1360538.8555954737</v>
      </c>
      <c r="AE10" s="31">
        <f t="shared" si="20"/>
        <v>6449647.2229019906</v>
      </c>
      <c r="AF10" s="334">
        <f t="shared" si="21"/>
        <v>7.5214844672133983E-3</v>
      </c>
    </row>
    <row r="11" spans="1:32" x14ac:dyDescent="0.2">
      <c r="A11" s="324" t="s">
        <v>276</v>
      </c>
      <c r="B11" s="23" t="s">
        <v>277</v>
      </c>
      <c r="C11" s="26">
        <v>10240869</v>
      </c>
      <c r="D11" s="26">
        <v>2531264</v>
      </c>
      <c r="E11" s="28">
        <f t="shared" si="0"/>
        <v>0.24717277410735358</v>
      </c>
      <c r="F11" s="29">
        <f t="shared" si="9"/>
        <v>625659.5448780763</v>
      </c>
      <c r="G11" s="198">
        <f t="shared" si="1"/>
        <v>3.9289092845780761E-4</v>
      </c>
      <c r="H11" s="24">
        <v>18030</v>
      </c>
      <c r="I11" s="25">
        <f t="shared" si="2"/>
        <v>3.1169817244256232E-3</v>
      </c>
      <c r="J11" s="25">
        <f t="shared" si="10"/>
        <v>2.6494344657617798E-3</v>
      </c>
      <c r="K11" s="26">
        <v>4539.2</v>
      </c>
      <c r="L11" s="330">
        <f t="shared" si="3"/>
        <v>7.0752099556708276E-2</v>
      </c>
      <c r="M11" s="27">
        <f t="shared" si="11"/>
        <v>1.0612814933506241E-2</v>
      </c>
      <c r="N11" s="198">
        <f t="shared" si="12"/>
        <v>1.3262249399268022E-2</v>
      </c>
      <c r="O11" s="331">
        <v>7349</v>
      </c>
      <c r="P11" s="331">
        <v>5491</v>
      </c>
      <c r="Q11" s="332">
        <v>1.7933312159000001</v>
      </c>
      <c r="R11" s="333">
        <f t="shared" si="13"/>
        <v>5.1052332592326066E-3</v>
      </c>
      <c r="S11" s="332">
        <f t="shared" si="4"/>
        <v>9.1553741682327307E-3</v>
      </c>
      <c r="T11" s="332">
        <f t="shared" si="14"/>
        <v>4.7485028752136602E-3</v>
      </c>
      <c r="U11" s="331">
        <f t="shared" si="15"/>
        <v>865262.80943045311</v>
      </c>
      <c r="V11" s="333">
        <f t="shared" si="5"/>
        <v>1.3383718812602441</v>
      </c>
      <c r="W11" s="333">
        <f t="shared" si="16"/>
        <v>1.7784622325559021E-2</v>
      </c>
      <c r="X11" s="331">
        <f t="shared" si="17"/>
        <v>571884.48217439547</v>
      </c>
      <c r="Y11" s="26">
        <f t="shared" si="6"/>
        <v>1437147.2916048486</v>
      </c>
      <c r="Z11" s="198">
        <f t="shared" si="18"/>
        <v>6.7039207927654639E-3</v>
      </c>
      <c r="AB11" s="30">
        <f t="shared" si="7"/>
        <v>168451.31414398155</v>
      </c>
      <c r="AC11" s="31">
        <f t="shared" si="8"/>
        <v>2843083.3826847202</v>
      </c>
      <c r="AD11" s="31">
        <f t="shared" si="19"/>
        <v>1437147.2916048486</v>
      </c>
      <c r="AE11" s="31">
        <f t="shared" si="20"/>
        <v>4448681.9884335501</v>
      </c>
      <c r="AF11" s="334">
        <f t="shared" si="21"/>
        <v>5.1879880122372756E-3</v>
      </c>
    </row>
    <row r="12" spans="1:32" x14ac:dyDescent="0.2">
      <c r="A12" s="324" t="s">
        <v>278</v>
      </c>
      <c r="B12" s="23" t="s">
        <v>39</v>
      </c>
      <c r="C12" s="26">
        <v>679461530</v>
      </c>
      <c r="D12" s="26">
        <v>299493654.98000002</v>
      </c>
      <c r="E12" s="28">
        <f t="shared" si="0"/>
        <v>0.44078088568163676</v>
      </c>
      <c r="F12" s="29">
        <f t="shared" si="9"/>
        <v>132011078.49811494</v>
      </c>
      <c r="G12" s="198">
        <f t="shared" si="1"/>
        <v>8.2898048343445538E-2</v>
      </c>
      <c r="H12" s="24">
        <v>656464</v>
      </c>
      <c r="I12" s="25">
        <f t="shared" si="2"/>
        <v>0.11348786970290306</v>
      </c>
      <c r="J12" s="25">
        <f t="shared" si="10"/>
        <v>9.6464689247467594E-2</v>
      </c>
      <c r="K12" s="26">
        <v>224</v>
      </c>
      <c r="L12" s="330">
        <f t="shared" si="3"/>
        <v>3.4914677257452094E-3</v>
      </c>
      <c r="M12" s="27">
        <f t="shared" si="11"/>
        <v>5.2372015886178135E-4</v>
      </c>
      <c r="N12" s="198">
        <f t="shared" si="12"/>
        <v>9.6988409406329371E-2</v>
      </c>
      <c r="O12" s="331">
        <v>77936</v>
      </c>
      <c r="P12" s="331">
        <v>87455</v>
      </c>
      <c r="Q12" s="332">
        <v>1.8323297204</v>
      </c>
      <c r="R12" s="333">
        <f t="shared" si="13"/>
        <v>8.1310904149733673E-2</v>
      </c>
      <c r="S12" s="332">
        <f t="shared" si="4"/>
        <v>0.14898838626615271</v>
      </c>
      <c r="T12" s="332">
        <f t="shared" si="14"/>
        <v>7.7273934146028844E-2</v>
      </c>
      <c r="U12" s="331">
        <f t="shared" si="15"/>
        <v>14080703.563210595</v>
      </c>
      <c r="V12" s="333">
        <f t="shared" si="5"/>
        <v>0.89115545137499286</v>
      </c>
      <c r="W12" s="333">
        <f t="shared" si="16"/>
        <v>1.1841897874560577E-2</v>
      </c>
      <c r="X12" s="331">
        <f t="shared" si="17"/>
        <v>380789.51073493104</v>
      </c>
      <c r="Y12" s="26">
        <f t="shared" si="6"/>
        <v>14461493.073945526</v>
      </c>
      <c r="Z12" s="198">
        <f t="shared" si="18"/>
        <v>6.745912870530861E-2</v>
      </c>
      <c r="AB12" s="30">
        <f t="shared" si="7"/>
        <v>35542396.558347449</v>
      </c>
      <c r="AC12" s="31">
        <f t="shared" si="8"/>
        <v>20791807.392143946</v>
      </c>
      <c r="AD12" s="31">
        <f t="shared" si="19"/>
        <v>14461493.073945526</v>
      </c>
      <c r="AE12" s="31">
        <f t="shared" si="20"/>
        <v>70795697.024436921</v>
      </c>
      <c r="AF12" s="334">
        <f t="shared" si="21"/>
        <v>8.2560908699632271E-2</v>
      </c>
    </row>
    <row r="13" spans="1:32" x14ac:dyDescent="0.2">
      <c r="A13" s="324" t="s">
        <v>279</v>
      </c>
      <c r="B13" s="23" t="s">
        <v>40</v>
      </c>
      <c r="C13" s="26">
        <v>1835394</v>
      </c>
      <c r="D13" s="26">
        <v>788778.4</v>
      </c>
      <c r="E13" s="28">
        <f t="shared" si="0"/>
        <v>0.42975971371814448</v>
      </c>
      <c r="F13" s="29">
        <f t="shared" si="9"/>
        <v>338985.17937105609</v>
      </c>
      <c r="G13" s="198">
        <f t="shared" si="1"/>
        <v>2.1287008716934795E-4</v>
      </c>
      <c r="H13" s="24">
        <v>14992</v>
      </c>
      <c r="I13" s="25">
        <f t="shared" si="2"/>
        <v>2.5917798121236242E-3</v>
      </c>
      <c r="J13" s="25">
        <f t="shared" si="10"/>
        <v>2.2030128403050806E-3</v>
      </c>
      <c r="K13" s="26">
        <v>2688.6</v>
      </c>
      <c r="L13" s="330">
        <f t="shared" si="3"/>
        <v>4.1906964854636471E-2</v>
      </c>
      <c r="M13" s="27">
        <f t="shared" si="11"/>
        <v>6.2860447281954702E-3</v>
      </c>
      <c r="N13" s="198">
        <f t="shared" si="12"/>
        <v>8.48905756850055E-3</v>
      </c>
      <c r="O13" s="331">
        <v>10274</v>
      </c>
      <c r="P13" s="331">
        <v>7471</v>
      </c>
      <c r="Q13" s="332">
        <v>2.3084826450000002</v>
      </c>
      <c r="R13" s="333">
        <f t="shared" si="13"/>
        <v>6.9461296084004373E-3</v>
      </c>
      <c r="S13" s="332">
        <f t="shared" si="4"/>
        <v>1.6035019650913057E-2</v>
      </c>
      <c r="T13" s="332">
        <f t="shared" si="14"/>
        <v>8.3166821494490614E-3</v>
      </c>
      <c r="U13" s="331">
        <f t="shared" si="15"/>
        <v>1515449.384970332</v>
      </c>
      <c r="V13" s="333">
        <f t="shared" si="5"/>
        <v>1.375184044973899</v>
      </c>
      <c r="W13" s="333">
        <f t="shared" si="16"/>
        <v>1.8273791619834338E-2</v>
      </c>
      <c r="X13" s="331">
        <f t="shared" si="17"/>
        <v>587614.26959587005</v>
      </c>
      <c r="Y13" s="26">
        <f t="shared" si="6"/>
        <v>2103063.6545662023</v>
      </c>
      <c r="Z13" s="198">
        <f t="shared" si="18"/>
        <v>9.8102485700068548E-3</v>
      </c>
      <c r="AB13" s="30">
        <f t="shared" si="7"/>
        <v>91267.686088790346</v>
      </c>
      <c r="AC13" s="31">
        <f t="shared" si="8"/>
        <v>1819834.4625452415</v>
      </c>
      <c r="AD13" s="31">
        <f t="shared" si="19"/>
        <v>2103063.6545662023</v>
      </c>
      <c r="AE13" s="31">
        <f t="shared" si="20"/>
        <v>4014165.8032002342</v>
      </c>
      <c r="AF13" s="334">
        <f t="shared" si="21"/>
        <v>4.6812615782115255E-3</v>
      </c>
    </row>
    <row r="14" spans="1:32" x14ac:dyDescent="0.2">
      <c r="A14" s="324" t="s">
        <v>280</v>
      </c>
      <c r="B14" s="23" t="s">
        <v>41</v>
      </c>
      <c r="C14" s="26">
        <v>2443492</v>
      </c>
      <c r="D14" s="26">
        <v>799410</v>
      </c>
      <c r="E14" s="28">
        <f t="shared" si="0"/>
        <v>0.32715883661579409</v>
      </c>
      <c r="F14" s="29">
        <f t="shared" si="9"/>
        <v>261534.04557903195</v>
      </c>
      <c r="G14" s="198">
        <f t="shared" si="1"/>
        <v>1.6423365523960225E-4</v>
      </c>
      <c r="H14" s="24">
        <v>3661</v>
      </c>
      <c r="I14" s="25">
        <f t="shared" si="2"/>
        <v>6.329046086035611E-4</v>
      </c>
      <c r="J14" s="25">
        <f t="shared" si="10"/>
        <v>5.3796891731302697E-4</v>
      </c>
      <c r="K14" s="26">
        <v>466.7</v>
      </c>
      <c r="L14" s="330">
        <f t="shared" si="3"/>
        <v>7.2744106589521839E-3</v>
      </c>
      <c r="M14" s="27">
        <f t="shared" si="11"/>
        <v>1.0911615988428275E-3</v>
      </c>
      <c r="N14" s="198">
        <f t="shared" si="12"/>
        <v>1.6291305161558545E-3</v>
      </c>
      <c r="O14" s="331">
        <v>1472</v>
      </c>
      <c r="P14" s="331">
        <v>1100</v>
      </c>
      <c r="Q14" s="332">
        <v>1.4822637890000001</v>
      </c>
      <c r="R14" s="333">
        <f t="shared" si="13"/>
        <v>1.0227201939821285E-3</v>
      </c>
      <c r="S14" s="332">
        <f t="shared" si="4"/>
        <v>1.515941109818765E-3</v>
      </c>
      <c r="T14" s="332">
        <f t="shared" si="14"/>
        <v>7.8625412641311154E-4</v>
      </c>
      <c r="U14" s="331">
        <f t="shared" si="15"/>
        <v>143269.67303686944</v>
      </c>
      <c r="V14" s="333">
        <f t="shared" si="5"/>
        <v>1.3381818181818181</v>
      </c>
      <c r="W14" s="333">
        <f t="shared" si="16"/>
        <v>1.7782096719548338E-2</v>
      </c>
      <c r="X14" s="331">
        <f t="shared" si="17"/>
        <v>571803.26847982523</v>
      </c>
      <c r="Y14" s="26">
        <f t="shared" si="6"/>
        <v>715072.94151669461</v>
      </c>
      <c r="Z14" s="198">
        <f t="shared" si="18"/>
        <v>3.3356305153833953E-3</v>
      </c>
      <c r="AB14" s="30">
        <f t="shared" si="7"/>
        <v>70414.8990163095</v>
      </c>
      <c r="AC14" s="31">
        <f t="shared" si="8"/>
        <v>349243.46234681201</v>
      </c>
      <c r="AD14" s="31">
        <f t="shared" si="19"/>
        <v>715072.94151669461</v>
      </c>
      <c r="AE14" s="31">
        <f t="shared" si="20"/>
        <v>1134731.3028798162</v>
      </c>
      <c r="AF14" s="334">
        <f t="shared" si="21"/>
        <v>1.3233070855046137E-3</v>
      </c>
    </row>
    <row r="15" spans="1:32" x14ac:dyDescent="0.2">
      <c r="A15" s="324" t="s">
        <v>281</v>
      </c>
      <c r="B15" s="23" t="s">
        <v>282</v>
      </c>
      <c r="C15" s="26">
        <v>96076042</v>
      </c>
      <c r="D15" s="26">
        <v>27527682</v>
      </c>
      <c r="E15" s="28">
        <f t="shared" si="0"/>
        <v>0.28651973402484671</v>
      </c>
      <c r="F15" s="29">
        <f t="shared" si="9"/>
        <v>7887224.1249605604</v>
      </c>
      <c r="G15" s="198">
        <f t="shared" si="1"/>
        <v>4.9528834567919003E-3</v>
      </c>
      <c r="H15" s="24">
        <v>122337</v>
      </c>
      <c r="I15" s="25">
        <f t="shared" si="2"/>
        <v>2.1149317427679282E-2</v>
      </c>
      <c r="J15" s="25">
        <f t="shared" si="10"/>
        <v>1.7976919813527389E-2</v>
      </c>
      <c r="K15" s="26">
        <v>1140.9000000000001</v>
      </c>
      <c r="L15" s="330">
        <f t="shared" si="3"/>
        <v>1.7783105037065667E-2</v>
      </c>
      <c r="M15" s="27">
        <f t="shared" si="11"/>
        <v>2.6674657555598499E-3</v>
      </c>
      <c r="N15" s="198">
        <f t="shared" si="12"/>
        <v>2.0644385569087237E-2</v>
      </c>
      <c r="O15" s="331">
        <v>26523</v>
      </c>
      <c r="P15" s="331">
        <v>24758</v>
      </c>
      <c r="Q15" s="332">
        <v>1.8739893594999999</v>
      </c>
      <c r="R15" s="333">
        <f t="shared" si="13"/>
        <v>2.3018642329645032E-2</v>
      </c>
      <c r="S15" s="332">
        <f t="shared" si="4"/>
        <v>4.3136690795891081E-2</v>
      </c>
      <c r="T15" s="332">
        <f t="shared" si="14"/>
        <v>2.2373165367967789E-2</v>
      </c>
      <c r="U15" s="331">
        <f t="shared" si="15"/>
        <v>4076793.9771477715</v>
      </c>
      <c r="V15" s="333">
        <f t="shared" si="5"/>
        <v>1.0712900880523468</v>
      </c>
      <c r="W15" s="333">
        <f t="shared" si="16"/>
        <v>1.4235572253046412E-2</v>
      </c>
      <c r="X15" s="331">
        <f t="shared" si="17"/>
        <v>457760.79566726153</v>
      </c>
      <c r="Y15" s="26">
        <f t="shared" si="6"/>
        <v>4534554.7728150329</v>
      </c>
      <c r="Z15" s="198">
        <f t="shared" si="18"/>
        <v>2.1152526400729583E-2</v>
      </c>
      <c r="AB15" s="30">
        <f t="shared" si="7"/>
        <v>2123540.3178523094</v>
      </c>
      <c r="AC15" s="31">
        <f t="shared" si="8"/>
        <v>4425622.5162262162</v>
      </c>
      <c r="AD15" s="31">
        <f t="shared" si="19"/>
        <v>4534554.7728150329</v>
      </c>
      <c r="AE15" s="31">
        <f t="shared" si="20"/>
        <v>11083717.606893558</v>
      </c>
      <c r="AF15" s="334">
        <f t="shared" si="21"/>
        <v>1.2925669720850156E-2</v>
      </c>
    </row>
    <row r="16" spans="1:32" x14ac:dyDescent="0.2">
      <c r="A16" s="324" t="s">
        <v>283</v>
      </c>
      <c r="B16" s="23" t="s">
        <v>284</v>
      </c>
      <c r="C16" s="26">
        <v>25918809</v>
      </c>
      <c r="D16" s="26">
        <v>4946842.92</v>
      </c>
      <c r="E16" s="28">
        <f t="shared" si="0"/>
        <v>0.19085919109940583</v>
      </c>
      <c r="F16" s="29">
        <f t="shared" si="9"/>
        <v>944150.43820702273</v>
      </c>
      <c r="G16" s="198">
        <f t="shared" si="1"/>
        <v>5.9289136609158675E-4</v>
      </c>
      <c r="H16" s="24">
        <v>104478</v>
      </c>
      <c r="I16" s="25">
        <f t="shared" si="2"/>
        <v>1.8061897759541888E-2</v>
      </c>
      <c r="J16" s="25">
        <f t="shared" si="10"/>
        <v>1.5352613095610604E-2</v>
      </c>
      <c r="K16" s="26">
        <v>104.3</v>
      </c>
      <c r="L16" s="330">
        <f t="shared" si="3"/>
        <v>1.6257146598001131E-3</v>
      </c>
      <c r="M16" s="27">
        <f t="shared" si="11"/>
        <v>2.4385719897001694E-4</v>
      </c>
      <c r="N16" s="198">
        <f t="shared" si="12"/>
        <v>1.5596470294580621E-2</v>
      </c>
      <c r="O16" s="331">
        <v>8234</v>
      </c>
      <c r="P16" s="331">
        <v>27842</v>
      </c>
      <c r="Q16" s="332">
        <v>1.8343045897000001</v>
      </c>
      <c r="R16" s="333">
        <f t="shared" si="13"/>
        <v>2.5885977855318563E-2</v>
      </c>
      <c r="S16" s="332">
        <f t="shared" si="4"/>
        <v>4.7482767988883408E-2</v>
      </c>
      <c r="T16" s="332">
        <f t="shared" si="14"/>
        <v>2.4627290613709465E-2</v>
      </c>
      <c r="U16" s="331">
        <f t="shared" si="15"/>
        <v>4487536.2245873492</v>
      </c>
      <c r="V16" s="333">
        <f t="shared" si="5"/>
        <v>0.29574024854536313</v>
      </c>
      <c r="W16" s="333">
        <f t="shared" si="16"/>
        <v>3.9298708382110078E-3</v>
      </c>
      <c r="X16" s="331">
        <f t="shared" si="17"/>
        <v>126369.40544375136</v>
      </c>
      <c r="Y16" s="26">
        <f t="shared" si="6"/>
        <v>4613905.6300311005</v>
      </c>
      <c r="Z16" s="198">
        <f t="shared" si="18"/>
        <v>2.1522677647384698E-2</v>
      </c>
      <c r="AB16" s="30">
        <f t="shared" si="7"/>
        <v>254201.15998802861</v>
      </c>
      <c r="AC16" s="31">
        <f t="shared" si="8"/>
        <v>3343479.9925799454</v>
      </c>
      <c r="AD16" s="31">
        <f t="shared" si="19"/>
        <v>4613905.6300311005</v>
      </c>
      <c r="AE16" s="31">
        <f t="shared" si="20"/>
        <v>8211586.7825990748</v>
      </c>
      <c r="AF16" s="334">
        <f t="shared" si="21"/>
        <v>9.5762326685371255E-3</v>
      </c>
    </row>
    <row r="17" spans="1:32" x14ac:dyDescent="0.2">
      <c r="A17" s="324" t="s">
        <v>285</v>
      </c>
      <c r="B17" s="23" t="s">
        <v>286</v>
      </c>
      <c r="C17" s="26">
        <v>2065528</v>
      </c>
      <c r="D17" s="26">
        <v>1221813</v>
      </c>
      <c r="E17" s="28">
        <f t="shared" si="0"/>
        <v>0.59152575031662602</v>
      </c>
      <c r="F17" s="29">
        <f t="shared" si="9"/>
        <v>722733.85157160775</v>
      </c>
      <c r="G17" s="198">
        <f t="shared" si="1"/>
        <v>4.5384998326396719E-4</v>
      </c>
      <c r="H17" s="24">
        <v>7340</v>
      </c>
      <c r="I17" s="25">
        <f t="shared" si="2"/>
        <v>1.2689210126058832E-3</v>
      </c>
      <c r="J17" s="25">
        <f t="shared" si="10"/>
        <v>1.0785828607150008E-3</v>
      </c>
      <c r="K17" s="26">
        <v>1007.4</v>
      </c>
      <c r="L17" s="330">
        <f t="shared" si="3"/>
        <v>1.5702252620159483E-2</v>
      </c>
      <c r="M17" s="27">
        <f t="shared" si="11"/>
        <v>2.3553378930239225E-3</v>
      </c>
      <c r="N17" s="198">
        <f t="shared" si="12"/>
        <v>3.4339207537389233E-3</v>
      </c>
      <c r="O17" s="331">
        <v>3737</v>
      </c>
      <c r="P17" s="331">
        <v>763</v>
      </c>
      <c r="Q17" s="332">
        <v>1.7930753231000001</v>
      </c>
      <c r="R17" s="333">
        <f t="shared" si="13"/>
        <v>7.0939591637123999E-4</v>
      </c>
      <c r="S17" s="332">
        <f t="shared" si="4"/>
        <v>1.2720003119531817E-3</v>
      </c>
      <c r="T17" s="332">
        <f t="shared" si="14"/>
        <v>6.5973241809605702E-4</v>
      </c>
      <c r="U17" s="331">
        <f t="shared" si="15"/>
        <v>120215.1373928473</v>
      </c>
      <c r="V17" s="333">
        <f t="shared" si="5"/>
        <v>4.8977719528178243</v>
      </c>
      <c r="W17" s="333">
        <f t="shared" si="16"/>
        <v>6.5082826109257794E-2</v>
      </c>
      <c r="X17" s="331">
        <f t="shared" si="17"/>
        <v>2092811.285311857</v>
      </c>
      <c r="Y17" s="26">
        <f t="shared" si="6"/>
        <v>2213026.4227047041</v>
      </c>
      <c r="Z17" s="198">
        <f t="shared" si="18"/>
        <v>1.0323196471770317E-2</v>
      </c>
      <c r="AB17" s="30">
        <f t="shared" si="7"/>
        <v>194587.40471593611</v>
      </c>
      <c r="AC17" s="31">
        <f t="shared" si="8"/>
        <v>736143.82737744052</v>
      </c>
      <c r="AD17" s="31">
        <f t="shared" si="19"/>
        <v>2213026.4227047041</v>
      </c>
      <c r="AE17" s="31">
        <f t="shared" si="20"/>
        <v>3143757.6547980807</v>
      </c>
      <c r="AF17" s="334">
        <f t="shared" si="21"/>
        <v>3.6662042980092941E-3</v>
      </c>
    </row>
    <row r="18" spans="1:32" x14ac:dyDescent="0.2">
      <c r="A18" s="324" t="s">
        <v>287</v>
      </c>
      <c r="B18" s="23" t="s">
        <v>45</v>
      </c>
      <c r="C18" s="26">
        <v>4522487</v>
      </c>
      <c r="D18" s="26">
        <v>1408205</v>
      </c>
      <c r="E18" s="28">
        <f t="shared" si="0"/>
        <v>0.31137845172357598</v>
      </c>
      <c r="F18" s="29">
        <f t="shared" si="9"/>
        <v>438484.69260939833</v>
      </c>
      <c r="G18" s="198">
        <f t="shared" si="1"/>
        <v>2.7535208150211281E-4</v>
      </c>
      <c r="H18" s="24">
        <v>9930</v>
      </c>
      <c r="I18" s="25">
        <f t="shared" si="2"/>
        <v>1.7166737949831634E-3</v>
      </c>
      <c r="J18" s="25">
        <f t="shared" si="10"/>
        <v>1.4591727257356889E-3</v>
      </c>
      <c r="K18" s="26">
        <v>4265.7</v>
      </c>
      <c r="L18" s="330">
        <f t="shared" si="3"/>
        <v>6.6489079811211327E-2</v>
      </c>
      <c r="M18" s="27">
        <f t="shared" si="11"/>
        <v>9.9733619716816987E-3</v>
      </c>
      <c r="N18" s="198">
        <f t="shared" si="12"/>
        <v>1.1432534697417387E-2</v>
      </c>
      <c r="O18" s="331">
        <v>4127</v>
      </c>
      <c r="P18" s="331">
        <v>1614</v>
      </c>
      <c r="Q18" s="332">
        <v>1.7681716602999999</v>
      </c>
      <c r="R18" s="333">
        <f t="shared" si="13"/>
        <v>1.5006094482610502E-3</v>
      </c>
      <c r="S18" s="332">
        <f t="shared" si="4"/>
        <v>2.6533350995936078E-3</v>
      </c>
      <c r="T18" s="332">
        <f t="shared" si="14"/>
        <v>1.3761719748213892E-3</v>
      </c>
      <c r="U18" s="331">
        <f t="shared" si="15"/>
        <v>250763.33751610751</v>
      </c>
      <c r="V18" s="333">
        <f t="shared" si="5"/>
        <v>2.5570012391573731</v>
      </c>
      <c r="W18" s="333">
        <f t="shared" si="16"/>
        <v>3.3978075870496942E-2</v>
      </c>
      <c r="X18" s="331">
        <f t="shared" si="17"/>
        <v>1092603.1471894458</v>
      </c>
      <c r="Y18" s="26">
        <f t="shared" si="6"/>
        <v>1343366.4847055534</v>
      </c>
      <c r="Z18" s="198">
        <f t="shared" si="18"/>
        <v>6.2664575591727225E-3</v>
      </c>
      <c r="AB18" s="30">
        <f t="shared" si="7"/>
        <v>118056.73438014417</v>
      </c>
      <c r="AC18" s="31">
        <f t="shared" si="8"/>
        <v>2450839.8569241068</v>
      </c>
      <c r="AD18" s="31">
        <f t="shared" si="19"/>
        <v>1343366.4847055534</v>
      </c>
      <c r="AE18" s="31">
        <f t="shared" si="20"/>
        <v>3912263.0760098044</v>
      </c>
      <c r="AF18" s="334">
        <f t="shared" si="21"/>
        <v>4.5624241048985844E-3</v>
      </c>
    </row>
    <row r="19" spans="1:32" x14ac:dyDescent="0.2">
      <c r="A19" s="324" t="s">
        <v>288</v>
      </c>
      <c r="B19" s="23" t="s">
        <v>289</v>
      </c>
      <c r="C19" s="26">
        <v>45557174</v>
      </c>
      <c r="D19" s="26">
        <v>12990205</v>
      </c>
      <c r="E19" s="28">
        <f t="shared" si="0"/>
        <v>0.28514071131804619</v>
      </c>
      <c r="F19" s="29">
        <f t="shared" si="9"/>
        <v>3704036.2938672402</v>
      </c>
      <c r="G19" s="198">
        <f t="shared" si="1"/>
        <v>2.3259970545522657E-3</v>
      </c>
      <c r="H19" s="24">
        <v>68747</v>
      </c>
      <c r="I19" s="25">
        <f t="shared" si="2"/>
        <v>1.1884811015479108E-2</v>
      </c>
      <c r="J19" s="25">
        <f t="shared" si="10"/>
        <v>1.0102089363157242E-2</v>
      </c>
      <c r="K19" s="26">
        <v>138.69999999999999</v>
      </c>
      <c r="L19" s="330">
        <f t="shared" si="3"/>
        <v>2.1619043462538417E-3</v>
      </c>
      <c r="M19" s="27">
        <f t="shared" si="11"/>
        <v>3.2428565193807623E-4</v>
      </c>
      <c r="N19" s="198">
        <f t="shared" si="12"/>
        <v>1.0426375015095319E-2</v>
      </c>
      <c r="O19" s="331">
        <v>10747</v>
      </c>
      <c r="P19" s="331">
        <v>15877</v>
      </c>
      <c r="Q19" s="332">
        <v>1.8900298334000001</v>
      </c>
      <c r="R19" s="333">
        <f t="shared" si="13"/>
        <v>1.4761571381685684E-2</v>
      </c>
      <c r="S19" s="332">
        <f t="shared" si="4"/>
        <v>2.7899810299249601E-2</v>
      </c>
      <c r="T19" s="332">
        <f t="shared" si="14"/>
        <v>1.4470444024405789E-2</v>
      </c>
      <c r="U19" s="331">
        <f t="shared" si="15"/>
        <v>2636775.7121132817</v>
      </c>
      <c r="V19" s="333">
        <f t="shared" si="5"/>
        <v>0.67689110033381616</v>
      </c>
      <c r="W19" s="333">
        <f t="shared" si="16"/>
        <v>8.9946992637304091E-3</v>
      </c>
      <c r="X19" s="331">
        <f t="shared" si="17"/>
        <v>289234.64533516282</v>
      </c>
      <c r="Y19" s="26">
        <f t="shared" si="6"/>
        <v>2926010.3574484447</v>
      </c>
      <c r="Z19" s="198">
        <f t="shared" si="18"/>
        <v>1.3649082310304482E-2</v>
      </c>
      <c r="AB19" s="30">
        <f t="shared" si="7"/>
        <v>997267.26211861777</v>
      </c>
      <c r="AC19" s="31">
        <f t="shared" si="8"/>
        <v>2235145.2347663385</v>
      </c>
      <c r="AD19" s="31">
        <f t="shared" si="19"/>
        <v>2926010.3574484447</v>
      </c>
      <c r="AE19" s="31">
        <f t="shared" si="20"/>
        <v>6158422.8543334007</v>
      </c>
      <c r="AF19" s="334">
        <f t="shared" si="21"/>
        <v>7.1818628586260841E-3</v>
      </c>
    </row>
    <row r="20" spans="1:32" x14ac:dyDescent="0.2">
      <c r="A20" s="324" t="s">
        <v>290</v>
      </c>
      <c r="B20" s="23" t="s">
        <v>47</v>
      </c>
      <c r="C20" s="26">
        <v>6492908</v>
      </c>
      <c r="D20" s="26">
        <v>691812</v>
      </c>
      <c r="E20" s="28">
        <f t="shared" si="0"/>
        <v>0.10654886839610234</v>
      </c>
      <c r="F20" s="29">
        <f t="shared" si="9"/>
        <v>73711.785742844353</v>
      </c>
      <c r="G20" s="198">
        <f t="shared" si="1"/>
        <v>4.6288260405957263E-5</v>
      </c>
      <c r="H20" s="24">
        <v>36088</v>
      </c>
      <c r="I20" s="25">
        <f t="shared" si="2"/>
        <v>6.2388040194715413E-3</v>
      </c>
      <c r="J20" s="25">
        <f t="shared" si="10"/>
        <v>5.3029834165508102E-3</v>
      </c>
      <c r="K20" s="26">
        <v>5053.7</v>
      </c>
      <c r="L20" s="330">
        <f t="shared" si="3"/>
        <v>7.87715644892793E-2</v>
      </c>
      <c r="M20" s="27">
        <f t="shared" si="11"/>
        <v>1.1815734673391894E-2</v>
      </c>
      <c r="N20" s="198">
        <f t="shared" si="12"/>
        <v>1.7118718089942704E-2</v>
      </c>
      <c r="O20" s="331">
        <v>25568</v>
      </c>
      <c r="P20" s="331">
        <v>20948</v>
      </c>
      <c r="Q20" s="332">
        <v>2.5216163224999999</v>
      </c>
      <c r="R20" s="333">
        <f t="shared" si="13"/>
        <v>1.9476311475943298E-2</v>
      </c>
      <c r="S20" s="332">
        <f t="shared" si="4"/>
        <v>4.9111784919832688E-2</v>
      </c>
      <c r="T20" s="332">
        <f t="shared" si="14"/>
        <v>2.5472192355379904E-2</v>
      </c>
      <c r="U20" s="331">
        <f t="shared" si="15"/>
        <v>4641492.5501708211</v>
      </c>
      <c r="V20" s="333">
        <f t="shared" si="5"/>
        <v>1.220546114187512</v>
      </c>
      <c r="W20" s="333">
        <f t="shared" si="16"/>
        <v>1.6218923884827686E-2</v>
      </c>
      <c r="X20" s="331">
        <f t="shared" si="17"/>
        <v>521537.69236755872</v>
      </c>
      <c r="Y20" s="26">
        <f t="shared" si="6"/>
        <v>5163030.2425383795</v>
      </c>
      <c r="Z20" s="198">
        <f t="shared" si="18"/>
        <v>2.4084202084797071E-2</v>
      </c>
      <c r="AB20" s="30">
        <f t="shared" si="7"/>
        <v>19846.012544572357</v>
      </c>
      <c r="AC20" s="31">
        <f t="shared" si="8"/>
        <v>3669810.562985389</v>
      </c>
      <c r="AD20" s="31">
        <f t="shared" si="19"/>
        <v>5163030.2425383795</v>
      </c>
      <c r="AE20" s="31">
        <f t="shared" si="20"/>
        <v>8852686.8180683404</v>
      </c>
      <c r="AF20" s="334">
        <f t="shared" si="21"/>
        <v>1.0323874173887923E-2</v>
      </c>
    </row>
    <row r="21" spans="1:32" x14ac:dyDescent="0.2">
      <c r="A21" s="324" t="s">
        <v>291</v>
      </c>
      <c r="B21" s="23" t="s">
        <v>48</v>
      </c>
      <c r="C21" s="26">
        <v>1493874</v>
      </c>
      <c r="D21" s="26">
        <v>329170</v>
      </c>
      <c r="E21" s="28">
        <f t="shared" si="0"/>
        <v>0.22034656202598077</v>
      </c>
      <c r="F21" s="29">
        <f t="shared" si="9"/>
        <v>72531.477822092085</v>
      </c>
      <c r="G21" s="198">
        <f t="shared" si="1"/>
        <v>4.5547070922560457E-5</v>
      </c>
      <c r="H21" s="24">
        <v>1360</v>
      </c>
      <c r="I21" s="25">
        <f t="shared" si="2"/>
        <v>2.351134301286105E-4</v>
      </c>
      <c r="J21" s="25">
        <f t="shared" si="10"/>
        <v>1.9984641560931893E-4</v>
      </c>
      <c r="K21" s="26">
        <v>720.7</v>
      </c>
      <c r="L21" s="330">
        <f t="shared" si="3"/>
        <v>1.1233485669395412E-2</v>
      </c>
      <c r="M21" s="27">
        <f t="shared" si="11"/>
        <v>1.6850228504093118E-3</v>
      </c>
      <c r="N21" s="198">
        <f t="shared" si="12"/>
        <v>1.8848692660186307E-3</v>
      </c>
      <c r="O21" s="331">
        <v>347</v>
      </c>
      <c r="P21" s="331">
        <v>179</v>
      </c>
      <c r="Q21" s="332">
        <v>1.9685182910000001</v>
      </c>
      <c r="R21" s="333">
        <f t="shared" si="13"/>
        <v>1.6642446792981908E-4</v>
      </c>
      <c r="S21" s="332">
        <f t="shared" si="4"/>
        <v>3.2760960918979179E-4</v>
      </c>
      <c r="T21" s="332">
        <f t="shared" si="14"/>
        <v>1.699171593208232E-4</v>
      </c>
      <c r="U21" s="331">
        <f t="shared" si="15"/>
        <v>30961.968963272881</v>
      </c>
      <c r="V21" s="333">
        <f t="shared" si="5"/>
        <v>1.9385474860335195</v>
      </c>
      <c r="W21" s="333">
        <f t="shared" si="16"/>
        <v>2.5759906780770288E-2</v>
      </c>
      <c r="X21" s="331">
        <f t="shared" si="17"/>
        <v>828338.70073304791</v>
      </c>
      <c r="Y21" s="26">
        <f t="shared" si="6"/>
        <v>859300.66969632078</v>
      </c>
      <c r="Z21" s="198">
        <f t="shared" si="18"/>
        <v>4.0084156025382428E-3</v>
      </c>
      <c r="AB21" s="30">
        <f t="shared" si="7"/>
        <v>19528.228820224293</v>
      </c>
      <c r="AC21" s="31">
        <f t="shared" si="8"/>
        <v>404067.23832583654</v>
      </c>
      <c r="AD21" s="31">
        <f t="shared" si="19"/>
        <v>859300.66969632078</v>
      </c>
      <c r="AE21" s="31">
        <f t="shared" si="20"/>
        <v>1282896.1368423817</v>
      </c>
      <c r="AF21" s="334">
        <f t="shared" si="21"/>
        <v>1.496094752600499E-3</v>
      </c>
    </row>
    <row r="22" spans="1:32" x14ac:dyDescent="0.2">
      <c r="A22" s="324" t="s">
        <v>292</v>
      </c>
      <c r="B22" s="23" t="s">
        <v>293</v>
      </c>
      <c r="C22" s="26">
        <v>2353237</v>
      </c>
      <c r="D22" s="26">
        <v>632096</v>
      </c>
      <c r="E22" s="28">
        <f t="shared" si="0"/>
        <v>0.26860702938123104</v>
      </c>
      <c r="F22" s="29">
        <f t="shared" si="9"/>
        <v>169785.42884375862</v>
      </c>
      <c r="G22" s="198">
        <f t="shared" si="1"/>
        <v>1.0661893568654935E-4</v>
      </c>
      <c r="H22" s="24">
        <v>3256</v>
      </c>
      <c r="I22" s="25">
        <f t="shared" si="2"/>
        <v>5.6288921213143808E-4</v>
      </c>
      <c r="J22" s="25">
        <f t="shared" si="10"/>
        <v>4.7845583031172234E-4</v>
      </c>
      <c r="K22" s="26">
        <v>614.70000000000005</v>
      </c>
      <c r="L22" s="330">
        <f t="shared" si="3"/>
        <v>9.5812732634624129E-3</v>
      </c>
      <c r="M22" s="27">
        <f t="shared" si="11"/>
        <v>1.4371909895193619E-3</v>
      </c>
      <c r="N22" s="198">
        <f t="shared" si="12"/>
        <v>1.9156468198310843E-3</v>
      </c>
      <c r="O22" s="331">
        <v>355</v>
      </c>
      <c r="P22" s="331">
        <v>468</v>
      </c>
      <c r="Q22" s="332">
        <v>1.9393994637</v>
      </c>
      <c r="R22" s="333">
        <f t="shared" si="13"/>
        <v>4.3512095525785101E-4</v>
      </c>
      <c r="S22" s="332">
        <f t="shared" si="4"/>
        <v>8.43873347271708E-4</v>
      </c>
      <c r="T22" s="332">
        <f t="shared" si="14"/>
        <v>4.3768118508360012E-4</v>
      </c>
      <c r="U22" s="331">
        <f t="shared" si="15"/>
        <v>79753.400554326479</v>
      </c>
      <c r="V22" s="333">
        <f t="shared" si="5"/>
        <v>0.75854700854700852</v>
      </c>
      <c r="W22" s="333">
        <f t="shared" si="16"/>
        <v>1.0079763518707652E-2</v>
      </c>
      <c r="X22" s="331">
        <f t="shared" si="17"/>
        <v>324126.10370995296</v>
      </c>
      <c r="Y22" s="26">
        <f t="shared" si="6"/>
        <v>403879.50426427944</v>
      </c>
      <c r="Z22" s="198">
        <f t="shared" si="18"/>
        <v>1.8839935351272078E-3</v>
      </c>
      <c r="AB22" s="30">
        <f t="shared" si="7"/>
        <v>45712.686468811196</v>
      </c>
      <c r="AC22" s="31">
        <f t="shared" si="8"/>
        <v>410665.1501256781</v>
      </c>
      <c r="AD22" s="31">
        <f t="shared" si="19"/>
        <v>403879.50426427944</v>
      </c>
      <c r="AE22" s="31">
        <f t="shared" si="20"/>
        <v>860257.34085876867</v>
      </c>
      <c r="AF22" s="334">
        <f t="shared" si="21"/>
        <v>1.0032195565828478E-3</v>
      </c>
    </row>
    <row r="23" spans="1:32" x14ac:dyDescent="0.2">
      <c r="A23" s="324" t="s">
        <v>294</v>
      </c>
      <c r="B23" s="23" t="s">
        <v>50</v>
      </c>
      <c r="C23" s="26">
        <v>9897478</v>
      </c>
      <c r="D23" s="26">
        <v>1193413</v>
      </c>
      <c r="E23" s="28">
        <f t="shared" si="0"/>
        <v>0.120577484486452</v>
      </c>
      <c r="F23" s="29">
        <f t="shared" si="9"/>
        <v>143898.73749343015</v>
      </c>
      <c r="G23" s="198">
        <f t="shared" si="1"/>
        <v>9.0363056138970116E-5</v>
      </c>
      <c r="H23" s="24">
        <v>40903</v>
      </c>
      <c r="I23" s="25">
        <f t="shared" si="2"/>
        <v>7.0712092886401146E-3</v>
      </c>
      <c r="J23" s="25">
        <f t="shared" si="10"/>
        <v>6.0105278953440974E-3</v>
      </c>
      <c r="K23" s="26">
        <v>7068.3</v>
      </c>
      <c r="L23" s="330">
        <f t="shared" si="3"/>
        <v>0.11017295234770028</v>
      </c>
      <c r="M23" s="27">
        <f t="shared" si="11"/>
        <v>1.6525942852155039E-2</v>
      </c>
      <c r="N23" s="198">
        <f t="shared" si="12"/>
        <v>2.2536470747499135E-2</v>
      </c>
      <c r="O23" s="331">
        <v>23646</v>
      </c>
      <c r="P23" s="331">
        <v>15246</v>
      </c>
      <c r="Q23" s="332">
        <v>2.0430424666000002</v>
      </c>
      <c r="R23" s="333">
        <f t="shared" si="13"/>
        <v>1.4174901888592301E-2</v>
      </c>
      <c r="S23" s="332">
        <f t="shared" si="4"/>
        <v>2.8959926518282615E-2</v>
      </c>
      <c r="T23" s="332">
        <f t="shared" si="14"/>
        <v>1.5020281182520606E-2</v>
      </c>
      <c r="U23" s="331">
        <f t="shared" si="15"/>
        <v>2736965.9524189229</v>
      </c>
      <c r="V23" s="333">
        <f t="shared" si="5"/>
        <v>1.5509641873278237</v>
      </c>
      <c r="W23" s="333">
        <f t="shared" si="16"/>
        <v>2.060960238205228E-2</v>
      </c>
      <c r="X23" s="331">
        <f t="shared" si="17"/>
        <v>662724.88503405312</v>
      </c>
      <c r="Y23" s="26">
        <f t="shared" si="6"/>
        <v>3399690.837452976</v>
      </c>
      <c r="Z23" s="198">
        <f t="shared" si="18"/>
        <v>1.5858679362450358E-2</v>
      </c>
      <c r="AB23" s="30">
        <f t="shared" si="7"/>
        <v>38743.005893327863</v>
      </c>
      <c r="AC23" s="31">
        <f t="shared" si="8"/>
        <v>4831236.6596055301</v>
      </c>
      <c r="AD23" s="31">
        <f t="shared" si="19"/>
        <v>3399690.837452976</v>
      </c>
      <c r="AE23" s="31">
        <f t="shared" si="20"/>
        <v>8269670.5029518344</v>
      </c>
      <c r="AF23" s="334">
        <f t="shared" si="21"/>
        <v>9.64396905555686E-3</v>
      </c>
    </row>
    <row r="24" spans="1:32" x14ac:dyDescent="0.2">
      <c r="A24" s="324" t="s">
        <v>295</v>
      </c>
      <c r="B24" s="23" t="s">
        <v>296</v>
      </c>
      <c r="C24" s="26">
        <v>377012210</v>
      </c>
      <c r="D24" s="26">
        <v>90011508</v>
      </c>
      <c r="E24" s="28">
        <f t="shared" si="0"/>
        <v>0.23874958320315409</v>
      </c>
      <c r="F24" s="29">
        <f t="shared" si="9"/>
        <v>21490210.018487372</v>
      </c>
      <c r="G24" s="198">
        <f t="shared" si="1"/>
        <v>1.3495052758384991E-2</v>
      </c>
      <c r="H24" s="24">
        <v>397205</v>
      </c>
      <c r="I24" s="25">
        <f t="shared" si="2"/>
        <v>6.8667816186937305E-2</v>
      </c>
      <c r="J24" s="25">
        <f t="shared" si="10"/>
        <v>5.8367643758896706E-2</v>
      </c>
      <c r="K24" s="26">
        <v>1032</v>
      </c>
      <c r="L24" s="330">
        <f t="shared" si="3"/>
        <v>1.6085690593611857E-2</v>
      </c>
      <c r="M24" s="27">
        <f t="shared" si="11"/>
        <v>2.4128535890417784E-3</v>
      </c>
      <c r="N24" s="198">
        <f t="shared" si="12"/>
        <v>6.0780497347938486E-2</v>
      </c>
      <c r="O24" s="331">
        <v>49018</v>
      </c>
      <c r="P24" s="331">
        <v>87249</v>
      </c>
      <c r="Q24" s="332">
        <v>1.8532766358999999</v>
      </c>
      <c r="R24" s="333">
        <f t="shared" si="13"/>
        <v>8.1119376549769751E-2</v>
      </c>
      <c r="S24" s="332">
        <f t="shared" si="4"/>
        <v>0.15033664527846263</v>
      </c>
      <c r="T24" s="332">
        <f t="shared" si="14"/>
        <v>7.7973218705987155E-2</v>
      </c>
      <c r="U24" s="331">
        <f t="shared" si="15"/>
        <v>14208125.813726477</v>
      </c>
      <c r="V24" s="333">
        <f t="shared" si="5"/>
        <v>0.56181732741922541</v>
      </c>
      <c r="W24" s="333">
        <f t="shared" si="16"/>
        <v>7.4655700138420563E-3</v>
      </c>
      <c r="X24" s="331">
        <f t="shared" si="17"/>
        <v>240063.77888424226</v>
      </c>
      <c r="Y24" s="26">
        <f t="shared" si="6"/>
        <v>14448189.592610719</v>
      </c>
      <c r="Z24" s="198">
        <f t="shared" si="18"/>
        <v>6.7397071402165387E-2</v>
      </c>
      <c r="AB24" s="30">
        <f t="shared" si="7"/>
        <v>5785980.8077407395</v>
      </c>
      <c r="AC24" s="31">
        <f t="shared" si="8"/>
        <v>13029767.183444321</v>
      </c>
      <c r="AD24" s="31">
        <f t="shared" si="19"/>
        <v>14448189.592610719</v>
      </c>
      <c r="AE24" s="31">
        <f t="shared" si="20"/>
        <v>33263937.583795778</v>
      </c>
      <c r="AF24" s="334">
        <f t="shared" si="21"/>
        <v>3.8791918566718465E-2</v>
      </c>
    </row>
    <row r="25" spans="1:32" x14ac:dyDescent="0.2">
      <c r="A25" s="324" t="s">
        <v>297</v>
      </c>
      <c r="B25" s="23" t="s">
        <v>52</v>
      </c>
      <c r="C25" s="26">
        <v>4942797</v>
      </c>
      <c r="D25" s="26">
        <v>877317</v>
      </c>
      <c r="E25" s="28">
        <f t="shared" si="0"/>
        <v>0.17749403829451219</v>
      </c>
      <c r="F25" s="29">
        <f t="shared" si="9"/>
        <v>155718.53719442655</v>
      </c>
      <c r="G25" s="198">
        <f t="shared" si="1"/>
        <v>9.778545082107276E-5</v>
      </c>
      <c r="H25" s="24">
        <v>5506</v>
      </c>
      <c r="I25" s="25">
        <f t="shared" si="2"/>
        <v>9.5186363697656574E-4</v>
      </c>
      <c r="J25" s="25">
        <f t="shared" si="10"/>
        <v>8.0908409143008091E-4</v>
      </c>
      <c r="K25" s="26">
        <v>1888.6</v>
      </c>
      <c r="L25" s="330">
        <f t="shared" si="3"/>
        <v>2.9437437262689294E-2</v>
      </c>
      <c r="M25" s="27">
        <f t="shared" si="11"/>
        <v>4.4156155894033936E-3</v>
      </c>
      <c r="N25" s="198">
        <f t="shared" si="12"/>
        <v>5.2246996808334749E-3</v>
      </c>
      <c r="O25" s="331">
        <v>2284</v>
      </c>
      <c r="P25" s="331">
        <v>950</v>
      </c>
      <c r="Q25" s="332">
        <v>2.0503201405999998</v>
      </c>
      <c r="R25" s="333">
        <f t="shared" si="13"/>
        <v>8.8325834934820178E-4</v>
      </c>
      <c r="S25" s="332">
        <f t="shared" si="4"/>
        <v>1.8109623830217289E-3</v>
      </c>
      <c r="T25" s="332">
        <f t="shared" si="14"/>
        <v>9.3926910300624043E-4</v>
      </c>
      <c r="U25" s="331">
        <f t="shared" si="15"/>
        <v>171151.75966737367</v>
      </c>
      <c r="V25" s="333">
        <f t="shared" si="5"/>
        <v>2.4042105263157896</v>
      </c>
      <c r="W25" s="333">
        <f t="shared" si="16"/>
        <v>3.1947754432346431E-2</v>
      </c>
      <c r="X25" s="331">
        <f t="shared" si="17"/>
        <v>1027315.8836732788</v>
      </c>
      <c r="Y25" s="26">
        <f t="shared" si="6"/>
        <v>1198467.6433406526</v>
      </c>
      <c r="Z25" s="198">
        <f t="shared" si="18"/>
        <v>5.5905419024072697E-3</v>
      </c>
      <c r="AB25" s="30">
        <f t="shared" si="7"/>
        <v>41925.344928752449</v>
      </c>
      <c r="AC25" s="31">
        <f t="shared" si="8"/>
        <v>1120040.5296944317</v>
      </c>
      <c r="AD25" s="31">
        <f t="shared" si="19"/>
        <v>1198467.6433406526</v>
      </c>
      <c r="AE25" s="31">
        <f t="shared" si="20"/>
        <v>2360433.5179638369</v>
      </c>
      <c r="AF25" s="334">
        <f t="shared" si="21"/>
        <v>2.7527031212207231E-3</v>
      </c>
    </row>
    <row r="26" spans="1:32" x14ac:dyDescent="0.2">
      <c r="A26" s="324" t="s">
        <v>298</v>
      </c>
      <c r="B26" s="23" t="s">
        <v>53</v>
      </c>
      <c r="C26" s="26">
        <v>437682929</v>
      </c>
      <c r="D26" s="26">
        <v>130662277.23999999</v>
      </c>
      <c r="E26" s="28">
        <f t="shared" si="0"/>
        <v>0.29853181054726491</v>
      </c>
      <c r="F26" s="29">
        <f t="shared" si="9"/>
        <v>39006846.194685884</v>
      </c>
      <c r="G26" s="198">
        <f t="shared" si="1"/>
        <v>2.4494848904810584E-2</v>
      </c>
      <c r="H26" s="24">
        <v>481213</v>
      </c>
      <c r="I26" s="25">
        <f t="shared" si="2"/>
        <v>8.3190911067999293E-2</v>
      </c>
      <c r="J26" s="25">
        <f t="shared" si="10"/>
        <v>7.0712274407799397E-2</v>
      </c>
      <c r="K26" s="26">
        <v>149.4</v>
      </c>
      <c r="L26" s="330">
        <f t="shared" si="3"/>
        <v>2.3286842777961352E-3</v>
      </c>
      <c r="M26" s="27">
        <f t="shared" si="11"/>
        <v>3.4930264166942025E-4</v>
      </c>
      <c r="N26" s="198">
        <f t="shared" si="12"/>
        <v>7.1061577049468819E-2</v>
      </c>
      <c r="O26" s="331">
        <v>95635</v>
      </c>
      <c r="P26" s="331">
        <v>113990</v>
      </c>
      <c r="Q26" s="332">
        <v>1.9916235985999999</v>
      </c>
      <c r="R26" s="333">
        <f t="shared" si="13"/>
        <v>0.10598170446547529</v>
      </c>
      <c r="S26" s="332">
        <f t="shared" si="4"/>
        <v>0.21107566363329158</v>
      </c>
      <c r="T26" s="332">
        <f t="shared" si="14"/>
        <v>0.10947596212157762</v>
      </c>
      <c r="U26" s="331">
        <f t="shared" si="15"/>
        <v>19948493.459879376</v>
      </c>
      <c r="V26" s="333">
        <f t="shared" si="5"/>
        <v>0.83897710325467145</v>
      </c>
      <c r="W26" s="333">
        <f t="shared" si="16"/>
        <v>1.1148538855378512E-2</v>
      </c>
      <c r="X26" s="331">
        <f t="shared" si="17"/>
        <v>358493.77364322881</v>
      </c>
      <c r="Y26" s="26">
        <f t="shared" si="6"/>
        <v>20306987.233522605</v>
      </c>
      <c r="Z26" s="198">
        <f t="shared" si="18"/>
        <v>9.472684863164775E-2</v>
      </c>
      <c r="AB26" s="30">
        <f t="shared" si="7"/>
        <v>10502124.607381256</v>
      </c>
      <c r="AC26" s="31">
        <f t="shared" si="8"/>
        <v>15233764.859516628</v>
      </c>
      <c r="AD26" s="31">
        <f t="shared" si="19"/>
        <v>20306987.233522605</v>
      </c>
      <c r="AE26" s="31">
        <f t="shared" si="20"/>
        <v>46042876.700420484</v>
      </c>
      <c r="AF26" s="334">
        <f t="shared" si="21"/>
        <v>5.3694530872684436E-2</v>
      </c>
    </row>
    <row r="27" spans="1:32" x14ac:dyDescent="0.2">
      <c r="A27" s="324" t="s">
        <v>299</v>
      </c>
      <c r="B27" s="23" t="s">
        <v>300</v>
      </c>
      <c r="C27" s="26">
        <v>11203821</v>
      </c>
      <c r="D27" s="26">
        <v>3648762.03</v>
      </c>
      <c r="E27" s="28">
        <f t="shared" si="0"/>
        <v>0.32567121788182796</v>
      </c>
      <c r="F27" s="29">
        <f t="shared" si="9"/>
        <v>1188296.7740710708</v>
      </c>
      <c r="G27" s="198">
        <f t="shared" si="1"/>
        <v>7.4620618620815709E-4</v>
      </c>
      <c r="H27" s="24">
        <v>14109</v>
      </c>
      <c r="I27" s="25">
        <f t="shared" si="2"/>
        <v>2.4391289600621804E-3</v>
      </c>
      <c r="J27" s="25">
        <f t="shared" si="10"/>
        <v>2.0732596160528533E-3</v>
      </c>
      <c r="K27" s="26">
        <v>2478.8000000000002</v>
      </c>
      <c r="L27" s="330">
        <f t="shared" si="3"/>
        <v>3.8636831243648327E-2</v>
      </c>
      <c r="M27" s="27">
        <f t="shared" si="11"/>
        <v>5.7955246865472486E-3</v>
      </c>
      <c r="N27" s="198">
        <f t="shared" si="12"/>
        <v>7.8687843026001014E-3</v>
      </c>
      <c r="O27" s="331">
        <v>5621</v>
      </c>
      <c r="P27" s="331">
        <v>1660</v>
      </c>
      <c r="Q27" s="332">
        <v>2.1173054283999999</v>
      </c>
      <c r="R27" s="333">
        <f t="shared" si="13"/>
        <v>1.543377747282121E-3</v>
      </c>
      <c r="S27" s="332">
        <f t="shared" si="4"/>
        <v>3.2678020823921979E-3</v>
      </c>
      <c r="T27" s="332">
        <f t="shared" si="14"/>
        <v>1.6948698435187855E-3</v>
      </c>
      <c r="U27" s="331">
        <f t="shared" si="15"/>
        <v>308835.83330588823</v>
      </c>
      <c r="V27" s="333">
        <f t="shared" si="5"/>
        <v>3.3861445783132531</v>
      </c>
      <c r="W27" s="333">
        <f t="shared" si="16"/>
        <v>4.499594119411314E-2</v>
      </c>
      <c r="X27" s="331">
        <f t="shared" si="17"/>
        <v>1446894.9668255663</v>
      </c>
      <c r="Y27" s="26">
        <f t="shared" si="6"/>
        <v>1755730.8001314546</v>
      </c>
      <c r="Z27" s="198">
        <f t="shared" si="18"/>
        <v>8.1900305461079393E-3</v>
      </c>
      <c r="AB27" s="30">
        <f t="shared" si="7"/>
        <v>319934.627105119</v>
      </c>
      <c r="AC27" s="31">
        <f t="shared" si="8"/>
        <v>1686863.9111768983</v>
      </c>
      <c r="AD27" s="31">
        <f t="shared" si="19"/>
        <v>1755730.8001314546</v>
      </c>
      <c r="AE27" s="31">
        <f t="shared" si="20"/>
        <v>3762529.3384134718</v>
      </c>
      <c r="AF27" s="334">
        <f t="shared" si="21"/>
        <v>4.3878068052810894E-3</v>
      </c>
    </row>
    <row r="28" spans="1:32" x14ac:dyDescent="0.2">
      <c r="A28" s="324" t="s">
        <v>301</v>
      </c>
      <c r="B28" s="23" t="s">
        <v>55</v>
      </c>
      <c r="C28" s="26">
        <v>822645</v>
      </c>
      <c r="D28" s="26">
        <v>218938</v>
      </c>
      <c r="E28" s="28">
        <f t="shared" si="0"/>
        <v>0.26613910009785507</v>
      </c>
      <c r="F28" s="29">
        <f t="shared" si="9"/>
        <v>58267.962297224192</v>
      </c>
      <c r="G28" s="198">
        <f t="shared" si="1"/>
        <v>3.6590113574887031E-5</v>
      </c>
      <c r="H28" s="24">
        <v>1808</v>
      </c>
      <c r="I28" s="25">
        <f t="shared" si="2"/>
        <v>3.1256256005332924E-4</v>
      </c>
      <c r="J28" s="25">
        <f t="shared" si="10"/>
        <v>2.6567817604532983E-4</v>
      </c>
      <c r="K28" s="26">
        <v>387.9</v>
      </c>
      <c r="L28" s="330">
        <f t="shared" si="3"/>
        <v>6.0461621911453867E-3</v>
      </c>
      <c r="M28" s="27">
        <f t="shared" si="11"/>
        <v>9.0692432867180801E-4</v>
      </c>
      <c r="N28" s="198">
        <f t="shared" si="12"/>
        <v>1.1726025047171379E-3</v>
      </c>
      <c r="O28" s="331">
        <v>196</v>
      </c>
      <c r="P28" s="331">
        <v>185</v>
      </c>
      <c r="Q28" s="332">
        <v>1.7757863003000001</v>
      </c>
      <c r="R28" s="333">
        <f t="shared" si="13"/>
        <v>1.7200294171517615E-4</v>
      </c>
      <c r="S28" s="332">
        <f t="shared" si="4"/>
        <v>3.054404675091092E-4</v>
      </c>
      <c r="T28" s="332">
        <f t="shared" si="14"/>
        <v>1.5841896917835949E-4</v>
      </c>
      <c r="U28" s="331">
        <f t="shared" si="15"/>
        <v>28866.791479446249</v>
      </c>
      <c r="V28" s="333">
        <f t="shared" si="5"/>
        <v>1.0594594594594595</v>
      </c>
      <c r="W28" s="333">
        <f t="shared" si="16"/>
        <v>1.4078363883426199E-2</v>
      </c>
      <c r="X28" s="331">
        <f t="shared" si="17"/>
        <v>452705.5841812953</v>
      </c>
      <c r="Y28" s="26">
        <f t="shared" si="6"/>
        <v>481572.37566074153</v>
      </c>
      <c r="Z28" s="198">
        <f t="shared" si="18"/>
        <v>2.246410706315535E-3</v>
      </c>
      <c r="AB28" s="30">
        <f t="shared" si="7"/>
        <v>15687.948664432377</v>
      </c>
      <c r="AC28" s="31">
        <f t="shared" si="8"/>
        <v>251375.65998719475</v>
      </c>
      <c r="AD28" s="31">
        <f t="shared" si="19"/>
        <v>481572.37566074153</v>
      </c>
      <c r="AE28" s="31">
        <f t="shared" si="20"/>
        <v>748635.98431236867</v>
      </c>
      <c r="AF28" s="334">
        <f t="shared" si="21"/>
        <v>8.7304835954561189E-4</v>
      </c>
    </row>
    <row r="29" spans="1:32" x14ac:dyDescent="0.2">
      <c r="A29" s="324" t="s">
        <v>302</v>
      </c>
      <c r="B29" s="23" t="s">
        <v>56</v>
      </c>
      <c r="C29" s="26">
        <v>1482915</v>
      </c>
      <c r="D29" s="26">
        <v>140414</v>
      </c>
      <c r="E29" s="28">
        <f t="shared" si="0"/>
        <v>9.4687827690730753E-2</v>
      </c>
      <c r="F29" s="29">
        <f t="shared" si="9"/>
        <v>13295.496637366268</v>
      </c>
      <c r="G29" s="198">
        <f t="shared" si="1"/>
        <v>8.3490774829950728E-6</v>
      </c>
      <c r="H29" s="24">
        <v>6282</v>
      </c>
      <c r="I29" s="25">
        <f t="shared" si="2"/>
        <v>1.0860165941675964E-3</v>
      </c>
      <c r="J29" s="25">
        <f t="shared" si="10"/>
        <v>9.2311410504245688E-4</v>
      </c>
      <c r="K29" s="26">
        <v>1306.7</v>
      </c>
      <c r="L29" s="330">
        <f t="shared" si="3"/>
        <v>2.0367414630496718E-2</v>
      </c>
      <c r="M29" s="27">
        <f t="shared" si="11"/>
        <v>3.0551121945745076E-3</v>
      </c>
      <c r="N29" s="198">
        <f t="shared" si="12"/>
        <v>3.9782262996169646E-3</v>
      </c>
      <c r="O29" s="331">
        <v>3611</v>
      </c>
      <c r="P29" s="331">
        <v>3897</v>
      </c>
      <c r="Q29" s="332">
        <v>2.6101222018999999</v>
      </c>
      <c r="R29" s="333">
        <f t="shared" si="13"/>
        <v>3.6232187235894133E-3</v>
      </c>
      <c r="S29" s="332">
        <f t="shared" si="4"/>
        <v>9.4570436327805069E-3</v>
      </c>
      <c r="T29" s="332">
        <f t="shared" si="14"/>
        <v>4.9049659856717437E-3</v>
      </c>
      <c r="U29" s="331">
        <f t="shared" si="15"/>
        <v>893773.20819926448</v>
      </c>
      <c r="V29" s="333">
        <f t="shared" si="5"/>
        <v>0.92661021298434698</v>
      </c>
      <c r="W29" s="333">
        <f t="shared" si="16"/>
        <v>1.2313029668118099E-2</v>
      </c>
      <c r="X29" s="331">
        <f t="shared" si="17"/>
        <v>395939.28208584263</v>
      </c>
      <c r="Y29" s="26">
        <f t="shared" si="6"/>
        <v>1289712.4902851072</v>
      </c>
      <c r="Z29" s="198">
        <f t="shared" si="18"/>
        <v>6.0161755380386973E-3</v>
      </c>
      <c r="AB29" s="30">
        <f t="shared" si="7"/>
        <v>3579.6527026494578</v>
      </c>
      <c r="AC29" s="31">
        <f t="shared" si="8"/>
        <v>852828.86367862823</v>
      </c>
      <c r="AD29" s="31">
        <f t="shared" si="19"/>
        <v>1289712.4902851072</v>
      </c>
      <c r="AE29" s="31">
        <f t="shared" si="20"/>
        <v>2146121.0066663846</v>
      </c>
      <c r="AF29" s="334">
        <f t="shared" si="21"/>
        <v>2.5027749981554131E-3</v>
      </c>
    </row>
    <row r="30" spans="1:32" x14ac:dyDescent="0.2">
      <c r="A30" s="324" t="s">
        <v>303</v>
      </c>
      <c r="B30" s="23" t="s">
        <v>57</v>
      </c>
      <c r="C30" s="26">
        <v>59610291</v>
      </c>
      <c r="D30" s="26">
        <v>9156806</v>
      </c>
      <c r="E30" s="28">
        <f t="shared" si="0"/>
        <v>0.15361116086482449</v>
      </c>
      <c r="F30" s="29">
        <f t="shared" si="9"/>
        <v>1406587.59947399</v>
      </c>
      <c r="G30" s="198">
        <f t="shared" si="1"/>
        <v>8.8328470721607565E-4</v>
      </c>
      <c r="H30" s="24">
        <v>102149</v>
      </c>
      <c r="I30" s="25">
        <f t="shared" si="2"/>
        <v>1.7659266010446643E-2</v>
      </c>
      <c r="J30" s="25">
        <f t="shared" si="10"/>
        <v>1.5010376108879647E-2</v>
      </c>
      <c r="K30" s="26">
        <v>184.5</v>
      </c>
      <c r="L30" s="330">
        <f t="shared" si="3"/>
        <v>2.8757848008928175E-3</v>
      </c>
      <c r="M30" s="27">
        <f t="shared" si="11"/>
        <v>4.3136772013392259E-4</v>
      </c>
      <c r="N30" s="198">
        <f t="shared" si="12"/>
        <v>1.544174382901357E-2</v>
      </c>
      <c r="O30" s="331">
        <v>12989</v>
      </c>
      <c r="P30" s="331">
        <v>23008</v>
      </c>
      <c r="Q30" s="332">
        <v>1.8972127424</v>
      </c>
      <c r="R30" s="333">
        <f t="shared" si="13"/>
        <v>2.1391587475582556E-2</v>
      </c>
      <c r="S30" s="332">
        <f t="shared" si="4"/>
        <v>4.0584392338839474E-2</v>
      </c>
      <c r="T30" s="332">
        <f t="shared" si="14"/>
        <v>2.1049396798927165E-2</v>
      </c>
      <c r="U30" s="331">
        <f t="shared" si="15"/>
        <v>3835579.4846679112</v>
      </c>
      <c r="V30" s="333">
        <f t="shared" si="5"/>
        <v>0.56454276773296241</v>
      </c>
      <c r="W30" s="333">
        <f t="shared" si="16"/>
        <v>7.5017863505189922E-3</v>
      </c>
      <c r="X30" s="331">
        <f t="shared" si="17"/>
        <v>241228.3558186075</v>
      </c>
      <c r="Y30" s="26">
        <f t="shared" si="6"/>
        <v>4076807.8404865186</v>
      </c>
      <c r="Z30" s="198">
        <f t="shared" si="18"/>
        <v>1.901725523166594E-2</v>
      </c>
      <c r="AB30" s="30">
        <f t="shared" si="7"/>
        <v>378706.80872645415</v>
      </c>
      <c r="AC30" s="31">
        <f t="shared" si="8"/>
        <v>3310310.6387341716</v>
      </c>
      <c r="AD30" s="31">
        <f t="shared" si="19"/>
        <v>4076807.840486519</v>
      </c>
      <c r="AE30" s="31">
        <f t="shared" si="20"/>
        <v>7765825.2879471444</v>
      </c>
      <c r="AF30" s="334">
        <f t="shared" si="21"/>
        <v>9.0563921187779162E-3</v>
      </c>
    </row>
    <row r="31" spans="1:32" x14ac:dyDescent="0.2">
      <c r="A31" s="324" t="s">
        <v>304</v>
      </c>
      <c r="B31" s="23" t="s">
        <v>58</v>
      </c>
      <c r="C31" s="26">
        <v>542535324</v>
      </c>
      <c r="D31" s="26">
        <v>215375991.11000001</v>
      </c>
      <c r="E31" s="28">
        <f t="shared" si="0"/>
        <v>0.39698058648435586</v>
      </c>
      <c r="F31" s="29">
        <f t="shared" si="9"/>
        <v>85500087.265497223</v>
      </c>
      <c r="G31" s="198">
        <f t="shared" si="1"/>
        <v>5.3690875403348902E-2</v>
      </c>
      <c r="H31" s="24">
        <v>643143</v>
      </c>
      <c r="I31" s="25">
        <f t="shared" si="2"/>
        <v>0.11118496823029775</v>
      </c>
      <c r="J31" s="25">
        <f t="shared" si="10"/>
        <v>9.4507222995753079E-2</v>
      </c>
      <c r="K31" s="26">
        <v>118.4</v>
      </c>
      <c r="L31" s="330">
        <f t="shared" si="3"/>
        <v>1.8454900836081822E-3</v>
      </c>
      <c r="M31" s="27">
        <f t="shared" si="11"/>
        <v>2.7682351254122733E-4</v>
      </c>
      <c r="N31" s="198">
        <f t="shared" si="12"/>
        <v>9.4784046508294306E-2</v>
      </c>
      <c r="O31" s="331">
        <v>113831</v>
      </c>
      <c r="P31" s="331">
        <v>95688</v>
      </c>
      <c r="Q31" s="332">
        <v>1.8797706219999999</v>
      </c>
      <c r="R31" s="333">
        <f t="shared" si="13"/>
        <v>8.8965499928874453E-2</v>
      </c>
      <c r="S31" s="332">
        <f t="shared" si="4"/>
        <v>0.16723473313784129</v>
      </c>
      <c r="T31" s="332">
        <f t="shared" si="14"/>
        <v>8.6737537597976422E-2</v>
      </c>
      <c r="U31" s="331">
        <f t="shared" si="15"/>
        <v>15805142.681255659</v>
      </c>
      <c r="V31" s="333">
        <f t="shared" si="5"/>
        <v>1.1896058021904523</v>
      </c>
      <c r="W31" s="333">
        <f t="shared" si="16"/>
        <v>1.5807781233665195E-2</v>
      </c>
      <c r="X31" s="331">
        <f t="shared" si="17"/>
        <v>508316.93918788841</v>
      </c>
      <c r="Y31" s="26">
        <f t="shared" si="6"/>
        <v>16313459.620443547</v>
      </c>
      <c r="Z31" s="198">
        <f t="shared" si="18"/>
        <v>7.6098074143329739E-2</v>
      </c>
      <c r="AB31" s="30">
        <f t="shared" si="7"/>
        <v>23019871.073979661</v>
      </c>
      <c r="AC31" s="31">
        <f t="shared" si="8"/>
        <v>20319248.979454458</v>
      </c>
      <c r="AD31" s="31">
        <f t="shared" si="19"/>
        <v>16313459.620443547</v>
      </c>
      <c r="AE31" s="31">
        <f t="shared" si="20"/>
        <v>59652579.673877664</v>
      </c>
      <c r="AF31" s="334">
        <f t="shared" si="21"/>
        <v>6.9565967864580469E-2</v>
      </c>
    </row>
    <row r="32" spans="1:32" x14ac:dyDescent="0.2">
      <c r="A32" s="324" t="s">
        <v>305</v>
      </c>
      <c r="B32" s="23" t="s">
        <v>306</v>
      </c>
      <c r="C32" s="26">
        <v>1019354</v>
      </c>
      <c r="D32" s="26">
        <v>288216.5</v>
      </c>
      <c r="E32" s="28">
        <f t="shared" si="0"/>
        <v>0.282744267447815</v>
      </c>
      <c r="F32" s="29">
        <f t="shared" si="9"/>
        <v>81491.563158873178</v>
      </c>
      <c r="G32" s="198">
        <f t="shared" si="1"/>
        <v>5.1173671325044735E-5</v>
      </c>
      <c r="H32" s="24">
        <v>1959</v>
      </c>
      <c r="I32" s="25">
        <f t="shared" si="2"/>
        <v>3.3866706589849116E-4</v>
      </c>
      <c r="J32" s="25">
        <f t="shared" si="10"/>
        <v>2.8786700601371749E-4</v>
      </c>
      <c r="K32" s="26">
        <v>496.6</v>
      </c>
      <c r="L32" s="330">
        <f t="shared" si="3"/>
        <v>7.7404592527012097E-3</v>
      </c>
      <c r="M32" s="27">
        <f t="shared" si="11"/>
        <v>1.1610688879051814E-3</v>
      </c>
      <c r="N32" s="198">
        <f t="shared" si="12"/>
        <v>1.4489358939188989E-3</v>
      </c>
      <c r="O32" s="331">
        <v>188</v>
      </c>
      <c r="P32" s="331">
        <v>192</v>
      </c>
      <c r="Q32" s="332">
        <v>1.9505591721</v>
      </c>
      <c r="R32" s="333">
        <f t="shared" si="13"/>
        <v>1.7851116113142606E-4</v>
      </c>
      <c r="S32" s="332">
        <f t="shared" si="4"/>
        <v>3.4819658266712413E-4</v>
      </c>
      <c r="T32" s="332">
        <f t="shared" si="14"/>
        <v>1.8059474616246836E-4</v>
      </c>
      <c r="U32" s="331">
        <f t="shared" si="15"/>
        <v>32907.617735386943</v>
      </c>
      <c r="V32" s="333">
        <f t="shared" si="5"/>
        <v>0.97916666666666663</v>
      </c>
      <c r="W32" s="333">
        <f t="shared" si="16"/>
        <v>1.3011413049148681E-2</v>
      </c>
      <c r="X32" s="331">
        <f t="shared" si="17"/>
        <v>418396.58316925622</v>
      </c>
      <c r="Y32" s="26">
        <f t="shared" si="6"/>
        <v>451304.20090464316</v>
      </c>
      <c r="Z32" s="198">
        <f t="shared" si="18"/>
        <v>2.1052174916104003E-3</v>
      </c>
      <c r="AB32" s="30">
        <f t="shared" si="7"/>
        <v>21940.624127191317</v>
      </c>
      <c r="AC32" s="31">
        <f t="shared" si="8"/>
        <v>310614.39417687431</v>
      </c>
      <c r="AD32" s="31">
        <f t="shared" si="19"/>
        <v>451304.20090464322</v>
      </c>
      <c r="AE32" s="31">
        <f t="shared" si="20"/>
        <v>783859.21920870885</v>
      </c>
      <c r="AF32" s="334">
        <f t="shared" si="21"/>
        <v>9.141251820448473E-4</v>
      </c>
    </row>
    <row r="33" spans="1:32" x14ac:dyDescent="0.2">
      <c r="A33" s="324" t="s">
        <v>307</v>
      </c>
      <c r="B33" s="23" t="s">
        <v>60</v>
      </c>
      <c r="C33" s="26">
        <v>2430155</v>
      </c>
      <c r="D33" s="26">
        <v>518824</v>
      </c>
      <c r="E33" s="28">
        <f t="shared" si="0"/>
        <v>0.21349420098717983</v>
      </c>
      <c r="F33" s="29">
        <f t="shared" si="9"/>
        <v>110765.9153329726</v>
      </c>
      <c r="G33" s="198">
        <f t="shared" si="1"/>
        <v>6.95568758966686E-5</v>
      </c>
      <c r="H33" s="24">
        <v>16086</v>
      </c>
      <c r="I33" s="25">
        <f t="shared" si="2"/>
        <v>2.7809078213594327E-3</v>
      </c>
      <c r="J33" s="25">
        <f t="shared" si="10"/>
        <v>2.3637716481555177E-3</v>
      </c>
      <c r="K33" s="26">
        <v>170.6</v>
      </c>
      <c r="L33" s="330">
        <f t="shared" si="3"/>
        <v>2.6591267589827351E-3</v>
      </c>
      <c r="M33" s="27">
        <f t="shared" si="11"/>
        <v>3.9886901384741024E-4</v>
      </c>
      <c r="N33" s="198">
        <f t="shared" si="12"/>
        <v>2.762640662002928E-3</v>
      </c>
      <c r="O33" s="331">
        <v>3006</v>
      </c>
      <c r="P33" s="331">
        <v>3272</v>
      </c>
      <c r="Q33" s="332">
        <v>1.6415123341</v>
      </c>
      <c r="R33" s="333">
        <f t="shared" si="13"/>
        <v>3.0421277042813858E-3</v>
      </c>
      <c r="S33" s="332">
        <f t="shared" si="4"/>
        <v>4.9936901484852123E-3</v>
      </c>
      <c r="T33" s="332">
        <f t="shared" si="14"/>
        <v>2.5900145195906737E-3</v>
      </c>
      <c r="U33" s="331">
        <f t="shared" si="15"/>
        <v>471947.32710061915</v>
      </c>
      <c r="V33" s="333">
        <f t="shared" si="5"/>
        <v>0.91870415647921755</v>
      </c>
      <c r="W33" s="333">
        <f t="shared" si="16"/>
        <v>1.2207971999919139E-2</v>
      </c>
      <c r="X33" s="331">
        <f t="shared" si="17"/>
        <v>392561.03490821959</v>
      </c>
      <c r="Y33" s="26">
        <f t="shared" si="6"/>
        <v>864508.36200883868</v>
      </c>
      <c r="Z33" s="198">
        <f t="shared" si="18"/>
        <v>4.0327081416399431E-3</v>
      </c>
      <c r="AB33" s="30">
        <f t="shared" si="7"/>
        <v>29822.391671234371</v>
      </c>
      <c r="AC33" s="31">
        <f t="shared" si="8"/>
        <v>592238.73130474729</v>
      </c>
      <c r="AD33" s="31">
        <f t="shared" si="19"/>
        <v>864508.36200883868</v>
      </c>
      <c r="AE33" s="31">
        <f t="shared" si="20"/>
        <v>1486569.4849848202</v>
      </c>
      <c r="AF33" s="334">
        <f t="shared" si="21"/>
        <v>1.7336156388590522E-3</v>
      </c>
    </row>
    <row r="34" spans="1:32" x14ac:dyDescent="0.2">
      <c r="A34" s="324" t="s">
        <v>308</v>
      </c>
      <c r="B34" s="23" t="s">
        <v>61</v>
      </c>
      <c r="C34" s="26">
        <v>721085</v>
      </c>
      <c r="D34" s="26">
        <v>336929</v>
      </c>
      <c r="E34" s="28">
        <f t="shared" si="0"/>
        <v>0.46725282040258775</v>
      </c>
      <c r="F34" s="29">
        <f t="shared" si="9"/>
        <v>157431.02552542349</v>
      </c>
      <c r="G34" s="198">
        <f t="shared" si="1"/>
        <v>9.886082981248519E-5</v>
      </c>
      <c r="H34" s="24">
        <v>1386</v>
      </c>
      <c r="I34" s="25">
        <f t="shared" si="2"/>
        <v>2.3960824570459864E-4</v>
      </c>
      <c r="J34" s="25">
        <f t="shared" si="10"/>
        <v>2.0366700884890884E-4</v>
      </c>
      <c r="K34" s="26">
        <v>443.2</v>
      </c>
      <c r="L34" s="330">
        <f t="shared" si="3"/>
        <v>6.9081182859387349E-3</v>
      </c>
      <c r="M34" s="27">
        <f t="shared" si="11"/>
        <v>1.0362177428908102E-3</v>
      </c>
      <c r="N34" s="198">
        <f t="shared" si="12"/>
        <v>1.239884751739719E-3</v>
      </c>
      <c r="O34" s="331">
        <v>237</v>
      </c>
      <c r="P34" s="331">
        <v>131</v>
      </c>
      <c r="Q34" s="332">
        <v>2.2584083591000002</v>
      </c>
      <c r="R34" s="333">
        <f t="shared" si="13"/>
        <v>1.2179667764696256E-4</v>
      </c>
      <c r="S34" s="332">
        <f t="shared" si="4"/>
        <v>2.7506663490850839E-4</v>
      </c>
      <c r="T34" s="332">
        <f t="shared" si="14"/>
        <v>1.426653550949875E-4</v>
      </c>
      <c r="U34" s="331">
        <f t="shared" si="15"/>
        <v>25996.19905512382</v>
      </c>
      <c r="V34" s="333">
        <f t="shared" si="5"/>
        <v>1.8091603053435115</v>
      </c>
      <c r="W34" s="333">
        <f t="shared" si="16"/>
        <v>2.4040577366755789E-2</v>
      </c>
      <c r="X34" s="331">
        <f t="shared" si="17"/>
        <v>773051.73463268788</v>
      </c>
      <c r="Y34" s="26">
        <f t="shared" si="6"/>
        <v>799047.93368781172</v>
      </c>
      <c r="Z34" s="198">
        <f t="shared" si="18"/>
        <v>3.7273521568441082E-3</v>
      </c>
      <c r="AB34" s="30">
        <f t="shared" si="7"/>
        <v>42386.411833547907</v>
      </c>
      <c r="AC34" s="31">
        <f t="shared" si="8"/>
        <v>265799.23420154687</v>
      </c>
      <c r="AD34" s="31">
        <f t="shared" si="19"/>
        <v>799047.93368781172</v>
      </c>
      <c r="AE34" s="31">
        <f t="shared" si="20"/>
        <v>1107233.5797229065</v>
      </c>
      <c r="AF34" s="334">
        <f t="shared" si="21"/>
        <v>1.2912396420521996E-3</v>
      </c>
    </row>
    <row r="35" spans="1:32" x14ac:dyDescent="0.2">
      <c r="A35" s="324" t="s">
        <v>309</v>
      </c>
      <c r="B35" s="23" t="s">
        <v>62</v>
      </c>
      <c r="C35" s="26">
        <v>1890448</v>
      </c>
      <c r="D35" s="26">
        <v>629171</v>
      </c>
      <c r="E35" s="28">
        <f t="shared" si="0"/>
        <v>0.33281581931901855</v>
      </c>
      <c r="F35" s="29">
        <f t="shared" si="9"/>
        <v>209398.06185676623</v>
      </c>
      <c r="G35" s="198">
        <f t="shared" si="1"/>
        <v>1.3149419618652597E-4</v>
      </c>
      <c r="H35" s="24">
        <v>7026</v>
      </c>
      <c r="I35" s="25">
        <f t="shared" si="2"/>
        <v>1.2146374706497186E-3</v>
      </c>
      <c r="J35" s="25">
        <f t="shared" si="10"/>
        <v>1.0324418500522608E-3</v>
      </c>
      <c r="K35" s="26">
        <v>127.8</v>
      </c>
      <c r="L35" s="330">
        <f t="shared" si="3"/>
        <v>1.9920070328135614E-3</v>
      </c>
      <c r="M35" s="27">
        <f t="shared" si="11"/>
        <v>2.9880105492203422E-4</v>
      </c>
      <c r="N35" s="198">
        <f t="shared" si="12"/>
        <v>1.331242904974295E-3</v>
      </c>
      <c r="O35" s="331">
        <v>2843</v>
      </c>
      <c r="P35" s="331">
        <v>1571</v>
      </c>
      <c r="Q35" s="332">
        <v>1.4705313694</v>
      </c>
      <c r="R35" s="333">
        <f t="shared" si="13"/>
        <v>1.4606303861326581E-3</v>
      </c>
      <c r="S35" s="332">
        <f t="shared" si="4"/>
        <v>2.1479028019069082E-3</v>
      </c>
      <c r="T35" s="332">
        <f t="shared" si="14"/>
        <v>1.1140257561426585E-3</v>
      </c>
      <c r="U35" s="331">
        <f t="shared" si="15"/>
        <v>202995.57162940741</v>
      </c>
      <c r="V35" s="333">
        <f t="shared" si="5"/>
        <v>1.8096753660089115</v>
      </c>
      <c r="W35" s="333">
        <f t="shared" si="16"/>
        <v>2.4047421622479592E-2</v>
      </c>
      <c r="X35" s="331">
        <f t="shared" si="17"/>
        <v>773271.81935356779</v>
      </c>
      <c r="Y35" s="26">
        <f t="shared" si="6"/>
        <v>976267.39098297525</v>
      </c>
      <c r="Z35" s="198">
        <f t="shared" si="18"/>
        <v>4.5540351360931989E-3</v>
      </c>
      <c r="AB35" s="30">
        <f t="shared" si="7"/>
        <v>56377.91189751419</v>
      </c>
      <c r="AC35" s="31">
        <f t="shared" si="8"/>
        <v>285384.06023779401</v>
      </c>
      <c r="AD35" s="31">
        <f t="shared" si="19"/>
        <v>976267.39098297525</v>
      </c>
      <c r="AE35" s="31">
        <f t="shared" si="20"/>
        <v>1318029.3631182835</v>
      </c>
      <c r="AF35" s="334">
        <f t="shared" si="21"/>
        <v>1.5370666083601367E-3</v>
      </c>
    </row>
    <row r="36" spans="1:32" x14ac:dyDescent="0.2">
      <c r="A36" s="324" t="s">
        <v>310</v>
      </c>
      <c r="B36" s="23" t="s">
        <v>63</v>
      </c>
      <c r="C36" s="26">
        <v>574456</v>
      </c>
      <c r="D36" s="26">
        <v>112915</v>
      </c>
      <c r="E36" s="28">
        <f t="shared" si="0"/>
        <v>0.19655987577812747</v>
      </c>
      <c r="F36" s="29">
        <f t="shared" si="9"/>
        <v>22194.558373487263</v>
      </c>
      <c r="G36" s="198">
        <f t="shared" si="1"/>
        <v>1.3937357333483521E-5</v>
      </c>
      <c r="H36" s="24">
        <v>3298</v>
      </c>
      <c r="I36" s="25">
        <f t="shared" si="2"/>
        <v>5.7015006806188052E-4</v>
      </c>
      <c r="J36" s="25">
        <f t="shared" si="10"/>
        <v>4.8462755785259843E-4</v>
      </c>
      <c r="K36" s="26">
        <v>560.5</v>
      </c>
      <c r="L36" s="330">
        <f t="shared" si="3"/>
        <v>8.7364627691079895E-3</v>
      </c>
      <c r="M36" s="27">
        <f t="shared" si="11"/>
        <v>1.3104694153661983E-3</v>
      </c>
      <c r="N36" s="198">
        <f t="shared" si="12"/>
        <v>1.7950969732187967E-3</v>
      </c>
      <c r="O36" s="331">
        <v>2022</v>
      </c>
      <c r="P36" s="331">
        <v>1144</v>
      </c>
      <c r="Q36" s="332">
        <v>2.2004042460000002</v>
      </c>
      <c r="R36" s="333">
        <f t="shared" si="13"/>
        <v>1.0636290017414136E-3</v>
      </c>
      <c r="S36" s="332">
        <f t="shared" si="4"/>
        <v>2.3404137716005482E-3</v>
      </c>
      <c r="T36" s="332">
        <f t="shared" si="14"/>
        <v>1.2138730017388346E-3</v>
      </c>
      <c r="U36" s="331">
        <f t="shared" si="15"/>
        <v>221189.53939331078</v>
      </c>
      <c r="V36" s="333">
        <f t="shared" si="5"/>
        <v>1.7674825174825175</v>
      </c>
      <c r="W36" s="333">
        <f t="shared" si="16"/>
        <v>2.3486752434499599E-2</v>
      </c>
      <c r="X36" s="331">
        <f t="shared" si="17"/>
        <v>755242.87263940147</v>
      </c>
      <c r="Y36" s="26">
        <f t="shared" si="6"/>
        <v>976432.41203271225</v>
      </c>
      <c r="Z36" s="198">
        <f t="shared" si="18"/>
        <v>4.5548049166529497E-3</v>
      </c>
      <c r="AB36" s="30">
        <f t="shared" si="7"/>
        <v>5975.6181384363099</v>
      </c>
      <c r="AC36" s="31">
        <f t="shared" si="8"/>
        <v>384822.37976520642</v>
      </c>
      <c r="AD36" s="31">
        <f t="shared" si="19"/>
        <v>976432.41203271225</v>
      </c>
      <c r="AE36" s="31">
        <f t="shared" si="20"/>
        <v>1367230.409936355</v>
      </c>
      <c r="AF36" s="334">
        <f t="shared" si="21"/>
        <v>1.5944441511346785E-3</v>
      </c>
    </row>
    <row r="37" spans="1:32" x14ac:dyDescent="0.2">
      <c r="A37" s="324" t="s">
        <v>311</v>
      </c>
      <c r="B37" s="23" t="s">
        <v>312</v>
      </c>
      <c r="C37" s="26">
        <v>369239404</v>
      </c>
      <c r="D37" s="26">
        <v>99086847.890000001</v>
      </c>
      <c r="E37" s="28">
        <f t="shared" si="0"/>
        <v>0.26835393735496332</v>
      </c>
      <c r="F37" s="29">
        <f t="shared" si="9"/>
        <v>26590345.771373838</v>
      </c>
      <c r="G37" s="198">
        <f t="shared" si="1"/>
        <v>1.669774835795889E-2</v>
      </c>
      <c r="H37" s="24">
        <v>471523</v>
      </c>
      <c r="I37" s="25">
        <f t="shared" si="2"/>
        <v>8.1515727878332944E-2</v>
      </c>
      <c r="J37" s="25">
        <f t="shared" si="10"/>
        <v>6.9288368696583003E-2</v>
      </c>
      <c r="K37" s="26">
        <v>247.3</v>
      </c>
      <c r="L37" s="330">
        <f t="shared" si="3"/>
        <v>3.8546427168606708E-3</v>
      </c>
      <c r="M37" s="27">
        <f t="shared" si="11"/>
        <v>5.7819640752910064E-4</v>
      </c>
      <c r="N37" s="198">
        <f t="shared" si="12"/>
        <v>6.9866565104112099E-2</v>
      </c>
      <c r="O37" s="331">
        <v>78885</v>
      </c>
      <c r="P37" s="331">
        <v>113737</v>
      </c>
      <c r="Q37" s="332">
        <v>1.9568038190999999</v>
      </c>
      <c r="R37" s="333">
        <f t="shared" si="13"/>
        <v>0.1057464788208594</v>
      </c>
      <c r="S37" s="332">
        <f t="shared" si="4"/>
        <v>0.20692511361303492</v>
      </c>
      <c r="T37" s="332">
        <f t="shared" si="14"/>
        <v>0.10732324849756292</v>
      </c>
      <c r="U37" s="331">
        <f t="shared" si="15"/>
        <v>19556230.237730574</v>
      </c>
      <c r="V37" s="333">
        <f t="shared" si="5"/>
        <v>0.69357377106834184</v>
      </c>
      <c r="W37" s="333">
        <f t="shared" si="16"/>
        <v>9.216382790222178E-3</v>
      </c>
      <c r="X37" s="331">
        <f t="shared" si="17"/>
        <v>296363.12782040186</v>
      </c>
      <c r="Y37" s="26">
        <f t="shared" si="6"/>
        <v>19852593.365550976</v>
      </c>
      <c r="Z37" s="198">
        <f t="shared" si="18"/>
        <v>9.2607218641461819E-2</v>
      </c>
      <c r="AB37" s="30">
        <f t="shared" si="7"/>
        <v>7159131.0728003895</v>
      </c>
      <c r="AC37" s="31">
        <f t="shared" si="8"/>
        <v>14977585.194840668</v>
      </c>
      <c r="AD37" s="31">
        <f t="shared" si="19"/>
        <v>19852593.365550976</v>
      </c>
      <c r="AE37" s="31">
        <f t="shared" si="20"/>
        <v>41989309.633192033</v>
      </c>
      <c r="AF37" s="334">
        <f t="shared" si="21"/>
        <v>4.8967320115372928E-2</v>
      </c>
    </row>
    <row r="38" spans="1:32" x14ac:dyDescent="0.2">
      <c r="A38" s="324" t="s">
        <v>313</v>
      </c>
      <c r="B38" s="23" t="s">
        <v>65</v>
      </c>
      <c r="C38" s="26">
        <v>3808697</v>
      </c>
      <c r="D38" s="26">
        <v>1194083</v>
      </c>
      <c r="E38" s="28">
        <f t="shared" si="0"/>
        <v>0.31351483197534485</v>
      </c>
      <c r="F38" s="29">
        <f t="shared" si="9"/>
        <v>374362.73110961571</v>
      </c>
      <c r="G38" s="198">
        <f t="shared" si="1"/>
        <v>2.3508587411436363E-4</v>
      </c>
      <c r="H38" s="24">
        <v>5351</v>
      </c>
      <c r="I38" s="25">
        <f t="shared" si="2"/>
        <v>9.2506762104279034E-4</v>
      </c>
      <c r="J38" s="25">
        <f t="shared" si="10"/>
        <v>7.8630747788637173E-4</v>
      </c>
      <c r="K38" s="26">
        <v>3428</v>
      </c>
      <c r="L38" s="330">
        <f t="shared" si="3"/>
        <v>5.3431925731493649E-2</v>
      </c>
      <c r="M38" s="27">
        <f t="shared" si="11"/>
        <v>8.0147888597240473E-3</v>
      </c>
      <c r="N38" s="198">
        <f t="shared" si="12"/>
        <v>8.8010963376104184E-3</v>
      </c>
      <c r="O38" s="331">
        <v>2081</v>
      </c>
      <c r="P38" s="331">
        <v>764</v>
      </c>
      <c r="Q38" s="332">
        <v>1.7755281664</v>
      </c>
      <c r="R38" s="333">
        <f t="shared" si="13"/>
        <v>7.1032566200213284E-4</v>
      </c>
      <c r="S38" s="332">
        <f t="shared" si="4"/>
        <v>1.2612032202015131E-3</v>
      </c>
      <c r="T38" s="332">
        <f t="shared" si="14"/>
        <v>6.5413242619134164E-4</v>
      </c>
      <c r="U38" s="331">
        <f t="shared" si="15"/>
        <v>119194.71793526325</v>
      </c>
      <c r="V38" s="333">
        <f t="shared" si="5"/>
        <v>2.7238219895287958</v>
      </c>
      <c r="W38" s="333">
        <f t="shared" si="16"/>
        <v>3.6194831977647418E-2</v>
      </c>
      <c r="X38" s="331">
        <f t="shared" si="17"/>
        <v>1163885.4266350304</v>
      </c>
      <c r="Y38" s="26">
        <f t="shared" si="6"/>
        <v>1283080.1445702936</v>
      </c>
      <c r="Z38" s="198">
        <f t="shared" si="18"/>
        <v>5.9852373589097535E-3</v>
      </c>
      <c r="AB38" s="30">
        <f t="shared" si="7"/>
        <v>100792.66677572031</v>
      </c>
      <c r="AC38" s="31">
        <f t="shared" si="8"/>
        <v>1886727.5070433056</v>
      </c>
      <c r="AD38" s="31">
        <f t="shared" si="19"/>
        <v>1283080.1445702936</v>
      </c>
      <c r="AE38" s="31">
        <f t="shared" si="20"/>
        <v>3270600.3183893198</v>
      </c>
      <c r="AF38" s="334">
        <f t="shared" si="21"/>
        <v>3.8141263611872257E-3</v>
      </c>
    </row>
    <row r="39" spans="1:32" x14ac:dyDescent="0.2">
      <c r="A39" s="324" t="s">
        <v>314</v>
      </c>
      <c r="B39" s="23" t="s">
        <v>66</v>
      </c>
      <c r="C39" s="26">
        <v>39439786</v>
      </c>
      <c r="D39" s="26">
        <v>10280239</v>
      </c>
      <c r="E39" s="28">
        <f t="shared" si="0"/>
        <v>0.26065656137180865</v>
      </c>
      <c r="F39" s="29">
        <f t="shared" si="9"/>
        <v>2679611.7478203606</v>
      </c>
      <c r="G39" s="198">
        <f t="shared" si="1"/>
        <v>1.6826965338037809E-3</v>
      </c>
      <c r="H39" s="24">
        <v>84666</v>
      </c>
      <c r="I39" s="25">
        <f t="shared" si="2"/>
        <v>1.4636848290638924E-2</v>
      </c>
      <c r="J39" s="25">
        <f t="shared" si="10"/>
        <v>1.2441321047043085E-2</v>
      </c>
      <c r="K39" s="26">
        <v>2509.1999999999998</v>
      </c>
      <c r="L39" s="330">
        <f t="shared" si="3"/>
        <v>3.9110673292142316E-2</v>
      </c>
      <c r="M39" s="27">
        <f t="shared" si="11"/>
        <v>5.8666009938213469E-3</v>
      </c>
      <c r="N39" s="198">
        <f t="shared" si="12"/>
        <v>1.8307922040864431E-2</v>
      </c>
      <c r="O39" s="331">
        <v>25760</v>
      </c>
      <c r="P39" s="331">
        <v>21267</v>
      </c>
      <c r="Q39" s="332">
        <v>2.0486592371999999</v>
      </c>
      <c r="R39" s="333">
        <f t="shared" si="13"/>
        <v>1.9772900332198112E-2</v>
      </c>
      <c r="S39" s="332">
        <f t="shared" si="4"/>
        <v>4.0507934911792609E-2</v>
      </c>
      <c r="T39" s="332">
        <f t="shared" si="14"/>
        <v>2.1009741585989696E-2</v>
      </c>
      <c r="U39" s="331">
        <f t="shared" si="15"/>
        <v>3828353.5901372498</v>
      </c>
      <c r="V39" s="333">
        <f t="shared" si="5"/>
        <v>1.2112662810927728</v>
      </c>
      <c r="W39" s="333">
        <f t="shared" si="16"/>
        <v>1.6095611127629923E-2</v>
      </c>
      <c r="X39" s="331">
        <f t="shared" si="17"/>
        <v>517572.43232410017</v>
      </c>
      <c r="Y39" s="26">
        <f t="shared" si="6"/>
        <v>4345926.0224613501</v>
      </c>
      <c r="Z39" s="198">
        <f t="shared" si="18"/>
        <v>2.0272622017235731E-2</v>
      </c>
      <c r="AB39" s="30">
        <f t="shared" si="7"/>
        <v>721453.26321834233</v>
      </c>
      <c r="AC39" s="31">
        <f t="shared" si="8"/>
        <v>3924745.1438171435</v>
      </c>
      <c r="AD39" s="31">
        <f t="shared" si="19"/>
        <v>4345926.0224613501</v>
      </c>
      <c r="AE39" s="31">
        <f t="shared" si="20"/>
        <v>8992124.4294968359</v>
      </c>
      <c r="AF39" s="334">
        <f t="shared" si="21"/>
        <v>1.0486484281426933E-2</v>
      </c>
    </row>
    <row r="40" spans="1:32" x14ac:dyDescent="0.2">
      <c r="A40" s="324" t="s">
        <v>315</v>
      </c>
      <c r="B40" s="23" t="s">
        <v>316</v>
      </c>
      <c r="C40" s="26">
        <v>2142351</v>
      </c>
      <c r="D40" s="26">
        <v>940947</v>
      </c>
      <c r="E40" s="28">
        <f t="shared" si="0"/>
        <v>0.43921234195516984</v>
      </c>
      <c r="F40" s="29">
        <f t="shared" si="9"/>
        <v>413275.53552569117</v>
      </c>
      <c r="G40" s="198">
        <f t="shared" si="1"/>
        <v>2.5952166827923688E-4</v>
      </c>
      <c r="H40" s="24">
        <v>5119</v>
      </c>
      <c r="I40" s="25">
        <f t="shared" si="2"/>
        <v>8.8496003590320376E-4</v>
      </c>
      <c r="J40" s="25">
        <f t="shared" si="10"/>
        <v>7.5221603051772322E-4</v>
      </c>
      <c r="K40" s="26">
        <v>264.89999999999998</v>
      </c>
      <c r="L40" s="330">
        <f t="shared" si="3"/>
        <v>4.1289723238835084E-3</v>
      </c>
      <c r="M40" s="27">
        <f t="shared" si="11"/>
        <v>6.1934584858252628E-4</v>
      </c>
      <c r="N40" s="198">
        <f t="shared" si="12"/>
        <v>1.3715618791002495E-3</v>
      </c>
      <c r="O40" s="331">
        <v>1318</v>
      </c>
      <c r="P40" s="331">
        <v>475</v>
      </c>
      <c r="Q40" s="332">
        <v>2.0058388967999998</v>
      </c>
      <c r="R40" s="333">
        <f t="shared" si="13"/>
        <v>4.4162917467410089E-4</v>
      </c>
      <c r="S40" s="332">
        <f t="shared" si="4"/>
        <v>8.8583697652299298E-4</v>
      </c>
      <c r="T40" s="332">
        <f t="shared" si="14"/>
        <v>4.5944593336068676E-4</v>
      </c>
      <c r="U40" s="331">
        <f t="shared" si="15"/>
        <v>83719.329971591753</v>
      </c>
      <c r="V40" s="333">
        <f t="shared" si="5"/>
        <v>2.7747368421052632</v>
      </c>
      <c r="W40" s="333">
        <f t="shared" si="16"/>
        <v>3.6871401350116108E-2</v>
      </c>
      <c r="X40" s="331">
        <f t="shared" si="17"/>
        <v>1185641.2738015598</v>
      </c>
      <c r="Y40" s="26">
        <f t="shared" si="6"/>
        <v>1269360.6037731515</v>
      </c>
      <c r="Z40" s="198">
        <f t="shared" si="18"/>
        <v>5.9212392458739991E-3</v>
      </c>
      <c r="AB40" s="30">
        <f t="shared" si="7"/>
        <v>111269.47176427524</v>
      </c>
      <c r="AC40" s="31">
        <f t="shared" si="8"/>
        <v>294027.40586442075</v>
      </c>
      <c r="AD40" s="31">
        <f t="shared" si="19"/>
        <v>1269360.6037731515</v>
      </c>
      <c r="AE40" s="31">
        <f t="shared" si="20"/>
        <v>1674657.4814018474</v>
      </c>
      <c r="AF40" s="334">
        <f t="shared" si="21"/>
        <v>1.9529611153831809E-3</v>
      </c>
    </row>
    <row r="41" spans="1:32" x14ac:dyDescent="0.2">
      <c r="A41" s="324" t="s">
        <v>317</v>
      </c>
      <c r="B41" s="23" t="s">
        <v>68</v>
      </c>
      <c r="C41" s="26">
        <v>758867</v>
      </c>
      <c r="D41" s="26">
        <v>301669</v>
      </c>
      <c r="E41" s="28">
        <f t="shared" si="0"/>
        <v>0.39752552159996418</v>
      </c>
      <c r="F41" s="29">
        <f t="shared" si="9"/>
        <v>119921.1265755396</v>
      </c>
      <c r="G41" s="198">
        <f t="shared" si="1"/>
        <v>7.5306008112050149E-5</v>
      </c>
      <c r="H41" s="24">
        <v>1483</v>
      </c>
      <c r="I41" s="25">
        <f t="shared" si="2"/>
        <v>2.5637736535347747E-4</v>
      </c>
      <c r="J41" s="25">
        <f t="shared" si="10"/>
        <v>2.1792076055045584E-4</v>
      </c>
      <c r="K41" s="26">
        <v>207.9</v>
      </c>
      <c r="L41" s="330">
        <f t="shared" si="3"/>
        <v>3.2405184829572727E-3</v>
      </c>
      <c r="M41" s="27">
        <f t="shared" si="11"/>
        <v>4.8607777244359088E-4</v>
      </c>
      <c r="N41" s="198">
        <f t="shared" si="12"/>
        <v>7.0399853299404674E-4</v>
      </c>
      <c r="O41" s="331">
        <v>35</v>
      </c>
      <c r="P41" s="331">
        <v>141</v>
      </c>
      <c r="Q41" s="332">
        <v>1.5774653305999999</v>
      </c>
      <c r="R41" s="333">
        <f t="shared" si="13"/>
        <v>1.3109413395589101E-4</v>
      </c>
      <c r="S41" s="332">
        <f t="shared" si="4"/>
        <v>2.0679645136045029E-4</v>
      </c>
      <c r="T41" s="332">
        <f t="shared" si="14"/>
        <v>1.072565168637593E-4</v>
      </c>
      <c r="U41" s="331">
        <f t="shared" si="15"/>
        <v>19544.070531300953</v>
      </c>
      <c r="V41" s="333">
        <f t="shared" si="5"/>
        <v>0.24822695035460993</v>
      </c>
      <c r="W41" s="333">
        <f t="shared" si="16"/>
        <v>3.2985021763346587E-3</v>
      </c>
      <c r="X41" s="331">
        <f t="shared" si="17"/>
        <v>106067.03783376346</v>
      </c>
      <c r="Y41" s="26">
        <f t="shared" si="6"/>
        <v>125611.10836506441</v>
      </c>
      <c r="Z41" s="198">
        <f t="shared" si="18"/>
        <v>5.8594336578439421E-4</v>
      </c>
      <c r="AB41" s="30">
        <f t="shared" si="7"/>
        <v>32287.322283579939</v>
      </c>
      <c r="AC41" s="31">
        <f t="shared" si="8"/>
        <v>150919.08396024167</v>
      </c>
      <c r="AD41" s="31">
        <f t="shared" si="19"/>
        <v>125611.10836506441</v>
      </c>
      <c r="AE41" s="31">
        <f t="shared" si="20"/>
        <v>308817.51460888603</v>
      </c>
      <c r="AF41" s="334">
        <f t="shared" si="21"/>
        <v>3.6013847875063541E-4</v>
      </c>
    </row>
    <row r="42" spans="1:32" x14ac:dyDescent="0.2">
      <c r="A42" s="324" t="s">
        <v>318</v>
      </c>
      <c r="B42" s="23" t="s">
        <v>69</v>
      </c>
      <c r="C42" s="26">
        <v>746282</v>
      </c>
      <c r="D42" s="26">
        <v>64774</v>
      </c>
      <c r="E42" s="28">
        <f t="shared" si="0"/>
        <v>8.6795608094527271E-2</v>
      </c>
      <c r="F42" s="29">
        <f t="shared" si="9"/>
        <v>5622.0987187149094</v>
      </c>
      <c r="G42" s="198">
        <f t="shared" si="1"/>
        <v>3.5304689324412032E-6</v>
      </c>
      <c r="H42" s="24">
        <v>7652</v>
      </c>
      <c r="I42" s="25">
        <f t="shared" si="2"/>
        <v>1.322858799517741E-3</v>
      </c>
      <c r="J42" s="25">
        <f t="shared" si="10"/>
        <v>1.1244299795900798E-3</v>
      </c>
      <c r="K42" s="26">
        <v>997.9</v>
      </c>
      <c r="L42" s="330">
        <f t="shared" si="3"/>
        <v>1.5554176980005108E-2</v>
      </c>
      <c r="M42" s="27">
        <f t="shared" si="11"/>
        <v>2.3331265470007659E-3</v>
      </c>
      <c r="N42" s="198">
        <f t="shared" si="12"/>
        <v>3.4575565265908457E-3</v>
      </c>
      <c r="O42" s="331">
        <v>5295</v>
      </c>
      <c r="P42" s="331">
        <v>4705</v>
      </c>
      <c r="Q42" s="332">
        <v>2.7540316573000001</v>
      </c>
      <c r="R42" s="333">
        <f t="shared" si="13"/>
        <v>4.3744531933508314E-3</v>
      </c>
      <c r="S42" s="332">
        <f t="shared" si="4"/>
        <v>1.2047382577865268E-2</v>
      </c>
      <c r="T42" s="332">
        <f t="shared" si="14"/>
        <v>6.2484645366312659E-3</v>
      </c>
      <c r="U42" s="331">
        <f t="shared" si="15"/>
        <v>1138582.8589919205</v>
      </c>
      <c r="V42" s="333">
        <f t="shared" si="5"/>
        <v>1.1253985122210415</v>
      </c>
      <c r="W42" s="333">
        <f t="shared" si="16"/>
        <v>1.4954578608413996E-2</v>
      </c>
      <c r="X42" s="331">
        <f t="shared" si="17"/>
        <v>480881.25162592158</v>
      </c>
      <c r="Y42" s="26">
        <f t="shared" si="6"/>
        <v>1619464.1106178421</v>
      </c>
      <c r="Z42" s="198">
        <f t="shared" si="18"/>
        <v>7.5543816473986752E-3</v>
      </c>
      <c r="AB42" s="30">
        <f t="shared" si="7"/>
        <v>1513.6825213771415</v>
      </c>
      <c r="AC42" s="31">
        <f t="shared" si="8"/>
        <v>741210.7259863537</v>
      </c>
      <c r="AD42" s="31">
        <f t="shared" si="19"/>
        <v>1619464.1106178421</v>
      </c>
      <c r="AE42" s="31">
        <f t="shared" si="20"/>
        <v>2362188.5191255729</v>
      </c>
      <c r="AF42" s="334">
        <f t="shared" si="21"/>
        <v>2.7547497779636014E-3</v>
      </c>
    </row>
    <row r="43" spans="1:32" x14ac:dyDescent="0.2">
      <c r="A43" s="324" t="s">
        <v>319</v>
      </c>
      <c r="B43" s="23" t="s">
        <v>70</v>
      </c>
      <c r="C43" s="26">
        <v>4564482</v>
      </c>
      <c r="D43" s="26">
        <v>1105076</v>
      </c>
      <c r="E43" s="28">
        <f t="shared" si="0"/>
        <v>0.24210326604420832</v>
      </c>
      <c r="F43" s="29">
        <f t="shared" si="9"/>
        <v>267542.50882706954</v>
      </c>
      <c r="G43" s="198">
        <f t="shared" si="1"/>
        <v>1.680067467291377E-4</v>
      </c>
      <c r="H43" s="24">
        <v>6048</v>
      </c>
      <c r="I43" s="25">
        <f t="shared" si="2"/>
        <v>1.0455632539837032E-3</v>
      </c>
      <c r="J43" s="25">
        <f t="shared" si="10"/>
        <v>8.8872876588614767E-4</v>
      </c>
      <c r="K43" s="26">
        <v>3860</v>
      </c>
      <c r="L43" s="330">
        <f t="shared" si="3"/>
        <v>6.0165470631145121E-2</v>
      </c>
      <c r="M43" s="27">
        <f t="shared" si="11"/>
        <v>9.0248205946717678E-3</v>
      </c>
      <c r="N43" s="198">
        <f t="shared" si="12"/>
        <v>9.9135493605579158E-3</v>
      </c>
      <c r="O43" s="331">
        <v>1618</v>
      </c>
      <c r="P43" s="331">
        <v>916</v>
      </c>
      <c r="Q43" s="332">
        <v>2.0422796606000002</v>
      </c>
      <c r="R43" s="333">
        <f t="shared" si="13"/>
        <v>8.5164699789784515E-4</v>
      </c>
      <c r="S43" s="332">
        <f t="shared" si="4"/>
        <v>1.7393013418178203E-3</v>
      </c>
      <c r="T43" s="332">
        <f t="shared" si="14"/>
        <v>9.0210157124349997E-4</v>
      </c>
      <c r="U43" s="331">
        <f t="shared" si="15"/>
        <v>164379.16548395384</v>
      </c>
      <c r="V43" s="333">
        <f t="shared" si="5"/>
        <v>1.7663755458515285</v>
      </c>
      <c r="W43" s="333">
        <f t="shared" si="16"/>
        <v>2.3472042716925653E-2</v>
      </c>
      <c r="X43" s="331">
        <f t="shared" si="17"/>
        <v>754769.86516903085</v>
      </c>
      <c r="Y43" s="26">
        <f t="shared" si="6"/>
        <v>919149.03065298474</v>
      </c>
      <c r="Z43" s="198">
        <f t="shared" si="18"/>
        <v>4.2875927430958234E-3</v>
      </c>
      <c r="AB43" s="30">
        <f t="shared" si="7"/>
        <v>72032.605544410137</v>
      </c>
      <c r="AC43" s="31">
        <f t="shared" si="8"/>
        <v>2125208.6732724654</v>
      </c>
      <c r="AD43" s="31">
        <f t="shared" si="19"/>
        <v>919149.03065298486</v>
      </c>
      <c r="AE43" s="31">
        <f t="shared" si="20"/>
        <v>3116390.3094698605</v>
      </c>
      <c r="AF43" s="334">
        <f t="shared" si="21"/>
        <v>3.6342888992780043E-3</v>
      </c>
    </row>
    <row r="44" spans="1:32" x14ac:dyDescent="0.2">
      <c r="A44" s="324" t="s">
        <v>320</v>
      </c>
      <c r="B44" s="23" t="s">
        <v>71</v>
      </c>
      <c r="C44" s="26">
        <v>56486259</v>
      </c>
      <c r="D44" s="26">
        <v>16891683.199999999</v>
      </c>
      <c r="E44" s="28">
        <f t="shared" si="0"/>
        <v>0.29904057197344225</v>
      </c>
      <c r="F44" s="29">
        <f t="shared" si="9"/>
        <v>5051298.6057221852</v>
      </c>
      <c r="G44" s="198">
        <f t="shared" si="1"/>
        <v>3.1720276872089655E-3</v>
      </c>
      <c r="H44" s="24">
        <v>67428</v>
      </c>
      <c r="I44" s="25">
        <f t="shared" si="2"/>
        <v>1.1656785563758786E-2</v>
      </c>
      <c r="J44" s="25">
        <f t="shared" si="10"/>
        <v>9.9082677291949667E-3</v>
      </c>
      <c r="K44" s="26">
        <v>1869</v>
      </c>
      <c r="L44" s="330">
        <f t="shared" si="3"/>
        <v>2.913193383668659E-2</v>
      </c>
      <c r="M44" s="27">
        <f t="shared" si="11"/>
        <v>4.3697900755029885E-3</v>
      </c>
      <c r="N44" s="198">
        <f t="shared" si="12"/>
        <v>1.4278057804697954E-2</v>
      </c>
      <c r="O44" s="331">
        <v>15090</v>
      </c>
      <c r="P44" s="331">
        <v>11157</v>
      </c>
      <c r="Q44" s="332">
        <v>1.7986407321</v>
      </c>
      <c r="R44" s="333">
        <f t="shared" si="13"/>
        <v>1.037317200387146E-2</v>
      </c>
      <c r="S44" s="332">
        <f t="shared" si="4"/>
        <v>1.8657609687242588E-2</v>
      </c>
      <c r="T44" s="332">
        <f t="shared" si="14"/>
        <v>9.6769079686436638E-3</v>
      </c>
      <c r="U44" s="331">
        <f t="shared" si="15"/>
        <v>1763307.0455225969</v>
      </c>
      <c r="V44" s="333">
        <f t="shared" si="5"/>
        <v>1.352514116698037</v>
      </c>
      <c r="W44" s="333">
        <f t="shared" si="16"/>
        <v>1.7972547908591634E-2</v>
      </c>
      <c r="X44" s="331">
        <f t="shared" si="17"/>
        <v>577927.44011708267</v>
      </c>
      <c r="Y44" s="26">
        <f t="shared" si="6"/>
        <v>2341234.4856396797</v>
      </c>
      <c r="Z44" s="198">
        <f t="shared" si="18"/>
        <v>1.0921253959635861E-2</v>
      </c>
      <c r="AB44" s="30">
        <f t="shared" si="7"/>
        <v>1360001.4500432184</v>
      </c>
      <c r="AC44" s="31">
        <f t="shared" si="8"/>
        <v>3060846.4416141282</v>
      </c>
      <c r="AD44" s="31">
        <f t="shared" si="19"/>
        <v>2341234.4856396797</v>
      </c>
      <c r="AE44" s="31">
        <f t="shared" si="20"/>
        <v>6762082.377297027</v>
      </c>
      <c r="AF44" s="334">
        <f t="shared" si="21"/>
        <v>7.885841784687939E-3</v>
      </c>
    </row>
    <row r="45" spans="1:32" x14ac:dyDescent="0.2">
      <c r="A45" s="324" t="s">
        <v>321</v>
      </c>
      <c r="B45" s="23" t="s">
        <v>72</v>
      </c>
      <c r="C45" s="26">
        <v>2430413136</v>
      </c>
      <c r="D45" s="26">
        <v>1205887491.6800001</v>
      </c>
      <c r="E45" s="28">
        <f t="shared" si="0"/>
        <v>0.49616564106654831</v>
      </c>
      <c r="F45" s="29">
        <f t="shared" si="9"/>
        <v>598319940.36353922</v>
      </c>
      <c r="G45" s="198">
        <f t="shared" si="1"/>
        <v>0.37572267347101768</v>
      </c>
      <c r="H45" s="24">
        <v>1142994</v>
      </c>
      <c r="I45" s="25">
        <f t="shared" si="2"/>
        <v>0.19759797055619194</v>
      </c>
      <c r="J45" s="25">
        <f t="shared" si="10"/>
        <v>0.16795827497276314</v>
      </c>
      <c r="K45" s="26">
        <v>324.39999999999998</v>
      </c>
      <c r="L45" s="330">
        <f t="shared" si="3"/>
        <v>5.0563934385345795E-3</v>
      </c>
      <c r="M45" s="27">
        <f t="shared" si="11"/>
        <v>7.584590157801869E-4</v>
      </c>
      <c r="N45" s="198">
        <f t="shared" si="12"/>
        <v>0.16871673398854334</v>
      </c>
      <c r="O45" s="331">
        <v>182930</v>
      </c>
      <c r="P45" s="331">
        <v>207064</v>
      </c>
      <c r="Q45" s="332">
        <v>1.9809358914999999</v>
      </c>
      <c r="R45" s="333">
        <f t="shared" si="13"/>
        <v>0.19251684931519586</v>
      </c>
      <c r="S45" s="332">
        <f t="shared" si="4"/>
        <v>0.38136353652696864</v>
      </c>
      <c r="T45" s="332">
        <f t="shared" si="14"/>
        <v>0.19779703335156221</v>
      </c>
      <c r="U45" s="331">
        <f t="shared" si="15"/>
        <v>36042184.510013796</v>
      </c>
      <c r="V45" s="333">
        <f t="shared" si="5"/>
        <v>0.8834466638334042</v>
      </c>
      <c r="W45" s="333">
        <f t="shared" si="16"/>
        <v>1.1739461565986884E-2</v>
      </c>
      <c r="X45" s="331">
        <f t="shared" si="17"/>
        <v>377495.55631677434</v>
      </c>
      <c r="Y45" s="26">
        <f t="shared" si="6"/>
        <v>36419680.066330567</v>
      </c>
      <c r="Z45" s="198">
        <f t="shared" si="18"/>
        <v>0.1698883975837259</v>
      </c>
      <c r="AB45" s="30">
        <f t="shared" si="7"/>
        <v>161090454.15814379</v>
      </c>
      <c r="AC45" s="31">
        <f t="shared" si="8"/>
        <v>36168505.684272572</v>
      </c>
      <c r="AD45" s="31">
        <f t="shared" si="19"/>
        <v>36419680.066330567</v>
      </c>
      <c r="AE45" s="31">
        <f t="shared" si="20"/>
        <v>233678639.9087469</v>
      </c>
      <c r="AF45" s="334">
        <f t="shared" si="21"/>
        <v>0.27251261962857615</v>
      </c>
    </row>
    <row r="46" spans="1:32" x14ac:dyDescent="0.2">
      <c r="A46" s="324" t="s">
        <v>322</v>
      </c>
      <c r="B46" s="23" t="s">
        <v>323</v>
      </c>
      <c r="C46" s="26">
        <v>1354101</v>
      </c>
      <c r="D46" s="26">
        <v>451420</v>
      </c>
      <c r="E46" s="28">
        <f t="shared" si="0"/>
        <v>0.33337247369287815</v>
      </c>
      <c r="F46" s="29">
        <f t="shared" si="9"/>
        <v>150491.00207443905</v>
      </c>
      <c r="G46" s="198">
        <f t="shared" si="1"/>
        <v>9.4502753156422046E-5</v>
      </c>
      <c r="H46" s="24">
        <v>906</v>
      </c>
      <c r="I46" s="25">
        <f t="shared" si="2"/>
        <v>1.5662703507097141E-4</v>
      </c>
      <c r="J46" s="25">
        <f t="shared" si="10"/>
        <v>1.331329798103257E-4</v>
      </c>
      <c r="K46" s="26">
        <v>1171.2</v>
      </c>
      <c r="L46" s="330">
        <f t="shared" si="3"/>
        <v>1.8255388394610668E-2</v>
      </c>
      <c r="M46" s="27">
        <f t="shared" si="11"/>
        <v>2.7383082591916001E-3</v>
      </c>
      <c r="N46" s="198">
        <f t="shared" si="12"/>
        <v>2.8714412390019256E-3</v>
      </c>
      <c r="O46" s="331">
        <v>133</v>
      </c>
      <c r="P46" s="331">
        <v>63</v>
      </c>
      <c r="Q46" s="332">
        <v>1.7977681072</v>
      </c>
      <c r="R46" s="333">
        <f t="shared" si="13"/>
        <v>5.8573974746249173E-5</v>
      </c>
      <c r="S46" s="332">
        <f t="shared" si="4"/>
        <v>1.0530242371074497E-4</v>
      </c>
      <c r="T46" s="332">
        <f t="shared" si="14"/>
        <v>5.4615884896592997E-5</v>
      </c>
      <c r="U46" s="331">
        <f t="shared" si="15"/>
        <v>9951.9986081992138</v>
      </c>
      <c r="V46" s="333">
        <f t="shared" si="5"/>
        <v>2.1111111111111112</v>
      </c>
      <c r="W46" s="333">
        <f t="shared" si="16"/>
        <v>2.8052975652065243E-2</v>
      </c>
      <c r="X46" s="331">
        <f t="shared" si="17"/>
        <v>902074.90271953121</v>
      </c>
      <c r="Y46" s="26">
        <f t="shared" si="6"/>
        <v>912026.90132773039</v>
      </c>
      <c r="Z46" s="198">
        <f t="shared" si="18"/>
        <v>4.2543698499718898E-3</v>
      </c>
      <c r="AB46" s="30">
        <f t="shared" si="7"/>
        <v>40517.893915010922</v>
      </c>
      <c r="AC46" s="31">
        <f t="shared" si="8"/>
        <v>615562.76203134726</v>
      </c>
      <c r="AD46" s="31">
        <f t="shared" si="19"/>
        <v>912026.90132773027</v>
      </c>
      <c r="AE46" s="31">
        <f t="shared" si="20"/>
        <v>1568107.5572740885</v>
      </c>
      <c r="AF46" s="334">
        <f t="shared" si="21"/>
        <v>1.8287041488216651E-3</v>
      </c>
    </row>
    <row r="47" spans="1:32" x14ac:dyDescent="0.2">
      <c r="A47" s="324" t="s">
        <v>324</v>
      </c>
      <c r="B47" s="23" t="s">
        <v>325</v>
      </c>
      <c r="C47" s="26">
        <v>81632998</v>
      </c>
      <c r="D47" s="26">
        <v>17252658</v>
      </c>
      <c r="E47" s="28">
        <f t="shared" si="0"/>
        <v>0.21134416746522039</v>
      </c>
      <c r="F47" s="29">
        <f t="shared" si="9"/>
        <v>3646248.6415721742</v>
      </c>
      <c r="G47" s="198">
        <f t="shared" si="1"/>
        <v>2.289708557797965E-3</v>
      </c>
      <c r="H47" s="24">
        <v>147624</v>
      </c>
      <c r="I47" s="25">
        <f t="shared" si="2"/>
        <v>2.5520871330372057E-2</v>
      </c>
      <c r="J47" s="25">
        <f t="shared" si="10"/>
        <v>2.1692740630816248E-2</v>
      </c>
      <c r="K47" s="26">
        <v>322.8</v>
      </c>
      <c r="L47" s="330">
        <f t="shared" si="3"/>
        <v>5.0314543833506857E-3</v>
      </c>
      <c r="M47" s="27">
        <f t="shared" si="11"/>
        <v>7.5471815750260279E-4</v>
      </c>
      <c r="N47" s="198">
        <f t="shared" si="12"/>
        <v>2.2447458788318851E-2</v>
      </c>
      <c r="O47" s="331">
        <v>19678</v>
      </c>
      <c r="P47" s="331">
        <v>32877</v>
      </c>
      <c r="Q47" s="332">
        <v>1.8363293522999999</v>
      </c>
      <c r="R47" s="333">
        <f t="shared" si="13"/>
        <v>3.0567247106864034E-2</v>
      </c>
      <c r="S47" s="332">
        <f t="shared" si="4"/>
        <v>5.6131533081341681E-2</v>
      </c>
      <c r="T47" s="332">
        <f t="shared" si="14"/>
        <v>2.9113036925540778E-2</v>
      </c>
      <c r="U47" s="331">
        <f t="shared" si="15"/>
        <v>5304920.0523254359</v>
      </c>
      <c r="V47" s="333">
        <f t="shared" si="5"/>
        <v>0.59853392949478357</v>
      </c>
      <c r="W47" s="333">
        <f t="shared" si="16"/>
        <v>7.953469461024678E-3</v>
      </c>
      <c r="X47" s="331">
        <f t="shared" si="17"/>
        <v>255752.73294790057</v>
      </c>
      <c r="Y47" s="26">
        <f t="shared" si="6"/>
        <v>5560672.7852733368</v>
      </c>
      <c r="Z47" s="198">
        <f t="shared" si="18"/>
        <v>2.5939101805863365E-2</v>
      </c>
      <c r="AB47" s="30">
        <f t="shared" si="7"/>
        <v>981708.63115056267</v>
      </c>
      <c r="AC47" s="31">
        <f t="shared" si="8"/>
        <v>4812154.7969149034</v>
      </c>
      <c r="AD47" s="31">
        <f t="shared" si="19"/>
        <v>5560672.7852733368</v>
      </c>
      <c r="AE47" s="31">
        <f t="shared" si="20"/>
        <v>11354536.213338803</v>
      </c>
      <c r="AF47" s="334">
        <f t="shared" si="21"/>
        <v>1.3241494427444538E-2</v>
      </c>
    </row>
    <row r="48" spans="1:32" x14ac:dyDescent="0.2">
      <c r="A48" s="324" t="s">
        <v>326</v>
      </c>
      <c r="B48" s="23" t="s">
        <v>327</v>
      </c>
      <c r="C48" s="26">
        <v>7103115</v>
      </c>
      <c r="D48" s="26">
        <v>1075933</v>
      </c>
      <c r="E48" s="28">
        <f t="shared" si="0"/>
        <v>0.15147340286620728</v>
      </c>
      <c r="F48" s="29">
        <f t="shared" si="9"/>
        <v>162975.232766047</v>
      </c>
      <c r="G48" s="198">
        <f t="shared" si="1"/>
        <v>1.0234238579315125E-4</v>
      </c>
      <c r="H48" s="24">
        <v>5389</v>
      </c>
      <c r="I48" s="25">
        <f t="shared" si="2"/>
        <v>9.3163696688461914E-4</v>
      </c>
      <c r="J48" s="25">
        <f t="shared" si="10"/>
        <v>7.918914218519263E-4</v>
      </c>
      <c r="K48" s="26">
        <v>1341</v>
      </c>
      <c r="L48" s="330">
        <f t="shared" si="3"/>
        <v>2.0902045626001453E-2</v>
      </c>
      <c r="M48" s="27">
        <f t="shared" si="11"/>
        <v>3.135306843900218E-3</v>
      </c>
      <c r="N48" s="198">
        <f t="shared" si="12"/>
        <v>3.927198265752144E-3</v>
      </c>
      <c r="O48" s="331">
        <v>1611</v>
      </c>
      <c r="P48" s="331">
        <v>1054</v>
      </c>
      <c r="Q48" s="332">
        <v>2.1403267704000002</v>
      </c>
      <c r="R48" s="333">
        <f t="shared" si="13"/>
        <v>9.7995189496105769E-4</v>
      </c>
      <c r="S48" s="332">
        <f t="shared" si="4"/>
        <v>2.0974172744893608E-3</v>
      </c>
      <c r="T48" s="332">
        <f t="shared" si="14"/>
        <v>1.0878410620281658E-3</v>
      </c>
      <c r="U48" s="331">
        <f t="shared" si="15"/>
        <v>198224.24841681198</v>
      </c>
      <c r="V48" s="333">
        <f t="shared" si="5"/>
        <v>1.5284629981024669</v>
      </c>
      <c r="W48" s="333">
        <f t="shared" si="16"/>
        <v>2.0310600917771596E-2</v>
      </c>
      <c r="X48" s="331">
        <f t="shared" si="17"/>
        <v>653110.157521746</v>
      </c>
      <c r="Y48" s="26">
        <f t="shared" si="6"/>
        <v>851334.40593855805</v>
      </c>
      <c r="Z48" s="198">
        <f t="shared" si="18"/>
        <v>3.9712550403896811E-3</v>
      </c>
      <c r="AB48" s="30">
        <f t="shared" si="7"/>
        <v>43879.123010441413</v>
      </c>
      <c r="AC48" s="31">
        <f t="shared" si="8"/>
        <v>841889.77252112434</v>
      </c>
      <c r="AD48" s="31">
        <f t="shared" si="19"/>
        <v>851334.40593855805</v>
      </c>
      <c r="AE48" s="31">
        <f t="shared" si="20"/>
        <v>1737103.3014701237</v>
      </c>
      <c r="AF48" s="334">
        <f t="shared" si="21"/>
        <v>2.0257845194320322E-3</v>
      </c>
    </row>
    <row r="49" spans="1:32" x14ac:dyDescent="0.2">
      <c r="A49" s="324" t="s">
        <v>328</v>
      </c>
      <c r="B49" s="23" t="s">
        <v>76</v>
      </c>
      <c r="C49" s="26">
        <v>939947</v>
      </c>
      <c r="D49" s="26">
        <v>222448</v>
      </c>
      <c r="E49" s="28">
        <f t="shared" si="0"/>
        <v>0.23666015211495967</v>
      </c>
      <c r="F49" s="29">
        <f t="shared" si="9"/>
        <v>52644.577517668549</v>
      </c>
      <c r="G49" s="198">
        <f t="shared" si="1"/>
        <v>3.3058837044061201E-5</v>
      </c>
      <c r="H49" s="24">
        <v>2377</v>
      </c>
      <c r="I49" s="25">
        <f t="shared" si="2"/>
        <v>4.1092987015860824E-4</v>
      </c>
      <c r="J49" s="25">
        <f t="shared" si="10"/>
        <v>3.4929038963481702E-4</v>
      </c>
      <c r="K49" s="26">
        <v>683.1</v>
      </c>
      <c r="L49" s="330">
        <f t="shared" si="3"/>
        <v>1.0647417872573894E-2</v>
      </c>
      <c r="M49" s="27">
        <f t="shared" si="11"/>
        <v>1.5971126808860842E-3</v>
      </c>
      <c r="N49" s="198">
        <f t="shared" si="12"/>
        <v>1.9464030705209012E-3</v>
      </c>
      <c r="O49" s="331">
        <v>1875</v>
      </c>
      <c r="P49" s="331">
        <v>790</v>
      </c>
      <c r="Q49" s="332">
        <v>2.1956719391999999</v>
      </c>
      <c r="R49" s="333">
        <f t="shared" si="13"/>
        <v>7.3449904840534679E-4</v>
      </c>
      <c r="S49" s="332">
        <f t="shared" si="4"/>
        <v>1.6127189499527224E-3</v>
      </c>
      <c r="T49" s="332">
        <f t="shared" si="14"/>
        <v>8.3644867266416574E-4</v>
      </c>
      <c r="U49" s="331">
        <f t="shared" si="15"/>
        <v>152416.02405499318</v>
      </c>
      <c r="V49" s="333">
        <f t="shared" si="5"/>
        <v>2.3734177215189876</v>
      </c>
      <c r="W49" s="333">
        <f t="shared" si="16"/>
        <v>3.1538571893977414E-2</v>
      </c>
      <c r="X49" s="331">
        <f t="shared" si="17"/>
        <v>1014158.160119393</v>
      </c>
      <c r="Y49" s="26">
        <f t="shared" si="6"/>
        <v>1166574.1841743863</v>
      </c>
      <c r="Z49" s="198">
        <f t="shared" si="18"/>
        <v>5.4417671558611531E-3</v>
      </c>
      <c r="AB49" s="30">
        <f t="shared" si="7"/>
        <v>14173.919886627975</v>
      </c>
      <c r="AC49" s="31">
        <f t="shared" si="8"/>
        <v>417258.49508680735</v>
      </c>
      <c r="AD49" s="31">
        <f t="shared" si="19"/>
        <v>1166574.1841743863</v>
      </c>
      <c r="AE49" s="31">
        <f t="shared" si="20"/>
        <v>1598006.5991478218</v>
      </c>
      <c r="AF49" s="334">
        <f t="shared" si="21"/>
        <v>1.8635719751175445E-3</v>
      </c>
    </row>
    <row r="50" spans="1:32" x14ac:dyDescent="0.2">
      <c r="A50" s="324" t="s">
        <v>329</v>
      </c>
      <c r="B50" s="23" t="s">
        <v>77</v>
      </c>
      <c r="C50" s="26">
        <v>19089007</v>
      </c>
      <c r="D50" s="26">
        <v>7881801</v>
      </c>
      <c r="E50" s="28">
        <f t="shared" si="0"/>
        <v>0.41289738119955638</v>
      </c>
      <c r="F50" s="29">
        <f t="shared" si="9"/>
        <v>3254374.9920360446</v>
      </c>
      <c r="G50" s="198">
        <f t="shared" si="1"/>
        <v>2.0436264780713579E-3</v>
      </c>
      <c r="H50" s="24">
        <v>34709</v>
      </c>
      <c r="I50" s="25">
        <f t="shared" si="2"/>
        <v>6.0004059164220159E-3</v>
      </c>
      <c r="J50" s="25">
        <f t="shared" si="10"/>
        <v>5.1003450289587131E-3</v>
      </c>
      <c r="K50" s="26">
        <v>1541.5</v>
      </c>
      <c r="L50" s="330">
        <f t="shared" si="3"/>
        <v>2.4027220978733214E-2</v>
      </c>
      <c r="M50" s="27">
        <f t="shared" si="11"/>
        <v>3.6040831468099818E-3</v>
      </c>
      <c r="N50" s="198">
        <f t="shared" si="12"/>
        <v>8.7044281757686949E-3</v>
      </c>
      <c r="O50" s="331">
        <v>9838</v>
      </c>
      <c r="P50" s="331">
        <v>7575</v>
      </c>
      <c r="Q50" s="332">
        <v>1.6303971907999999</v>
      </c>
      <c r="R50" s="333">
        <f t="shared" si="13"/>
        <v>7.0428231540132936E-3</v>
      </c>
      <c r="S50" s="332">
        <f t="shared" si="4"/>
        <v>1.1482599085604469E-2</v>
      </c>
      <c r="T50" s="332">
        <f t="shared" si="14"/>
        <v>5.9555353796581761E-3</v>
      </c>
      <c r="U50" s="331">
        <f t="shared" si="15"/>
        <v>1085205.8869257036</v>
      </c>
      <c r="V50" s="333">
        <f t="shared" si="5"/>
        <v>1.2987458745874587</v>
      </c>
      <c r="W50" s="333">
        <f t="shared" si="16"/>
        <v>1.7258061978010494E-2</v>
      </c>
      <c r="X50" s="331">
        <f t="shared" si="17"/>
        <v>554952.34348857193</v>
      </c>
      <c r="Y50" s="26">
        <f t="shared" si="6"/>
        <v>1640158.2304142755</v>
      </c>
      <c r="Z50" s="198">
        <f t="shared" si="18"/>
        <v>7.6509143694110235E-3</v>
      </c>
      <c r="AB50" s="30">
        <f t="shared" si="7"/>
        <v>876201.36001059634</v>
      </c>
      <c r="AC50" s="31">
        <f t="shared" si="8"/>
        <v>1866004.3524491799</v>
      </c>
      <c r="AD50" s="31">
        <f t="shared" si="19"/>
        <v>1640158.2304142755</v>
      </c>
      <c r="AE50" s="31">
        <f t="shared" si="20"/>
        <v>4382363.9428740516</v>
      </c>
      <c r="AF50" s="334">
        <f t="shared" si="21"/>
        <v>5.110648875330609E-3</v>
      </c>
    </row>
    <row r="51" spans="1:32" x14ac:dyDescent="0.2">
      <c r="A51" s="324" t="s">
        <v>330</v>
      </c>
      <c r="B51" s="23" t="s">
        <v>78</v>
      </c>
      <c r="C51" s="26">
        <v>119215481</v>
      </c>
      <c r="D51" s="26">
        <v>19038713.890000001</v>
      </c>
      <c r="E51" s="28">
        <f t="shared" si="0"/>
        <v>0.15970001320549973</v>
      </c>
      <c r="F51" s="29">
        <f t="shared" si="9"/>
        <v>3040482.8596487311</v>
      </c>
      <c r="G51" s="198">
        <f t="shared" si="1"/>
        <v>1.9093101727077942E-3</v>
      </c>
      <c r="H51" s="24">
        <v>86766</v>
      </c>
      <c r="I51" s="25">
        <f t="shared" si="2"/>
        <v>1.4999891087161044E-2</v>
      </c>
      <c r="J51" s="25">
        <f t="shared" si="10"/>
        <v>1.2749907424086887E-2</v>
      </c>
      <c r="K51" s="26">
        <v>1667.4</v>
      </c>
      <c r="L51" s="330">
        <f t="shared" si="3"/>
        <v>2.5989612883515902E-2</v>
      </c>
      <c r="M51" s="27">
        <f t="shared" si="11"/>
        <v>3.8984419325273851E-3</v>
      </c>
      <c r="N51" s="198">
        <f t="shared" si="12"/>
        <v>1.6648349356614273E-2</v>
      </c>
      <c r="O51" s="331">
        <v>13606</v>
      </c>
      <c r="P51" s="331">
        <v>22970</v>
      </c>
      <c r="Q51" s="332">
        <v>1.9100372027999999</v>
      </c>
      <c r="R51" s="333">
        <f t="shared" si="13"/>
        <v>2.1356257141608628E-2</v>
      </c>
      <c r="S51" s="332">
        <f t="shared" si="4"/>
        <v>4.0791245653035664E-2</v>
      </c>
      <c r="T51" s="332">
        <f t="shared" si="14"/>
        <v>2.1156682808123412E-2</v>
      </c>
      <c r="U51" s="331">
        <f t="shared" si="15"/>
        <v>3855128.9292337522</v>
      </c>
      <c r="V51" s="333">
        <f t="shared" si="5"/>
        <v>0.59233783195472356</v>
      </c>
      <c r="W51" s="333">
        <f t="shared" si="16"/>
        <v>7.8711341578214088E-3</v>
      </c>
      <c r="X51" s="331">
        <f t="shared" si="17"/>
        <v>253105.14890731042</v>
      </c>
      <c r="Y51" s="26">
        <f t="shared" si="6"/>
        <v>4108234.0781410625</v>
      </c>
      <c r="Z51" s="198">
        <f t="shared" si="18"/>
        <v>1.9163850510578111E-2</v>
      </c>
      <c r="AB51" s="30">
        <f t="shared" si="7"/>
        <v>818613.47362628044</v>
      </c>
      <c r="AC51" s="31">
        <f t="shared" si="8"/>
        <v>3568975.6676972387</v>
      </c>
      <c r="AD51" s="31">
        <f t="shared" si="19"/>
        <v>4108234.0781410625</v>
      </c>
      <c r="AE51" s="31">
        <f t="shared" si="20"/>
        <v>8495823.2194645815</v>
      </c>
      <c r="AF51" s="334">
        <f t="shared" si="21"/>
        <v>9.9077050531519942E-3</v>
      </c>
    </row>
    <row r="52" spans="1:32" x14ac:dyDescent="0.2">
      <c r="A52" s="324" t="s">
        <v>331</v>
      </c>
      <c r="B52" s="23" t="s">
        <v>332</v>
      </c>
      <c r="C52" s="26">
        <v>642295900</v>
      </c>
      <c r="D52" s="26">
        <v>306694612.58999997</v>
      </c>
      <c r="E52" s="28">
        <f t="shared" si="0"/>
        <v>0.47749738491246785</v>
      </c>
      <c r="F52" s="29">
        <f t="shared" si="9"/>
        <v>146445875.47846743</v>
      </c>
      <c r="G52" s="198">
        <f t="shared" si="1"/>
        <v>9.1962564075904835E-2</v>
      </c>
      <c r="H52" s="24">
        <v>412199</v>
      </c>
      <c r="I52" s="25">
        <f t="shared" si="2"/>
        <v>7.125994175410523E-2</v>
      </c>
      <c r="J52" s="25">
        <f t="shared" si="10"/>
        <v>6.0570950490989442E-2</v>
      </c>
      <c r="K52" s="26">
        <v>60.1</v>
      </c>
      <c r="L52" s="330">
        <f t="shared" si="3"/>
        <v>9.3677326034503157E-4</v>
      </c>
      <c r="M52" s="27">
        <f t="shared" si="11"/>
        <v>1.4051598905175474E-4</v>
      </c>
      <c r="N52" s="198">
        <f t="shared" si="12"/>
        <v>6.07114664800412E-2</v>
      </c>
      <c r="O52" s="331">
        <v>47668</v>
      </c>
      <c r="P52" s="331">
        <v>40796</v>
      </c>
      <c r="Q52" s="332">
        <v>1.7340616191</v>
      </c>
      <c r="R52" s="333">
        <f t="shared" si="13"/>
        <v>3.7929902757904463E-2</v>
      </c>
      <c r="S52" s="332">
        <f t="shared" si="4"/>
        <v>6.5772788588677369E-2</v>
      </c>
      <c r="T52" s="332">
        <f t="shared" si="14"/>
        <v>3.4113545769418024E-2</v>
      </c>
      <c r="U52" s="331">
        <f t="shared" si="15"/>
        <v>6216102.8913250593</v>
      </c>
      <c r="V52" s="333">
        <f t="shared" si="5"/>
        <v>1.1684478870477497</v>
      </c>
      <c r="W52" s="333">
        <f t="shared" si="16"/>
        <v>1.5526629533395704E-2</v>
      </c>
      <c r="X52" s="331">
        <f t="shared" si="17"/>
        <v>499276.19086173497</v>
      </c>
      <c r="Y52" s="26">
        <f t="shared" si="6"/>
        <v>6715379.0821867939</v>
      </c>
      <c r="Z52" s="198">
        <f t="shared" si="18"/>
        <v>3.1325508334014679E-2</v>
      </c>
      <c r="AB52" s="30">
        <f t="shared" si="7"/>
        <v>39428792.187804036</v>
      </c>
      <c r="AC52" s="31">
        <f t="shared" si="8"/>
        <v>13014968.75012411</v>
      </c>
      <c r="AD52" s="31">
        <f t="shared" si="19"/>
        <v>6715379.0821867939</v>
      </c>
      <c r="AE52" s="31">
        <f t="shared" si="20"/>
        <v>59159140.020114943</v>
      </c>
      <c r="AF52" s="334">
        <f t="shared" si="21"/>
        <v>6.8990525741466399E-2</v>
      </c>
    </row>
    <row r="53" spans="1:32" x14ac:dyDescent="0.2">
      <c r="A53" s="324" t="s">
        <v>333</v>
      </c>
      <c r="B53" s="23" t="s">
        <v>334</v>
      </c>
      <c r="C53" s="26">
        <v>1119704293</v>
      </c>
      <c r="D53" s="26">
        <v>671271036.40999997</v>
      </c>
      <c r="E53" s="28">
        <f t="shared" si="0"/>
        <v>0.5995074240641497</v>
      </c>
      <c r="F53" s="29">
        <f t="shared" si="9"/>
        <v>402431969.88703114</v>
      </c>
      <c r="G53" s="198">
        <f t="shared" si="1"/>
        <v>0.25271231228612001</v>
      </c>
      <c r="H53" s="24">
        <v>132169</v>
      </c>
      <c r="I53" s="25">
        <f t="shared" si="2"/>
        <v>2.2849049225491413E-2</v>
      </c>
      <c r="J53" s="25">
        <f t="shared" si="10"/>
        <v>1.9421691841667702E-2</v>
      </c>
      <c r="K53" s="26">
        <v>70.8</v>
      </c>
      <c r="L53" s="330">
        <f t="shared" si="3"/>
        <v>1.103553191887325E-3</v>
      </c>
      <c r="M53" s="27">
        <f t="shared" si="11"/>
        <v>1.6553297878309873E-4</v>
      </c>
      <c r="N53" s="198">
        <f t="shared" si="12"/>
        <v>1.9587224820450801E-2</v>
      </c>
      <c r="O53" s="331">
        <v>4761</v>
      </c>
      <c r="P53" s="331">
        <v>6438</v>
      </c>
      <c r="Q53" s="332">
        <v>1.903799258</v>
      </c>
      <c r="R53" s="333">
        <f t="shared" si="13"/>
        <v>5.9857023716881298E-3</v>
      </c>
      <c r="S53" s="332">
        <f t="shared" si="4"/>
        <v>1.1395575733828702E-2</v>
      </c>
      <c r="T53" s="332">
        <f t="shared" si="14"/>
        <v>5.91040007131089E-3</v>
      </c>
      <c r="U53" s="331">
        <f t="shared" si="15"/>
        <v>1076981.4202398062</v>
      </c>
      <c r="V53" s="333">
        <f t="shared" si="5"/>
        <v>0.73951537744641194</v>
      </c>
      <c r="W53" s="333">
        <f t="shared" si="16"/>
        <v>9.8268664158151723E-3</v>
      </c>
      <c r="X53" s="331">
        <f t="shared" si="17"/>
        <v>315993.91365926975</v>
      </c>
      <c r="Y53" s="26">
        <f t="shared" si="6"/>
        <v>1392975.3338990759</v>
      </c>
      <c r="Z53" s="198">
        <f t="shared" si="18"/>
        <v>6.4978700229865322E-3</v>
      </c>
      <c r="AB53" s="30">
        <f t="shared" si="7"/>
        <v>108349972.01909871</v>
      </c>
      <c r="AC53" s="31">
        <f t="shared" si="8"/>
        <v>4198994.5840565292</v>
      </c>
      <c r="AD53" s="31">
        <f t="shared" si="19"/>
        <v>1392975.3338990759</v>
      </c>
      <c r="AE53" s="31">
        <f t="shared" si="20"/>
        <v>113941941.93705432</v>
      </c>
      <c r="AF53" s="334">
        <f t="shared" si="21"/>
        <v>0.13287742985391934</v>
      </c>
    </row>
    <row r="54" spans="1:32" x14ac:dyDescent="0.2">
      <c r="A54" s="324" t="s">
        <v>335</v>
      </c>
      <c r="B54" s="23" t="s">
        <v>81</v>
      </c>
      <c r="C54" s="26">
        <v>274755070</v>
      </c>
      <c r="D54" s="26">
        <v>112141719.38</v>
      </c>
      <c r="E54" s="28">
        <f t="shared" si="0"/>
        <v>0.40815159254386096</v>
      </c>
      <c r="F54" s="29">
        <f t="shared" si="9"/>
        <v>45770821.355553754</v>
      </c>
      <c r="G54" s="198">
        <f t="shared" si="1"/>
        <v>2.8742373781198108E-2</v>
      </c>
      <c r="H54" s="24">
        <v>306322</v>
      </c>
      <c r="I54" s="25">
        <f t="shared" si="2"/>
        <v>5.2956188341070756E-2</v>
      </c>
      <c r="J54" s="25">
        <f t="shared" si="10"/>
        <v>4.5012760089910141E-2</v>
      </c>
      <c r="K54" s="26">
        <v>915.8</v>
      </c>
      <c r="L54" s="330">
        <f t="shared" si="3"/>
        <v>1.4274491710881529E-2</v>
      </c>
      <c r="M54" s="27">
        <f t="shared" si="11"/>
        <v>2.1411737566322292E-3</v>
      </c>
      <c r="N54" s="198">
        <f t="shared" si="12"/>
        <v>4.7153933846542373E-2</v>
      </c>
      <c r="O54" s="331">
        <v>43432</v>
      </c>
      <c r="P54" s="331">
        <v>47092</v>
      </c>
      <c r="Q54" s="332">
        <v>1.8493369051999999</v>
      </c>
      <c r="R54" s="333">
        <f t="shared" si="13"/>
        <v>4.378358125000581E-2</v>
      </c>
      <c r="S54" s="332">
        <f t="shared" si="4"/>
        <v>8.0970592647458484E-2</v>
      </c>
      <c r="T54" s="332">
        <f t="shared" si="14"/>
        <v>4.1995999827981793E-2</v>
      </c>
      <c r="U54" s="331">
        <f t="shared" si="15"/>
        <v>7652428.0917415125</v>
      </c>
      <c r="V54" s="333">
        <f t="shared" si="5"/>
        <v>0.92227979274611394</v>
      </c>
      <c r="W54" s="333">
        <f t="shared" si="16"/>
        <v>1.2255485954351926E-2</v>
      </c>
      <c r="X54" s="331">
        <f t="shared" si="17"/>
        <v>394088.89941551373</v>
      </c>
      <c r="Y54" s="26">
        <f t="shared" si="6"/>
        <v>8046516.991157026</v>
      </c>
      <c r="Z54" s="198">
        <f t="shared" si="18"/>
        <v>3.7534922746937316E-2</v>
      </c>
      <c r="AB54" s="30">
        <f t="shared" si="7"/>
        <v>12323243.639310163</v>
      </c>
      <c r="AC54" s="31">
        <f t="shared" si="8"/>
        <v>10108584.27641381</v>
      </c>
      <c r="AD54" s="31">
        <f t="shared" si="19"/>
        <v>8046516.991157026</v>
      </c>
      <c r="AE54" s="31">
        <f t="shared" si="20"/>
        <v>30478344.906880997</v>
      </c>
      <c r="AF54" s="334">
        <f t="shared" si="21"/>
        <v>3.5543401038968983E-2</v>
      </c>
    </row>
    <row r="55" spans="1:32" x14ac:dyDescent="0.2">
      <c r="A55" s="324" t="s">
        <v>336</v>
      </c>
      <c r="B55" s="23" t="s">
        <v>82</v>
      </c>
      <c r="C55" s="26">
        <v>175563518</v>
      </c>
      <c r="D55" s="26">
        <v>85362095.170000002</v>
      </c>
      <c r="E55" s="28">
        <f t="shared" si="0"/>
        <v>0.48621772987027978</v>
      </c>
      <c r="F55" s="29">
        <f t="shared" si="9"/>
        <v>41504564.130528174</v>
      </c>
      <c r="G55" s="198">
        <f t="shared" si="1"/>
        <v>2.606332288858083E-2</v>
      </c>
      <c r="H55" s="24">
        <v>46784</v>
      </c>
      <c r="I55" s="25">
        <f t="shared" si="2"/>
        <v>8.0879019964242016E-3</v>
      </c>
      <c r="J55" s="25">
        <f t="shared" si="10"/>
        <v>6.8747166969605712E-3</v>
      </c>
      <c r="K55" s="26">
        <v>739.2</v>
      </c>
      <c r="L55" s="330">
        <f t="shared" si="3"/>
        <v>1.1521843494959192E-2</v>
      </c>
      <c r="M55" s="27">
        <f t="shared" si="11"/>
        <v>1.7282765242438787E-3</v>
      </c>
      <c r="N55" s="198">
        <f t="shared" si="12"/>
        <v>8.6029932212044503E-3</v>
      </c>
      <c r="O55" s="331">
        <v>7735</v>
      </c>
      <c r="P55" s="331">
        <v>5334</v>
      </c>
      <c r="Q55" s="332">
        <v>2.0438860060000001</v>
      </c>
      <c r="R55" s="333">
        <f t="shared" si="13"/>
        <v>4.9592631951824303E-3</v>
      </c>
      <c r="S55" s="332">
        <f t="shared" si="4"/>
        <v>1.0136168644704216E-2</v>
      </c>
      <c r="T55" s="332">
        <f t="shared" si="14"/>
        <v>5.2571992218554417E-3</v>
      </c>
      <c r="U55" s="331">
        <f t="shared" si="15"/>
        <v>957956.45237627754</v>
      </c>
      <c r="V55" s="333">
        <f t="shared" si="5"/>
        <v>1.4501312335958005</v>
      </c>
      <c r="W55" s="333">
        <f t="shared" si="16"/>
        <v>1.9269708720803205E-2</v>
      </c>
      <c r="X55" s="331">
        <f t="shared" si="17"/>
        <v>619639.10122570361</v>
      </c>
      <c r="Y55" s="26">
        <f t="shared" si="6"/>
        <v>1577595.5536019811</v>
      </c>
      <c r="Z55" s="198">
        <f t="shared" si="18"/>
        <v>7.3590756466976066E-3</v>
      </c>
      <c r="AB55" s="30">
        <f t="shared" si="7"/>
        <v>11174605.147473741</v>
      </c>
      <c r="AC55" s="31">
        <f t="shared" si="8"/>
        <v>1844259.3207382772</v>
      </c>
      <c r="AD55" s="31">
        <f t="shared" si="19"/>
        <v>1577595.5536019811</v>
      </c>
      <c r="AE55" s="31">
        <f t="shared" si="20"/>
        <v>14596460.021814</v>
      </c>
      <c r="AF55" s="334">
        <f t="shared" si="21"/>
        <v>1.7022178661265933E-2</v>
      </c>
    </row>
    <row r="56" spans="1:32" x14ac:dyDescent="0.2">
      <c r="A56" s="324" t="s">
        <v>337</v>
      </c>
      <c r="B56" s="23" t="s">
        <v>83</v>
      </c>
      <c r="C56" s="26">
        <v>4524382</v>
      </c>
      <c r="D56" s="26">
        <v>1456869</v>
      </c>
      <c r="E56" s="28">
        <f t="shared" si="0"/>
        <v>0.32200397755980814</v>
      </c>
      <c r="F56" s="29">
        <f t="shared" si="9"/>
        <v>469117.61278358015</v>
      </c>
      <c r="G56" s="198">
        <f t="shared" si="1"/>
        <v>2.9458841625818778E-4</v>
      </c>
      <c r="H56" s="24">
        <v>1552</v>
      </c>
      <c r="I56" s="25">
        <f t="shared" si="2"/>
        <v>2.6830591438206137E-4</v>
      </c>
      <c r="J56" s="25">
        <f t="shared" si="10"/>
        <v>2.2806002722475217E-4</v>
      </c>
      <c r="K56" s="26">
        <v>1764.9</v>
      </c>
      <c r="L56" s="330">
        <f t="shared" si="3"/>
        <v>2.7509336558784465E-2</v>
      </c>
      <c r="M56" s="27">
        <f t="shared" si="11"/>
        <v>4.1264004838176696E-3</v>
      </c>
      <c r="N56" s="198">
        <f t="shared" si="12"/>
        <v>4.354460511042422E-3</v>
      </c>
      <c r="O56" s="331">
        <v>549</v>
      </c>
      <c r="P56" s="331">
        <v>170</v>
      </c>
      <c r="Q56" s="332">
        <v>2.1071899398</v>
      </c>
      <c r="R56" s="333">
        <f t="shared" si="13"/>
        <v>1.5805675725178347E-4</v>
      </c>
      <c r="S56" s="332">
        <f t="shared" si="4"/>
        <v>3.3305560879836883E-4</v>
      </c>
      <c r="T56" s="332">
        <f t="shared" si="14"/>
        <v>1.7274176750444833E-4</v>
      </c>
      <c r="U56" s="331">
        <f t="shared" si="15"/>
        <v>31476.663484205179</v>
      </c>
      <c r="V56" s="333">
        <f t="shared" si="5"/>
        <v>3.2294117647058824</v>
      </c>
      <c r="W56" s="333">
        <f t="shared" si="16"/>
        <v>4.2913236129057078E-2</v>
      </c>
      <c r="X56" s="331">
        <f t="shared" si="17"/>
        <v>1379923.249020806</v>
      </c>
      <c r="Y56" s="26">
        <f t="shared" si="6"/>
        <v>1411399.9125050113</v>
      </c>
      <c r="Z56" s="198">
        <f t="shared" si="18"/>
        <v>6.5838159217373425E-3</v>
      </c>
      <c r="AB56" s="30">
        <f t="shared" si="7"/>
        <v>126304.28003281087</v>
      </c>
      <c r="AC56" s="31">
        <f t="shared" si="8"/>
        <v>933483.75126958592</v>
      </c>
      <c r="AD56" s="31">
        <f t="shared" si="19"/>
        <v>1411399.9125050113</v>
      </c>
      <c r="AE56" s="31">
        <f t="shared" si="20"/>
        <v>2471187.9438074082</v>
      </c>
      <c r="AF56" s="334">
        <f t="shared" si="21"/>
        <v>2.8818633163240357E-3</v>
      </c>
    </row>
    <row r="57" spans="1:32" x14ac:dyDescent="0.2">
      <c r="A57" s="324" t="s">
        <v>338</v>
      </c>
      <c r="B57" s="23" t="s">
        <v>84</v>
      </c>
      <c r="C57" s="26">
        <v>2896776</v>
      </c>
      <c r="D57" s="26">
        <v>668168</v>
      </c>
      <c r="E57" s="28">
        <f t="shared" si="0"/>
        <v>0.23065918800763333</v>
      </c>
      <c r="F57" s="29">
        <f t="shared" si="9"/>
        <v>154119.08833268433</v>
      </c>
      <c r="G57" s="198">
        <f t="shared" si="1"/>
        <v>9.6781056412875653E-5</v>
      </c>
      <c r="H57" s="24">
        <v>3573</v>
      </c>
      <c r="I57" s="25">
        <f t="shared" si="2"/>
        <v>6.1769138665406279E-4</v>
      </c>
      <c r="J57" s="25">
        <f t="shared" si="10"/>
        <v>5.2503767865595338E-4</v>
      </c>
      <c r="K57" s="26">
        <v>879.3</v>
      </c>
      <c r="L57" s="330">
        <f t="shared" si="3"/>
        <v>1.3705569514498939E-2</v>
      </c>
      <c r="M57" s="27">
        <f t="shared" si="11"/>
        <v>2.0558354271748409E-3</v>
      </c>
      <c r="N57" s="198">
        <f t="shared" si="12"/>
        <v>2.5808731058307942E-3</v>
      </c>
      <c r="O57" s="331">
        <v>1377</v>
      </c>
      <c r="P57" s="331">
        <v>417</v>
      </c>
      <c r="Q57" s="332">
        <v>1.7545098130000001</v>
      </c>
      <c r="R57" s="333">
        <f t="shared" si="13"/>
        <v>3.8770392808231595E-4</v>
      </c>
      <c r="S57" s="332">
        <f t="shared" si="4"/>
        <v>6.8023034635906966E-4</v>
      </c>
      <c r="T57" s="332">
        <f t="shared" si="14"/>
        <v>3.5280652610587192E-4</v>
      </c>
      <c r="U57" s="331">
        <f t="shared" si="15"/>
        <v>64287.70793363572</v>
      </c>
      <c r="V57" s="333">
        <f t="shared" si="5"/>
        <v>3.3021582733812949</v>
      </c>
      <c r="W57" s="333">
        <f t="shared" si="16"/>
        <v>4.3879910041151653E-2</v>
      </c>
      <c r="X57" s="331">
        <f t="shared" si="17"/>
        <v>1411007.7331065442</v>
      </c>
      <c r="Y57" s="26">
        <f t="shared" si="6"/>
        <v>1475295.4410401799</v>
      </c>
      <c r="Z57" s="198">
        <f t="shared" si="18"/>
        <v>6.8818720533627385E-3</v>
      </c>
      <c r="AB57" s="30">
        <f t="shared" si="7"/>
        <v>41494.712542701222</v>
      </c>
      <c r="AC57" s="31">
        <f t="shared" si="8"/>
        <v>553272.46676649118</v>
      </c>
      <c r="AD57" s="31">
        <f t="shared" si="19"/>
        <v>1475295.4410401799</v>
      </c>
      <c r="AE57" s="31">
        <f t="shared" si="20"/>
        <v>2070062.6203493723</v>
      </c>
      <c r="AF57" s="334">
        <f t="shared" si="21"/>
        <v>2.4140768180048212E-3</v>
      </c>
    </row>
    <row r="58" spans="1:32" ht="13.5" thickBot="1" x14ac:dyDescent="0.25">
      <c r="B58" s="32" t="s">
        <v>85</v>
      </c>
      <c r="C58" s="37">
        <f>SUM(C7:C57)</f>
        <v>7728371151</v>
      </c>
      <c r="D58" s="37">
        <f>SUM(D7:D57)</f>
        <v>3390132264.2400002</v>
      </c>
      <c r="E58" s="38">
        <f t="shared" si="0"/>
        <v>0.43866064375044145</v>
      </c>
      <c r="F58" s="39">
        <f t="shared" ref="F58:K58" si="22">SUM(F7:F57)</f>
        <v>1592450982.0930254</v>
      </c>
      <c r="G58" s="199">
        <f t="shared" si="22"/>
        <v>0.99999999999999989</v>
      </c>
      <c r="H58" s="33">
        <f t="shared" si="22"/>
        <v>5784442</v>
      </c>
      <c r="I58" s="34">
        <f t="shared" si="22"/>
        <v>1.0000000000000002</v>
      </c>
      <c r="J58" s="34">
        <f t="shared" si="22"/>
        <v>0.8500000000000002</v>
      </c>
      <c r="K58" s="35">
        <f t="shared" si="22"/>
        <v>64156.400000000016</v>
      </c>
      <c r="L58" s="335">
        <f t="shared" si="3"/>
        <v>1</v>
      </c>
      <c r="M58" s="36">
        <f>SUM(M7:M57)</f>
        <v>0.14999999999999997</v>
      </c>
      <c r="N58" s="199">
        <f>SUM(N7:N57)</f>
        <v>0.99999999999999989</v>
      </c>
      <c r="O58" s="336">
        <f>SUM(O7:O57)</f>
        <v>964355</v>
      </c>
      <c r="P58" s="337">
        <f t="shared" ref="P58:Y58" si="23">SUM(P7:P57)</f>
        <v>1075563</v>
      </c>
      <c r="Q58" s="338">
        <f t="shared" si="23"/>
        <v>98.366423307599987</v>
      </c>
      <c r="R58" s="338">
        <f>SUM(R7:R57)</f>
        <v>0.99999999999999989</v>
      </c>
      <c r="S58" s="338">
        <f t="shared" si="23"/>
        <v>1.9280548856824229</v>
      </c>
      <c r="T58" s="338">
        <f t="shared" si="23"/>
        <v>1</v>
      </c>
      <c r="U58" s="337">
        <f t="shared" si="23"/>
        <v>182218023.69478831</v>
      </c>
      <c r="V58" s="338">
        <f>SUM(V7:V57)</f>
        <v>75.254444922162563</v>
      </c>
      <c r="W58" s="338">
        <f t="shared" si="23"/>
        <v>1</v>
      </c>
      <c r="X58" s="339">
        <f t="shared" si="23"/>
        <v>32156121.82849206</v>
      </c>
      <c r="Y58" s="336">
        <f t="shared" si="23"/>
        <v>214374145.52328035</v>
      </c>
      <c r="Z58" s="199">
        <f>SUM(Z7:Z57)</f>
        <v>0.99999999999999989</v>
      </c>
      <c r="AB58" s="40">
        <f>SUM(AB7:AB57)</f>
        <v>428748291.04656065</v>
      </c>
      <c r="AC58" s="41">
        <f>SUM(AC7:AC57)</f>
        <v>214374145.52328035</v>
      </c>
      <c r="AD58" s="41">
        <f>SUM(AD7:AD57)</f>
        <v>214374145.52328035</v>
      </c>
      <c r="AE58" s="41">
        <f>SUM(AE7:AE57)</f>
        <v>857496582.09312129</v>
      </c>
      <c r="AF58" s="340">
        <f>SUM(AF7:AF57)</f>
        <v>1</v>
      </c>
    </row>
    <row r="59" spans="1:32" ht="13.5" thickTop="1" x14ac:dyDescent="0.2">
      <c r="L59" s="341"/>
      <c r="S59" s="44"/>
    </row>
    <row r="60" spans="1:32" ht="86.45" customHeight="1" x14ac:dyDescent="0.2">
      <c r="C60" s="354" t="s">
        <v>339</v>
      </c>
      <c r="D60" s="354"/>
      <c r="E60" s="354"/>
      <c r="F60" s="354"/>
      <c r="G60" s="354"/>
      <c r="L60" s="341"/>
      <c r="S60" s="44"/>
    </row>
    <row r="61" spans="1:32" s="4" customFormat="1" x14ac:dyDescent="0.2">
      <c r="J61" s="45"/>
      <c r="M61" s="45"/>
      <c r="N61" s="46"/>
      <c r="S61" s="47"/>
      <c r="T61" s="47"/>
      <c r="Y61" s="45"/>
    </row>
    <row r="62" spans="1:32" x14ac:dyDescent="0.2">
      <c r="S62" s="44"/>
    </row>
    <row r="63" spans="1:32" x14ac:dyDescent="0.2">
      <c r="S63" s="44"/>
    </row>
    <row r="64" spans="1:32" x14ac:dyDescent="0.2">
      <c r="S64" s="44"/>
    </row>
    <row r="65" spans="10:27" x14ac:dyDescent="0.2">
      <c r="J65" s="2"/>
      <c r="M65" s="2"/>
      <c r="N65" s="2"/>
      <c r="S65" s="44"/>
      <c r="Y65" s="2"/>
      <c r="AA65" s="2"/>
    </row>
    <row r="66" spans="10:27" x14ac:dyDescent="0.2">
      <c r="J66" s="2"/>
      <c r="M66" s="2"/>
      <c r="N66" s="2"/>
      <c r="S66" s="44"/>
      <c r="Y66" s="2"/>
      <c r="AA66" s="2"/>
    </row>
    <row r="67" spans="10:27" x14ac:dyDescent="0.2">
      <c r="J67" s="2"/>
      <c r="M67" s="2"/>
      <c r="N67" s="2"/>
      <c r="S67" s="44"/>
      <c r="Y67" s="2"/>
      <c r="AA67" s="2"/>
    </row>
    <row r="68" spans="10:27" x14ac:dyDescent="0.2">
      <c r="J68" s="2"/>
      <c r="M68" s="2"/>
      <c r="N68" s="2"/>
      <c r="S68" s="44"/>
      <c r="Y68" s="2"/>
      <c r="AA68" s="2"/>
    </row>
    <row r="69" spans="10:27" x14ac:dyDescent="0.2">
      <c r="J69" s="2"/>
      <c r="M69" s="2"/>
      <c r="N69" s="2"/>
      <c r="S69" s="44"/>
      <c r="Y69" s="2"/>
      <c r="AA69" s="2"/>
    </row>
    <row r="70" spans="10:27" x14ac:dyDescent="0.2">
      <c r="J70" s="2"/>
      <c r="M70" s="2"/>
      <c r="N70" s="2"/>
      <c r="S70" s="44"/>
      <c r="Y70" s="2"/>
      <c r="AA70" s="2"/>
    </row>
    <row r="71" spans="10:27" x14ac:dyDescent="0.2">
      <c r="J71" s="2"/>
      <c r="M71" s="2"/>
      <c r="N71" s="2"/>
      <c r="S71" s="44"/>
      <c r="Y71" s="2"/>
      <c r="AA71" s="2"/>
    </row>
    <row r="72" spans="10:27" x14ac:dyDescent="0.2">
      <c r="J72" s="2"/>
      <c r="M72" s="2"/>
      <c r="N72" s="2"/>
      <c r="S72" s="44"/>
      <c r="Y72" s="2"/>
      <c r="AA72" s="2"/>
    </row>
    <row r="73" spans="10:27" x14ac:dyDescent="0.2">
      <c r="J73" s="2"/>
      <c r="M73" s="2"/>
      <c r="N73" s="2"/>
      <c r="S73" s="44"/>
      <c r="Y73" s="2"/>
      <c r="AA73" s="2"/>
    </row>
    <row r="74" spans="10:27" x14ac:dyDescent="0.2">
      <c r="J74" s="2"/>
      <c r="M74" s="2"/>
      <c r="N74" s="2"/>
      <c r="S74" s="44"/>
      <c r="Y74" s="2"/>
      <c r="AA74" s="2"/>
    </row>
    <row r="75" spans="10:27" x14ac:dyDescent="0.2">
      <c r="J75" s="2"/>
      <c r="M75" s="2"/>
      <c r="N75" s="2"/>
      <c r="S75" s="44"/>
      <c r="Y75" s="2"/>
      <c r="AA75" s="2"/>
    </row>
    <row r="76" spans="10:27" x14ac:dyDescent="0.2">
      <c r="J76" s="2"/>
      <c r="M76" s="2"/>
      <c r="N76" s="2"/>
      <c r="S76" s="44"/>
      <c r="Y76" s="2"/>
      <c r="AA76" s="2"/>
    </row>
    <row r="77" spans="10:27" x14ac:dyDescent="0.2">
      <c r="J77" s="2"/>
      <c r="M77" s="2"/>
      <c r="N77" s="2"/>
      <c r="S77" s="44"/>
      <c r="Y77" s="2"/>
      <c r="AA77" s="2"/>
    </row>
    <row r="78" spans="10:27" x14ac:dyDescent="0.2">
      <c r="J78" s="2"/>
      <c r="M78" s="2"/>
      <c r="N78" s="2"/>
      <c r="S78" s="44"/>
      <c r="Y78" s="2"/>
      <c r="AA78" s="2"/>
    </row>
    <row r="79" spans="10:27" x14ac:dyDescent="0.2">
      <c r="J79" s="2"/>
      <c r="M79" s="2"/>
      <c r="N79" s="2"/>
      <c r="S79" s="44"/>
      <c r="Y79" s="2"/>
      <c r="AA79" s="2"/>
    </row>
    <row r="80" spans="10:27" x14ac:dyDescent="0.2">
      <c r="J80" s="2"/>
      <c r="M80" s="2"/>
      <c r="N80" s="2"/>
      <c r="S80" s="44"/>
      <c r="Y80" s="2"/>
      <c r="AA80" s="2"/>
    </row>
    <row r="81" spans="10:27" x14ac:dyDescent="0.2">
      <c r="J81" s="2"/>
      <c r="M81" s="2"/>
      <c r="N81" s="2"/>
      <c r="S81" s="44"/>
      <c r="Y81" s="2"/>
      <c r="AA81" s="2"/>
    </row>
    <row r="82" spans="10:27" x14ac:dyDescent="0.2">
      <c r="J82" s="2"/>
      <c r="M82" s="2"/>
      <c r="N82" s="2"/>
      <c r="S82" s="44"/>
      <c r="Y82" s="2"/>
      <c r="AA82" s="2"/>
    </row>
    <row r="83" spans="10:27" x14ac:dyDescent="0.2">
      <c r="J83" s="2"/>
      <c r="M83" s="2"/>
      <c r="N83" s="2"/>
      <c r="S83" s="44"/>
      <c r="Y83" s="2"/>
      <c r="AA83" s="2"/>
    </row>
    <row r="84" spans="10:27" x14ac:dyDescent="0.2">
      <c r="J84" s="2"/>
      <c r="M84" s="2"/>
      <c r="N84" s="2"/>
      <c r="S84" s="44"/>
      <c r="Y84" s="2"/>
      <c r="AA84" s="2"/>
    </row>
    <row r="85" spans="10:27" x14ac:dyDescent="0.2">
      <c r="J85" s="2"/>
      <c r="M85" s="2"/>
      <c r="N85" s="2"/>
      <c r="S85" s="44"/>
      <c r="Y85" s="2"/>
      <c r="AA85" s="2"/>
    </row>
    <row r="86" spans="10:27" x14ac:dyDescent="0.2">
      <c r="J86" s="2"/>
      <c r="M86" s="2"/>
      <c r="N86" s="2"/>
      <c r="S86" s="44"/>
      <c r="Y86" s="2"/>
      <c r="AA86" s="2"/>
    </row>
    <row r="87" spans="10:27" x14ac:dyDescent="0.2">
      <c r="J87" s="2"/>
      <c r="M87" s="2"/>
      <c r="N87" s="2"/>
      <c r="S87" s="44"/>
      <c r="Y87" s="2"/>
      <c r="AA87" s="2"/>
    </row>
  </sheetData>
  <mergeCells count="7">
    <mergeCell ref="X3:Y3"/>
    <mergeCell ref="AB3:AF3"/>
    <mergeCell ref="C60:G60"/>
    <mergeCell ref="C3:G3"/>
    <mergeCell ref="H3:N3"/>
    <mergeCell ref="O3:R3"/>
    <mergeCell ref="S3:V3"/>
  </mergeCells>
  <printOptions horizontalCentered="1"/>
  <pageMargins left="0.27559055118110237" right="0.19685039370078741" top="0.23622047244094491" bottom="0.23622047244094491" header="0.23622047244094491" footer="0.23622047244094491"/>
  <pageSetup scale="80" orientation="portrait" r:id="rId1"/>
  <headerFooter alignWithMargins="0">
    <oddHeader>&amp;LANEXO I</oddHeader>
  </headerFooter>
  <colBreaks count="2" manualBreakCount="2">
    <brk id="14" max="1048575" man="1"/>
    <brk id="2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topLeftCell="A5" workbookViewId="0">
      <selection activeCell="C19" sqref="C19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5" width="14.42578125" style="2" customWidth="1"/>
    <col min="6" max="6" width="9.7109375" style="2"/>
    <col min="7" max="7" width="17.85546875" style="2" bestFit="1" customWidth="1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357" t="s">
        <v>106</v>
      </c>
      <c r="B1" s="357"/>
      <c r="C1" s="357"/>
      <c r="D1" s="357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37.5" customHeight="1" x14ac:dyDescent="0.2">
      <c r="A2" s="356" t="s">
        <v>240</v>
      </c>
      <c r="B2" s="356"/>
      <c r="C2" s="356"/>
      <c r="D2" s="356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</row>
    <row r="3" spans="1:27" x14ac:dyDescent="0.2">
      <c r="A3" s="355"/>
      <c r="B3" s="355"/>
      <c r="C3" s="355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</row>
    <row r="4" spans="1:27" ht="16.5" thickBot="1" x14ac:dyDescent="0.3">
      <c r="A4" s="104" t="s">
        <v>241</v>
      </c>
      <c r="B4" s="100"/>
      <c r="C4" s="101">
        <v>36930291.75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</row>
    <row r="5" spans="1:27" ht="36.75" thickBot="1" x14ac:dyDescent="0.25">
      <c r="A5" s="102" t="s">
        <v>3</v>
      </c>
      <c r="B5" s="102" t="s">
        <v>242</v>
      </c>
      <c r="C5" s="102" t="s">
        <v>99</v>
      </c>
      <c r="D5" s="120" t="s">
        <v>102</v>
      </c>
      <c r="E5" s="211" t="s">
        <v>344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</row>
    <row r="6" spans="1:27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</row>
    <row r="7" spans="1:27" ht="13.5" thickBot="1" x14ac:dyDescent="0.25">
      <c r="A7" s="104" t="s">
        <v>89</v>
      </c>
      <c r="B7" s="104"/>
      <c r="C7" s="100">
        <f>+C4*0.6</f>
        <v>22158175.050000001</v>
      </c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</row>
    <row r="8" spans="1:27" ht="13.5" thickTop="1" x14ac:dyDescent="0.2">
      <c r="A8" s="105" t="s">
        <v>39</v>
      </c>
      <c r="B8" s="77">
        <v>20753289.731132537</v>
      </c>
      <c r="C8" s="121">
        <v>2229327</v>
      </c>
      <c r="D8" s="106">
        <f>C8</f>
        <v>2229327</v>
      </c>
      <c r="E8" s="212">
        <f>D8</f>
        <v>2229327</v>
      </c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</row>
    <row r="9" spans="1:27" s="4" customFormat="1" x14ac:dyDescent="0.2">
      <c r="A9" s="107" t="s">
        <v>42</v>
      </c>
      <c r="B9" s="78">
        <v>6080772.1341687543</v>
      </c>
      <c r="C9" s="122">
        <v>506731</v>
      </c>
      <c r="D9" s="108">
        <f>+B9/12</f>
        <v>506731.01118072955</v>
      </c>
      <c r="E9" s="213">
        <f>+C9</f>
        <v>506731</v>
      </c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</row>
    <row r="10" spans="1:27" x14ac:dyDescent="0.2">
      <c r="A10" s="107" t="s">
        <v>51</v>
      </c>
      <c r="B10" s="78">
        <v>8052108.5615451084</v>
      </c>
      <c r="C10" s="122">
        <v>1016199</v>
      </c>
      <c r="D10" s="108">
        <f t="shared" ref="D10:E19" si="0">C10</f>
        <v>1016199</v>
      </c>
      <c r="E10" s="213">
        <f t="shared" si="0"/>
        <v>1016199</v>
      </c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</row>
    <row r="11" spans="1:27" x14ac:dyDescent="0.2">
      <c r="A11" s="107" t="s">
        <v>53</v>
      </c>
      <c r="B11" s="78">
        <v>12262442.592855737</v>
      </c>
      <c r="C11" s="122">
        <v>1457409</v>
      </c>
      <c r="D11" s="108">
        <f t="shared" si="0"/>
        <v>1457409</v>
      </c>
      <c r="E11" s="213">
        <f t="shared" si="0"/>
        <v>1457409</v>
      </c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</row>
    <row r="12" spans="1:27" x14ac:dyDescent="0.2">
      <c r="A12" s="107" t="s">
        <v>58</v>
      </c>
      <c r="B12" s="78">
        <v>19216953.724318821</v>
      </c>
      <c r="C12" s="122">
        <v>1718602</v>
      </c>
      <c r="D12" s="108">
        <f t="shared" si="0"/>
        <v>1718602</v>
      </c>
      <c r="E12" s="213">
        <f t="shared" si="0"/>
        <v>1718602</v>
      </c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</row>
    <row r="13" spans="1:27" x14ac:dyDescent="0.2">
      <c r="A13" s="107" t="s">
        <v>64</v>
      </c>
      <c r="B13" s="78">
        <v>9399530.3955752458</v>
      </c>
      <c r="C13" s="122">
        <v>1251253</v>
      </c>
      <c r="D13" s="108">
        <f t="shared" si="0"/>
        <v>1251253</v>
      </c>
      <c r="E13" s="213">
        <f t="shared" si="0"/>
        <v>1251253</v>
      </c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</row>
    <row r="14" spans="1:27" x14ac:dyDescent="0.2">
      <c r="A14" s="107" t="s">
        <v>72</v>
      </c>
      <c r="B14" s="78">
        <v>72944316.912798315</v>
      </c>
      <c r="C14" s="122">
        <v>7393285</v>
      </c>
      <c r="D14" s="108">
        <f t="shared" si="0"/>
        <v>7393285</v>
      </c>
      <c r="E14" s="213">
        <f t="shared" si="0"/>
        <v>7393285</v>
      </c>
      <c r="F14" s="100"/>
      <c r="G14" s="103" t="s">
        <v>103</v>
      </c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</row>
    <row r="15" spans="1:27" s="4" customFormat="1" x14ac:dyDescent="0.2">
      <c r="A15" s="107" t="s">
        <v>78</v>
      </c>
      <c r="B15" s="78">
        <v>2640599.7003082009</v>
      </c>
      <c r="C15" s="122">
        <v>266656</v>
      </c>
      <c r="D15" s="108">
        <f t="shared" si="0"/>
        <v>266656</v>
      </c>
      <c r="E15" s="213">
        <f t="shared" si="0"/>
        <v>266656</v>
      </c>
      <c r="F15" s="100"/>
      <c r="G15" s="346" t="s">
        <v>103</v>
      </c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</row>
    <row r="16" spans="1:27" x14ac:dyDescent="0.2">
      <c r="A16" s="107" t="s">
        <v>79</v>
      </c>
      <c r="B16" s="78">
        <v>18802603.882779483</v>
      </c>
      <c r="C16" s="122">
        <v>1757648</v>
      </c>
      <c r="D16" s="108">
        <f t="shared" si="0"/>
        <v>1757648</v>
      </c>
      <c r="E16" s="213">
        <f t="shared" si="0"/>
        <v>1757648</v>
      </c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</row>
    <row r="17" spans="1:27" x14ac:dyDescent="0.2">
      <c r="A17" s="107" t="s">
        <v>80</v>
      </c>
      <c r="B17" s="78">
        <v>37957810.446233124</v>
      </c>
      <c r="C17" s="122">
        <v>3352555</v>
      </c>
      <c r="D17" s="108">
        <f t="shared" si="0"/>
        <v>3352555</v>
      </c>
      <c r="E17" s="213">
        <f t="shared" si="0"/>
        <v>3352555</v>
      </c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</row>
    <row r="18" spans="1:27" x14ac:dyDescent="0.2">
      <c r="A18" s="107" t="s">
        <v>81</v>
      </c>
      <c r="B18" s="78">
        <v>9810871.836344054</v>
      </c>
      <c r="C18" s="122">
        <v>940841</v>
      </c>
      <c r="D18" s="108">
        <f t="shared" si="0"/>
        <v>940841</v>
      </c>
      <c r="E18" s="213">
        <f t="shared" si="0"/>
        <v>940841</v>
      </c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</row>
    <row r="19" spans="1:27" s="4" customFormat="1" x14ac:dyDescent="0.2">
      <c r="A19" s="107" t="s">
        <v>82</v>
      </c>
      <c r="B19" s="78">
        <v>4869932.0790867042</v>
      </c>
      <c r="C19" s="122">
        <v>417094</v>
      </c>
      <c r="D19" s="108">
        <f t="shared" si="0"/>
        <v>417094</v>
      </c>
      <c r="E19" s="214">
        <f t="shared" si="0"/>
        <v>417094</v>
      </c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</row>
    <row r="20" spans="1:27" ht="13.5" thickBot="1" x14ac:dyDescent="0.25">
      <c r="A20" s="116" t="s">
        <v>86</v>
      </c>
      <c r="B20" s="123">
        <f>SUM(B8:B19)</f>
        <v>222791231.99714607</v>
      </c>
      <c r="C20" s="124">
        <f>SUM(C8:C19)</f>
        <v>22307600</v>
      </c>
      <c r="D20" s="110">
        <f>SUM(D8:D19)</f>
        <v>22307600.011180729</v>
      </c>
      <c r="E20" s="215">
        <f>SUM(E8:E19)</f>
        <v>22307600</v>
      </c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</row>
    <row r="21" spans="1:27" ht="13.5" thickTop="1" x14ac:dyDescent="0.2">
      <c r="A21" s="111"/>
      <c r="B21" s="111"/>
      <c r="C21" s="112"/>
      <c r="D21" s="112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</row>
    <row r="22" spans="1:27" ht="13.5" thickBot="1" x14ac:dyDescent="0.25">
      <c r="A22" s="113" t="s">
        <v>90</v>
      </c>
      <c r="B22" s="113"/>
      <c r="C22" s="114">
        <f>+C4*0.4</f>
        <v>14772116.700000001</v>
      </c>
      <c r="D22" s="114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</row>
    <row r="23" spans="1:27" ht="13.5" thickTop="1" x14ac:dyDescent="0.2">
      <c r="A23" s="105" t="s">
        <v>34</v>
      </c>
      <c r="B23" s="125">
        <v>1744434.2825838525</v>
      </c>
      <c r="C23" s="121">
        <v>145370</v>
      </c>
      <c r="D23" s="126">
        <f t="shared" ref="D23:D61" si="1">IF(B23&gt;C23,B23,C23)</f>
        <v>1744434.2825838525</v>
      </c>
      <c r="E23" s="212">
        <f>+B23/12</f>
        <v>145369.52354865437</v>
      </c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</row>
    <row r="24" spans="1:27" x14ac:dyDescent="0.2">
      <c r="A24" s="107" t="s">
        <v>35</v>
      </c>
      <c r="B24" s="76">
        <v>2900632.6789315422</v>
      </c>
      <c r="C24" s="122">
        <v>241719</v>
      </c>
      <c r="D24" s="127">
        <f t="shared" si="1"/>
        <v>2900632.6789315422</v>
      </c>
      <c r="E24" s="213">
        <f t="shared" ref="E24:E55" si="2">+B24/12</f>
        <v>241719.38991096185</v>
      </c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</row>
    <row r="25" spans="1:27" x14ac:dyDescent="0.2">
      <c r="A25" s="107" t="s">
        <v>36</v>
      </c>
      <c r="B25" s="76">
        <v>2209789.0505263684</v>
      </c>
      <c r="C25" s="122">
        <v>184149</v>
      </c>
      <c r="D25" s="127">
        <f t="shared" si="1"/>
        <v>2209789.0505263684</v>
      </c>
      <c r="E25" s="213">
        <f>C25</f>
        <v>184149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</row>
    <row r="26" spans="1:27" x14ac:dyDescent="0.2">
      <c r="A26" s="107" t="s">
        <v>37</v>
      </c>
      <c r="B26" s="76">
        <v>8518240.5976785552</v>
      </c>
      <c r="C26" s="122">
        <v>709853</v>
      </c>
      <c r="D26" s="127">
        <f t="shared" si="1"/>
        <v>8518240.5976785552</v>
      </c>
      <c r="E26" s="213">
        <f>C26</f>
        <v>709853</v>
      </c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</row>
    <row r="27" spans="1:27" x14ac:dyDescent="0.2">
      <c r="A27" s="107" t="s">
        <v>38</v>
      </c>
      <c r="B27" s="76">
        <v>6137628.3987900307</v>
      </c>
      <c r="C27" s="122">
        <v>511469</v>
      </c>
      <c r="D27" s="127">
        <f t="shared" si="1"/>
        <v>6137628.3987900307</v>
      </c>
      <c r="E27" s="213">
        <f>C27</f>
        <v>511469</v>
      </c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</row>
    <row r="28" spans="1:27" x14ac:dyDescent="0.2">
      <c r="A28" s="107" t="s">
        <v>40</v>
      </c>
      <c r="B28" s="76">
        <v>8224675.0942434929</v>
      </c>
      <c r="C28" s="122">
        <v>685390</v>
      </c>
      <c r="D28" s="127">
        <f t="shared" si="1"/>
        <v>8224675.0942434929</v>
      </c>
      <c r="E28" s="213">
        <f t="shared" si="2"/>
        <v>685389.59118695778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</row>
    <row r="29" spans="1:27" x14ac:dyDescent="0.2">
      <c r="A29" s="107" t="s">
        <v>41</v>
      </c>
      <c r="B29" s="76">
        <v>2974219.0796211474</v>
      </c>
      <c r="C29" s="122">
        <v>247852</v>
      </c>
      <c r="D29" s="127">
        <f t="shared" si="1"/>
        <v>2974219.0796211474</v>
      </c>
      <c r="E29" s="213">
        <f t="shared" si="2"/>
        <v>247851.58996842895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</row>
    <row r="30" spans="1:27" x14ac:dyDescent="0.2">
      <c r="A30" s="107" t="s">
        <v>43</v>
      </c>
      <c r="B30" s="76">
        <v>4234401.3555107117</v>
      </c>
      <c r="C30" s="122">
        <v>901209</v>
      </c>
      <c r="D30" s="127">
        <f t="shared" si="1"/>
        <v>4234401.3555107117</v>
      </c>
      <c r="E30" s="213">
        <f>C30</f>
        <v>901209</v>
      </c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</row>
    <row r="31" spans="1:27" x14ac:dyDescent="0.2">
      <c r="A31" s="107" t="s">
        <v>44</v>
      </c>
      <c r="B31" s="76">
        <v>3693123.365987632</v>
      </c>
      <c r="C31" s="122">
        <v>335263</v>
      </c>
      <c r="D31" s="127">
        <f t="shared" si="1"/>
        <v>3693123.365987632</v>
      </c>
      <c r="E31" s="213">
        <f>C31</f>
        <v>335263</v>
      </c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</row>
    <row r="32" spans="1:27" x14ac:dyDescent="0.2">
      <c r="A32" s="107" t="s">
        <v>45</v>
      </c>
      <c r="B32" s="76">
        <v>5563132.2810582956</v>
      </c>
      <c r="C32" s="122">
        <v>463594</v>
      </c>
      <c r="D32" s="127">
        <f t="shared" si="1"/>
        <v>5563132.2810582956</v>
      </c>
      <c r="E32" s="213">
        <f>C32</f>
        <v>463594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</row>
    <row r="33" spans="1:27" x14ac:dyDescent="0.2">
      <c r="A33" s="107" t="s">
        <v>46</v>
      </c>
      <c r="B33" s="76">
        <v>3514902.872750218</v>
      </c>
      <c r="C33" s="122">
        <v>670694</v>
      </c>
      <c r="D33" s="127">
        <f t="shared" si="1"/>
        <v>3514902.872750218</v>
      </c>
      <c r="E33" s="213">
        <f>C33</f>
        <v>670694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</row>
    <row r="34" spans="1:27" x14ac:dyDescent="0.2">
      <c r="A34" s="107" t="s">
        <v>47</v>
      </c>
      <c r="B34" s="76">
        <v>19031636.416049201</v>
      </c>
      <c r="C34" s="122">
        <v>1585970</v>
      </c>
      <c r="D34" s="127">
        <f t="shared" si="1"/>
        <v>19031636.416049201</v>
      </c>
      <c r="E34" s="213">
        <f t="shared" si="2"/>
        <v>1585969.7013374334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</row>
    <row r="35" spans="1:27" x14ac:dyDescent="0.2">
      <c r="A35" s="107" t="s">
        <v>48</v>
      </c>
      <c r="B35" s="76">
        <v>2627805.8082002974</v>
      </c>
      <c r="C35" s="122">
        <v>218984</v>
      </c>
      <c r="D35" s="127">
        <f t="shared" si="1"/>
        <v>2627805.8082002974</v>
      </c>
      <c r="E35" s="213">
        <f t="shared" si="2"/>
        <v>218983.81735002479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</row>
    <row r="36" spans="1:27" x14ac:dyDescent="0.2">
      <c r="A36" s="107" t="s">
        <v>49</v>
      </c>
      <c r="B36" s="76">
        <v>1318325.5513900062</v>
      </c>
      <c r="C36" s="122">
        <v>109860</v>
      </c>
      <c r="D36" s="127">
        <f t="shared" si="1"/>
        <v>1318325.5513900062</v>
      </c>
      <c r="E36" s="213">
        <f>C36</f>
        <v>109860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</row>
    <row r="37" spans="1:27" x14ac:dyDescent="0.2">
      <c r="A37" s="107" t="s">
        <v>50</v>
      </c>
      <c r="B37" s="76">
        <v>13770707.582336763</v>
      </c>
      <c r="C37" s="122">
        <v>1147559</v>
      </c>
      <c r="D37" s="127">
        <f t="shared" si="1"/>
        <v>13770707.582336763</v>
      </c>
      <c r="E37" s="213">
        <f>C37</f>
        <v>1147559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</row>
    <row r="38" spans="1:27" x14ac:dyDescent="0.2">
      <c r="A38" s="107" t="s">
        <v>52</v>
      </c>
      <c r="B38" s="76">
        <v>2319885.6734325793</v>
      </c>
      <c r="C38" s="122">
        <v>313126</v>
      </c>
      <c r="D38" s="127">
        <f t="shared" si="1"/>
        <v>2319885.6734325793</v>
      </c>
      <c r="E38" s="213">
        <f>C38</f>
        <v>313126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</row>
    <row r="39" spans="1:27" x14ac:dyDescent="0.2">
      <c r="A39" s="107" t="s">
        <v>54</v>
      </c>
      <c r="B39" s="76">
        <v>5035804.9607381932</v>
      </c>
      <c r="C39" s="122">
        <v>422243</v>
      </c>
      <c r="D39" s="127">
        <f t="shared" si="1"/>
        <v>5035804.9607381932</v>
      </c>
      <c r="E39" s="213">
        <f>C39</f>
        <v>422243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</row>
    <row r="40" spans="1:27" x14ac:dyDescent="0.2">
      <c r="A40" s="107" t="s">
        <v>55</v>
      </c>
      <c r="B40" s="76">
        <v>2579267.2832715013</v>
      </c>
      <c r="C40" s="122">
        <v>214939</v>
      </c>
      <c r="D40" s="127">
        <f t="shared" si="1"/>
        <v>2579267.2832715013</v>
      </c>
      <c r="E40" s="213">
        <f t="shared" si="2"/>
        <v>214938.9402726251</v>
      </c>
      <c r="F40" s="100"/>
      <c r="G40" s="100"/>
      <c r="H40" s="128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</row>
    <row r="41" spans="1:27" x14ac:dyDescent="0.2">
      <c r="A41" s="107" t="s">
        <v>56</v>
      </c>
      <c r="B41" s="76">
        <v>4083989.3872715957</v>
      </c>
      <c r="C41" s="122">
        <v>340332</v>
      </c>
      <c r="D41" s="127">
        <f t="shared" si="1"/>
        <v>4083989.3872715957</v>
      </c>
      <c r="E41" s="213">
        <f>+C41</f>
        <v>340332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</row>
    <row r="42" spans="1:27" x14ac:dyDescent="0.2">
      <c r="A42" s="107" t="s">
        <v>57</v>
      </c>
      <c r="B42" s="76">
        <v>5239837.4272957211</v>
      </c>
      <c r="C42" s="122">
        <v>876500</v>
      </c>
      <c r="D42" s="127">
        <f t="shared" si="1"/>
        <v>5239837.4272957211</v>
      </c>
      <c r="E42" s="213">
        <f>C42</f>
        <v>876500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</row>
    <row r="43" spans="1:27" x14ac:dyDescent="0.2">
      <c r="A43" s="107" t="s">
        <v>59</v>
      </c>
      <c r="B43" s="76">
        <v>2416180.5686493958</v>
      </c>
      <c r="C43" s="122">
        <v>201348</v>
      </c>
      <c r="D43" s="127">
        <f t="shared" si="1"/>
        <v>2416180.5686493958</v>
      </c>
      <c r="E43" s="213">
        <f t="shared" si="2"/>
        <v>201348.380720783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</row>
    <row r="44" spans="1:27" x14ac:dyDescent="0.2">
      <c r="A44" s="107" t="s">
        <v>60</v>
      </c>
      <c r="B44" s="76">
        <v>2523675.0481478907</v>
      </c>
      <c r="C44" s="122">
        <v>210306</v>
      </c>
      <c r="D44" s="127">
        <f t="shared" si="1"/>
        <v>2523675.0481478907</v>
      </c>
      <c r="E44" s="213">
        <f>C44</f>
        <v>210306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</row>
    <row r="45" spans="1:27" x14ac:dyDescent="0.2">
      <c r="A45" s="107" t="s">
        <v>61</v>
      </c>
      <c r="B45" s="76">
        <v>2212342.7648131964</v>
      </c>
      <c r="C45" s="122">
        <v>184362</v>
      </c>
      <c r="D45" s="127">
        <f t="shared" si="1"/>
        <v>2212342.7648131964</v>
      </c>
      <c r="E45" s="213">
        <f>+C45</f>
        <v>184362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</row>
    <row r="46" spans="1:27" x14ac:dyDescent="0.2">
      <c r="A46" s="107" t="s">
        <v>62</v>
      </c>
      <c r="B46" s="76">
        <v>1837459.5037223247</v>
      </c>
      <c r="C46" s="122">
        <v>153122</v>
      </c>
      <c r="D46" s="127">
        <f t="shared" si="1"/>
        <v>1837459.5037223247</v>
      </c>
      <c r="E46" s="213">
        <f>C46</f>
        <v>153122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</row>
    <row r="47" spans="1:27" x14ac:dyDescent="0.2">
      <c r="A47" s="107" t="s">
        <v>63</v>
      </c>
      <c r="B47" s="76">
        <v>2411932.7114348505</v>
      </c>
      <c r="C47" s="122">
        <v>200994</v>
      </c>
      <c r="D47" s="127">
        <f t="shared" si="1"/>
        <v>2411932.7114348505</v>
      </c>
      <c r="E47" s="213">
        <f>C47</f>
        <v>200994</v>
      </c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</row>
    <row r="48" spans="1:27" x14ac:dyDescent="0.2">
      <c r="A48" s="107" t="s">
        <v>65</v>
      </c>
      <c r="B48" s="76">
        <v>4879372.4781305455</v>
      </c>
      <c r="C48" s="122">
        <v>406614</v>
      </c>
      <c r="D48" s="127">
        <f t="shared" si="1"/>
        <v>4879372.4781305455</v>
      </c>
      <c r="E48" s="213">
        <f>C48</f>
        <v>406614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</row>
    <row r="49" spans="1:27" x14ac:dyDescent="0.2">
      <c r="A49" s="107" t="s">
        <v>66</v>
      </c>
      <c r="B49" s="76">
        <v>14166911.147800261</v>
      </c>
      <c r="C49" s="122">
        <v>1180576</v>
      </c>
      <c r="D49" s="127">
        <f t="shared" si="1"/>
        <v>14166911.147800261</v>
      </c>
      <c r="E49" s="213">
        <f>C49</f>
        <v>1180576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</row>
    <row r="50" spans="1:27" x14ac:dyDescent="0.2">
      <c r="A50" s="107" t="s">
        <v>67</v>
      </c>
      <c r="B50" s="76">
        <v>3175363.842931075</v>
      </c>
      <c r="C50" s="122">
        <v>264614</v>
      </c>
      <c r="D50" s="127">
        <f t="shared" si="1"/>
        <v>3175363.842931075</v>
      </c>
      <c r="E50" s="213">
        <f>+C50</f>
        <v>264614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</row>
    <row r="51" spans="1:27" x14ac:dyDescent="0.2">
      <c r="A51" s="107" t="s">
        <v>68</v>
      </c>
      <c r="B51" s="76">
        <v>3099472.9192519165</v>
      </c>
      <c r="C51" s="122">
        <v>258289</v>
      </c>
      <c r="D51" s="127">
        <f t="shared" si="1"/>
        <v>3099472.9192519165</v>
      </c>
      <c r="E51" s="213">
        <f t="shared" si="2"/>
        <v>258289.40993765972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</row>
    <row r="52" spans="1:27" x14ac:dyDescent="0.2">
      <c r="A52" s="107" t="s">
        <v>69</v>
      </c>
      <c r="B52" s="76">
        <v>4009447.7515494265</v>
      </c>
      <c r="C52" s="122">
        <v>334121</v>
      </c>
      <c r="D52" s="127">
        <f t="shared" si="1"/>
        <v>4009447.7515494265</v>
      </c>
      <c r="E52" s="213">
        <f>C52</f>
        <v>334121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</row>
    <row r="53" spans="1:27" x14ac:dyDescent="0.2">
      <c r="A53" s="107" t="s">
        <v>70</v>
      </c>
      <c r="B53" s="76">
        <v>3822980.5102342176</v>
      </c>
      <c r="C53" s="122">
        <v>340439</v>
      </c>
      <c r="D53" s="127">
        <f t="shared" si="1"/>
        <v>3822980.5102342176</v>
      </c>
      <c r="E53" s="213">
        <f>C53</f>
        <v>340439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</row>
    <row r="54" spans="1:27" x14ac:dyDescent="0.2">
      <c r="A54" s="107" t="s">
        <v>71</v>
      </c>
      <c r="B54" s="76">
        <v>17905596.968442116</v>
      </c>
      <c r="C54" s="122">
        <v>1492133</v>
      </c>
      <c r="D54" s="127">
        <f t="shared" si="1"/>
        <v>17905596.968442116</v>
      </c>
      <c r="E54" s="213">
        <f t="shared" si="2"/>
        <v>1492133.0807035097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</row>
    <row r="55" spans="1:27" x14ac:dyDescent="0.2">
      <c r="A55" s="107" t="s">
        <v>73</v>
      </c>
      <c r="B55" s="76">
        <v>3555590.977330958</v>
      </c>
      <c r="C55" s="122">
        <v>296299</v>
      </c>
      <c r="D55" s="127">
        <f t="shared" si="1"/>
        <v>3555590.977330958</v>
      </c>
      <c r="E55" s="213">
        <f t="shared" si="2"/>
        <v>296299.24811091315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</row>
    <row r="56" spans="1:27" x14ac:dyDescent="0.2">
      <c r="A56" s="107" t="s">
        <v>74</v>
      </c>
      <c r="B56" s="76">
        <v>6379069.1452513868</v>
      </c>
      <c r="C56" s="122">
        <v>1254410</v>
      </c>
      <c r="D56" s="127">
        <f t="shared" si="1"/>
        <v>6379069.1452513868</v>
      </c>
      <c r="E56" s="213">
        <f t="shared" ref="E56:E61" si="3">C56</f>
        <v>1254410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</row>
    <row r="57" spans="1:27" x14ac:dyDescent="0.2">
      <c r="A57" s="107" t="s">
        <v>75</v>
      </c>
      <c r="B57" s="76">
        <v>2047968.1588161185</v>
      </c>
      <c r="C57" s="122">
        <v>191766</v>
      </c>
      <c r="D57" s="127">
        <f t="shared" si="1"/>
        <v>2047968.1588161185</v>
      </c>
      <c r="E57" s="213">
        <f t="shared" si="3"/>
        <v>191766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</row>
    <row r="58" spans="1:27" x14ac:dyDescent="0.2">
      <c r="A58" s="107" t="s">
        <v>76</v>
      </c>
      <c r="B58" s="76">
        <v>2582856.5578415152</v>
      </c>
      <c r="C58" s="122">
        <v>215238</v>
      </c>
      <c r="D58" s="127">
        <f t="shared" si="1"/>
        <v>2582856.5578415152</v>
      </c>
      <c r="E58" s="213">
        <f t="shared" si="3"/>
        <v>215238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</row>
    <row r="59" spans="1:27" x14ac:dyDescent="0.2">
      <c r="A59" s="107" t="s">
        <v>77</v>
      </c>
      <c r="B59" s="76">
        <v>4652120.7671424607</v>
      </c>
      <c r="C59" s="122">
        <v>467719</v>
      </c>
      <c r="D59" s="127">
        <f t="shared" si="1"/>
        <v>4652120.7671424607</v>
      </c>
      <c r="E59" s="213">
        <f t="shared" si="3"/>
        <v>467719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</row>
    <row r="60" spans="1:27" x14ac:dyDescent="0.2">
      <c r="A60" s="107" t="s">
        <v>83</v>
      </c>
      <c r="B60" s="76">
        <v>2111646.2918677796</v>
      </c>
      <c r="C60" s="122">
        <v>266326</v>
      </c>
      <c r="D60" s="127">
        <f t="shared" si="1"/>
        <v>2111646.2918677796</v>
      </c>
      <c r="E60" s="213">
        <f t="shared" si="3"/>
        <v>266326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</row>
    <row r="61" spans="1:27" x14ac:dyDescent="0.2">
      <c r="A61" s="107" t="s">
        <v>84</v>
      </c>
      <c r="B61" s="76">
        <v>3547664.2987005333</v>
      </c>
      <c r="C61" s="122">
        <v>295639</v>
      </c>
      <c r="D61" s="127">
        <f t="shared" si="1"/>
        <v>3547664.2987005333</v>
      </c>
      <c r="E61" s="213">
        <f t="shared" si="3"/>
        <v>295639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</row>
    <row r="62" spans="1:27" s="4" customFormat="1" x14ac:dyDescent="0.2">
      <c r="A62" s="115" t="s">
        <v>86</v>
      </c>
      <c r="B62" s="129">
        <f>SUM(B23:B61)</f>
        <v>193060091.5597257</v>
      </c>
      <c r="C62" s="122">
        <f>SUM(C23:C61)</f>
        <v>18540390</v>
      </c>
      <c r="D62" s="127">
        <f>SUM(D23:D61)</f>
        <v>193060091.5597257</v>
      </c>
      <c r="E62" s="216">
        <f>SUM(E23:E61)</f>
        <v>18540389.673047952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</row>
    <row r="63" spans="1:27" ht="13.5" thickBot="1" x14ac:dyDescent="0.25">
      <c r="A63" s="116" t="s">
        <v>85</v>
      </c>
      <c r="B63" s="130">
        <f>SUM(B62,B20)</f>
        <v>415851323.55687177</v>
      </c>
      <c r="C63" s="131">
        <f>+C62+C20</f>
        <v>40847990</v>
      </c>
      <c r="D63" s="132">
        <f>SUM(D20+D62)</f>
        <v>215367691.57090643</v>
      </c>
      <c r="E63" s="217">
        <f>SUM(E20+E62)</f>
        <v>40847989.673047952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</row>
    <row r="64" spans="1:27" ht="13.5" thickTop="1" x14ac:dyDescent="0.2">
      <c r="A64" s="100"/>
      <c r="B64" s="100"/>
      <c r="C64" s="118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</row>
    <row r="65" spans="1:27" ht="15" x14ac:dyDescent="0.25">
      <c r="A65" s="100"/>
      <c r="B65" s="100"/>
      <c r="C65" s="119"/>
      <c r="D65" s="133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</row>
    <row r="66" spans="1:27" x14ac:dyDescent="0.2">
      <c r="A66" s="100"/>
      <c r="B66" s="100"/>
      <c r="C66" s="118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</row>
    <row r="67" spans="1:27" x14ac:dyDescent="0.2">
      <c r="A67" s="100"/>
      <c r="B67" s="100"/>
      <c r="C67" s="118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</row>
    <row r="68" spans="1:27" x14ac:dyDescent="0.2">
      <c r="A68" s="100"/>
      <c r="B68" s="100"/>
      <c r="C68" s="118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</row>
    <row r="69" spans="1:27" x14ac:dyDescent="0.2">
      <c r="A69" s="100"/>
      <c r="B69" s="100"/>
      <c r="C69" s="118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</row>
    <row r="70" spans="1:27" x14ac:dyDescent="0.2">
      <c r="A70" s="100"/>
      <c r="B70" s="100"/>
      <c r="C70" s="118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</row>
    <row r="71" spans="1:27" x14ac:dyDescent="0.2">
      <c r="A71" s="100"/>
      <c r="B71" s="100"/>
      <c r="C71" s="118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</row>
    <row r="72" spans="1:27" x14ac:dyDescent="0.2">
      <c r="A72" s="100"/>
      <c r="B72" s="100"/>
      <c r="C72" s="118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</row>
    <row r="73" spans="1:27" x14ac:dyDescent="0.2">
      <c r="A73" s="100"/>
      <c r="B73" s="100"/>
      <c r="C73" s="118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</row>
    <row r="74" spans="1:27" x14ac:dyDescent="0.2">
      <c r="A74" s="100"/>
      <c r="B74" s="100"/>
      <c r="C74" s="118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</row>
    <row r="75" spans="1:27" x14ac:dyDescent="0.2">
      <c r="A75" s="100"/>
      <c r="B75" s="100"/>
      <c r="C75" s="118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</row>
    <row r="76" spans="1:27" x14ac:dyDescent="0.2">
      <c r="A76" s="100"/>
      <c r="B76" s="100"/>
      <c r="C76" s="118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</row>
    <row r="77" spans="1:27" x14ac:dyDescent="0.2">
      <c r="A77" s="100"/>
      <c r="B77" s="100"/>
      <c r="C77" s="118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</row>
    <row r="78" spans="1:27" x14ac:dyDescent="0.2">
      <c r="A78" s="100"/>
      <c r="B78" s="100"/>
      <c r="C78" s="118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</row>
    <row r="79" spans="1:27" x14ac:dyDescent="0.2">
      <c r="A79" s="100"/>
      <c r="B79" s="100"/>
      <c r="C79" s="118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</row>
    <row r="80" spans="1:27" x14ac:dyDescent="0.2">
      <c r="A80" s="100"/>
      <c r="B80" s="100"/>
      <c r="C80" s="118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</row>
    <row r="81" spans="1:27" x14ac:dyDescent="0.2">
      <c r="A81" s="100"/>
      <c r="B81" s="100"/>
      <c r="C81" s="118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</row>
    <row r="82" spans="1:27" x14ac:dyDescent="0.2">
      <c r="A82" s="100"/>
      <c r="B82" s="100"/>
      <c r="C82" s="118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</row>
    <row r="83" spans="1:27" x14ac:dyDescent="0.2">
      <c r="A83" s="100"/>
      <c r="B83" s="100"/>
      <c r="C83" s="118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</row>
    <row r="84" spans="1:27" x14ac:dyDescent="0.2">
      <c r="A84" s="100"/>
      <c r="B84" s="100"/>
      <c r="C84" s="118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</row>
    <row r="85" spans="1:27" x14ac:dyDescent="0.2">
      <c r="A85" s="100"/>
      <c r="B85" s="100"/>
      <c r="C85" s="118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</row>
    <row r="86" spans="1:27" x14ac:dyDescent="0.2">
      <c r="A86" s="100"/>
      <c r="B86" s="100"/>
      <c r="C86" s="118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</row>
    <row r="87" spans="1:27" x14ac:dyDescent="0.2">
      <c r="A87" s="100"/>
      <c r="B87" s="100"/>
      <c r="C87" s="118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</row>
    <row r="88" spans="1:27" x14ac:dyDescent="0.2">
      <c r="A88" s="100"/>
      <c r="B88" s="100"/>
      <c r="C88" s="118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</row>
    <row r="89" spans="1:27" x14ac:dyDescent="0.2">
      <c r="A89" s="100"/>
      <c r="B89" s="100"/>
      <c r="C89" s="118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</row>
    <row r="90" spans="1:27" x14ac:dyDescent="0.2">
      <c r="A90" s="100"/>
      <c r="B90" s="100"/>
      <c r="C90" s="118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</row>
    <row r="91" spans="1:27" x14ac:dyDescent="0.2">
      <c r="A91" s="100"/>
      <c r="B91" s="100"/>
      <c r="C91" s="118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</row>
    <row r="92" spans="1:27" x14ac:dyDescent="0.2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</row>
    <row r="93" spans="1:27" x14ac:dyDescent="0.2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</row>
    <row r="94" spans="1:27" x14ac:dyDescent="0.2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</row>
    <row r="95" spans="1:27" x14ac:dyDescent="0.2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</row>
    <row r="96" spans="1:27" x14ac:dyDescent="0.2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</row>
    <row r="97" spans="1:27" x14ac:dyDescent="0.2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</row>
    <row r="98" spans="1:27" x14ac:dyDescent="0.2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</row>
    <row r="99" spans="1:27" x14ac:dyDescent="0.2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</row>
    <row r="100" spans="1:27" x14ac:dyDescent="0.2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</row>
    <row r="101" spans="1:27" x14ac:dyDescent="0.2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</row>
    <row r="102" spans="1:27" x14ac:dyDescent="0.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</row>
    <row r="103" spans="1:27" x14ac:dyDescent="0.2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</row>
    <row r="104" spans="1:27" x14ac:dyDescent="0.2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</row>
    <row r="105" spans="1:27" x14ac:dyDescent="0.2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</row>
    <row r="106" spans="1:27" x14ac:dyDescent="0.2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</row>
    <row r="107" spans="1:27" x14ac:dyDescent="0.2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</row>
    <row r="108" spans="1:27" x14ac:dyDescent="0.2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</row>
    <row r="109" spans="1:27" x14ac:dyDescent="0.2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</row>
    <row r="110" spans="1:27" x14ac:dyDescent="0.2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</row>
    <row r="111" spans="1:27" x14ac:dyDescent="0.2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</row>
    <row r="112" spans="1:27" x14ac:dyDescent="0.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</row>
    <row r="113" spans="1:27" x14ac:dyDescent="0.2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</row>
    <row r="114" spans="1:27" x14ac:dyDescent="0.2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</row>
    <row r="115" spans="1:27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</row>
    <row r="116" spans="1:27" x14ac:dyDescent="0.2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</row>
    <row r="117" spans="1:27" x14ac:dyDescent="0.2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</row>
    <row r="118" spans="1:27" x14ac:dyDescent="0.2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</row>
    <row r="119" spans="1:27" x14ac:dyDescent="0.2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</row>
    <row r="120" spans="1:27" x14ac:dyDescent="0.2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</row>
    <row r="121" spans="1:27" x14ac:dyDescent="0.2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</row>
    <row r="122" spans="1:27" x14ac:dyDescent="0.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</row>
    <row r="123" spans="1:27" x14ac:dyDescent="0.2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</row>
    <row r="124" spans="1:27" x14ac:dyDescent="0.2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</row>
    <row r="125" spans="1:27" x14ac:dyDescent="0.2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</row>
    <row r="126" spans="1:27" x14ac:dyDescent="0.2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</row>
    <row r="127" spans="1:27" x14ac:dyDescent="0.2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</row>
    <row r="128" spans="1:27" x14ac:dyDescent="0.2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</row>
    <row r="129" spans="1:27" x14ac:dyDescent="0.2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</row>
    <row r="130" spans="1:27" x14ac:dyDescent="0.2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</row>
    <row r="131" spans="1:27" x14ac:dyDescent="0.2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</row>
    <row r="132" spans="1:27" x14ac:dyDescent="0.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</row>
    <row r="133" spans="1:27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</row>
    <row r="134" spans="1:27" x14ac:dyDescent="0.2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</row>
    <row r="135" spans="1:27" x14ac:dyDescent="0.2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</row>
    <row r="136" spans="1:27" x14ac:dyDescent="0.2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</row>
    <row r="137" spans="1:27" x14ac:dyDescent="0.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</row>
    <row r="138" spans="1:27" x14ac:dyDescent="0.2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</row>
    <row r="139" spans="1:27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</row>
    <row r="140" spans="1:27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</row>
    <row r="141" spans="1:27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</row>
    <row r="142" spans="1:27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</row>
    <row r="143" spans="1:27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</row>
    <row r="144" spans="1:27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</row>
    <row r="145" spans="1:27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</row>
    <row r="146" spans="1:27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</row>
    <row r="147" spans="1:27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</row>
    <row r="148" spans="1:27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</row>
    <row r="149" spans="1:27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</row>
    <row r="150" spans="1:27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</row>
    <row r="151" spans="1:27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</row>
    <row r="152" spans="1:27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</row>
    <row r="153" spans="1:27" x14ac:dyDescent="0.2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</row>
    <row r="154" spans="1:27" x14ac:dyDescent="0.2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</row>
    <row r="155" spans="1:27" x14ac:dyDescent="0.2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</row>
    <row r="156" spans="1:27" x14ac:dyDescent="0.2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</row>
    <row r="157" spans="1:27" x14ac:dyDescent="0.2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</row>
    <row r="158" spans="1:27" x14ac:dyDescent="0.2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</row>
    <row r="159" spans="1:27" x14ac:dyDescent="0.2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</row>
    <row r="160" spans="1:27" x14ac:dyDescent="0.2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</row>
    <row r="161" spans="1:27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</row>
    <row r="162" spans="1:27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</row>
    <row r="163" spans="1:27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</row>
    <row r="164" spans="1:27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</row>
    <row r="165" spans="1:27" x14ac:dyDescent="0.2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</row>
    <row r="166" spans="1:27" x14ac:dyDescent="0.2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</row>
    <row r="167" spans="1:27" x14ac:dyDescent="0.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</row>
    <row r="168" spans="1:27" x14ac:dyDescent="0.2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</row>
    <row r="169" spans="1:27" x14ac:dyDescent="0.2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</row>
    <row r="170" spans="1:27" x14ac:dyDescent="0.2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</row>
    <row r="171" spans="1:27" x14ac:dyDescent="0.2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</row>
    <row r="172" spans="1:27" x14ac:dyDescent="0.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</row>
    <row r="173" spans="1:27" x14ac:dyDescent="0.2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</row>
    <row r="174" spans="1:27" x14ac:dyDescent="0.2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</row>
    <row r="175" spans="1:27" x14ac:dyDescent="0.2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</row>
    <row r="176" spans="1:27" x14ac:dyDescent="0.2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</row>
    <row r="177" spans="1:27" x14ac:dyDescent="0.2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</row>
    <row r="178" spans="1:27" x14ac:dyDescent="0.2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</row>
    <row r="179" spans="1:27" x14ac:dyDescent="0.2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</row>
    <row r="180" spans="1:27" x14ac:dyDescent="0.2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</row>
    <row r="181" spans="1:27" x14ac:dyDescent="0.2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</row>
    <row r="182" spans="1:27" x14ac:dyDescent="0.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</row>
    <row r="183" spans="1:27" x14ac:dyDescent="0.2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</row>
    <row r="184" spans="1:27" x14ac:dyDescent="0.2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</row>
    <row r="185" spans="1:27" x14ac:dyDescent="0.2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</row>
    <row r="186" spans="1:27" x14ac:dyDescent="0.2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</row>
    <row r="187" spans="1:27" x14ac:dyDescent="0.2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</row>
    <row r="188" spans="1:27" x14ac:dyDescent="0.2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</row>
    <row r="189" spans="1:27" x14ac:dyDescent="0.2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</row>
    <row r="190" spans="1:27" x14ac:dyDescent="0.2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</row>
    <row r="191" spans="1:27" x14ac:dyDescent="0.2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</row>
    <row r="192" spans="1:27" x14ac:dyDescent="0.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</row>
    <row r="193" spans="1:27" x14ac:dyDescent="0.2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</row>
    <row r="194" spans="1:27" x14ac:dyDescent="0.2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</row>
    <row r="195" spans="1:27" x14ac:dyDescent="0.2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</row>
    <row r="196" spans="1:27" x14ac:dyDescent="0.2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</row>
    <row r="197" spans="1:27" x14ac:dyDescent="0.2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</row>
    <row r="198" spans="1:27" x14ac:dyDescent="0.2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</row>
    <row r="199" spans="1:27" x14ac:dyDescent="0.2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</row>
    <row r="200" spans="1:27" x14ac:dyDescent="0.2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</row>
    <row r="201" spans="1:27" x14ac:dyDescent="0.2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</row>
    <row r="202" spans="1:27" x14ac:dyDescent="0.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</row>
    <row r="203" spans="1:27" x14ac:dyDescent="0.2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</row>
    <row r="204" spans="1:27" x14ac:dyDescent="0.2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</row>
    <row r="205" spans="1:27" x14ac:dyDescent="0.2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</row>
    <row r="206" spans="1:27" x14ac:dyDescent="0.2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</row>
    <row r="207" spans="1:27" x14ac:dyDescent="0.2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</row>
    <row r="208" spans="1:27" x14ac:dyDescent="0.2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</row>
    <row r="209" spans="1:27" x14ac:dyDescent="0.2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</row>
    <row r="210" spans="1:27" x14ac:dyDescent="0.2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</row>
    <row r="211" spans="1:27" x14ac:dyDescent="0.2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</row>
    <row r="212" spans="1:27" x14ac:dyDescent="0.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</row>
    <row r="213" spans="1:27" x14ac:dyDescent="0.2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</row>
    <row r="214" spans="1:27" x14ac:dyDescent="0.2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</row>
    <row r="215" spans="1:27" x14ac:dyDescent="0.2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</row>
    <row r="216" spans="1:27" x14ac:dyDescent="0.2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</row>
    <row r="217" spans="1:27" x14ac:dyDescent="0.2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</row>
    <row r="218" spans="1:27" x14ac:dyDescent="0.2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</row>
    <row r="219" spans="1:27" x14ac:dyDescent="0.2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</row>
    <row r="220" spans="1:27" x14ac:dyDescent="0.2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</row>
    <row r="221" spans="1:27" x14ac:dyDescent="0.2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</row>
    <row r="222" spans="1:27" x14ac:dyDescent="0.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</row>
    <row r="223" spans="1:27" x14ac:dyDescent="0.2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</row>
    <row r="224" spans="1:27" x14ac:dyDescent="0.2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</row>
    <row r="225" spans="1:27" x14ac:dyDescent="0.2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</row>
    <row r="226" spans="1:27" x14ac:dyDescent="0.2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</row>
    <row r="227" spans="1:27" x14ac:dyDescent="0.2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</row>
    <row r="228" spans="1:27" x14ac:dyDescent="0.2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</row>
    <row r="229" spans="1:27" x14ac:dyDescent="0.2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</row>
    <row r="230" spans="1:27" x14ac:dyDescent="0.2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</row>
    <row r="231" spans="1:27" x14ac:dyDescent="0.2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</row>
    <row r="232" spans="1:27" x14ac:dyDescent="0.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</row>
    <row r="233" spans="1:27" x14ac:dyDescent="0.2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</row>
    <row r="234" spans="1:27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</row>
    <row r="235" spans="1:27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</row>
    <row r="236" spans="1:27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</row>
    <row r="237" spans="1:27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</row>
    <row r="238" spans="1:27" x14ac:dyDescent="0.2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</row>
    <row r="239" spans="1:27" x14ac:dyDescent="0.2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</row>
    <row r="240" spans="1:27" x14ac:dyDescent="0.2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</row>
    <row r="241" spans="1:27" x14ac:dyDescent="0.2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</row>
    <row r="242" spans="1:27" x14ac:dyDescent="0.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</row>
    <row r="243" spans="1:27" x14ac:dyDescent="0.2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</row>
    <row r="244" spans="1:27" x14ac:dyDescent="0.2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</row>
    <row r="245" spans="1:27" x14ac:dyDescent="0.2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</row>
    <row r="246" spans="1:27" x14ac:dyDescent="0.2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</row>
    <row r="247" spans="1:27" x14ac:dyDescent="0.2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</row>
    <row r="248" spans="1:27" x14ac:dyDescent="0.2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</row>
    <row r="249" spans="1:27" x14ac:dyDescent="0.2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</row>
    <row r="250" spans="1:27" x14ac:dyDescent="0.2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</row>
    <row r="251" spans="1:27" x14ac:dyDescent="0.2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</row>
    <row r="252" spans="1:27" x14ac:dyDescent="0.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</row>
    <row r="253" spans="1:27" x14ac:dyDescent="0.2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</row>
    <row r="254" spans="1:27" x14ac:dyDescent="0.2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</row>
    <row r="255" spans="1:27" x14ac:dyDescent="0.2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</row>
    <row r="256" spans="1:27" x14ac:dyDescent="0.2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</row>
    <row r="257" spans="1:27" x14ac:dyDescent="0.2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</row>
    <row r="258" spans="1:27" x14ac:dyDescent="0.2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</row>
    <row r="259" spans="1:27" x14ac:dyDescent="0.2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</row>
    <row r="260" spans="1:27" x14ac:dyDescent="0.2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</row>
    <row r="261" spans="1:27" x14ac:dyDescent="0.2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</row>
    <row r="262" spans="1:27" x14ac:dyDescent="0.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</row>
    <row r="263" spans="1:27" x14ac:dyDescent="0.2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</row>
    <row r="264" spans="1:27" x14ac:dyDescent="0.2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</row>
    <row r="265" spans="1:27" x14ac:dyDescent="0.2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</row>
    <row r="266" spans="1:27" x14ac:dyDescent="0.2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</row>
    <row r="267" spans="1:27" x14ac:dyDescent="0.2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</row>
    <row r="268" spans="1:27" x14ac:dyDescent="0.2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</row>
    <row r="269" spans="1:27" x14ac:dyDescent="0.2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</row>
    <row r="270" spans="1:27" x14ac:dyDescent="0.2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</row>
    <row r="271" spans="1:27" x14ac:dyDescent="0.2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</row>
    <row r="272" spans="1:27" x14ac:dyDescent="0.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</row>
    <row r="273" spans="1:27" x14ac:dyDescent="0.2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</row>
    <row r="274" spans="1:27" x14ac:dyDescent="0.2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</row>
    <row r="275" spans="1:27" x14ac:dyDescent="0.2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</row>
    <row r="276" spans="1:27" x14ac:dyDescent="0.2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</row>
    <row r="277" spans="1:27" x14ac:dyDescent="0.2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</row>
    <row r="278" spans="1:27" x14ac:dyDescent="0.2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</row>
    <row r="279" spans="1:27" x14ac:dyDescent="0.2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</row>
    <row r="280" spans="1:27" x14ac:dyDescent="0.2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</row>
    <row r="281" spans="1:27" x14ac:dyDescent="0.2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</row>
    <row r="282" spans="1:27" x14ac:dyDescent="0.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</row>
    <row r="283" spans="1:27" x14ac:dyDescent="0.2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</row>
    <row r="284" spans="1:27" x14ac:dyDescent="0.2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</row>
    <row r="285" spans="1:27" x14ac:dyDescent="0.2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</row>
    <row r="286" spans="1:27" x14ac:dyDescent="0.2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</row>
    <row r="287" spans="1:27" x14ac:dyDescent="0.2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</row>
    <row r="288" spans="1:27" x14ac:dyDescent="0.2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</row>
    <row r="289" spans="1:27" x14ac:dyDescent="0.2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</row>
    <row r="290" spans="1:27" x14ac:dyDescent="0.2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</row>
    <row r="291" spans="1:27" x14ac:dyDescent="0.2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</row>
    <row r="292" spans="1:27" x14ac:dyDescent="0.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</row>
    <row r="293" spans="1:27" x14ac:dyDescent="0.2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</row>
    <row r="294" spans="1:27" x14ac:dyDescent="0.2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</row>
    <row r="295" spans="1:27" x14ac:dyDescent="0.2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</row>
    <row r="296" spans="1:27" x14ac:dyDescent="0.2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</row>
    <row r="297" spans="1:27" x14ac:dyDescent="0.2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</row>
    <row r="298" spans="1:27" x14ac:dyDescent="0.2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</row>
    <row r="299" spans="1:27" x14ac:dyDescent="0.2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</row>
    <row r="300" spans="1:27" x14ac:dyDescent="0.2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</row>
    <row r="301" spans="1:27" x14ac:dyDescent="0.2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</row>
    <row r="302" spans="1:27" x14ac:dyDescent="0.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</row>
    <row r="303" spans="1:27" x14ac:dyDescent="0.2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</row>
    <row r="304" spans="1:27" x14ac:dyDescent="0.2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</row>
    <row r="305" spans="1:27" x14ac:dyDescent="0.2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</row>
    <row r="306" spans="1:27" x14ac:dyDescent="0.2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</row>
    <row r="307" spans="1:27" x14ac:dyDescent="0.2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</row>
    <row r="308" spans="1:27" x14ac:dyDescent="0.2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</row>
    <row r="309" spans="1:27" x14ac:dyDescent="0.2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</row>
    <row r="310" spans="1:27" x14ac:dyDescent="0.2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</row>
    <row r="311" spans="1:27" x14ac:dyDescent="0.2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</row>
    <row r="312" spans="1:27" x14ac:dyDescent="0.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</row>
    <row r="313" spans="1:27" x14ac:dyDescent="0.2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</row>
    <row r="314" spans="1:27" x14ac:dyDescent="0.2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</row>
    <row r="315" spans="1:27" x14ac:dyDescent="0.2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</row>
    <row r="316" spans="1:27" x14ac:dyDescent="0.2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</row>
    <row r="317" spans="1:27" x14ac:dyDescent="0.2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</row>
    <row r="318" spans="1:27" x14ac:dyDescent="0.2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</row>
    <row r="319" spans="1:27" x14ac:dyDescent="0.2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</row>
    <row r="320" spans="1:27" x14ac:dyDescent="0.2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</row>
    <row r="321" spans="1:27" x14ac:dyDescent="0.2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</row>
    <row r="322" spans="1:27" x14ac:dyDescent="0.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</row>
    <row r="323" spans="1:27" x14ac:dyDescent="0.2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</row>
    <row r="324" spans="1:27" x14ac:dyDescent="0.2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</row>
    <row r="325" spans="1:27" x14ac:dyDescent="0.2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</row>
    <row r="326" spans="1:27" x14ac:dyDescent="0.2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</row>
    <row r="327" spans="1:27" x14ac:dyDescent="0.2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</row>
    <row r="328" spans="1:27" x14ac:dyDescent="0.2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</row>
    <row r="329" spans="1:27" x14ac:dyDescent="0.2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</row>
    <row r="330" spans="1:27" x14ac:dyDescent="0.2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</row>
    <row r="331" spans="1:27" x14ac:dyDescent="0.2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</row>
    <row r="332" spans="1:27" x14ac:dyDescent="0.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</row>
    <row r="333" spans="1:27" x14ac:dyDescent="0.2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</row>
    <row r="334" spans="1:27" x14ac:dyDescent="0.2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</row>
    <row r="335" spans="1:27" x14ac:dyDescent="0.2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</row>
    <row r="336" spans="1:27" x14ac:dyDescent="0.2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</row>
    <row r="337" spans="1:27" x14ac:dyDescent="0.2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</row>
    <row r="338" spans="1:27" x14ac:dyDescent="0.2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</row>
    <row r="339" spans="1:27" x14ac:dyDescent="0.2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</row>
    <row r="340" spans="1:27" x14ac:dyDescent="0.2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</row>
    <row r="341" spans="1:27" x14ac:dyDescent="0.2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</row>
    <row r="342" spans="1:27" x14ac:dyDescent="0.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</row>
    <row r="343" spans="1:27" x14ac:dyDescent="0.2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</row>
    <row r="344" spans="1:27" x14ac:dyDescent="0.2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</row>
    <row r="345" spans="1:27" x14ac:dyDescent="0.2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</row>
    <row r="346" spans="1:27" x14ac:dyDescent="0.2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</row>
    <row r="347" spans="1:27" x14ac:dyDescent="0.2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</row>
    <row r="348" spans="1:27" x14ac:dyDescent="0.2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</row>
    <row r="349" spans="1:27" x14ac:dyDescent="0.2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</row>
    <row r="350" spans="1:27" x14ac:dyDescent="0.2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</row>
    <row r="351" spans="1:27" x14ac:dyDescent="0.2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</row>
    <row r="352" spans="1:27" x14ac:dyDescent="0.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</row>
    <row r="353" spans="1:27" x14ac:dyDescent="0.2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</row>
    <row r="354" spans="1:27" x14ac:dyDescent="0.2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</row>
    <row r="355" spans="1:27" x14ac:dyDescent="0.2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</row>
    <row r="356" spans="1:27" x14ac:dyDescent="0.2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</row>
    <row r="357" spans="1:27" x14ac:dyDescent="0.2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</row>
    <row r="358" spans="1:27" x14ac:dyDescent="0.2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</row>
    <row r="359" spans="1:27" x14ac:dyDescent="0.2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</row>
    <row r="360" spans="1:27" x14ac:dyDescent="0.2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</row>
    <row r="361" spans="1:27" x14ac:dyDescent="0.2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</row>
    <row r="362" spans="1:27" x14ac:dyDescent="0.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</row>
    <row r="363" spans="1:27" x14ac:dyDescent="0.2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opLeftCell="A19" workbookViewId="0">
      <pane xSplit="1" topLeftCell="I1" activePane="topRight" state="frozen"/>
      <selection pane="topRight" activeCell="I53" sqref="I53"/>
    </sheetView>
  </sheetViews>
  <sheetFormatPr baseColWidth="10" defaultRowHeight="15" x14ac:dyDescent="0.25"/>
  <cols>
    <col min="1" max="1" width="27.7109375" style="162" customWidth="1"/>
    <col min="2" max="2" width="15.85546875" style="162" customWidth="1"/>
    <col min="3" max="3" width="14.5703125" style="162" customWidth="1"/>
    <col min="4" max="4" width="13.85546875" style="162" customWidth="1"/>
    <col min="5" max="5" width="14.140625" style="162" customWidth="1"/>
    <col min="6" max="6" width="16" style="162" customWidth="1"/>
    <col min="7" max="7" width="13.7109375" style="162" customWidth="1"/>
    <col min="8" max="8" width="14.5703125" style="162" customWidth="1"/>
    <col min="9" max="9" width="22.140625" style="162" customWidth="1"/>
    <col min="10" max="16384" width="11.42578125" style="162"/>
  </cols>
  <sheetData>
    <row r="1" spans="1:46" ht="17.25" thickBot="1" x14ac:dyDescent="0.3">
      <c r="A1" s="358" t="s">
        <v>176</v>
      </c>
      <c r="B1" s="358"/>
      <c r="C1" s="358"/>
      <c r="D1" s="358"/>
      <c r="E1" s="358"/>
      <c r="F1" s="358" t="s">
        <v>177</v>
      </c>
      <c r="G1" s="358"/>
      <c r="H1" s="358"/>
      <c r="I1" s="358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</row>
    <row r="2" spans="1:46" ht="18" thickTop="1" thickBot="1" x14ac:dyDescent="0.3">
      <c r="A2" s="163" t="s">
        <v>178</v>
      </c>
      <c r="B2" s="164">
        <v>2000</v>
      </c>
      <c r="C2" s="165">
        <v>2010</v>
      </c>
      <c r="D2" s="165">
        <v>2010</v>
      </c>
      <c r="E2" s="166">
        <v>2010</v>
      </c>
      <c r="F2" s="165">
        <v>2010</v>
      </c>
      <c r="G2" s="165">
        <v>2020</v>
      </c>
      <c r="H2" s="165">
        <v>2020</v>
      </c>
      <c r="I2" s="166">
        <v>2020</v>
      </c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</row>
    <row r="3" spans="1:46" ht="51" thickTop="1" thickBot="1" x14ac:dyDescent="0.3">
      <c r="A3" s="167" t="s">
        <v>179</v>
      </c>
      <c r="B3" s="167" t="s">
        <v>180</v>
      </c>
      <c r="C3" s="168" t="s">
        <v>181</v>
      </c>
      <c r="D3" s="169" t="s">
        <v>182</v>
      </c>
      <c r="E3" s="170" t="s">
        <v>183</v>
      </c>
      <c r="F3" s="171" t="s">
        <v>180</v>
      </c>
      <c r="G3" s="172" t="s">
        <v>181</v>
      </c>
      <c r="H3" s="173" t="s">
        <v>182</v>
      </c>
      <c r="I3" s="174" t="s">
        <v>183</v>
      </c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</row>
    <row r="4" spans="1:46" x14ac:dyDescent="0.25">
      <c r="A4" s="175" t="s">
        <v>184</v>
      </c>
      <c r="B4" s="176">
        <v>334</v>
      </c>
      <c r="C4" s="177">
        <v>51</v>
      </c>
      <c r="D4" s="178">
        <v>69</v>
      </c>
      <c r="E4" s="179">
        <v>52</v>
      </c>
      <c r="F4" s="180">
        <v>195</v>
      </c>
      <c r="G4" s="181">
        <v>48</v>
      </c>
      <c r="H4" s="182">
        <v>30</v>
      </c>
      <c r="I4" s="183">
        <v>7</v>
      </c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</row>
    <row r="5" spans="1:46" x14ac:dyDescent="0.25">
      <c r="A5" s="175" t="s">
        <v>185</v>
      </c>
      <c r="B5" s="176">
        <v>768</v>
      </c>
      <c r="C5" s="177">
        <v>120</v>
      </c>
      <c r="D5" s="178">
        <v>175</v>
      </c>
      <c r="E5" s="184">
        <v>44</v>
      </c>
      <c r="F5" s="180">
        <v>469</v>
      </c>
      <c r="G5" s="181">
        <v>131</v>
      </c>
      <c r="H5" s="182">
        <v>85</v>
      </c>
      <c r="I5" s="183">
        <v>16</v>
      </c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</row>
    <row r="6" spans="1:46" x14ac:dyDescent="0.25">
      <c r="A6" s="175" t="s">
        <v>186</v>
      </c>
      <c r="B6" s="176">
        <v>363</v>
      </c>
      <c r="C6" s="177">
        <v>60</v>
      </c>
      <c r="D6" s="178">
        <v>193</v>
      </c>
      <c r="E6" s="184">
        <v>19</v>
      </c>
      <c r="F6" s="180">
        <v>209</v>
      </c>
      <c r="G6" s="181">
        <v>47</v>
      </c>
      <c r="H6" s="182">
        <v>10</v>
      </c>
      <c r="I6" s="183">
        <v>2</v>
      </c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</row>
    <row r="7" spans="1:46" x14ac:dyDescent="0.25">
      <c r="A7" s="175" t="s">
        <v>187</v>
      </c>
      <c r="B7" s="176">
        <v>3420</v>
      </c>
      <c r="C7" s="177">
        <v>629</v>
      </c>
      <c r="D7" s="178">
        <v>1238</v>
      </c>
      <c r="E7" s="184">
        <v>59</v>
      </c>
      <c r="F7" s="180">
        <v>2055</v>
      </c>
      <c r="G7" s="181">
        <v>459</v>
      </c>
      <c r="H7" s="182">
        <v>244</v>
      </c>
      <c r="I7" s="183">
        <v>11</v>
      </c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</row>
    <row r="8" spans="1:46" x14ac:dyDescent="0.25">
      <c r="A8" s="175" t="s">
        <v>188</v>
      </c>
      <c r="B8" s="176">
        <v>3207</v>
      </c>
      <c r="C8" s="177">
        <v>510</v>
      </c>
      <c r="D8" s="178">
        <v>1865</v>
      </c>
      <c r="E8" s="184">
        <v>534</v>
      </c>
      <c r="F8" s="180">
        <v>2802</v>
      </c>
      <c r="G8" s="181">
        <v>476</v>
      </c>
      <c r="H8" s="182">
        <v>516</v>
      </c>
      <c r="I8" s="183">
        <v>204</v>
      </c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</row>
    <row r="9" spans="1:46" x14ac:dyDescent="0.25">
      <c r="A9" s="175" t="s">
        <v>189</v>
      </c>
      <c r="B9" s="176">
        <v>27572</v>
      </c>
      <c r="C9" s="177">
        <v>3826</v>
      </c>
      <c r="D9" s="178">
        <v>1071</v>
      </c>
      <c r="E9" s="184">
        <v>267</v>
      </c>
      <c r="F9" s="180">
        <v>34239</v>
      </c>
      <c r="G9" s="181">
        <v>3599</v>
      </c>
      <c r="H9" s="182">
        <v>155</v>
      </c>
      <c r="I9" s="183">
        <v>93</v>
      </c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</row>
    <row r="10" spans="1:46" x14ac:dyDescent="0.25">
      <c r="A10" s="175" t="s">
        <v>190</v>
      </c>
      <c r="B10" s="176">
        <v>3888</v>
      </c>
      <c r="C10" s="177">
        <v>1140</v>
      </c>
      <c r="D10" s="178">
        <v>7405</v>
      </c>
      <c r="E10" s="184">
        <v>920</v>
      </c>
      <c r="F10" s="180">
        <v>3560</v>
      </c>
      <c r="G10" s="181">
        <v>882</v>
      </c>
      <c r="H10" s="182">
        <v>2312</v>
      </c>
      <c r="I10" s="183">
        <v>356</v>
      </c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</row>
    <row r="11" spans="1:46" x14ac:dyDescent="0.25">
      <c r="A11" s="175" t="s">
        <v>191</v>
      </c>
      <c r="B11" s="176">
        <v>739</v>
      </c>
      <c r="C11" s="177">
        <v>104</v>
      </c>
      <c r="D11" s="178">
        <v>89</v>
      </c>
      <c r="E11" s="184">
        <v>41</v>
      </c>
      <c r="F11" s="180">
        <v>519</v>
      </c>
      <c r="G11" s="181">
        <v>104</v>
      </c>
      <c r="H11" s="182">
        <v>66</v>
      </c>
      <c r="I11" s="183">
        <v>26</v>
      </c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</row>
    <row r="12" spans="1:46" x14ac:dyDescent="0.25">
      <c r="A12" s="175" t="s">
        <v>192</v>
      </c>
      <c r="B12" s="176">
        <v>6662</v>
      </c>
      <c r="C12" s="177">
        <v>1587</v>
      </c>
      <c r="D12" s="178">
        <v>3489</v>
      </c>
      <c r="E12" s="184">
        <v>461</v>
      </c>
      <c r="F12" s="180">
        <v>5057</v>
      </c>
      <c r="G12" s="181">
        <v>1578</v>
      </c>
      <c r="H12" s="182">
        <v>861</v>
      </c>
      <c r="I12" s="183">
        <v>132</v>
      </c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</row>
    <row r="13" spans="1:46" x14ac:dyDescent="0.25">
      <c r="A13" s="175" t="s">
        <v>193</v>
      </c>
      <c r="B13" s="176">
        <v>981</v>
      </c>
      <c r="C13" s="177">
        <v>253</v>
      </c>
      <c r="D13" s="178">
        <v>273</v>
      </c>
      <c r="E13" s="184">
        <v>153</v>
      </c>
      <c r="F13" s="180">
        <v>717</v>
      </c>
      <c r="G13" s="181">
        <v>718</v>
      </c>
      <c r="H13" s="182">
        <v>221</v>
      </c>
      <c r="I13" s="183">
        <v>186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</row>
    <row r="14" spans="1:46" x14ac:dyDescent="0.25">
      <c r="A14" s="175" t="s">
        <v>194</v>
      </c>
      <c r="B14" s="176">
        <v>1343</v>
      </c>
      <c r="C14" s="177">
        <v>319</v>
      </c>
      <c r="D14" s="178">
        <v>345</v>
      </c>
      <c r="E14" s="184">
        <v>110</v>
      </c>
      <c r="F14" s="180">
        <v>655</v>
      </c>
      <c r="G14" s="181">
        <v>225</v>
      </c>
      <c r="H14" s="182">
        <v>136</v>
      </c>
      <c r="I14" s="183">
        <v>78</v>
      </c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</row>
    <row r="15" spans="1:46" x14ac:dyDescent="0.25">
      <c r="A15" s="175" t="s">
        <v>195</v>
      </c>
      <c r="B15" s="176">
        <v>2046</v>
      </c>
      <c r="C15" s="177">
        <v>378</v>
      </c>
      <c r="D15" s="178">
        <v>1925</v>
      </c>
      <c r="E15" s="184">
        <v>123</v>
      </c>
      <c r="F15" s="180">
        <v>788</v>
      </c>
      <c r="G15" s="181">
        <v>297</v>
      </c>
      <c r="H15" s="182">
        <v>938</v>
      </c>
      <c r="I15" s="183">
        <v>242</v>
      </c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</row>
    <row r="16" spans="1:46" x14ac:dyDescent="0.25">
      <c r="A16" s="175" t="s">
        <v>196</v>
      </c>
      <c r="B16" s="176">
        <v>1162</v>
      </c>
      <c r="C16" s="177">
        <v>358</v>
      </c>
      <c r="D16" s="178">
        <v>131</v>
      </c>
      <c r="E16" s="184">
        <v>31</v>
      </c>
      <c r="F16" s="180">
        <v>2033</v>
      </c>
      <c r="G16" s="181">
        <v>691</v>
      </c>
      <c r="H16" s="182">
        <v>56</v>
      </c>
      <c r="I16" s="183">
        <v>67</v>
      </c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</row>
    <row r="17" spans="1:46" x14ac:dyDescent="0.25">
      <c r="A17" s="175" t="s">
        <v>197</v>
      </c>
      <c r="B17" s="176">
        <v>7369</v>
      </c>
      <c r="C17" s="177">
        <v>3170</v>
      </c>
      <c r="D17" s="178">
        <v>23798</v>
      </c>
      <c r="E17" s="184">
        <v>1385</v>
      </c>
      <c r="F17" s="180">
        <v>7387</v>
      </c>
      <c r="G17" s="181">
        <v>2297</v>
      </c>
      <c r="H17" s="182">
        <v>15800</v>
      </c>
      <c r="I17" s="183">
        <v>477</v>
      </c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</row>
    <row r="18" spans="1:46" x14ac:dyDescent="0.25">
      <c r="A18" s="175" t="s">
        <v>198</v>
      </c>
      <c r="B18" s="176">
        <v>381</v>
      </c>
      <c r="C18" s="177">
        <v>83</v>
      </c>
      <c r="D18" s="178">
        <v>189</v>
      </c>
      <c r="E18" s="184">
        <v>25</v>
      </c>
      <c r="F18" s="180">
        <v>158</v>
      </c>
      <c r="G18" s="181">
        <v>46</v>
      </c>
      <c r="H18" s="182">
        <v>88</v>
      </c>
      <c r="I18" s="183">
        <v>15</v>
      </c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</row>
    <row r="19" spans="1:46" x14ac:dyDescent="0.25">
      <c r="A19" s="175" t="s">
        <v>199</v>
      </c>
      <c r="B19" s="176">
        <v>519</v>
      </c>
      <c r="C19" s="177">
        <v>136</v>
      </c>
      <c r="D19" s="178">
        <v>317</v>
      </c>
      <c r="E19" s="184">
        <v>84</v>
      </c>
      <c r="F19" s="180">
        <v>277</v>
      </c>
      <c r="G19" s="181">
        <v>120</v>
      </c>
      <c r="H19" s="182">
        <v>75</v>
      </c>
      <c r="I19" s="183">
        <v>23</v>
      </c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161"/>
      <c r="AT19" s="161"/>
    </row>
    <row r="20" spans="1:46" x14ac:dyDescent="0.25">
      <c r="A20" s="175" t="s">
        <v>200</v>
      </c>
      <c r="B20" s="176">
        <v>6824</v>
      </c>
      <c r="C20" s="177">
        <v>2466</v>
      </c>
      <c r="D20" s="178">
        <v>13627</v>
      </c>
      <c r="E20" s="184">
        <v>715</v>
      </c>
      <c r="F20" s="180">
        <v>7533</v>
      </c>
      <c r="G20" s="181">
        <v>1907</v>
      </c>
      <c r="H20" s="182">
        <v>3888</v>
      </c>
      <c r="I20" s="183">
        <v>352</v>
      </c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</row>
    <row r="21" spans="1:46" x14ac:dyDescent="0.25">
      <c r="A21" s="175" t="s">
        <v>201</v>
      </c>
      <c r="B21" s="176">
        <v>3671</v>
      </c>
      <c r="C21" s="177">
        <v>1809</v>
      </c>
      <c r="D21" s="178">
        <v>2369</v>
      </c>
      <c r="E21" s="184">
        <v>783</v>
      </c>
      <c r="F21" s="180">
        <v>8689</v>
      </c>
      <c r="G21" s="181">
        <v>2884</v>
      </c>
      <c r="H21" s="182">
        <v>626</v>
      </c>
      <c r="I21" s="183">
        <v>329</v>
      </c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</row>
    <row r="22" spans="1:46" x14ac:dyDescent="0.25">
      <c r="A22" s="175" t="s">
        <v>202</v>
      </c>
      <c r="B22" s="176">
        <v>814</v>
      </c>
      <c r="C22" s="177">
        <v>216</v>
      </c>
      <c r="D22" s="178">
        <v>671</v>
      </c>
      <c r="E22" s="184">
        <v>199</v>
      </c>
      <c r="F22" s="180">
        <v>320</v>
      </c>
      <c r="G22" s="181">
        <v>121</v>
      </c>
      <c r="H22" s="182">
        <v>244</v>
      </c>
      <c r="I22" s="183">
        <v>76</v>
      </c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</row>
    <row r="23" spans="1:46" x14ac:dyDescent="0.25">
      <c r="A23" s="175" t="s">
        <v>203</v>
      </c>
      <c r="B23" s="176">
        <v>25525</v>
      </c>
      <c r="C23" s="177">
        <v>4791</v>
      </c>
      <c r="D23" s="178">
        <v>5994</v>
      </c>
      <c r="E23" s="184">
        <v>875</v>
      </c>
      <c r="F23" s="180">
        <v>20136</v>
      </c>
      <c r="G23" s="181">
        <v>4953</v>
      </c>
      <c r="H23" s="182">
        <v>1151</v>
      </c>
      <c r="I23" s="183">
        <v>297</v>
      </c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</row>
    <row r="24" spans="1:46" x14ac:dyDescent="0.25">
      <c r="A24" s="175" t="s">
        <v>204</v>
      </c>
      <c r="B24" s="176">
        <v>3166</v>
      </c>
      <c r="C24" s="177">
        <v>572</v>
      </c>
      <c r="D24" s="178">
        <v>3480</v>
      </c>
      <c r="E24" s="184">
        <v>459</v>
      </c>
      <c r="F24" s="180">
        <v>1684</v>
      </c>
      <c r="G24" s="181">
        <v>407</v>
      </c>
      <c r="H24" s="182">
        <v>1314</v>
      </c>
      <c r="I24" s="183">
        <v>100</v>
      </c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</row>
    <row r="25" spans="1:46" x14ac:dyDescent="0.25">
      <c r="A25" s="175" t="s">
        <v>205</v>
      </c>
      <c r="B25" s="176">
        <v>248</v>
      </c>
      <c r="C25" s="177">
        <v>45</v>
      </c>
      <c r="D25" s="178">
        <v>165</v>
      </c>
      <c r="E25" s="184">
        <v>30</v>
      </c>
      <c r="F25" s="180">
        <v>138</v>
      </c>
      <c r="G25" s="181">
        <v>42</v>
      </c>
      <c r="H25" s="182">
        <v>26</v>
      </c>
      <c r="I25" s="183">
        <v>12</v>
      </c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1"/>
      <c r="AT25" s="161"/>
    </row>
    <row r="26" spans="1:46" x14ac:dyDescent="0.25">
      <c r="A26" s="175" t="s">
        <v>206</v>
      </c>
      <c r="B26" s="176">
        <v>1391</v>
      </c>
      <c r="C26" s="177">
        <v>288</v>
      </c>
      <c r="D26" s="178">
        <v>3319</v>
      </c>
      <c r="E26" s="184">
        <v>607</v>
      </c>
      <c r="F26" s="180">
        <v>1109</v>
      </c>
      <c r="G26" s="181">
        <v>248</v>
      </c>
      <c r="H26" s="182">
        <v>1071</v>
      </c>
      <c r="I26" s="183">
        <v>111</v>
      </c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</row>
    <row r="27" spans="1:46" x14ac:dyDescent="0.25">
      <c r="A27" s="175" t="s">
        <v>207</v>
      </c>
      <c r="B27" s="176">
        <v>870</v>
      </c>
      <c r="C27" s="177">
        <v>513</v>
      </c>
      <c r="D27" s="178">
        <v>350</v>
      </c>
      <c r="E27" s="184">
        <v>123</v>
      </c>
      <c r="F27" s="180">
        <v>2630</v>
      </c>
      <c r="G27" s="181">
        <v>724</v>
      </c>
      <c r="H27" s="182">
        <v>85</v>
      </c>
      <c r="I27" s="183">
        <v>417</v>
      </c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</row>
    <row r="28" spans="1:46" x14ac:dyDescent="0.25">
      <c r="A28" s="175" t="s">
        <v>208</v>
      </c>
      <c r="B28" s="176">
        <v>69698</v>
      </c>
      <c r="C28" s="177">
        <v>9468</v>
      </c>
      <c r="D28" s="178">
        <v>3881</v>
      </c>
      <c r="E28" s="184">
        <v>299</v>
      </c>
      <c r="F28" s="180">
        <v>32770</v>
      </c>
      <c r="G28" s="181">
        <v>7194</v>
      </c>
      <c r="H28" s="182">
        <v>736</v>
      </c>
      <c r="I28" s="183">
        <v>247</v>
      </c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</row>
    <row r="29" spans="1:46" x14ac:dyDescent="0.25">
      <c r="A29" s="175" t="s">
        <v>209</v>
      </c>
      <c r="B29" s="176">
        <v>525</v>
      </c>
      <c r="C29" s="177">
        <v>98</v>
      </c>
      <c r="D29" s="178">
        <v>163</v>
      </c>
      <c r="E29" s="184">
        <v>24</v>
      </c>
      <c r="F29" s="180">
        <v>375</v>
      </c>
      <c r="G29" s="181">
        <v>59</v>
      </c>
      <c r="H29" s="182">
        <v>60</v>
      </c>
      <c r="I29" s="183">
        <v>19</v>
      </c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</row>
    <row r="30" spans="1:46" x14ac:dyDescent="0.25">
      <c r="A30" s="175" t="s">
        <v>210</v>
      </c>
      <c r="B30" s="176">
        <v>1777</v>
      </c>
      <c r="C30" s="177">
        <v>349</v>
      </c>
      <c r="D30" s="178">
        <v>145</v>
      </c>
      <c r="E30" s="184">
        <v>79</v>
      </c>
      <c r="F30" s="180">
        <v>888</v>
      </c>
      <c r="G30" s="181">
        <v>347</v>
      </c>
      <c r="H30" s="182">
        <v>71</v>
      </c>
      <c r="I30" s="183">
        <v>43</v>
      </c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</row>
    <row r="31" spans="1:46" x14ac:dyDescent="0.25">
      <c r="A31" s="175" t="s">
        <v>211</v>
      </c>
      <c r="B31" s="176">
        <v>236</v>
      </c>
      <c r="C31" s="177">
        <v>60</v>
      </c>
      <c r="D31" s="178">
        <v>117</v>
      </c>
      <c r="E31" s="184">
        <v>25</v>
      </c>
      <c r="F31" s="180">
        <v>156</v>
      </c>
      <c r="G31" s="181">
        <v>44</v>
      </c>
      <c r="H31" s="182">
        <v>20</v>
      </c>
      <c r="I31" s="183">
        <v>31</v>
      </c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</row>
    <row r="32" spans="1:46" x14ac:dyDescent="0.25">
      <c r="A32" s="175" t="s">
        <v>212</v>
      </c>
      <c r="B32" s="176">
        <v>1201</v>
      </c>
      <c r="C32" s="177">
        <v>185</v>
      </c>
      <c r="D32" s="178">
        <v>941</v>
      </c>
      <c r="E32" s="184">
        <v>42</v>
      </c>
      <c r="F32" s="180">
        <v>650</v>
      </c>
      <c r="G32" s="181">
        <v>163</v>
      </c>
      <c r="H32" s="182">
        <v>395</v>
      </c>
      <c r="I32" s="183">
        <v>10</v>
      </c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161"/>
      <c r="AT32" s="161"/>
    </row>
    <row r="33" spans="1:46" x14ac:dyDescent="0.25">
      <c r="A33" s="175" t="s">
        <v>213</v>
      </c>
      <c r="B33" s="176">
        <v>779</v>
      </c>
      <c r="C33" s="177">
        <v>188</v>
      </c>
      <c r="D33" s="178">
        <v>1437</v>
      </c>
      <c r="E33" s="184">
        <v>355</v>
      </c>
      <c r="F33" s="180">
        <v>672</v>
      </c>
      <c r="G33" s="181">
        <v>134</v>
      </c>
      <c r="H33" s="182">
        <v>300</v>
      </c>
      <c r="I33" s="183">
        <v>75</v>
      </c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</row>
    <row r="34" spans="1:46" x14ac:dyDescent="0.25">
      <c r="A34" s="175" t="s">
        <v>214</v>
      </c>
      <c r="B34" s="176">
        <v>7826</v>
      </c>
      <c r="C34" s="177">
        <v>2619</v>
      </c>
      <c r="D34" s="178">
        <v>3702</v>
      </c>
      <c r="E34" s="184">
        <v>260</v>
      </c>
      <c r="F34" s="180">
        <v>16068</v>
      </c>
      <c r="G34" s="181">
        <v>3566</v>
      </c>
      <c r="H34" s="182">
        <v>735</v>
      </c>
      <c r="I34" s="183">
        <v>271</v>
      </c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161"/>
      <c r="AT34" s="161"/>
    </row>
    <row r="35" spans="1:46" x14ac:dyDescent="0.25">
      <c r="A35" s="175" t="s">
        <v>215</v>
      </c>
      <c r="B35" s="176">
        <v>900</v>
      </c>
      <c r="C35" s="177">
        <v>170</v>
      </c>
      <c r="D35" s="178">
        <v>749</v>
      </c>
      <c r="E35" s="184">
        <v>32</v>
      </c>
      <c r="F35" s="180">
        <v>712</v>
      </c>
      <c r="G35" s="181">
        <v>165</v>
      </c>
      <c r="H35" s="182">
        <v>176</v>
      </c>
      <c r="I35" s="183">
        <v>26</v>
      </c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</row>
    <row r="36" spans="1:46" x14ac:dyDescent="0.25">
      <c r="A36" s="175" t="s">
        <v>216</v>
      </c>
      <c r="B36" s="176">
        <v>12929</v>
      </c>
      <c r="C36" s="177">
        <v>1702</v>
      </c>
      <c r="D36" s="178">
        <v>11424</v>
      </c>
      <c r="E36" s="184">
        <v>888</v>
      </c>
      <c r="F36" s="180">
        <v>10672</v>
      </c>
      <c r="G36" s="181">
        <v>1334</v>
      </c>
      <c r="H36" s="182">
        <v>4922</v>
      </c>
      <c r="I36" s="183">
        <v>346</v>
      </c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161"/>
      <c r="AT36" s="161"/>
    </row>
    <row r="37" spans="1:46" x14ac:dyDescent="0.25">
      <c r="A37" s="175" t="s">
        <v>217</v>
      </c>
      <c r="B37" s="176">
        <v>549</v>
      </c>
      <c r="C37" s="177">
        <v>118</v>
      </c>
      <c r="D37" s="178">
        <v>143</v>
      </c>
      <c r="E37" s="184">
        <v>8</v>
      </c>
      <c r="F37" s="180">
        <v>274</v>
      </c>
      <c r="G37" s="181">
        <v>106</v>
      </c>
      <c r="H37" s="182">
        <v>22</v>
      </c>
      <c r="I37" s="183">
        <v>0</v>
      </c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</row>
    <row r="38" spans="1:46" x14ac:dyDescent="0.25">
      <c r="A38" s="175" t="s">
        <v>218</v>
      </c>
      <c r="B38" s="176">
        <v>166</v>
      </c>
      <c r="C38" s="177">
        <v>28</v>
      </c>
      <c r="D38" s="178">
        <v>16</v>
      </c>
      <c r="E38" s="184">
        <v>3</v>
      </c>
      <c r="F38" s="180">
        <v>122</v>
      </c>
      <c r="G38" s="181">
        <v>17</v>
      </c>
      <c r="H38" s="182">
        <v>14</v>
      </c>
      <c r="I38" s="183">
        <v>3</v>
      </c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</row>
    <row r="39" spans="1:46" x14ac:dyDescent="0.25">
      <c r="A39" s="175" t="s">
        <v>219</v>
      </c>
      <c r="B39" s="176">
        <v>1457</v>
      </c>
      <c r="C39" s="177">
        <v>656</v>
      </c>
      <c r="D39" s="178">
        <v>3161</v>
      </c>
      <c r="E39" s="184">
        <v>242</v>
      </c>
      <c r="F39" s="180">
        <v>1104</v>
      </c>
      <c r="G39" s="181">
        <v>595</v>
      </c>
      <c r="H39" s="182">
        <v>4358</v>
      </c>
      <c r="I39" s="183">
        <v>125</v>
      </c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</row>
    <row r="40" spans="1:46" x14ac:dyDescent="0.25">
      <c r="A40" s="175" t="s">
        <v>220</v>
      </c>
      <c r="B40" s="176">
        <v>871</v>
      </c>
      <c r="C40" s="177">
        <v>247</v>
      </c>
      <c r="D40" s="178">
        <v>493</v>
      </c>
      <c r="E40" s="184">
        <v>128</v>
      </c>
      <c r="F40" s="180">
        <v>542</v>
      </c>
      <c r="G40" s="181">
        <v>203</v>
      </c>
      <c r="H40" s="182">
        <v>151</v>
      </c>
      <c r="I40" s="183">
        <v>39</v>
      </c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</row>
    <row r="41" spans="1:46" x14ac:dyDescent="0.25">
      <c r="A41" s="175" t="s">
        <v>221</v>
      </c>
      <c r="B41" s="176">
        <v>9097</v>
      </c>
      <c r="C41" s="177">
        <v>1434</v>
      </c>
      <c r="D41" s="178">
        <v>7372</v>
      </c>
      <c r="E41" s="184">
        <v>494</v>
      </c>
      <c r="F41" s="180">
        <v>5868</v>
      </c>
      <c r="G41" s="181">
        <v>977</v>
      </c>
      <c r="H41" s="182">
        <v>2574</v>
      </c>
      <c r="I41" s="183">
        <v>206</v>
      </c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  <c r="AB41" s="161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1"/>
      <c r="AS41" s="161"/>
      <c r="AT41" s="161"/>
    </row>
    <row r="42" spans="1:46" x14ac:dyDescent="0.25">
      <c r="A42" s="175" t="s">
        <v>222</v>
      </c>
      <c r="B42" s="176">
        <v>123398</v>
      </c>
      <c r="C42" s="177">
        <v>19246</v>
      </c>
      <c r="D42" s="178">
        <v>4982</v>
      </c>
      <c r="E42" s="184">
        <v>694</v>
      </c>
      <c r="F42" s="180">
        <v>88874</v>
      </c>
      <c r="G42" s="181">
        <v>14067</v>
      </c>
      <c r="H42" s="182">
        <v>2251</v>
      </c>
      <c r="I42" s="183">
        <v>390</v>
      </c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  <c r="AA42" s="161"/>
      <c r="AB42" s="161"/>
      <c r="AC42" s="161"/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</row>
    <row r="43" spans="1:46" x14ac:dyDescent="0.25">
      <c r="A43" s="175" t="s">
        <v>223</v>
      </c>
      <c r="B43" s="176">
        <v>244</v>
      </c>
      <c r="C43" s="177">
        <v>43</v>
      </c>
      <c r="D43" s="178">
        <v>84</v>
      </c>
      <c r="E43" s="184">
        <v>27</v>
      </c>
      <c r="F43" s="180">
        <v>96</v>
      </c>
      <c r="G43" s="181">
        <v>31</v>
      </c>
      <c r="H43" s="182">
        <v>6</v>
      </c>
      <c r="I43" s="183">
        <v>9</v>
      </c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1"/>
      <c r="AS43" s="161"/>
      <c r="AT43" s="161"/>
    </row>
    <row r="44" spans="1:46" x14ac:dyDescent="0.25">
      <c r="A44" s="175" t="s">
        <v>224</v>
      </c>
      <c r="B44" s="176">
        <v>1423</v>
      </c>
      <c r="C44" s="177">
        <v>435</v>
      </c>
      <c r="D44" s="178">
        <v>1115</v>
      </c>
      <c r="E44" s="184">
        <v>155</v>
      </c>
      <c r="F44" s="180">
        <v>503</v>
      </c>
      <c r="G44" s="181">
        <v>1210</v>
      </c>
      <c r="H44" s="182">
        <v>251</v>
      </c>
      <c r="I44" s="183">
        <v>178</v>
      </c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  <c r="AB44" s="161"/>
      <c r="AC44" s="161"/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</row>
    <row r="45" spans="1:46" x14ac:dyDescent="0.25">
      <c r="A45" s="175" t="s">
        <v>225</v>
      </c>
      <c r="B45" s="176">
        <v>1104</v>
      </c>
      <c r="C45" s="177">
        <v>264</v>
      </c>
      <c r="D45" s="178">
        <v>999</v>
      </c>
      <c r="E45" s="184">
        <v>49</v>
      </c>
      <c r="F45" s="180">
        <v>511</v>
      </c>
      <c r="G45" s="181">
        <v>185</v>
      </c>
      <c r="H45" s="182">
        <v>408</v>
      </c>
      <c r="I45" s="183">
        <v>13</v>
      </c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</row>
    <row r="46" spans="1:46" x14ac:dyDescent="0.25">
      <c r="A46" s="175" t="s">
        <v>226</v>
      </c>
      <c r="B46" s="176">
        <v>671</v>
      </c>
      <c r="C46" s="177">
        <v>212</v>
      </c>
      <c r="D46" s="178">
        <v>872</v>
      </c>
      <c r="E46" s="184">
        <v>90</v>
      </c>
      <c r="F46" s="180">
        <v>601</v>
      </c>
      <c r="G46" s="181">
        <v>181</v>
      </c>
      <c r="H46" s="182">
        <v>344</v>
      </c>
      <c r="I46" s="183">
        <v>35</v>
      </c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61"/>
      <c r="AP46" s="161"/>
      <c r="AQ46" s="161"/>
      <c r="AR46" s="161"/>
      <c r="AS46" s="161"/>
      <c r="AT46" s="161"/>
    </row>
    <row r="47" spans="1:46" x14ac:dyDescent="0.25">
      <c r="A47" s="175" t="s">
        <v>227</v>
      </c>
      <c r="B47" s="176">
        <v>4789</v>
      </c>
      <c r="C47" s="177">
        <v>841</v>
      </c>
      <c r="D47" s="178">
        <v>1534</v>
      </c>
      <c r="E47" s="184">
        <v>182</v>
      </c>
      <c r="F47" s="180">
        <v>3480</v>
      </c>
      <c r="G47" s="181">
        <v>651</v>
      </c>
      <c r="H47" s="182">
        <v>448</v>
      </c>
      <c r="I47" s="183">
        <v>54</v>
      </c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</row>
    <row r="48" spans="1:46" x14ac:dyDescent="0.25">
      <c r="A48" s="175" t="s">
        <v>228</v>
      </c>
      <c r="B48" s="176">
        <v>2382</v>
      </c>
      <c r="C48" s="177">
        <v>775</v>
      </c>
      <c r="D48" s="178">
        <v>2276</v>
      </c>
      <c r="E48" s="184">
        <v>675</v>
      </c>
      <c r="F48" s="180">
        <v>1796</v>
      </c>
      <c r="G48" s="181">
        <v>951</v>
      </c>
      <c r="H48" s="182">
        <v>379</v>
      </c>
      <c r="I48" s="183">
        <v>86</v>
      </c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1"/>
      <c r="AT48" s="161"/>
    </row>
    <row r="49" spans="1:46" x14ac:dyDescent="0.25">
      <c r="A49" s="175" t="s">
        <v>229</v>
      </c>
      <c r="B49" s="176">
        <v>40580</v>
      </c>
      <c r="C49" s="177">
        <v>4217</v>
      </c>
      <c r="D49" s="178">
        <v>161</v>
      </c>
      <c r="E49" s="184">
        <v>91</v>
      </c>
      <c r="F49" s="180">
        <v>18156</v>
      </c>
      <c r="G49" s="181">
        <v>3293</v>
      </c>
      <c r="H49" s="182">
        <v>78</v>
      </c>
      <c r="I49" s="183">
        <v>74</v>
      </c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</row>
    <row r="50" spans="1:46" x14ac:dyDescent="0.25">
      <c r="A50" s="175" t="s">
        <v>230</v>
      </c>
      <c r="B50" s="176">
        <v>9903</v>
      </c>
      <c r="C50" s="177">
        <v>1283</v>
      </c>
      <c r="D50" s="178">
        <v>140</v>
      </c>
      <c r="E50" s="184">
        <v>21</v>
      </c>
      <c r="F50" s="180">
        <v>4908</v>
      </c>
      <c r="G50" s="181">
        <v>1055</v>
      </c>
      <c r="H50" s="182">
        <v>49</v>
      </c>
      <c r="I50" s="183">
        <v>43</v>
      </c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1"/>
      <c r="AT50" s="161"/>
    </row>
    <row r="51" spans="1:46" x14ac:dyDescent="0.25">
      <c r="A51" s="175" t="s">
        <v>231</v>
      </c>
      <c r="B51" s="176">
        <v>25924</v>
      </c>
      <c r="C51" s="177">
        <v>4306</v>
      </c>
      <c r="D51" s="178">
        <v>2328</v>
      </c>
      <c r="E51" s="184">
        <v>359</v>
      </c>
      <c r="F51" s="180">
        <v>21053</v>
      </c>
      <c r="G51" s="181">
        <v>3591</v>
      </c>
      <c r="H51" s="182">
        <v>756</v>
      </c>
      <c r="I51" s="183">
        <v>199</v>
      </c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</row>
    <row r="52" spans="1:46" x14ac:dyDescent="0.25">
      <c r="A52" s="175" t="s">
        <v>232</v>
      </c>
      <c r="B52" s="176">
        <v>4577</v>
      </c>
      <c r="C52" s="177">
        <v>666</v>
      </c>
      <c r="D52" s="178">
        <v>1225</v>
      </c>
      <c r="E52" s="184">
        <v>325</v>
      </c>
      <c r="F52" s="180">
        <v>2792</v>
      </c>
      <c r="G52" s="181">
        <v>715</v>
      </c>
      <c r="H52" s="182">
        <v>322</v>
      </c>
      <c r="I52" s="183">
        <v>122</v>
      </c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161"/>
      <c r="AT52" s="161"/>
    </row>
    <row r="53" spans="1:46" x14ac:dyDescent="0.25">
      <c r="A53" s="175" t="s">
        <v>233</v>
      </c>
      <c r="B53" s="176">
        <v>477</v>
      </c>
      <c r="C53" s="177">
        <v>85</v>
      </c>
      <c r="D53" s="178">
        <v>641</v>
      </c>
      <c r="E53" s="184">
        <v>46</v>
      </c>
      <c r="F53" s="180">
        <v>266</v>
      </c>
      <c r="G53" s="181">
        <v>57</v>
      </c>
      <c r="H53" s="182">
        <v>132</v>
      </c>
      <c r="I53" s="183">
        <v>7</v>
      </c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</row>
    <row r="54" spans="1:46" ht="15.75" thickBot="1" x14ac:dyDescent="0.3">
      <c r="A54" s="175" t="s">
        <v>234</v>
      </c>
      <c r="B54" s="176">
        <v>765</v>
      </c>
      <c r="C54" s="177">
        <v>123</v>
      </c>
      <c r="D54" s="178">
        <v>468</v>
      </c>
      <c r="E54" s="185">
        <v>34</v>
      </c>
      <c r="F54" s="180">
        <v>610</v>
      </c>
      <c r="G54" s="181">
        <v>85</v>
      </c>
      <c r="H54" s="182">
        <v>106</v>
      </c>
      <c r="I54" s="183">
        <v>11</v>
      </c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161"/>
      <c r="AT54" s="161"/>
    </row>
    <row r="55" spans="1:46" ht="15.75" thickBot="1" x14ac:dyDescent="0.3">
      <c r="A55" s="186" t="s">
        <v>235</v>
      </c>
      <c r="B55" s="187">
        <f>SUM(B4:B54)</f>
        <v>427511</v>
      </c>
      <c r="C55" s="188">
        <f>SUM(C4:C54)</f>
        <v>73242</v>
      </c>
      <c r="D55" s="189">
        <f>SUM(D4:D54)</f>
        <v>123116</v>
      </c>
      <c r="E55" s="190">
        <f>SUM(E4:E54)</f>
        <v>13726</v>
      </c>
      <c r="F55" s="191">
        <f>SUM(F4:F54)</f>
        <v>317878</v>
      </c>
      <c r="G55" s="192">
        <f t="shared" ref="G55:I55" si="0">SUM(G4:G54)</f>
        <v>63980</v>
      </c>
      <c r="H55" s="193">
        <f t="shared" si="0"/>
        <v>50062</v>
      </c>
      <c r="I55" s="194">
        <f t="shared" si="0"/>
        <v>6291</v>
      </c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</row>
    <row r="56" spans="1:46" ht="16.5" x14ac:dyDescent="0.3">
      <c r="A56" s="195"/>
      <c r="B56" s="195"/>
      <c r="C56" s="195"/>
      <c r="D56" s="195"/>
      <c r="E56" s="195"/>
      <c r="F56" s="195"/>
      <c r="G56" s="195"/>
      <c r="H56" s="195"/>
      <c r="I56" s="195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</row>
    <row r="57" spans="1:46" ht="16.5" x14ac:dyDescent="0.3">
      <c r="A57" s="195"/>
      <c r="B57" s="195"/>
      <c r="C57" s="195"/>
      <c r="D57" s="195"/>
      <c r="E57" s="195"/>
      <c r="F57" s="195"/>
      <c r="G57" s="195"/>
      <c r="H57" s="195"/>
      <c r="I57" s="195" t="s">
        <v>103</v>
      </c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</row>
    <row r="58" spans="1:46" ht="16.5" x14ac:dyDescent="0.3">
      <c r="A58" s="195"/>
      <c r="B58" s="195"/>
      <c r="C58" s="195"/>
      <c r="D58" s="195"/>
      <c r="E58" s="195"/>
      <c r="F58" s="195"/>
      <c r="G58" s="195"/>
      <c r="H58" s="195"/>
      <c r="I58" s="196" t="s">
        <v>103</v>
      </c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</row>
    <row r="59" spans="1:46" ht="16.5" x14ac:dyDescent="0.3">
      <c r="A59" s="195"/>
      <c r="B59" s="195"/>
      <c r="C59" s="195"/>
      <c r="D59" s="195"/>
      <c r="E59" s="195"/>
      <c r="F59" s="195"/>
      <c r="G59" s="195"/>
      <c r="H59" s="195"/>
      <c r="I59" s="195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</row>
    <row r="60" spans="1:46" ht="16.5" x14ac:dyDescent="0.3">
      <c r="A60" s="195"/>
      <c r="B60" s="195"/>
      <c r="C60" s="195"/>
      <c r="D60" s="195"/>
      <c r="E60" s="195"/>
      <c r="F60" s="195"/>
      <c r="G60" s="195"/>
      <c r="H60" s="195"/>
      <c r="I60" s="195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</row>
    <row r="61" spans="1:46" ht="16.5" x14ac:dyDescent="0.3">
      <c r="A61" s="195"/>
      <c r="B61" s="195"/>
      <c r="C61" s="195"/>
      <c r="D61" s="195"/>
      <c r="E61" s="195"/>
      <c r="F61" s="195"/>
      <c r="G61" s="195"/>
      <c r="H61" s="195"/>
      <c r="I61" s="195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</row>
    <row r="62" spans="1:46" ht="16.5" x14ac:dyDescent="0.3">
      <c r="A62" s="195"/>
      <c r="B62" s="195"/>
      <c r="C62" s="195"/>
      <c r="D62" s="195"/>
      <c r="E62" s="195"/>
      <c r="F62" s="195"/>
      <c r="G62" s="195"/>
      <c r="H62" s="195"/>
      <c r="I62" s="195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</row>
    <row r="63" spans="1:46" ht="16.5" x14ac:dyDescent="0.3">
      <c r="A63" s="195"/>
      <c r="B63" s="195"/>
      <c r="C63" s="195"/>
      <c r="D63" s="195"/>
      <c r="E63" s="195"/>
      <c r="F63" s="195"/>
      <c r="G63" s="195"/>
      <c r="H63" s="195"/>
      <c r="I63" s="195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</row>
    <row r="64" spans="1:46" ht="16.5" x14ac:dyDescent="0.3">
      <c r="A64" s="195"/>
      <c r="B64" s="195"/>
      <c r="C64" s="195"/>
      <c r="D64" s="195"/>
      <c r="E64" s="195"/>
      <c r="F64" s="195"/>
      <c r="G64" s="195"/>
      <c r="H64" s="195"/>
      <c r="I64" s="195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</row>
    <row r="65" spans="1:46" ht="16.5" x14ac:dyDescent="0.3">
      <c r="A65" s="195"/>
      <c r="B65" s="195"/>
      <c r="C65" s="195"/>
      <c r="D65" s="195"/>
      <c r="E65" s="195"/>
      <c r="F65" s="195"/>
      <c r="G65" s="195"/>
      <c r="H65" s="195"/>
      <c r="I65" s="195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</row>
    <row r="66" spans="1:46" ht="16.5" x14ac:dyDescent="0.3">
      <c r="A66" s="195"/>
      <c r="B66" s="195"/>
      <c r="C66" s="195"/>
      <c r="D66" s="195"/>
      <c r="E66" s="195"/>
      <c r="F66" s="195"/>
      <c r="G66" s="195"/>
      <c r="H66" s="195"/>
      <c r="I66" s="195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</row>
    <row r="67" spans="1:46" ht="16.5" x14ac:dyDescent="0.3">
      <c r="A67" s="195"/>
      <c r="B67" s="195"/>
      <c r="C67" s="195"/>
      <c r="D67" s="195"/>
      <c r="E67" s="195"/>
      <c r="F67" s="195"/>
      <c r="G67" s="195"/>
      <c r="H67" s="195"/>
      <c r="I67" s="195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</row>
    <row r="68" spans="1:46" ht="16.5" x14ac:dyDescent="0.3">
      <c r="A68" s="195"/>
      <c r="B68" s="195"/>
      <c r="C68" s="195"/>
      <c r="D68" s="195"/>
      <c r="E68" s="195"/>
      <c r="F68" s="195"/>
      <c r="G68" s="195"/>
      <c r="H68" s="195"/>
      <c r="I68" s="195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</row>
    <row r="69" spans="1:46" ht="16.5" x14ac:dyDescent="0.3">
      <c r="A69" s="195"/>
      <c r="B69" s="195"/>
      <c r="C69" s="195"/>
      <c r="D69" s="195"/>
      <c r="E69" s="195"/>
      <c r="F69" s="195"/>
      <c r="G69" s="195"/>
      <c r="H69" s="195"/>
      <c r="I69" s="195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</row>
    <row r="70" spans="1:46" ht="16.5" x14ac:dyDescent="0.3">
      <c r="A70" s="195"/>
      <c r="B70" s="195"/>
      <c r="C70" s="195"/>
      <c r="D70" s="195"/>
      <c r="E70" s="195"/>
      <c r="F70" s="195"/>
      <c r="G70" s="195"/>
      <c r="H70" s="195"/>
      <c r="I70" s="195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</row>
    <row r="71" spans="1:46" ht="16.5" x14ac:dyDescent="0.3">
      <c r="A71" s="195"/>
      <c r="B71" s="195"/>
      <c r="C71" s="195"/>
      <c r="D71" s="195"/>
      <c r="E71" s="195"/>
      <c r="F71" s="195"/>
      <c r="G71" s="195"/>
      <c r="H71" s="195"/>
      <c r="I71" s="195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</row>
    <row r="72" spans="1:46" ht="16.5" x14ac:dyDescent="0.3">
      <c r="A72" s="195"/>
      <c r="B72" s="195"/>
      <c r="C72" s="195"/>
      <c r="D72" s="195"/>
      <c r="E72" s="195"/>
      <c r="F72" s="195"/>
      <c r="G72" s="195"/>
      <c r="H72" s="195"/>
      <c r="I72" s="195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</row>
    <row r="73" spans="1:46" ht="16.5" x14ac:dyDescent="0.3">
      <c r="A73" s="195"/>
      <c r="B73" s="195"/>
      <c r="C73" s="195"/>
      <c r="D73" s="195"/>
      <c r="E73" s="195"/>
      <c r="F73" s="195"/>
      <c r="G73" s="195"/>
      <c r="H73" s="195"/>
      <c r="I73" s="195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</row>
    <row r="74" spans="1:46" ht="16.5" x14ac:dyDescent="0.3">
      <c r="A74" s="195"/>
      <c r="B74" s="195"/>
      <c r="C74" s="195"/>
      <c r="D74" s="195"/>
      <c r="E74" s="195"/>
      <c r="F74" s="195"/>
      <c r="G74" s="195"/>
      <c r="H74" s="195"/>
      <c r="I74" s="195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</row>
    <row r="75" spans="1:46" ht="16.5" x14ac:dyDescent="0.3">
      <c r="A75" s="195"/>
      <c r="B75" s="195"/>
      <c r="C75" s="195"/>
      <c r="D75" s="195"/>
      <c r="E75" s="195"/>
      <c r="F75" s="195"/>
      <c r="G75" s="195"/>
      <c r="H75" s="195"/>
      <c r="I75" s="195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</row>
    <row r="76" spans="1:46" ht="16.5" x14ac:dyDescent="0.3">
      <c r="A76" s="195"/>
      <c r="B76" s="195"/>
      <c r="C76" s="195"/>
      <c r="D76" s="195"/>
      <c r="E76" s="195"/>
      <c r="F76" s="195"/>
      <c r="G76" s="195"/>
      <c r="H76" s="195"/>
      <c r="I76" s="195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</row>
    <row r="77" spans="1:46" ht="16.5" x14ac:dyDescent="0.3">
      <c r="A77" s="195"/>
      <c r="B77" s="195"/>
      <c r="C77" s="195"/>
      <c r="D77" s="195"/>
      <c r="E77" s="195"/>
      <c r="F77" s="195"/>
      <c r="G77" s="195"/>
      <c r="H77" s="195"/>
      <c r="I77" s="195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</row>
    <row r="78" spans="1:46" ht="16.5" x14ac:dyDescent="0.3">
      <c r="A78" s="195"/>
      <c r="B78" s="195"/>
      <c r="C78" s="195"/>
      <c r="D78" s="195"/>
      <c r="E78" s="195"/>
      <c r="F78" s="195"/>
      <c r="G78" s="195"/>
      <c r="H78" s="195"/>
      <c r="I78" s="195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</row>
    <row r="79" spans="1:46" ht="16.5" x14ac:dyDescent="0.3">
      <c r="A79" s="195"/>
      <c r="B79" s="195"/>
      <c r="C79" s="195"/>
      <c r="D79" s="195"/>
      <c r="E79" s="195"/>
      <c r="F79" s="195"/>
      <c r="G79" s="195"/>
      <c r="H79" s="195"/>
      <c r="I79" s="195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</row>
    <row r="80" spans="1:46" ht="16.5" x14ac:dyDescent="0.3">
      <c r="A80" s="195"/>
      <c r="B80" s="195"/>
      <c r="C80" s="195"/>
      <c r="D80" s="195"/>
      <c r="E80" s="195"/>
      <c r="F80" s="195"/>
      <c r="G80" s="195"/>
      <c r="H80" s="195"/>
      <c r="I80" s="195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</row>
    <row r="81" spans="1:46" ht="16.5" x14ac:dyDescent="0.3">
      <c r="A81" s="195"/>
      <c r="B81" s="195"/>
      <c r="C81" s="195"/>
      <c r="D81" s="195"/>
      <c r="E81" s="195"/>
      <c r="F81" s="195"/>
      <c r="G81" s="195"/>
      <c r="H81" s="195"/>
      <c r="I81" s="195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</row>
    <row r="82" spans="1:46" ht="16.5" x14ac:dyDescent="0.3">
      <c r="A82" s="195"/>
      <c r="B82" s="195"/>
      <c r="C82" s="195"/>
      <c r="D82" s="195"/>
      <c r="E82" s="195"/>
      <c r="F82" s="195"/>
      <c r="G82" s="195"/>
      <c r="H82" s="195"/>
      <c r="I82" s="195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</row>
    <row r="83" spans="1:46" ht="16.5" x14ac:dyDescent="0.3">
      <c r="A83" s="195"/>
      <c r="B83" s="195"/>
      <c r="C83" s="195"/>
      <c r="D83" s="195"/>
      <c r="E83" s="195"/>
      <c r="F83" s="195"/>
      <c r="G83" s="195"/>
      <c r="H83" s="195"/>
      <c r="I83" s="195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</row>
    <row r="84" spans="1:46" ht="16.5" x14ac:dyDescent="0.3">
      <c r="A84" s="195"/>
      <c r="B84" s="195"/>
      <c r="C84" s="195"/>
      <c r="D84" s="195"/>
      <c r="E84" s="195"/>
      <c r="F84" s="195"/>
      <c r="G84" s="195"/>
      <c r="H84" s="195"/>
      <c r="I84" s="195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</row>
    <row r="85" spans="1:46" ht="16.5" x14ac:dyDescent="0.3">
      <c r="A85" s="195"/>
      <c r="B85" s="195"/>
      <c r="C85" s="195"/>
      <c r="D85" s="195"/>
      <c r="E85" s="195"/>
      <c r="F85" s="195"/>
      <c r="G85" s="195"/>
      <c r="H85" s="195"/>
      <c r="I85" s="195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</row>
    <row r="86" spans="1:46" ht="16.5" x14ac:dyDescent="0.3">
      <c r="A86" s="195"/>
      <c r="B86" s="195"/>
      <c r="C86" s="195"/>
      <c r="D86" s="195"/>
      <c r="E86" s="195"/>
      <c r="F86" s="195"/>
      <c r="G86" s="195"/>
      <c r="H86" s="195"/>
      <c r="I86" s="195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</row>
    <row r="87" spans="1:46" ht="16.5" x14ac:dyDescent="0.3">
      <c r="A87" s="195"/>
      <c r="B87" s="195"/>
      <c r="C87" s="195"/>
      <c r="D87" s="195"/>
      <c r="E87" s="195"/>
      <c r="F87" s="195"/>
      <c r="G87" s="195"/>
      <c r="H87" s="195"/>
      <c r="I87" s="195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</row>
    <row r="88" spans="1:46" ht="16.5" x14ac:dyDescent="0.3">
      <c r="A88" s="195"/>
      <c r="B88" s="195"/>
      <c r="C88" s="195"/>
      <c r="D88" s="195"/>
      <c r="E88" s="195"/>
      <c r="F88" s="195"/>
      <c r="G88" s="195"/>
      <c r="H88" s="195"/>
      <c r="I88" s="195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  <c r="AA88" s="161"/>
      <c r="AB88" s="161"/>
      <c r="AC88" s="161"/>
      <c r="AD88" s="161"/>
      <c r="AE88" s="161"/>
      <c r="AF88" s="161"/>
      <c r="AG88" s="161"/>
      <c r="AH88" s="161"/>
      <c r="AI88" s="161"/>
      <c r="AJ88" s="161"/>
      <c r="AK88" s="161"/>
      <c r="AL88" s="161"/>
      <c r="AM88" s="161"/>
      <c r="AN88" s="161"/>
      <c r="AO88" s="161"/>
      <c r="AP88" s="161"/>
      <c r="AQ88" s="161"/>
      <c r="AR88" s="161"/>
      <c r="AS88" s="161"/>
      <c r="AT88" s="161"/>
    </row>
    <row r="89" spans="1:46" ht="16.5" x14ac:dyDescent="0.3">
      <c r="A89" s="195"/>
      <c r="B89" s="195"/>
      <c r="C89" s="195"/>
      <c r="D89" s="195"/>
      <c r="E89" s="195"/>
      <c r="F89" s="195"/>
      <c r="G89" s="195"/>
      <c r="H89" s="195"/>
      <c r="I89" s="195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</row>
    <row r="90" spans="1:46" ht="16.5" x14ac:dyDescent="0.3">
      <c r="A90" s="195"/>
      <c r="B90" s="195"/>
      <c r="C90" s="195"/>
      <c r="D90" s="195"/>
      <c r="E90" s="195"/>
      <c r="F90" s="195"/>
      <c r="G90" s="195"/>
      <c r="H90" s="195"/>
      <c r="I90" s="195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</row>
    <row r="91" spans="1:46" ht="16.5" x14ac:dyDescent="0.3">
      <c r="A91" s="195"/>
      <c r="B91" s="195"/>
      <c r="C91" s="195"/>
      <c r="D91" s="195"/>
      <c r="E91" s="195"/>
      <c r="F91" s="195"/>
      <c r="G91" s="195"/>
      <c r="H91" s="195"/>
      <c r="I91" s="195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</row>
    <row r="92" spans="1:46" ht="16.5" x14ac:dyDescent="0.3">
      <c r="A92" s="195"/>
      <c r="B92" s="195"/>
      <c r="C92" s="195"/>
      <c r="D92" s="195"/>
      <c r="E92" s="195"/>
      <c r="F92" s="195"/>
      <c r="G92" s="195"/>
      <c r="H92" s="195"/>
      <c r="I92" s="195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</row>
    <row r="93" spans="1:46" ht="16.5" x14ac:dyDescent="0.3">
      <c r="A93" s="195"/>
      <c r="B93" s="195"/>
      <c r="C93" s="195"/>
      <c r="D93" s="195"/>
      <c r="E93" s="195"/>
      <c r="F93" s="195"/>
      <c r="G93" s="195"/>
      <c r="H93" s="195"/>
      <c r="I93" s="195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</row>
    <row r="94" spans="1:46" ht="16.5" x14ac:dyDescent="0.3">
      <c r="A94" s="195"/>
      <c r="B94" s="195"/>
      <c r="C94" s="195"/>
      <c r="D94" s="195"/>
      <c r="E94" s="195"/>
      <c r="F94" s="195"/>
      <c r="G94" s="195"/>
      <c r="H94" s="195"/>
      <c r="I94" s="195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</row>
    <row r="95" spans="1:46" ht="16.5" x14ac:dyDescent="0.3">
      <c r="A95" s="195"/>
      <c r="B95" s="195"/>
      <c r="C95" s="195"/>
      <c r="D95" s="195"/>
      <c r="E95" s="195"/>
      <c r="F95" s="195"/>
      <c r="G95" s="195"/>
      <c r="H95" s="195"/>
      <c r="I95" s="195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</row>
    <row r="96" spans="1:46" ht="16.5" x14ac:dyDescent="0.3">
      <c r="A96" s="195"/>
      <c r="B96" s="195"/>
      <c r="C96" s="195"/>
      <c r="D96" s="195"/>
      <c r="E96" s="195"/>
      <c r="F96" s="195"/>
      <c r="G96" s="195"/>
      <c r="H96" s="195"/>
      <c r="I96" s="195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</row>
    <row r="97" spans="1:46" ht="16.5" x14ac:dyDescent="0.3">
      <c r="A97" s="195"/>
      <c r="B97" s="195"/>
      <c r="C97" s="195"/>
      <c r="D97" s="195"/>
      <c r="E97" s="195"/>
      <c r="F97" s="195"/>
      <c r="G97" s="195"/>
      <c r="H97" s="195"/>
      <c r="I97" s="195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</row>
    <row r="98" spans="1:46" ht="16.5" x14ac:dyDescent="0.3">
      <c r="A98" s="195"/>
      <c r="B98" s="195"/>
      <c r="C98" s="195"/>
      <c r="D98" s="195"/>
      <c r="E98" s="195"/>
      <c r="F98" s="195"/>
      <c r="G98" s="195"/>
      <c r="H98" s="195"/>
      <c r="I98" s="195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  <c r="AA98" s="161"/>
      <c r="AB98" s="161"/>
      <c r="AC98" s="161"/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</row>
    <row r="99" spans="1:46" ht="16.5" x14ac:dyDescent="0.3">
      <c r="A99" s="195"/>
      <c r="B99" s="195"/>
      <c r="C99" s="195"/>
      <c r="D99" s="195"/>
      <c r="E99" s="195"/>
      <c r="F99" s="195"/>
      <c r="G99" s="195"/>
      <c r="H99" s="195"/>
      <c r="I99" s="195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</row>
    <row r="100" spans="1:46" ht="16.5" x14ac:dyDescent="0.3">
      <c r="A100" s="195"/>
      <c r="B100" s="195"/>
      <c r="C100" s="195"/>
      <c r="D100" s="195"/>
      <c r="E100" s="195"/>
      <c r="F100" s="195"/>
      <c r="G100" s="195"/>
      <c r="H100" s="195"/>
      <c r="I100" s="195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</row>
    <row r="101" spans="1:46" ht="16.5" x14ac:dyDescent="0.3">
      <c r="A101" s="195"/>
      <c r="B101" s="195"/>
      <c r="C101" s="195"/>
      <c r="D101" s="195"/>
      <c r="E101" s="195"/>
      <c r="F101" s="195"/>
      <c r="G101" s="195"/>
      <c r="H101" s="195"/>
      <c r="I101" s="195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</row>
    <row r="102" spans="1:46" ht="16.5" x14ac:dyDescent="0.3">
      <c r="A102" s="195"/>
      <c r="B102" s="195"/>
      <c r="C102" s="195"/>
      <c r="D102" s="195"/>
      <c r="E102" s="195"/>
      <c r="F102" s="195"/>
      <c r="G102" s="195"/>
      <c r="H102" s="195"/>
      <c r="I102" s="195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</row>
    <row r="103" spans="1:46" ht="16.5" x14ac:dyDescent="0.3">
      <c r="A103" s="195"/>
      <c r="B103" s="195"/>
      <c r="C103" s="195"/>
      <c r="D103" s="195"/>
      <c r="E103" s="195"/>
      <c r="F103" s="195"/>
      <c r="G103" s="195"/>
      <c r="H103" s="195"/>
      <c r="I103" s="195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</row>
    <row r="104" spans="1:46" ht="16.5" x14ac:dyDescent="0.3">
      <c r="A104" s="195"/>
      <c r="B104" s="195"/>
      <c r="C104" s="195"/>
      <c r="D104" s="195"/>
      <c r="E104" s="195"/>
      <c r="F104" s="195"/>
      <c r="G104" s="195"/>
      <c r="H104" s="195"/>
      <c r="I104" s="195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</row>
    <row r="105" spans="1:46" ht="16.5" x14ac:dyDescent="0.3">
      <c r="A105" s="195"/>
      <c r="B105" s="195"/>
      <c r="C105" s="195"/>
      <c r="D105" s="195"/>
      <c r="E105" s="195"/>
      <c r="F105" s="195"/>
      <c r="G105" s="195"/>
      <c r="H105" s="195"/>
      <c r="I105" s="195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</row>
    <row r="106" spans="1:46" ht="16.5" x14ac:dyDescent="0.3">
      <c r="A106" s="195"/>
      <c r="B106" s="195"/>
      <c r="C106" s="195"/>
      <c r="D106" s="195"/>
      <c r="E106" s="195"/>
      <c r="F106" s="195"/>
      <c r="G106" s="195"/>
      <c r="H106" s="195"/>
      <c r="I106" s="195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</row>
    <row r="107" spans="1:46" ht="16.5" x14ac:dyDescent="0.3">
      <c r="A107" s="195"/>
      <c r="B107" s="195"/>
      <c r="C107" s="195"/>
      <c r="D107" s="195"/>
      <c r="E107" s="195"/>
      <c r="F107" s="195"/>
      <c r="G107" s="195"/>
      <c r="H107" s="195"/>
      <c r="I107" s="195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</row>
    <row r="108" spans="1:46" x14ac:dyDescent="0.25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  <c r="AA108" s="161"/>
      <c r="AB108" s="161"/>
      <c r="AC108" s="161"/>
      <c r="AD108" s="161"/>
      <c r="AE108" s="161"/>
      <c r="AF108" s="161"/>
      <c r="AG108" s="161"/>
      <c r="AH108" s="161"/>
      <c r="AI108" s="161"/>
      <c r="AJ108" s="161"/>
      <c r="AK108" s="161"/>
      <c r="AL108" s="161"/>
      <c r="AM108" s="161"/>
      <c r="AN108" s="161"/>
      <c r="AO108" s="161"/>
      <c r="AP108" s="161"/>
      <c r="AQ108" s="161"/>
      <c r="AR108" s="161"/>
      <c r="AS108" s="161"/>
      <c r="AT108" s="161"/>
    </row>
    <row r="109" spans="1:46" x14ac:dyDescent="0.25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</row>
    <row r="110" spans="1:46" x14ac:dyDescent="0.25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  <c r="AA110" s="161"/>
      <c r="AB110" s="161"/>
      <c r="AC110" s="161"/>
      <c r="AD110" s="161"/>
      <c r="AE110" s="161"/>
      <c r="AF110" s="161"/>
      <c r="AG110" s="161"/>
      <c r="AH110" s="161"/>
      <c r="AI110" s="161"/>
      <c r="AJ110" s="161"/>
      <c r="AK110" s="161"/>
      <c r="AL110" s="161"/>
      <c r="AM110" s="161"/>
      <c r="AN110" s="161"/>
      <c r="AO110" s="161"/>
      <c r="AP110" s="161"/>
      <c r="AQ110" s="161"/>
      <c r="AR110" s="161"/>
      <c r="AS110" s="161"/>
      <c r="AT110" s="161"/>
    </row>
    <row r="111" spans="1:46" x14ac:dyDescent="0.25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  <c r="AA111" s="161"/>
      <c r="AB111" s="161"/>
      <c r="AC111" s="161"/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</row>
    <row r="112" spans="1:46" x14ac:dyDescent="0.25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  <c r="AA112" s="161"/>
      <c r="AB112" s="161"/>
      <c r="AC112" s="161"/>
      <c r="AD112" s="161"/>
      <c r="AE112" s="161"/>
      <c r="AF112" s="161"/>
      <c r="AG112" s="161"/>
      <c r="AH112" s="161"/>
      <c r="AI112" s="161"/>
      <c r="AJ112" s="161"/>
      <c r="AK112" s="161"/>
      <c r="AL112" s="161"/>
      <c r="AM112" s="161"/>
      <c r="AN112" s="161"/>
      <c r="AO112" s="161"/>
      <c r="AP112" s="161"/>
      <c r="AQ112" s="161"/>
      <c r="AR112" s="161"/>
      <c r="AS112" s="161"/>
      <c r="AT112" s="161"/>
    </row>
    <row r="113" spans="1:46" x14ac:dyDescent="0.25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  <c r="AA113" s="161"/>
      <c r="AB113" s="161"/>
      <c r="AC113" s="161"/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</row>
    <row r="114" spans="1:46" x14ac:dyDescent="0.25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  <c r="AA114" s="161"/>
      <c r="AB114" s="161"/>
      <c r="AC114" s="161"/>
      <c r="AD114" s="161"/>
      <c r="AE114" s="161"/>
      <c r="AF114" s="161"/>
      <c r="AG114" s="161"/>
      <c r="AH114" s="161"/>
      <c r="AI114" s="161"/>
      <c r="AJ114" s="161"/>
      <c r="AK114" s="161"/>
      <c r="AL114" s="161"/>
      <c r="AM114" s="161"/>
      <c r="AN114" s="161"/>
      <c r="AO114" s="161"/>
      <c r="AP114" s="161"/>
      <c r="AQ114" s="161"/>
      <c r="AR114" s="161"/>
      <c r="AS114" s="161"/>
      <c r="AT114" s="161"/>
    </row>
    <row r="115" spans="1:46" x14ac:dyDescent="0.2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  <c r="AA115" s="161"/>
      <c r="AB115" s="161"/>
      <c r="AC115" s="161"/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</row>
    <row r="116" spans="1:46" x14ac:dyDescent="0.25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  <c r="AA116" s="161"/>
      <c r="AB116" s="161"/>
      <c r="AC116" s="161"/>
      <c r="AD116" s="161"/>
      <c r="AE116" s="161"/>
      <c r="AF116" s="161"/>
      <c r="AG116" s="161"/>
      <c r="AH116" s="161"/>
      <c r="AI116" s="161"/>
      <c r="AJ116" s="161"/>
      <c r="AK116" s="161"/>
      <c r="AL116" s="161"/>
      <c r="AM116" s="161"/>
      <c r="AN116" s="161"/>
      <c r="AO116" s="161"/>
      <c r="AP116" s="161"/>
      <c r="AQ116" s="161"/>
      <c r="AR116" s="161"/>
      <c r="AS116" s="161"/>
      <c r="AT116" s="161"/>
    </row>
    <row r="117" spans="1:46" x14ac:dyDescent="0.25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  <c r="AA117" s="161"/>
      <c r="AB117" s="161"/>
      <c r="AC117" s="161"/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</row>
    <row r="118" spans="1:46" x14ac:dyDescent="0.25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1"/>
      <c r="AT118" s="161"/>
    </row>
    <row r="119" spans="1:46" x14ac:dyDescent="0.25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</row>
    <row r="120" spans="1:46" x14ac:dyDescent="0.25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</row>
    <row r="121" spans="1:46" x14ac:dyDescent="0.25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1"/>
      <c r="AT121" s="161"/>
    </row>
    <row r="122" spans="1:46" x14ac:dyDescent="0.25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</row>
    <row r="123" spans="1:46" x14ac:dyDescent="0.25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  <c r="AA123" s="161"/>
      <c r="AB123" s="161"/>
      <c r="AC123" s="161"/>
      <c r="AD123" s="161"/>
      <c r="AE123" s="161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</row>
    <row r="124" spans="1:46" x14ac:dyDescent="0.25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</row>
    <row r="125" spans="1:46" x14ac:dyDescent="0.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</row>
    <row r="126" spans="1:46" x14ac:dyDescent="0.25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</row>
    <row r="127" spans="1:46" x14ac:dyDescent="0.25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</row>
    <row r="128" spans="1:46" x14ac:dyDescent="0.25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</row>
    <row r="129" spans="1:46" x14ac:dyDescent="0.25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</row>
    <row r="130" spans="1:46" x14ac:dyDescent="0.25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  <c r="AA130" s="161"/>
      <c r="AB130" s="161"/>
      <c r="AC130" s="161"/>
      <c r="AD130" s="161"/>
      <c r="AE130" s="161"/>
      <c r="AF130" s="161"/>
      <c r="AG130" s="161"/>
      <c r="AH130" s="161"/>
      <c r="AI130" s="161"/>
      <c r="AJ130" s="161"/>
      <c r="AK130" s="161"/>
      <c r="AL130" s="161"/>
      <c r="AM130" s="161"/>
      <c r="AN130" s="161"/>
      <c r="AO130" s="161"/>
      <c r="AP130" s="161"/>
      <c r="AQ130" s="161"/>
      <c r="AR130" s="161"/>
      <c r="AS130" s="161"/>
      <c r="AT130" s="161"/>
    </row>
    <row r="131" spans="1:46" x14ac:dyDescent="0.25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</row>
    <row r="132" spans="1:46" x14ac:dyDescent="0.25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1"/>
      <c r="AT132" s="161"/>
    </row>
    <row r="133" spans="1:46" x14ac:dyDescent="0.25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</row>
    <row r="134" spans="1:46" x14ac:dyDescent="0.25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</row>
    <row r="135" spans="1:46" x14ac:dyDescent="0.2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</row>
    <row r="136" spans="1:46" x14ac:dyDescent="0.25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</row>
    <row r="137" spans="1:46" x14ac:dyDescent="0.25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  <c r="AA137" s="161"/>
      <c r="AB137" s="161"/>
      <c r="AC137" s="161"/>
      <c r="AD137" s="161"/>
      <c r="AE137" s="161"/>
      <c r="AF137" s="161"/>
      <c r="AG137" s="161"/>
      <c r="AH137" s="161"/>
      <c r="AI137" s="161"/>
      <c r="AJ137" s="161"/>
      <c r="AK137" s="161"/>
      <c r="AL137" s="161"/>
      <c r="AM137" s="161"/>
      <c r="AN137" s="161"/>
      <c r="AO137" s="161"/>
      <c r="AP137" s="161"/>
      <c r="AQ137" s="161"/>
      <c r="AR137" s="161"/>
      <c r="AS137" s="161"/>
      <c r="AT137" s="161"/>
    </row>
    <row r="138" spans="1:46" x14ac:dyDescent="0.25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  <c r="AA138" s="161"/>
      <c r="AB138" s="161"/>
      <c r="AC138" s="161"/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</row>
    <row r="139" spans="1:46" x14ac:dyDescent="0.25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  <c r="AA139" s="161"/>
      <c r="AB139" s="161"/>
      <c r="AC139" s="161"/>
      <c r="AD139" s="161"/>
      <c r="AE139" s="161"/>
      <c r="AF139" s="161"/>
      <c r="AG139" s="161"/>
      <c r="AH139" s="161"/>
      <c r="AI139" s="161"/>
      <c r="AJ139" s="161"/>
      <c r="AK139" s="161"/>
      <c r="AL139" s="161"/>
      <c r="AM139" s="161"/>
      <c r="AN139" s="161"/>
      <c r="AO139" s="161"/>
      <c r="AP139" s="161"/>
      <c r="AQ139" s="161"/>
      <c r="AR139" s="161"/>
      <c r="AS139" s="161"/>
      <c r="AT139" s="161"/>
    </row>
    <row r="140" spans="1:46" x14ac:dyDescent="0.25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</row>
    <row r="141" spans="1:46" x14ac:dyDescent="0.25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1"/>
      <c r="AN141" s="161"/>
      <c r="AO141" s="161"/>
      <c r="AP141" s="161"/>
      <c r="AQ141" s="161"/>
      <c r="AR141" s="161"/>
      <c r="AS141" s="161"/>
      <c r="AT141" s="161"/>
    </row>
    <row r="142" spans="1:46" x14ac:dyDescent="0.25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  <c r="AA142" s="161"/>
      <c r="AB142" s="161"/>
      <c r="AC142" s="161"/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</row>
    <row r="143" spans="1:46" x14ac:dyDescent="0.25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  <c r="AA143" s="161"/>
      <c r="AB143" s="161"/>
      <c r="AC143" s="161"/>
      <c r="AD143" s="161"/>
      <c r="AE143" s="161"/>
      <c r="AF143" s="161"/>
      <c r="AG143" s="161"/>
      <c r="AH143" s="161"/>
      <c r="AI143" s="161"/>
      <c r="AJ143" s="161"/>
      <c r="AK143" s="161"/>
      <c r="AL143" s="161"/>
      <c r="AM143" s="161"/>
      <c r="AN143" s="161"/>
      <c r="AO143" s="161"/>
      <c r="AP143" s="161"/>
      <c r="AQ143" s="161"/>
      <c r="AR143" s="161"/>
      <c r="AS143" s="161"/>
      <c r="AT143" s="161"/>
    </row>
    <row r="144" spans="1:46" x14ac:dyDescent="0.25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  <c r="AA144" s="161"/>
      <c r="AB144" s="161"/>
      <c r="AC144" s="161"/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</row>
    <row r="145" spans="1:46" x14ac:dyDescent="0.2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  <c r="AA145" s="161"/>
      <c r="AB145" s="161"/>
      <c r="AC145" s="161"/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</row>
    <row r="146" spans="1:46" x14ac:dyDescent="0.25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  <c r="AA146" s="161"/>
      <c r="AB146" s="161"/>
      <c r="AC146" s="161"/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</row>
    <row r="147" spans="1:46" x14ac:dyDescent="0.25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  <c r="AA147" s="161"/>
      <c r="AB147" s="161"/>
      <c r="AC147" s="161"/>
      <c r="AD147" s="161"/>
      <c r="AE147" s="161"/>
      <c r="AF147" s="161"/>
      <c r="AG147" s="161"/>
      <c r="AH147" s="161"/>
      <c r="AI147" s="161"/>
      <c r="AJ147" s="161"/>
      <c r="AK147" s="161"/>
      <c r="AL147" s="161"/>
      <c r="AM147" s="161"/>
      <c r="AN147" s="161"/>
      <c r="AO147" s="161"/>
      <c r="AP147" s="161"/>
      <c r="AQ147" s="161"/>
      <c r="AR147" s="161"/>
      <c r="AS147" s="161"/>
      <c r="AT147" s="161"/>
    </row>
    <row r="148" spans="1:46" x14ac:dyDescent="0.25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  <c r="AA148" s="161"/>
      <c r="AB148" s="161"/>
      <c r="AC148" s="161"/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</row>
    <row r="149" spans="1:46" x14ac:dyDescent="0.25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  <c r="AA149" s="161"/>
      <c r="AB149" s="161"/>
      <c r="AC149" s="161"/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</row>
    <row r="150" spans="1:46" x14ac:dyDescent="0.25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  <c r="AB150" s="161"/>
      <c r="AC150" s="161"/>
      <c r="AD150" s="161"/>
      <c r="AE150" s="161"/>
      <c r="AF150" s="161"/>
      <c r="AG150" s="161"/>
      <c r="AH150" s="161"/>
      <c r="AI150" s="161"/>
      <c r="AJ150" s="161"/>
      <c r="AK150" s="161"/>
      <c r="AL150" s="161"/>
      <c r="AM150" s="161"/>
      <c r="AN150" s="161"/>
      <c r="AO150" s="161"/>
      <c r="AP150" s="161"/>
      <c r="AQ150" s="161"/>
      <c r="AR150" s="161"/>
      <c r="AS150" s="161"/>
      <c r="AT150" s="161"/>
    </row>
    <row r="151" spans="1:46" x14ac:dyDescent="0.25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  <c r="AA151" s="161"/>
      <c r="AB151" s="161"/>
      <c r="AC151" s="161"/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</row>
    <row r="152" spans="1:46" x14ac:dyDescent="0.25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  <c r="AA152" s="161"/>
      <c r="AB152" s="161"/>
      <c r="AC152" s="161"/>
      <c r="AD152" s="161"/>
      <c r="AE152" s="161"/>
      <c r="AF152" s="161"/>
      <c r="AG152" s="161"/>
      <c r="AH152" s="161"/>
      <c r="AI152" s="161"/>
      <c r="AJ152" s="161"/>
      <c r="AK152" s="161"/>
      <c r="AL152" s="161"/>
      <c r="AM152" s="161"/>
      <c r="AN152" s="161"/>
      <c r="AO152" s="161"/>
      <c r="AP152" s="161"/>
      <c r="AQ152" s="161"/>
      <c r="AR152" s="161"/>
      <c r="AS152" s="161"/>
      <c r="AT152" s="161"/>
    </row>
    <row r="153" spans="1:46" x14ac:dyDescent="0.25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  <c r="AB153" s="161"/>
      <c r="AC153" s="161"/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</row>
    <row r="154" spans="1:46" x14ac:dyDescent="0.25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  <c r="AA154" s="161"/>
      <c r="AB154" s="161"/>
      <c r="AC154" s="161"/>
      <c r="AD154" s="161"/>
      <c r="AE154" s="161"/>
      <c r="AF154" s="161"/>
      <c r="AG154" s="161"/>
      <c r="AH154" s="161"/>
      <c r="AI154" s="161"/>
      <c r="AJ154" s="161"/>
      <c r="AK154" s="161"/>
      <c r="AL154" s="161"/>
      <c r="AM154" s="161"/>
      <c r="AN154" s="161"/>
      <c r="AO154" s="161"/>
      <c r="AP154" s="161"/>
      <c r="AQ154" s="161"/>
      <c r="AR154" s="161"/>
      <c r="AS154" s="161"/>
      <c r="AT154" s="161"/>
    </row>
    <row r="155" spans="1:46" x14ac:dyDescent="0.2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  <c r="AA155" s="161"/>
      <c r="AB155" s="161"/>
      <c r="AC155" s="161"/>
      <c r="AD155" s="161"/>
      <c r="AE155" s="161"/>
      <c r="AF155" s="161"/>
      <c r="AG155" s="161"/>
      <c r="AH155" s="161"/>
      <c r="AI155" s="161"/>
      <c r="AJ155" s="161"/>
      <c r="AK155" s="161"/>
      <c r="AL155" s="161"/>
      <c r="AM155" s="161"/>
      <c r="AN155" s="161"/>
      <c r="AO155" s="161"/>
      <c r="AP155" s="161"/>
      <c r="AQ155" s="161"/>
      <c r="AR155" s="161"/>
      <c r="AS155" s="161"/>
      <c r="AT155" s="161"/>
    </row>
    <row r="156" spans="1:46" x14ac:dyDescent="0.25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  <c r="AA156" s="161"/>
      <c r="AB156" s="161"/>
      <c r="AC156" s="161"/>
      <c r="AD156" s="161"/>
      <c r="AE156" s="161"/>
      <c r="AF156" s="161"/>
      <c r="AG156" s="161"/>
      <c r="AH156" s="161"/>
      <c r="AI156" s="161"/>
      <c r="AJ156" s="161"/>
      <c r="AK156" s="161"/>
      <c r="AL156" s="161"/>
      <c r="AM156" s="161"/>
      <c r="AN156" s="161"/>
      <c r="AO156" s="161"/>
      <c r="AP156" s="161"/>
      <c r="AQ156" s="161"/>
      <c r="AR156" s="161"/>
      <c r="AS156" s="161"/>
      <c r="AT156" s="161"/>
    </row>
    <row r="157" spans="1:46" x14ac:dyDescent="0.25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  <c r="AA157" s="161"/>
      <c r="AB157" s="161"/>
      <c r="AC157" s="161"/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</row>
    <row r="158" spans="1:46" x14ac:dyDescent="0.25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  <c r="AA158" s="161"/>
      <c r="AB158" s="161"/>
      <c r="AC158" s="161"/>
      <c r="AD158" s="161"/>
      <c r="AE158" s="161"/>
      <c r="AF158" s="161"/>
      <c r="AG158" s="161"/>
      <c r="AH158" s="161"/>
      <c r="AI158" s="161"/>
      <c r="AJ158" s="161"/>
      <c r="AK158" s="161"/>
      <c r="AL158" s="161"/>
      <c r="AM158" s="161"/>
      <c r="AN158" s="161"/>
      <c r="AO158" s="161"/>
      <c r="AP158" s="161"/>
      <c r="AQ158" s="161"/>
      <c r="AR158" s="161"/>
      <c r="AS158" s="161"/>
      <c r="AT158" s="161"/>
    </row>
    <row r="159" spans="1:46" x14ac:dyDescent="0.25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  <c r="AA159" s="161"/>
      <c r="AB159" s="161"/>
      <c r="AC159" s="161"/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</row>
    <row r="160" spans="1:46" x14ac:dyDescent="0.25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  <c r="AA160" s="161"/>
      <c r="AB160" s="161"/>
      <c r="AC160" s="161"/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</row>
    <row r="161" spans="1:46" x14ac:dyDescent="0.25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  <c r="AA161" s="161"/>
      <c r="AB161" s="161"/>
      <c r="AC161" s="161"/>
      <c r="AD161" s="161"/>
      <c r="AE161" s="161"/>
      <c r="AF161" s="161"/>
      <c r="AG161" s="161"/>
      <c r="AH161" s="161"/>
      <c r="AI161" s="161"/>
      <c r="AJ161" s="161"/>
      <c r="AK161" s="161"/>
      <c r="AL161" s="161"/>
      <c r="AM161" s="161"/>
      <c r="AN161" s="161"/>
      <c r="AO161" s="161"/>
      <c r="AP161" s="161"/>
      <c r="AQ161" s="161"/>
      <c r="AR161" s="161"/>
      <c r="AS161" s="161"/>
      <c r="AT161" s="161"/>
    </row>
    <row r="162" spans="1:46" x14ac:dyDescent="0.25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</row>
    <row r="163" spans="1:46" x14ac:dyDescent="0.25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</row>
    <row r="164" spans="1:46" x14ac:dyDescent="0.25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1"/>
      <c r="AN164" s="161"/>
      <c r="AO164" s="161"/>
      <c r="AP164" s="161"/>
      <c r="AQ164" s="161"/>
      <c r="AR164" s="161"/>
      <c r="AS164" s="161"/>
      <c r="AT164" s="161"/>
    </row>
    <row r="165" spans="1:46" x14ac:dyDescent="0.2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</row>
    <row r="166" spans="1:46" x14ac:dyDescent="0.25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  <c r="AA166" s="161"/>
      <c r="AB166" s="161"/>
      <c r="AC166" s="161"/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</row>
    <row r="167" spans="1:46" x14ac:dyDescent="0.25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  <c r="AA167" s="161"/>
      <c r="AB167" s="161"/>
      <c r="AC167" s="161"/>
      <c r="AD167" s="161"/>
      <c r="AE167" s="161"/>
      <c r="AF167" s="161"/>
      <c r="AG167" s="161"/>
      <c r="AH167" s="161"/>
      <c r="AI167" s="161"/>
      <c r="AJ167" s="161"/>
      <c r="AK167" s="161"/>
      <c r="AL167" s="161"/>
      <c r="AM167" s="161"/>
      <c r="AN167" s="161"/>
      <c r="AO167" s="161"/>
      <c r="AP167" s="161"/>
      <c r="AQ167" s="161"/>
      <c r="AR167" s="161"/>
      <c r="AS167" s="161"/>
      <c r="AT167" s="161"/>
    </row>
    <row r="168" spans="1:46" x14ac:dyDescent="0.25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  <c r="AA168" s="161"/>
      <c r="AB168" s="161"/>
      <c r="AC168" s="161"/>
      <c r="AD168" s="161"/>
      <c r="AE168" s="161"/>
      <c r="AF168" s="161"/>
      <c r="AG168" s="161"/>
      <c r="AH168" s="161"/>
      <c r="AI168" s="161"/>
      <c r="AJ168" s="161"/>
      <c r="AK168" s="161"/>
      <c r="AL168" s="161"/>
      <c r="AM168" s="161"/>
      <c r="AN168" s="161"/>
      <c r="AO168" s="161"/>
      <c r="AP168" s="161"/>
      <c r="AQ168" s="161"/>
      <c r="AR168" s="161"/>
      <c r="AS168" s="161"/>
      <c r="AT168" s="161"/>
    </row>
    <row r="169" spans="1:46" x14ac:dyDescent="0.25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  <c r="AA169" s="161"/>
      <c r="AB169" s="161"/>
      <c r="AC169" s="161"/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</row>
    <row r="170" spans="1:46" x14ac:dyDescent="0.25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  <c r="AA170" s="161"/>
      <c r="AB170" s="161"/>
      <c r="AC170" s="161"/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</row>
    <row r="171" spans="1:46" x14ac:dyDescent="0.25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  <c r="AA171" s="161"/>
      <c r="AB171" s="161"/>
      <c r="AC171" s="161"/>
      <c r="AD171" s="161"/>
      <c r="AE171" s="161"/>
      <c r="AF171" s="161"/>
      <c r="AG171" s="161"/>
      <c r="AH171" s="161"/>
      <c r="AI171" s="161"/>
      <c r="AJ171" s="161"/>
      <c r="AK171" s="161"/>
      <c r="AL171" s="161"/>
      <c r="AM171" s="161"/>
      <c r="AN171" s="161"/>
      <c r="AO171" s="161"/>
      <c r="AP171" s="161"/>
      <c r="AQ171" s="161"/>
      <c r="AR171" s="161"/>
      <c r="AS171" s="161"/>
      <c r="AT171" s="161"/>
    </row>
    <row r="172" spans="1:46" x14ac:dyDescent="0.25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  <c r="AA172" s="161"/>
      <c r="AB172" s="161"/>
      <c r="AC172" s="161"/>
      <c r="AD172" s="161"/>
      <c r="AE172" s="161"/>
      <c r="AF172" s="161"/>
      <c r="AG172" s="161"/>
      <c r="AH172" s="161"/>
      <c r="AI172" s="161"/>
      <c r="AJ172" s="161"/>
      <c r="AK172" s="161"/>
      <c r="AL172" s="161"/>
      <c r="AM172" s="161"/>
      <c r="AN172" s="161"/>
      <c r="AO172" s="161"/>
      <c r="AP172" s="161"/>
      <c r="AQ172" s="161"/>
      <c r="AR172" s="161"/>
      <c r="AS172" s="161"/>
      <c r="AT172" s="161"/>
    </row>
    <row r="173" spans="1:46" x14ac:dyDescent="0.25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  <c r="AA173" s="161"/>
      <c r="AB173" s="161"/>
      <c r="AC173" s="161"/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</row>
    <row r="174" spans="1:46" x14ac:dyDescent="0.25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</row>
    <row r="175" spans="1:46" x14ac:dyDescent="0.25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</row>
    <row r="176" spans="1:46" x14ac:dyDescent="0.25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</row>
    <row r="177" spans="1:46" x14ac:dyDescent="0.25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</row>
    <row r="178" spans="1:46" x14ac:dyDescent="0.25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161"/>
      <c r="AT178" s="161"/>
    </row>
    <row r="179" spans="1:46" x14ac:dyDescent="0.25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161"/>
      <c r="AT179" s="161"/>
    </row>
    <row r="180" spans="1:46" x14ac:dyDescent="0.25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</row>
    <row r="181" spans="1:46" x14ac:dyDescent="0.25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161"/>
      <c r="AT181" s="161"/>
    </row>
    <row r="182" spans="1:46" x14ac:dyDescent="0.25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</row>
    <row r="183" spans="1:46" x14ac:dyDescent="0.25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</row>
    <row r="184" spans="1:46" x14ac:dyDescent="0.25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161"/>
      <c r="AT184" s="161"/>
    </row>
    <row r="185" spans="1:46" x14ac:dyDescent="0.25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</row>
    <row r="186" spans="1:46" x14ac:dyDescent="0.25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  <c r="AA186" s="161"/>
      <c r="AB186" s="161"/>
      <c r="AC186" s="161"/>
      <c r="AD186" s="16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161"/>
      <c r="AS186" s="161"/>
      <c r="AT186" s="161"/>
    </row>
    <row r="187" spans="1:46" x14ac:dyDescent="0.25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  <c r="AA187" s="161"/>
      <c r="AB187" s="161"/>
      <c r="AC187" s="161"/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</row>
    <row r="188" spans="1:46" x14ac:dyDescent="0.25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  <c r="AA188" s="161"/>
      <c r="AB188" s="161"/>
      <c r="AC188" s="161"/>
      <c r="AD188" s="16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161"/>
      <c r="AS188" s="161"/>
      <c r="AT188" s="161"/>
    </row>
    <row r="189" spans="1:46" x14ac:dyDescent="0.25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  <c r="AA189" s="161"/>
      <c r="AB189" s="161"/>
      <c r="AC189" s="161"/>
      <c r="AD189" s="16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161"/>
      <c r="AS189" s="161"/>
      <c r="AT189" s="161"/>
    </row>
    <row r="190" spans="1:46" x14ac:dyDescent="0.25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  <c r="AA190" s="161"/>
      <c r="AB190" s="161"/>
      <c r="AC190" s="161"/>
      <c r="AD190" s="161"/>
      <c r="AE190" s="161"/>
      <c r="AF190" s="161"/>
      <c r="AG190" s="161"/>
      <c r="AH190" s="161"/>
      <c r="AI190" s="161"/>
      <c r="AJ190" s="161"/>
      <c r="AK190" s="161"/>
      <c r="AL190" s="161"/>
      <c r="AM190" s="161"/>
      <c r="AN190" s="161"/>
      <c r="AO190" s="161"/>
      <c r="AP190" s="161"/>
      <c r="AQ190" s="161"/>
      <c r="AR190" s="161"/>
      <c r="AS190" s="161"/>
      <c r="AT190" s="161"/>
    </row>
    <row r="191" spans="1:46" x14ac:dyDescent="0.25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  <c r="AA191" s="161"/>
      <c r="AB191" s="161"/>
      <c r="AC191" s="161"/>
      <c r="AD191" s="161"/>
      <c r="AE191" s="161"/>
      <c r="AF191" s="161"/>
      <c r="AG191" s="161"/>
      <c r="AH191" s="161"/>
      <c r="AI191" s="161"/>
      <c r="AJ191" s="161"/>
      <c r="AK191" s="161"/>
      <c r="AL191" s="161"/>
      <c r="AM191" s="161"/>
      <c r="AN191" s="161"/>
      <c r="AO191" s="161"/>
      <c r="AP191" s="161"/>
      <c r="AQ191" s="161"/>
      <c r="AR191" s="161"/>
      <c r="AS191" s="161"/>
      <c r="AT191" s="161"/>
    </row>
    <row r="192" spans="1:46" x14ac:dyDescent="0.25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  <c r="AA192" s="161"/>
      <c r="AB192" s="161"/>
      <c r="AC192" s="161"/>
      <c r="AD192" s="161"/>
      <c r="AE192" s="161"/>
      <c r="AF192" s="161"/>
      <c r="AG192" s="161"/>
      <c r="AH192" s="161"/>
      <c r="AI192" s="161"/>
      <c r="AJ192" s="161"/>
      <c r="AK192" s="161"/>
      <c r="AL192" s="161"/>
      <c r="AM192" s="161"/>
      <c r="AN192" s="161"/>
      <c r="AO192" s="161"/>
      <c r="AP192" s="161"/>
      <c r="AQ192" s="161"/>
      <c r="AR192" s="161"/>
      <c r="AS192" s="161"/>
      <c r="AT192" s="161"/>
    </row>
    <row r="193" spans="1:46" x14ac:dyDescent="0.25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  <c r="AA193" s="161"/>
      <c r="AB193" s="161"/>
      <c r="AC193" s="161"/>
      <c r="AD193" s="161"/>
      <c r="AE193" s="161"/>
      <c r="AF193" s="161"/>
      <c r="AG193" s="161"/>
      <c r="AH193" s="161"/>
      <c r="AI193" s="161"/>
      <c r="AJ193" s="161"/>
      <c r="AK193" s="161"/>
      <c r="AL193" s="161"/>
      <c r="AM193" s="161"/>
      <c r="AN193" s="161"/>
      <c r="AO193" s="161"/>
      <c r="AP193" s="161"/>
      <c r="AQ193" s="161"/>
      <c r="AR193" s="161"/>
      <c r="AS193" s="161"/>
      <c r="AT193" s="161"/>
    </row>
    <row r="194" spans="1:46" x14ac:dyDescent="0.25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  <c r="AA194" s="161"/>
      <c r="AB194" s="161"/>
      <c r="AC194" s="161"/>
      <c r="AD194" s="16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161"/>
      <c r="AS194" s="161"/>
      <c r="AT194" s="161"/>
    </row>
    <row r="195" spans="1:46" x14ac:dyDescent="0.25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  <c r="AA195" s="161"/>
      <c r="AB195" s="161"/>
      <c r="AC195" s="161"/>
      <c r="AD195" s="161"/>
      <c r="AE195" s="161"/>
      <c r="AF195" s="161"/>
      <c r="AG195" s="161"/>
      <c r="AH195" s="161"/>
      <c r="AI195" s="161"/>
      <c r="AJ195" s="161"/>
      <c r="AK195" s="161"/>
      <c r="AL195" s="161"/>
      <c r="AM195" s="161"/>
      <c r="AN195" s="161"/>
      <c r="AO195" s="161"/>
      <c r="AP195" s="161"/>
      <c r="AQ195" s="161"/>
      <c r="AR195" s="161"/>
      <c r="AS195" s="161"/>
      <c r="AT195" s="161"/>
    </row>
    <row r="196" spans="1:46" x14ac:dyDescent="0.25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  <c r="AA196" s="161"/>
      <c r="AB196" s="161"/>
      <c r="AC196" s="161"/>
      <c r="AD196" s="16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161"/>
      <c r="AS196" s="161"/>
      <c r="AT196" s="161"/>
    </row>
    <row r="197" spans="1:46" x14ac:dyDescent="0.25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  <c r="AA197" s="161"/>
      <c r="AB197" s="161"/>
      <c r="AC197" s="161"/>
      <c r="AD197" s="161"/>
      <c r="AE197" s="161"/>
      <c r="AF197" s="161"/>
      <c r="AG197" s="161"/>
      <c r="AH197" s="161"/>
      <c r="AI197" s="161"/>
      <c r="AJ197" s="161"/>
      <c r="AK197" s="161"/>
      <c r="AL197" s="161"/>
      <c r="AM197" s="161"/>
      <c r="AN197" s="161"/>
      <c r="AO197" s="161"/>
      <c r="AP197" s="161"/>
      <c r="AQ197" s="161"/>
      <c r="AR197" s="161"/>
      <c r="AS197" s="161"/>
      <c r="AT197" s="161"/>
    </row>
    <row r="198" spans="1:46" x14ac:dyDescent="0.25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  <c r="AA198" s="161"/>
      <c r="AB198" s="161"/>
      <c r="AC198" s="161"/>
      <c r="AD198" s="161"/>
      <c r="AE198" s="161"/>
      <c r="AF198" s="161"/>
      <c r="AG198" s="161"/>
      <c r="AH198" s="161"/>
      <c r="AI198" s="161"/>
      <c r="AJ198" s="161"/>
      <c r="AK198" s="161"/>
      <c r="AL198" s="161"/>
      <c r="AM198" s="161"/>
      <c r="AN198" s="161"/>
      <c r="AO198" s="161"/>
      <c r="AP198" s="161"/>
      <c r="AQ198" s="161"/>
      <c r="AR198" s="161"/>
      <c r="AS198" s="161"/>
      <c r="AT198" s="161"/>
    </row>
    <row r="199" spans="1:46" x14ac:dyDescent="0.25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  <c r="AA199" s="161"/>
      <c r="AB199" s="161"/>
      <c r="AC199" s="161"/>
      <c r="AD199" s="161"/>
      <c r="AE199" s="161"/>
      <c r="AF199" s="161"/>
      <c r="AG199" s="161"/>
      <c r="AH199" s="161"/>
      <c r="AI199" s="161"/>
      <c r="AJ199" s="161"/>
      <c r="AK199" s="161"/>
      <c r="AL199" s="161"/>
      <c r="AM199" s="161"/>
      <c r="AN199" s="161"/>
      <c r="AO199" s="161"/>
      <c r="AP199" s="161"/>
      <c r="AQ199" s="161"/>
      <c r="AR199" s="161"/>
      <c r="AS199" s="161"/>
      <c r="AT199" s="161"/>
    </row>
    <row r="200" spans="1:46" x14ac:dyDescent="0.25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  <c r="AA200" s="161"/>
      <c r="AB200" s="161"/>
      <c r="AC200" s="161"/>
      <c r="AD200" s="161"/>
      <c r="AE200" s="161"/>
      <c r="AF200" s="161"/>
      <c r="AG200" s="161"/>
      <c r="AH200" s="161"/>
      <c r="AI200" s="161"/>
      <c r="AJ200" s="161"/>
      <c r="AK200" s="161"/>
      <c r="AL200" s="161"/>
      <c r="AM200" s="161"/>
      <c r="AN200" s="161"/>
      <c r="AO200" s="161"/>
      <c r="AP200" s="161"/>
      <c r="AQ200" s="161"/>
      <c r="AR200" s="161"/>
      <c r="AS200" s="161"/>
      <c r="AT200" s="161"/>
    </row>
    <row r="201" spans="1:46" x14ac:dyDescent="0.25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  <c r="AA201" s="161"/>
      <c r="AB201" s="161"/>
      <c r="AC201" s="161"/>
      <c r="AD201" s="161"/>
      <c r="AE201" s="161"/>
      <c r="AF201" s="161"/>
      <c r="AG201" s="161"/>
      <c r="AH201" s="161"/>
      <c r="AI201" s="161"/>
      <c r="AJ201" s="161"/>
      <c r="AK201" s="161"/>
      <c r="AL201" s="161"/>
      <c r="AM201" s="161"/>
      <c r="AN201" s="161"/>
      <c r="AO201" s="161"/>
      <c r="AP201" s="161"/>
      <c r="AQ201" s="161"/>
      <c r="AR201" s="161"/>
      <c r="AS201" s="161"/>
      <c r="AT201" s="161"/>
    </row>
    <row r="202" spans="1:46" x14ac:dyDescent="0.25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1"/>
      <c r="AE202" s="161"/>
      <c r="AF202" s="161"/>
      <c r="AG202" s="161"/>
      <c r="AH202" s="161"/>
      <c r="AI202" s="161"/>
      <c r="AJ202" s="161"/>
      <c r="AK202" s="161"/>
      <c r="AL202" s="161"/>
      <c r="AM202" s="161"/>
      <c r="AN202" s="161"/>
      <c r="AO202" s="161"/>
      <c r="AP202" s="161"/>
      <c r="AQ202" s="161"/>
      <c r="AR202" s="161"/>
      <c r="AS202" s="161"/>
      <c r="AT202" s="161"/>
    </row>
    <row r="203" spans="1:46" x14ac:dyDescent="0.25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  <c r="AA203" s="161"/>
      <c r="AB203" s="161"/>
      <c r="AC203" s="161"/>
      <c r="AD203" s="161"/>
      <c r="AE203" s="161"/>
      <c r="AF203" s="161"/>
      <c r="AG203" s="161"/>
      <c r="AH203" s="161"/>
      <c r="AI203" s="161"/>
      <c r="AJ203" s="161"/>
      <c r="AK203" s="161"/>
      <c r="AL203" s="161"/>
      <c r="AM203" s="161"/>
      <c r="AN203" s="161"/>
      <c r="AO203" s="161"/>
      <c r="AP203" s="161"/>
      <c r="AQ203" s="161"/>
      <c r="AR203" s="161"/>
      <c r="AS203" s="161"/>
      <c r="AT203" s="161"/>
    </row>
    <row r="204" spans="1:46" x14ac:dyDescent="0.25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  <c r="AA204" s="161"/>
      <c r="AB204" s="161"/>
      <c r="AC204" s="161"/>
      <c r="AD204" s="161"/>
      <c r="AE204" s="161"/>
      <c r="AF204" s="161"/>
      <c r="AG204" s="161"/>
      <c r="AH204" s="161"/>
      <c r="AI204" s="161"/>
      <c r="AJ204" s="161"/>
      <c r="AK204" s="161"/>
      <c r="AL204" s="161"/>
      <c r="AM204" s="161"/>
      <c r="AN204" s="161"/>
      <c r="AO204" s="161"/>
      <c r="AP204" s="161"/>
      <c r="AQ204" s="161"/>
      <c r="AR204" s="161"/>
      <c r="AS204" s="161"/>
      <c r="AT204" s="161"/>
    </row>
    <row r="205" spans="1:46" x14ac:dyDescent="0.25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  <c r="AA205" s="161"/>
      <c r="AB205" s="161"/>
      <c r="AC205" s="161"/>
      <c r="AD205" s="161"/>
      <c r="AE205" s="161"/>
      <c r="AF205" s="161"/>
      <c r="AG205" s="161"/>
      <c r="AH205" s="161"/>
      <c r="AI205" s="161"/>
      <c r="AJ205" s="161"/>
      <c r="AK205" s="161"/>
      <c r="AL205" s="161"/>
      <c r="AM205" s="161"/>
      <c r="AN205" s="161"/>
      <c r="AO205" s="161"/>
      <c r="AP205" s="161"/>
      <c r="AQ205" s="161"/>
      <c r="AR205" s="161"/>
      <c r="AS205" s="161"/>
      <c r="AT205" s="161"/>
    </row>
    <row r="206" spans="1:46" x14ac:dyDescent="0.25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  <c r="AB206" s="161"/>
      <c r="AC206" s="161"/>
      <c r="AD206" s="161"/>
      <c r="AE206" s="161"/>
      <c r="AF206" s="161"/>
      <c r="AG206" s="161"/>
      <c r="AH206" s="161"/>
      <c r="AI206" s="161"/>
      <c r="AJ206" s="161"/>
      <c r="AK206" s="161"/>
      <c r="AL206" s="161"/>
      <c r="AM206" s="161"/>
      <c r="AN206" s="161"/>
      <c r="AO206" s="161"/>
      <c r="AP206" s="161"/>
      <c r="AQ206" s="161"/>
      <c r="AR206" s="161"/>
      <c r="AS206" s="161"/>
      <c r="AT206" s="161"/>
    </row>
    <row r="207" spans="1:46" x14ac:dyDescent="0.25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  <c r="AA207" s="161"/>
      <c r="AB207" s="161"/>
      <c r="AC207" s="161"/>
      <c r="AD207" s="161"/>
      <c r="AE207" s="161"/>
      <c r="AF207" s="161"/>
      <c r="AG207" s="161"/>
      <c r="AH207" s="161"/>
      <c r="AI207" s="161"/>
      <c r="AJ207" s="161"/>
      <c r="AK207" s="161"/>
      <c r="AL207" s="161"/>
      <c r="AM207" s="161"/>
      <c r="AN207" s="161"/>
      <c r="AO207" s="161"/>
      <c r="AP207" s="161"/>
      <c r="AQ207" s="161"/>
      <c r="AR207" s="161"/>
      <c r="AS207" s="161"/>
      <c r="AT207" s="161"/>
    </row>
    <row r="208" spans="1:46" x14ac:dyDescent="0.25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</row>
    <row r="209" spans="1:46" x14ac:dyDescent="0.25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  <c r="AB209" s="161"/>
      <c r="AC209" s="161"/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</row>
    <row r="210" spans="1:46" x14ac:dyDescent="0.25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  <c r="AA210" s="161"/>
      <c r="AB210" s="161"/>
      <c r="AC210" s="161"/>
      <c r="AD210" s="161"/>
      <c r="AE210" s="161"/>
      <c r="AF210" s="161"/>
      <c r="AG210" s="161"/>
      <c r="AH210" s="161"/>
      <c r="AI210" s="161"/>
      <c r="AJ210" s="161"/>
      <c r="AK210" s="161"/>
      <c r="AL210" s="161"/>
      <c r="AM210" s="161"/>
      <c r="AN210" s="161"/>
      <c r="AO210" s="161"/>
      <c r="AP210" s="161"/>
      <c r="AQ210" s="161"/>
      <c r="AR210" s="161"/>
      <c r="AS210" s="161"/>
      <c r="AT210" s="161"/>
    </row>
    <row r="211" spans="1:46" x14ac:dyDescent="0.25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</row>
    <row r="212" spans="1:46" x14ac:dyDescent="0.25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  <c r="AA212" s="161"/>
      <c r="AB212" s="161"/>
      <c r="AC212" s="161"/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</row>
    <row r="213" spans="1:46" x14ac:dyDescent="0.25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  <c r="AA213" s="161"/>
      <c r="AB213" s="161"/>
      <c r="AC213" s="161"/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</row>
    <row r="214" spans="1:46" x14ac:dyDescent="0.25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  <c r="AA214" s="161"/>
      <c r="AB214" s="161"/>
      <c r="AC214" s="161"/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</row>
    <row r="215" spans="1:46" x14ac:dyDescent="0.25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  <c r="AA215" s="161"/>
      <c r="AB215" s="161"/>
      <c r="AC215" s="161"/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1"/>
      <c r="AT215" s="161"/>
    </row>
    <row r="216" spans="1:46" x14ac:dyDescent="0.25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  <c r="AA216" s="161"/>
      <c r="AB216" s="161"/>
      <c r="AC216" s="161"/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1"/>
      <c r="AT216" s="161"/>
    </row>
    <row r="217" spans="1:46" x14ac:dyDescent="0.25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  <c r="AA217" s="161"/>
      <c r="AB217" s="161"/>
      <c r="AC217" s="161"/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1"/>
      <c r="AT217" s="161"/>
    </row>
    <row r="218" spans="1:46" x14ac:dyDescent="0.25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  <c r="AA218" s="161"/>
      <c r="AB218" s="161"/>
      <c r="AC218" s="161"/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1"/>
      <c r="AT218" s="161"/>
    </row>
    <row r="219" spans="1:46" x14ac:dyDescent="0.25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  <c r="AA219" s="161"/>
      <c r="AB219" s="161"/>
      <c r="AC219" s="161"/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  <c r="AS219" s="161"/>
      <c r="AT219" s="161"/>
    </row>
    <row r="220" spans="1:46" x14ac:dyDescent="0.25">
      <c r="A220" s="161"/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  <c r="AA220" s="161"/>
      <c r="AB220" s="161"/>
      <c r="AC220" s="161"/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  <c r="AS220" s="161"/>
      <c r="AT220" s="161"/>
    </row>
    <row r="221" spans="1:46" x14ac:dyDescent="0.25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  <c r="Z221" s="161"/>
      <c r="AA221" s="161"/>
      <c r="AB221" s="161"/>
      <c r="AC221" s="161"/>
      <c r="AD221" s="161"/>
      <c r="AE221" s="161"/>
      <c r="AF221" s="161"/>
      <c r="AG221" s="161"/>
      <c r="AH221" s="161"/>
      <c r="AI221" s="161"/>
      <c r="AJ221" s="161"/>
      <c r="AK221" s="161"/>
      <c r="AL221" s="161"/>
      <c r="AM221" s="161"/>
      <c r="AN221" s="161"/>
      <c r="AO221" s="161"/>
      <c r="AP221" s="161"/>
      <c r="AQ221" s="161"/>
      <c r="AR221" s="161"/>
      <c r="AS221" s="161"/>
      <c r="AT221" s="161"/>
    </row>
    <row r="222" spans="1:46" x14ac:dyDescent="0.25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  <c r="Z222" s="161"/>
      <c r="AA222" s="161"/>
      <c r="AB222" s="161"/>
      <c r="AC222" s="161"/>
      <c r="AD222" s="161"/>
      <c r="AE222" s="161"/>
      <c r="AF222" s="161"/>
      <c r="AG222" s="161"/>
      <c r="AH222" s="161"/>
      <c r="AI222" s="161"/>
      <c r="AJ222" s="161"/>
      <c r="AK222" s="161"/>
      <c r="AL222" s="161"/>
      <c r="AM222" s="161"/>
      <c r="AN222" s="161"/>
      <c r="AO222" s="161"/>
      <c r="AP222" s="161"/>
      <c r="AQ222" s="161"/>
      <c r="AR222" s="161"/>
      <c r="AS222" s="161"/>
      <c r="AT222" s="161"/>
    </row>
    <row r="223" spans="1:46" x14ac:dyDescent="0.25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  <c r="AA223" s="161"/>
      <c r="AB223" s="161"/>
      <c r="AC223" s="161"/>
      <c r="AD223" s="161"/>
      <c r="AE223" s="161"/>
      <c r="AF223" s="161"/>
      <c r="AG223" s="161"/>
      <c r="AH223" s="161"/>
      <c r="AI223" s="161"/>
      <c r="AJ223" s="161"/>
      <c r="AK223" s="161"/>
      <c r="AL223" s="161"/>
      <c r="AM223" s="161"/>
      <c r="AN223" s="161"/>
      <c r="AO223" s="161"/>
      <c r="AP223" s="161"/>
      <c r="AQ223" s="161"/>
      <c r="AR223" s="161"/>
      <c r="AS223" s="161"/>
      <c r="AT223" s="161"/>
    </row>
    <row r="224" spans="1:46" x14ac:dyDescent="0.25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  <c r="Y224" s="161"/>
      <c r="Z224" s="161"/>
      <c r="AA224" s="161"/>
      <c r="AB224" s="161"/>
      <c r="AC224" s="161"/>
      <c r="AD224" s="161"/>
      <c r="AE224" s="161"/>
      <c r="AF224" s="161"/>
      <c r="AG224" s="161"/>
      <c r="AH224" s="161"/>
      <c r="AI224" s="161"/>
      <c r="AJ224" s="161"/>
      <c r="AK224" s="161"/>
      <c r="AL224" s="161"/>
      <c r="AM224" s="161"/>
      <c r="AN224" s="161"/>
      <c r="AO224" s="161"/>
      <c r="AP224" s="161"/>
      <c r="AQ224" s="161"/>
      <c r="AR224" s="161"/>
      <c r="AS224" s="161"/>
      <c r="AT224" s="161"/>
    </row>
    <row r="225" spans="1:46" x14ac:dyDescent="0.25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  <c r="AA225" s="161"/>
      <c r="AB225" s="161"/>
      <c r="AC225" s="161"/>
      <c r="AD225" s="161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  <c r="AO225" s="161"/>
      <c r="AP225" s="161"/>
      <c r="AQ225" s="161"/>
      <c r="AR225" s="161"/>
      <c r="AS225" s="161"/>
      <c r="AT225" s="161"/>
    </row>
    <row r="226" spans="1:46" x14ac:dyDescent="0.25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  <c r="AA226" s="161"/>
      <c r="AB226" s="161"/>
      <c r="AC226" s="161"/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  <c r="AS226" s="161"/>
      <c r="AT226" s="161"/>
    </row>
    <row r="227" spans="1:46" x14ac:dyDescent="0.25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61"/>
      <c r="Y227" s="161"/>
      <c r="Z227" s="161"/>
      <c r="AA227" s="161"/>
      <c r="AB227" s="161"/>
      <c r="AC227" s="161"/>
      <c r="AD227" s="161"/>
      <c r="AE227" s="161"/>
      <c r="AF227" s="161"/>
      <c r="AG227" s="161"/>
      <c r="AH227" s="161"/>
      <c r="AI227" s="161"/>
      <c r="AJ227" s="161"/>
      <c r="AK227" s="161"/>
      <c r="AL227" s="161"/>
      <c r="AM227" s="161"/>
      <c r="AN227" s="161"/>
      <c r="AO227" s="161"/>
      <c r="AP227" s="161"/>
      <c r="AQ227" s="161"/>
      <c r="AR227" s="161"/>
      <c r="AS227" s="161"/>
      <c r="AT227" s="161"/>
    </row>
    <row r="228" spans="1:46" x14ac:dyDescent="0.25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  <c r="Y228" s="161"/>
      <c r="Z228" s="161"/>
      <c r="AA228" s="161"/>
      <c r="AB228" s="161"/>
      <c r="AC228" s="161"/>
      <c r="AD228" s="161"/>
      <c r="AE228" s="161"/>
      <c r="AF228" s="161"/>
      <c r="AG228" s="161"/>
      <c r="AH228" s="161"/>
      <c r="AI228" s="161"/>
      <c r="AJ228" s="161"/>
      <c r="AK228" s="161"/>
      <c r="AL228" s="161"/>
      <c r="AM228" s="161"/>
      <c r="AN228" s="161"/>
      <c r="AO228" s="161"/>
      <c r="AP228" s="161"/>
      <c r="AQ228" s="161"/>
      <c r="AR228" s="161"/>
      <c r="AS228" s="161"/>
      <c r="AT228" s="161"/>
    </row>
    <row r="229" spans="1:46" x14ac:dyDescent="0.25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  <c r="V229" s="161"/>
      <c r="W229" s="161"/>
      <c r="X229" s="161"/>
      <c r="Y229" s="161"/>
      <c r="Z229" s="161"/>
      <c r="AA229" s="161"/>
      <c r="AB229" s="161"/>
      <c r="AC229" s="161"/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  <c r="AR229" s="161"/>
      <c r="AS229" s="161"/>
      <c r="AT229" s="161"/>
    </row>
    <row r="230" spans="1:46" x14ac:dyDescent="0.25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61"/>
      <c r="Z230" s="161"/>
      <c r="AA230" s="161"/>
      <c r="AB230" s="161"/>
      <c r="AC230" s="161"/>
      <c r="AD230" s="161"/>
      <c r="AE230" s="161"/>
      <c r="AF230" s="161"/>
      <c r="AG230" s="161"/>
      <c r="AH230" s="161"/>
      <c r="AI230" s="161"/>
      <c r="AJ230" s="161"/>
      <c r="AK230" s="161"/>
      <c r="AL230" s="161"/>
      <c r="AM230" s="161"/>
      <c r="AN230" s="161"/>
      <c r="AO230" s="161"/>
      <c r="AP230" s="161"/>
      <c r="AQ230" s="161"/>
      <c r="AR230" s="161"/>
      <c r="AS230" s="161"/>
      <c r="AT230" s="161"/>
    </row>
    <row r="231" spans="1:46" x14ac:dyDescent="0.25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  <c r="AA231" s="161"/>
      <c r="AB231" s="161"/>
      <c r="AC231" s="161"/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1"/>
      <c r="AT231" s="161"/>
    </row>
    <row r="232" spans="1:46" x14ac:dyDescent="0.25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  <c r="AA232" s="161"/>
      <c r="AB232" s="161"/>
      <c r="AC232" s="161"/>
      <c r="AD232" s="161"/>
      <c r="AE232" s="161"/>
      <c r="AF232" s="161"/>
      <c r="AG232" s="161"/>
      <c r="AH232" s="161"/>
      <c r="AI232" s="161"/>
      <c r="AJ232" s="161"/>
      <c r="AK232" s="161"/>
      <c r="AL232" s="161"/>
      <c r="AM232" s="161"/>
      <c r="AN232" s="161"/>
      <c r="AO232" s="161"/>
      <c r="AP232" s="161"/>
      <c r="AQ232" s="161"/>
      <c r="AR232" s="161"/>
      <c r="AS232" s="161"/>
      <c r="AT232" s="161"/>
    </row>
    <row r="233" spans="1:46" x14ac:dyDescent="0.25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  <c r="AA233" s="161"/>
      <c r="AB233" s="161"/>
      <c r="AC233" s="161"/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  <c r="AS233" s="161"/>
      <c r="AT233" s="161"/>
    </row>
    <row r="234" spans="1:46" x14ac:dyDescent="0.25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  <c r="AB234" s="161"/>
      <c r="AC234" s="161"/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  <c r="AS234" s="161"/>
      <c r="AT234" s="161"/>
    </row>
    <row r="235" spans="1:46" x14ac:dyDescent="0.25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  <c r="AA235" s="161"/>
      <c r="AB235" s="161"/>
      <c r="AC235" s="161"/>
      <c r="AD235" s="161"/>
      <c r="AE235" s="161"/>
      <c r="AF235" s="161"/>
      <c r="AG235" s="161"/>
      <c r="AH235" s="161"/>
      <c r="AI235" s="161"/>
      <c r="AJ235" s="161"/>
      <c r="AK235" s="161"/>
      <c r="AL235" s="161"/>
      <c r="AM235" s="161"/>
      <c r="AN235" s="161"/>
      <c r="AO235" s="161"/>
      <c r="AP235" s="161"/>
      <c r="AQ235" s="161"/>
      <c r="AR235" s="161"/>
      <c r="AS235" s="161"/>
      <c r="AT235" s="161"/>
    </row>
    <row r="236" spans="1:46" x14ac:dyDescent="0.25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  <c r="AA236" s="161"/>
      <c r="AB236" s="161"/>
      <c r="AC236" s="161"/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  <c r="AS236" s="161"/>
      <c r="AT236" s="161"/>
    </row>
    <row r="237" spans="1:46" x14ac:dyDescent="0.25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  <c r="AB237" s="161"/>
      <c r="AC237" s="161"/>
      <c r="AD237" s="161"/>
      <c r="AE237" s="161"/>
      <c r="AF237" s="161"/>
      <c r="AG237" s="161"/>
      <c r="AH237" s="161"/>
      <c r="AI237" s="161"/>
      <c r="AJ237" s="161"/>
      <c r="AK237" s="161"/>
      <c r="AL237" s="161"/>
      <c r="AM237" s="161"/>
      <c r="AN237" s="161"/>
      <c r="AO237" s="161"/>
      <c r="AP237" s="161"/>
      <c r="AQ237" s="161"/>
      <c r="AR237" s="161"/>
      <c r="AS237" s="161"/>
      <c r="AT237" s="161"/>
    </row>
    <row r="238" spans="1:46" x14ac:dyDescent="0.25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  <c r="AA238" s="161"/>
      <c r="AB238" s="161"/>
      <c r="AC238" s="161"/>
      <c r="AD238" s="161"/>
      <c r="AE238" s="161"/>
      <c r="AF238" s="161"/>
      <c r="AG238" s="161"/>
      <c r="AH238" s="161"/>
      <c r="AI238" s="161"/>
      <c r="AJ238" s="161"/>
      <c r="AK238" s="161"/>
      <c r="AL238" s="161"/>
      <c r="AM238" s="161"/>
      <c r="AN238" s="161"/>
      <c r="AO238" s="161"/>
      <c r="AP238" s="161"/>
      <c r="AQ238" s="161"/>
      <c r="AR238" s="161"/>
      <c r="AS238" s="161"/>
      <c r="AT238" s="161"/>
    </row>
    <row r="239" spans="1:46" x14ac:dyDescent="0.25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  <c r="AA239" s="161"/>
      <c r="AB239" s="161"/>
      <c r="AC239" s="161"/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  <c r="AS239" s="161"/>
      <c r="AT239" s="161"/>
    </row>
    <row r="240" spans="1:46" x14ac:dyDescent="0.25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  <c r="AA240" s="161"/>
      <c r="AB240" s="161"/>
      <c r="AC240" s="161"/>
      <c r="AD240" s="161"/>
      <c r="AE240" s="161"/>
      <c r="AF240" s="161"/>
      <c r="AG240" s="161"/>
      <c r="AH240" s="161"/>
      <c r="AI240" s="161"/>
      <c r="AJ240" s="161"/>
      <c r="AK240" s="161"/>
      <c r="AL240" s="161"/>
      <c r="AM240" s="161"/>
      <c r="AN240" s="161"/>
      <c r="AO240" s="161"/>
      <c r="AP240" s="161"/>
      <c r="AQ240" s="161"/>
      <c r="AR240" s="161"/>
      <c r="AS240" s="161"/>
      <c r="AT240" s="161"/>
    </row>
    <row r="241" spans="1:46" x14ac:dyDescent="0.25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61"/>
      <c r="Z241" s="161"/>
      <c r="AA241" s="161"/>
      <c r="AB241" s="161"/>
      <c r="AC241" s="161"/>
      <c r="AD241" s="161"/>
      <c r="AE241" s="161"/>
      <c r="AF241" s="161"/>
      <c r="AG241" s="161"/>
      <c r="AH241" s="161"/>
      <c r="AI241" s="161"/>
      <c r="AJ241" s="161"/>
      <c r="AK241" s="161"/>
      <c r="AL241" s="161"/>
      <c r="AM241" s="161"/>
      <c r="AN241" s="161"/>
      <c r="AO241" s="161"/>
      <c r="AP241" s="161"/>
      <c r="AQ241" s="161"/>
      <c r="AR241" s="161"/>
      <c r="AS241" s="161"/>
      <c r="AT241" s="161"/>
    </row>
    <row r="242" spans="1:46" x14ac:dyDescent="0.25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  <c r="V242" s="161"/>
      <c r="W242" s="161"/>
      <c r="X242" s="161"/>
      <c r="Y242" s="161"/>
      <c r="Z242" s="161"/>
      <c r="AA242" s="161"/>
      <c r="AB242" s="161"/>
      <c r="AC242" s="161"/>
      <c r="AD242" s="161"/>
      <c r="AE242" s="161"/>
      <c r="AF242" s="161"/>
      <c r="AG242" s="161"/>
      <c r="AH242" s="161"/>
      <c r="AI242" s="161"/>
      <c r="AJ242" s="161"/>
      <c r="AK242" s="161"/>
      <c r="AL242" s="161"/>
      <c r="AM242" s="161"/>
      <c r="AN242" s="161"/>
      <c r="AO242" s="161"/>
      <c r="AP242" s="161"/>
      <c r="AQ242" s="161"/>
      <c r="AR242" s="161"/>
      <c r="AS242" s="161"/>
      <c r="AT242" s="161"/>
    </row>
    <row r="243" spans="1:46" x14ac:dyDescent="0.25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  <c r="V243" s="161"/>
      <c r="W243" s="161"/>
      <c r="X243" s="161"/>
      <c r="Y243" s="161"/>
      <c r="Z243" s="161"/>
      <c r="AA243" s="161"/>
      <c r="AB243" s="161"/>
      <c r="AC243" s="161"/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</row>
    <row r="244" spans="1:46" x14ac:dyDescent="0.25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  <c r="AA244" s="161"/>
      <c r="AB244" s="161"/>
      <c r="AC244" s="161"/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</row>
    <row r="245" spans="1:46" x14ac:dyDescent="0.25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  <c r="AB245" s="161"/>
      <c r="AC245" s="161"/>
      <c r="AD245" s="161"/>
      <c r="AE245" s="161"/>
      <c r="AF245" s="161"/>
      <c r="AG245" s="161"/>
      <c r="AH245" s="161"/>
      <c r="AI245" s="161"/>
      <c r="AJ245" s="161"/>
      <c r="AK245" s="161"/>
      <c r="AL245" s="161"/>
      <c r="AM245" s="161"/>
      <c r="AN245" s="161"/>
      <c r="AO245" s="161"/>
      <c r="AP245" s="161"/>
      <c r="AQ245" s="161"/>
      <c r="AR245" s="161"/>
      <c r="AS245" s="161"/>
      <c r="AT245" s="161"/>
    </row>
    <row r="246" spans="1:46" x14ac:dyDescent="0.25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  <c r="AA246" s="161"/>
      <c r="AB246" s="161"/>
      <c r="AC246" s="161"/>
      <c r="AD246" s="161"/>
      <c r="AE246" s="161"/>
      <c r="AF246" s="161"/>
      <c r="AG246" s="161"/>
      <c r="AH246" s="161"/>
      <c r="AI246" s="161"/>
      <c r="AJ246" s="161"/>
      <c r="AK246" s="161"/>
      <c r="AL246" s="161"/>
      <c r="AM246" s="161"/>
      <c r="AN246" s="161"/>
      <c r="AO246" s="161"/>
      <c r="AP246" s="161"/>
      <c r="AQ246" s="161"/>
      <c r="AR246" s="161"/>
      <c r="AS246" s="161"/>
      <c r="AT246" s="161"/>
    </row>
    <row r="247" spans="1:46" x14ac:dyDescent="0.25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  <c r="AA247" s="161"/>
      <c r="AB247" s="161"/>
      <c r="AC247" s="161"/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</row>
    <row r="248" spans="1:46" x14ac:dyDescent="0.25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  <c r="AA248" s="161"/>
      <c r="AB248" s="161"/>
      <c r="AC248" s="161"/>
      <c r="AD248" s="161"/>
      <c r="AE248" s="161"/>
      <c r="AF248" s="161"/>
      <c r="AG248" s="161"/>
      <c r="AH248" s="161"/>
      <c r="AI248" s="161"/>
      <c r="AJ248" s="161"/>
      <c r="AK248" s="161"/>
      <c r="AL248" s="161"/>
      <c r="AM248" s="161"/>
      <c r="AN248" s="161"/>
      <c r="AO248" s="161"/>
      <c r="AP248" s="161"/>
      <c r="AQ248" s="161"/>
      <c r="AR248" s="161"/>
      <c r="AS248" s="161"/>
      <c r="AT248" s="161"/>
    </row>
    <row r="249" spans="1:46" x14ac:dyDescent="0.25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  <c r="AA249" s="161"/>
      <c r="AB249" s="161"/>
      <c r="AC249" s="161"/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</row>
    <row r="250" spans="1:46" x14ac:dyDescent="0.25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  <c r="AA250" s="161"/>
      <c r="AB250" s="161"/>
      <c r="AC250" s="161"/>
      <c r="AD250" s="161"/>
      <c r="AE250" s="161"/>
      <c r="AF250" s="161"/>
      <c r="AG250" s="161"/>
      <c r="AH250" s="161"/>
      <c r="AI250" s="161"/>
      <c r="AJ250" s="161"/>
      <c r="AK250" s="161"/>
      <c r="AL250" s="161"/>
      <c r="AM250" s="161"/>
      <c r="AN250" s="161"/>
      <c r="AO250" s="161"/>
      <c r="AP250" s="161"/>
      <c r="AQ250" s="161"/>
      <c r="AR250" s="161"/>
      <c r="AS250" s="161"/>
      <c r="AT250" s="161"/>
    </row>
    <row r="251" spans="1:46" x14ac:dyDescent="0.25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  <c r="AA251" s="161"/>
      <c r="AB251" s="161"/>
      <c r="AC251" s="161"/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1"/>
      <c r="AT251" s="161"/>
    </row>
    <row r="252" spans="1:46" x14ac:dyDescent="0.25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1"/>
      <c r="AT252" s="161"/>
    </row>
    <row r="253" spans="1:46" x14ac:dyDescent="0.25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1"/>
      <c r="AA253" s="161"/>
      <c r="AB253" s="161"/>
      <c r="AC253" s="161"/>
      <c r="AD253" s="161"/>
      <c r="AE253" s="161"/>
      <c r="AF253" s="161"/>
      <c r="AG253" s="161"/>
      <c r="AH253" s="161"/>
      <c r="AI253" s="161"/>
      <c r="AJ253" s="161"/>
      <c r="AK253" s="161"/>
      <c r="AL253" s="161"/>
      <c r="AM253" s="161"/>
      <c r="AN253" s="161"/>
      <c r="AO253" s="161"/>
      <c r="AP253" s="161"/>
      <c r="AQ253" s="161"/>
      <c r="AR253" s="161"/>
      <c r="AS253" s="161"/>
      <c r="AT253" s="161"/>
    </row>
    <row r="254" spans="1:46" x14ac:dyDescent="0.25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  <c r="Y254" s="161"/>
      <c r="Z254" s="161"/>
      <c r="AA254" s="161"/>
      <c r="AB254" s="161"/>
      <c r="AC254" s="161"/>
      <c r="AD254" s="161"/>
      <c r="AE254" s="161"/>
      <c r="AF254" s="161"/>
      <c r="AG254" s="161"/>
      <c r="AH254" s="161"/>
      <c r="AI254" s="161"/>
      <c r="AJ254" s="161"/>
      <c r="AK254" s="161"/>
      <c r="AL254" s="161"/>
      <c r="AM254" s="161"/>
      <c r="AN254" s="161"/>
      <c r="AO254" s="161"/>
      <c r="AP254" s="161"/>
      <c r="AQ254" s="161"/>
      <c r="AR254" s="161"/>
      <c r="AS254" s="161"/>
      <c r="AT254" s="161"/>
    </row>
    <row r="255" spans="1:46" x14ac:dyDescent="0.25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  <c r="V255" s="161"/>
      <c r="W255" s="161"/>
      <c r="X255" s="161"/>
      <c r="Y255" s="161"/>
      <c r="Z255" s="161"/>
      <c r="AA255" s="161"/>
      <c r="AB255" s="161"/>
      <c r="AC255" s="161"/>
      <c r="AD255" s="161"/>
      <c r="AE255" s="161"/>
      <c r="AF255" s="161"/>
      <c r="AG255" s="161"/>
      <c r="AH255" s="161"/>
      <c r="AI255" s="161"/>
      <c r="AJ255" s="161"/>
      <c r="AK255" s="161"/>
      <c r="AL255" s="161"/>
      <c r="AM255" s="161"/>
      <c r="AN255" s="161"/>
      <c r="AO255" s="161"/>
      <c r="AP255" s="161"/>
      <c r="AQ255" s="161"/>
      <c r="AR255" s="161"/>
      <c r="AS255" s="161"/>
      <c r="AT255" s="161"/>
    </row>
    <row r="256" spans="1:46" x14ac:dyDescent="0.25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  <c r="V256" s="161"/>
      <c r="W256" s="161"/>
      <c r="X256" s="161"/>
      <c r="Y256" s="161"/>
      <c r="Z256" s="161"/>
      <c r="AA256" s="161"/>
      <c r="AB256" s="161"/>
      <c r="AC256" s="161"/>
      <c r="AD256" s="161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  <c r="AO256" s="161"/>
      <c r="AP256" s="161"/>
      <c r="AQ256" s="161"/>
      <c r="AR256" s="161"/>
      <c r="AS256" s="161"/>
      <c r="AT256" s="161"/>
    </row>
    <row r="257" spans="1:46" x14ac:dyDescent="0.25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  <c r="AA257" s="161"/>
      <c r="AB257" s="161"/>
      <c r="AC257" s="161"/>
      <c r="AD257" s="161"/>
      <c r="AE257" s="161"/>
      <c r="AF257" s="161"/>
      <c r="AG257" s="161"/>
      <c r="AH257" s="161"/>
      <c r="AI257" s="161"/>
      <c r="AJ257" s="161"/>
      <c r="AK257" s="161"/>
      <c r="AL257" s="161"/>
      <c r="AM257" s="161"/>
      <c r="AN257" s="161"/>
      <c r="AO257" s="161"/>
      <c r="AP257" s="161"/>
      <c r="AQ257" s="161"/>
      <c r="AR257" s="161"/>
      <c r="AS257" s="161"/>
      <c r="AT257" s="161"/>
    </row>
    <row r="258" spans="1:46" x14ac:dyDescent="0.25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  <c r="AA258" s="161"/>
      <c r="AB258" s="161"/>
      <c r="AC258" s="161"/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1"/>
      <c r="AT258" s="161"/>
    </row>
    <row r="259" spans="1:46" x14ac:dyDescent="0.25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  <c r="AA259" s="161"/>
      <c r="AB259" s="161"/>
      <c r="AC259" s="161"/>
      <c r="AD259" s="161"/>
      <c r="AE259" s="161"/>
      <c r="AF259" s="161"/>
      <c r="AG259" s="161"/>
      <c r="AH259" s="161"/>
      <c r="AI259" s="161"/>
      <c r="AJ259" s="161"/>
      <c r="AK259" s="161"/>
      <c r="AL259" s="161"/>
      <c r="AM259" s="161"/>
      <c r="AN259" s="161"/>
      <c r="AO259" s="161"/>
      <c r="AP259" s="161"/>
      <c r="AQ259" s="161"/>
      <c r="AR259" s="161"/>
      <c r="AS259" s="161"/>
      <c r="AT259" s="161"/>
    </row>
    <row r="260" spans="1:46" x14ac:dyDescent="0.25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  <c r="AA260" s="161"/>
      <c r="AB260" s="161"/>
      <c r="AC260" s="161"/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1"/>
      <c r="AT260" s="161"/>
    </row>
    <row r="261" spans="1:46" x14ac:dyDescent="0.25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  <c r="AA261" s="161"/>
      <c r="AB261" s="161"/>
      <c r="AC261" s="161"/>
      <c r="AD261" s="161"/>
      <c r="AE261" s="161"/>
      <c r="AF261" s="161"/>
      <c r="AG261" s="161"/>
      <c r="AH261" s="161"/>
      <c r="AI261" s="161"/>
      <c r="AJ261" s="161"/>
      <c r="AK261" s="161"/>
      <c r="AL261" s="161"/>
      <c r="AM261" s="161"/>
      <c r="AN261" s="161"/>
      <c r="AO261" s="161"/>
      <c r="AP261" s="161"/>
      <c r="AQ261" s="161"/>
      <c r="AR261" s="161"/>
      <c r="AS261" s="161"/>
      <c r="AT261" s="161"/>
    </row>
    <row r="262" spans="1:46" x14ac:dyDescent="0.25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  <c r="AB262" s="161"/>
      <c r="AC262" s="161"/>
      <c r="AD262" s="161"/>
      <c r="AE262" s="161"/>
      <c r="AF262" s="161"/>
      <c r="AG262" s="161"/>
      <c r="AH262" s="161"/>
      <c r="AI262" s="161"/>
      <c r="AJ262" s="161"/>
      <c r="AK262" s="161"/>
      <c r="AL262" s="161"/>
      <c r="AM262" s="161"/>
      <c r="AN262" s="161"/>
      <c r="AO262" s="161"/>
      <c r="AP262" s="161"/>
      <c r="AQ262" s="161"/>
      <c r="AR262" s="161"/>
      <c r="AS262" s="161"/>
      <c r="AT262" s="161"/>
    </row>
    <row r="263" spans="1:46" x14ac:dyDescent="0.25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  <c r="AA263" s="161"/>
      <c r="AB263" s="161"/>
      <c r="AC263" s="161"/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  <c r="AS263" s="161"/>
      <c r="AT263" s="161"/>
    </row>
    <row r="264" spans="1:46" x14ac:dyDescent="0.25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  <c r="V264" s="161"/>
      <c r="W264" s="161"/>
      <c r="X264" s="161"/>
      <c r="Y264" s="161"/>
      <c r="Z264" s="161"/>
      <c r="AA264" s="161"/>
      <c r="AB264" s="161"/>
      <c r="AC264" s="161"/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  <c r="AS264" s="161"/>
      <c r="AT264" s="161"/>
    </row>
    <row r="265" spans="1:46" x14ac:dyDescent="0.25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  <c r="AB265" s="161"/>
      <c r="AC265" s="161"/>
      <c r="AD265" s="161"/>
      <c r="AE265" s="161"/>
      <c r="AF265" s="161"/>
      <c r="AG265" s="161"/>
      <c r="AH265" s="161"/>
      <c r="AI265" s="161"/>
      <c r="AJ265" s="161"/>
      <c r="AK265" s="161"/>
      <c r="AL265" s="161"/>
      <c r="AM265" s="161"/>
      <c r="AN265" s="161"/>
      <c r="AO265" s="161"/>
      <c r="AP265" s="161"/>
      <c r="AQ265" s="161"/>
      <c r="AR265" s="161"/>
      <c r="AS265" s="161"/>
      <c r="AT265" s="161"/>
    </row>
    <row r="266" spans="1:46" x14ac:dyDescent="0.25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  <c r="V266" s="161"/>
      <c r="W266" s="161"/>
      <c r="X266" s="161"/>
      <c r="Y266" s="161"/>
      <c r="Z266" s="161"/>
      <c r="AA266" s="161"/>
      <c r="AB266" s="161"/>
      <c r="AC266" s="161"/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  <c r="AS266" s="161"/>
      <c r="AT266" s="161"/>
    </row>
    <row r="267" spans="1:46" x14ac:dyDescent="0.25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  <c r="V267" s="161"/>
      <c r="W267" s="161"/>
      <c r="X267" s="161"/>
      <c r="Y267" s="161"/>
      <c r="Z267" s="161"/>
      <c r="AA267" s="161"/>
      <c r="AB267" s="161"/>
      <c r="AC267" s="161"/>
      <c r="AD267" s="161"/>
      <c r="AE267" s="161"/>
      <c r="AF267" s="161"/>
      <c r="AG267" s="161"/>
      <c r="AH267" s="161"/>
      <c r="AI267" s="161"/>
      <c r="AJ267" s="161"/>
      <c r="AK267" s="161"/>
      <c r="AL267" s="161"/>
      <c r="AM267" s="161"/>
      <c r="AN267" s="161"/>
      <c r="AO267" s="161"/>
      <c r="AP267" s="161"/>
      <c r="AQ267" s="161"/>
      <c r="AR267" s="161"/>
      <c r="AS267" s="161"/>
      <c r="AT267" s="161"/>
    </row>
    <row r="268" spans="1:46" x14ac:dyDescent="0.25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  <c r="V268" s="161"/>
      <c r="W268" s="161"/>
      <c r="X268" s="161"/>
      <c r="Y268" s="161"/>
      <c r="Z268" s="161"/>
      <c r="AA268" s="161"/>
      <c r="AB268" s="161"/>
      <c r="AC268" s="161"/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  <c r="AS268" s="161"/>
      <c r="AT268" s="161"/>
    </row>
    <row r="269" spans="1:46" x14ac:dyDescent="0.25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  <c r="Y269" s="161"/>
      <c r="Z269" s="161"/>
      <c r="AA269" s="161"/>
      <c r="AB269" s="161"/>
      <c r="AC269" s="161"/>
      <c r="AD269" s="161"/>
      <c r="AE269" s="161"/>
      <c r="AF269" s="161"/>
      <c r="AG269" s="161"/>
      <c r="AH269" s="161"/>
      <c r="AI269" s="161"/>
      <c r="AJ269" s="161"/>
      <c r="AK269" s="161"/>
      <c r="AL269" s="161"/>
      <c r="AM269" s="161"/>
      <c r="AN269" s="161"/>
      <c r="AO269" s="161"/>
      <c r="AP269" s="161"/>
      <c r="AQ269" s="161"/>
      <c r="AR269" s="161"/>
      <c r="AS269" s="161"/>
      <c r="AT269" s="161"/>
    </row>
    <row r="270" spans="1:46" x14ac:dyDescent="0.25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  <c r="V270" s="161"/>
      <c r="W270" s="161"/>
      <c r="X270" s="161"/>
      <c r="Y270" s="161"/>
      <c r="Z270" s="161"/>
      <c r="AA270" s="161"/>
      <c r="AB270" s="161"/>
      <c r="AC270" s="161"/>
      <c r="AD270" s="161"/>
      <c r="AE270" s="161"/>
      <c r="AF270" s="161"/>
      <c r="AG270" s="161"/>
      <c r="AH270" s="161"/>
      <c r="AI270" s="161"/>
      <c r="AJ270" s="161"/>
      <c r="AK270" s="161"/>
      <c r="AL270" s="161"/>
      <c r="AM270" s="161"/>
      <c r="AN270" s="161"/>
      <c r="AO270" s="161"/>
      <c r="AP270" s="161"/>
      <c r="AQ270" s="161"/>
      <c r="AR270" s="161"/>
      <c r="AS270" s="161"/>
      <c r="AT270" s="161"/>
    </row>
    <row r="271" spans="1:46" x14ac:dyDescent="0.25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  <c r="V271" s="161"/>
      <c r="W271" s="161"/>
      <c r="X271" s="161"/>
      <c r="Y271" s="161"/>
      <c r="Z271" s="161"/>
      <c r="AA271" s="161"/>
      <c r="AB271" s="161"/>
      <c r="AC271" s="161"/>
      <c r="AD271" s="161"/>
      <c r="AE271" s="161"/>
      <c r="AF271" s="161"/>
      <c r="AG271" s="161"/>
      <c r="AH271" s="161"/>
      <c r="AI271" s="161"/>
      <c r="AJ271" s="161"/>
      <c r="AK271" s="161"/>
      <c r="AL271" s="161"/>
      <c r="AM271" s="161"/>
      <c r="AN271" s="161"/>
      <c r="AO271" s="161"/>
      <c r="AP271" s="161"/>
      <c r="AQ271" s="161"/>
      <c r="AR271" s="161"/>
      <c r="AS271" s="161"/>
      <c r="AT271" s="161"/>
    </row>
    <row r="272" spans="1:46" x14ac:dyDescent="0.25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  <c r="AA272" s="161"/>
      <c r="AB272" s="161"/>
      <c r="AC272" s="161"/>
      <c r="AD272" s="161"/>
      <c r="AE272" s="161"/>
      <c r="AF272" s="161"/>
      <c r="AG272" s="161"/>
      <c r="AH272" s="161"/>
      <c r="AI272" s="161"/>
      <c r="AJ272" s="161"/>
      <c r="AK272" s="161"/>
      <c r="AL272" s="161"/>
      <c r="AM272" s="161"/>
      <c r="AN272" s="161"/>
      <c r="AO272" s="161"/>
      <c r="AP272" s="161"/>
      <c r="AQ272" s="161"/>
      <c r="AR272" s="161"/>
      <c r="AS272" s="161"/>
      <c r="AT272" s="161"/>
    </row>
    <row r="273" spans="1:46" x14ac:dyDescent="0.25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  <c r="AA273" s="161"/>
      <c r="AB273" s="161"/>
      <c r="AC273" s="161"/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61"/>
      <c r="AT273" s="161"/>
    </row>
    <row r="274" spans="1:46" x14ac:dyDescent="0.25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  <c r="AA274" s="161"/>
      <c r="AB274" s="161"/>
      <c r="AC274" s="161"/>
      <c r="AD274" s="161"/>
      <c r="AE274" s="161"/>
      <c r="AF274" s="161"/>
      <c r="AG274" s="161"/>
      <c r="AH274" s="161"/>
      <c r="AI274" s="161"/>
      <c r="AJ274" s="161"/>
      <c r="AK274" s="161"/>
      <c r="AL274" s="161"/>
      <c r="AM274" s="161"/>
      <c r="AN274" s="161"/>
      <c r="AO274" s="161"/>
      <c r="AP274" s="161"/>
      <c r="AQ274" s="161"/>
      <c r="AR274" s="161"/>
      <c r="AS274" s="161"/>
      <c r="AT274" s="161"/>
    </row>
    <row r="275" spans="1:46" x14ac:dyDescent="0.25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  <c r="AA275" s="161"/>
      <c r="AB275" s="161"/>
      <c r="AC275" s="161"/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61"/>
      <c r="AT275" s="161"/>
    </row>
    <row r="276" spans="1:46" x14ac:dyDescent="0.25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  <c r="AA276" s="161"/>
      <c r="AB276" s="161"/>
      <c r="AC276" s="161"/>
      <c r="AD276" s="161"/>
      <c r="AE276" s="161"/>
      <c r="AF276" s="161"/>
      <c r="AG276" s="161"/>
      <c r="AH276" s="161"/>
      <c r="AI276" s="161"/>
      <c r="AJ276" s="161"/>
      <c r="AK276" s="161"/>
      <c r="AL276" s="161"/>
      <c r="AM276" s="161"/>
      <c r="AN276" s="161"/>
      <c r="AO276" s="161"/>
      <c r="AP276" s="161"/>
      <c r="AQ276" s="161"/>
      <c r="AR276" s="161"/>
      <c r="AS276" s="161"/>
      <c r="AT276" s="161"/>
    </row>
    <row r="277" spans="1:46" x14ac:dyDescent="0.25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  <c r="V277" s="161"/>
      <c r="W277" s="161"/>
      <c r="X277" s="161"/>
      <c r="Y277" s="161"/>
      <c r="Z277" s="161"/>
      <c r="AA277" s="161"/>
      <c r="AB277" s="161"/>
      <c r="AC277" s="161"/>
      <c r="AD277" s="161"/>
      <c r="AE277" s="161"/>
      <c r="AF277" s="161"/>
      <c r="AG277" s="161"/>
      <c r="AH277" s="161"/>
      <c r="AI277" s="161"/>
      <c r="AJ277" s="161"/>
      <c r="AK277" s="161"/>
      <c r="AL277" s="161"/>
      <c r="AM277" s="161"/>
      <c r="AN277" s="161"/>
      <c r="AO277" s="161"/>
      <c r="AP277" s="161"/>
      <c r="AQ277" s="161"/>
      <c r="AR277" s="161"/>
      <c r="AS277" s="161"/>
      <c r="AT277" s="161"/>
    </row>
    <row r="278" spans="1:46" x14ac:dyDescent="0.25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  <c r="V278" s="161"/>
      <c r="W278" s="161"/>
      <c r="X278" s="161"/>
      <c r="Y278" s="161"/>
      <c r="Z278" s="161"/>
      <c r="AA278" s="161"/>
      <c r="AB278" s="161"/>
      <c r="AC278" s="161"/>
      <c r="AD278" s="161"/>
      <c r="AE278" s="161"/>
      <c r="AF278" s="161"/>
      <c r="AG278" s="161"/>
      <c r="AH278" s="161"/>
      <c r="AI278" s="161"/>
      <c r="AJ278" s="161"/>
      <c r="AK278" s="161"/>
      <c r="AL278" s="161"/>
      <c r="AM278" s="161"/>
      <c r="AN278" s="161"/>
      <c r="AO278" s="161"/>
      <c r="AP278" s="161"/>
      <c r="AQ278" s="161"/>
      <c r="AR278" s="161"/>
      <c r="AS278" s="161"/>
      <c r="AT278" s="161"/>
    </row>
    <row r="279" spans="1:46" x14ac:dyDescent="0.25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1"/>
      <c r="AT279" s="161"/>
    </row>
    <row r="280" spans="1:46" x14ac:dyDescent="0.25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1"/>
      <c r="AT280" s="161"/>
    </row>
    <row r="281" spans="1:46" x14ac:dyDescent="0.25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  <c r="AD281" s="161"/>
      <c r="AE281" s="161"/>
      <c r="AF281" s="161"/>
      <c r="AG281" s="161"/>
      <c r="AH281" s="161"/>
      <c r="AI281" s="161"/>
      <c r="AJ281" s="161"/>
      <c r="AK281" s="161"/>
      <c r="AL281" s="161"/>
      <c r="AM281" s="161"/>
      <c r="AN281" s="161"/>
      <c r="AO281" s="161"/>
      <c r="AP281" s="161"/>
      <c r="AQ281" s="161"/>
      <c r="AR281" s="161"/>
      <c r="AS281" s="161"/>
      <c r="AT281" s="161"/>
    </row>
    <row r="282" spans="1:46" x14ac:dyDescent="0.25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  <c r="AA282" s="161"/>
      <c r="AB282" s="161"/>
      <c r="AC282" s="161"/>
      <c r="AD282" s="161"/>
      <c r="AE282" s="161"/>
      <c r="AF282" s="161"/>
      <c r="AG282" s="161"/>
      <c r="AH282" s="161"/>
      <c r="AI282" s="161"/>
      <c r="AJ282" s="161"/>
      <c r="AK282" s="161"/>
      <c r="AL282" s="161"/>
      <c r="AM282" s="161"/>
      <c r="AN282" s="161"/>
      <c r="AO282" s="161"/>
      <c r="AP282" s="161"/>
      <c r="AQ282" s="161"/>
      <c r="AR282" s="161"/>
      <c r="AS282" s="161"/>
      <c r="AT282" s="161"/>
    </row>
    <row r="283" spans="1:46" x14ac:dyDescent="0.25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  <c r="AA283" s="161"/>
      <c r="AB283" s="161"/>
      <c r="AC283" s="161"/>
      <c r="AD283" s="161"/>
      <c r="AE283" s="161"/>
      <c r="AF283" s="161"/>
      <c r="AG283" s="161"/>
      <c r="AH283" s="161"/>
      <c r="AI283" s="161"/>
      <c r="AJ283" s="161"/>
      <c r="AK283" s="161"/>
      <c r="AL283" s="161"/>
      <c r="AM283" s="161"/>
      <c r="AN283" s="161"/>
      <c r="AO283" s="161"/>
      <c r="AP283" s="161"/>
      <c r="AQ283" s="161"/>
      <c r="AR283" s="161"/>
      <c r="AS283" s="161"/>
      <c r="AT283" s="161"/>
    </row>
    <row r="284" spans="1:46" x14ac:dyDescent="0.25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  <c r="AA284" s="161"/>
      <c r="AB284" s="161"/>
      <c r="AC284" s="161"/>
      <c r="AD284" s="161"/>
      <c r="AE284" s="161"/>
      <c r="AF284" s="161"/>
      <c r="AG284" s="161"/>
      <c r="AH284" s="161"/>
      <c r="AI284" s="161"/>
      <c r="AJ284" s="161"/>
      <c r="AK284" s="161"/>
      <c r="AL284" s="161"/>
      <c r="AM284" s="161"/>
      <c r="AN284" s="161"/>
      <c r="AO284" s="161"/>
      <c r="AP284" s="161"/>
      <c r="AQ284" s="161"/>
      <c r="AR284" s="161"/>
      <c r="AS284" s="161"/>
      <c r="AT284" s="161"/>
    </row>
    <row r="285" spans="1:46" x14ac:dyDescent="0.25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  <c r="AH285" s="161"/>
      <c r="AI285" s="161"/>
      <c r="AJ285" s="161"/>
      <c r="AK285" s="161"/>
      <c r="AL285" s="161"/>
      <c r="AM285" s="161"/>
      <c r="AN285" s="161"/>
      <c r="AO285" s="161"/>
      <c r="AP285" s="161"/>
      <c r="AQ285" s="161"/>
      <c r="AR285" s="161"/>
      <c r="AS285" s="161"/>
      <c r="AT285" s="161"/>
    </row>
    <row r="286" spans="1:46" x14ac:dyDescent="0.25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  <c r="AS286" s="161"/>
      <c r="AT286" s="161"/>
    </row>
    <row r="287" spans="1:46" x14ac:dyDescent="0.25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  <c r="AS287" s="161"/>
      <c r="AT287" s="161"/>
    </row>
    <row r="288" spans="1:46" x14ac:dyDescent="0.25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161"/>
      <c r="AT288" s="161"/>
    </row>
    <row r="289" spans="1:46" x14ac:dyDescent="0.25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161"/>
      <c r="AT289" s="161"/>
    </row>
    <row r="290" spans="1:46" x14ac:dyDescent="0.25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  <c r="AS290" s="161"/>
      <c r="AT290" s="161"/>
    </row>
    <row r="291" spans="1:46" x14ac:dyDescent="0.25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  <c r="Y291" s="161"/>
      <c r="Z291" s="161"/>
      <c r="AA291" s="161"/>
      <c r="AB291" s="161"/>
      <c r="AC291" s="161"/>
      <c r="AD291" s="161"/>
      <c r="AE291" s="161"/>
      <c r="AF291" s="161"/>
      <c r="AG291" s="161"/>
      <c r="AH291" s="161"/>
      <c r="AI291" s="161"/>
      <c r="AJ291" s="161"/>
      <c r="AK291" s="161"/>
      <c r="AL291" s="161"/>
      <c r="AM291" s="161"/>
      <c r="AN291" s="161"/>
      <c r="AO291" s="161"/>
      <c r="AP291" s="161"/>
      <c r="AQ291" s="161"/>
      <c r="AR291" s="161"/>
      <c r="AS291" s="161"/>
      <c r="AT291" s="161"/>
    </row>
    <row r="292" spans="1:46" x14ac:dyDescent="0.25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  <c r="V292" s="161"/>
      <c r="W292" s="161"/>
      <c r="X292" s="161"/>
      <c r="Y292" s="161"/>
      <c r="Z292" s="161"/>
      <c r="AA292" s="161"/>
      <c r="AB292" s="161"/>
      <c r="AC292" s="161"/>
      <c r="AD292" s="161"/>
      <c r="AE292" s="161"/>
      <c r="AF292" s="161"/>
      <c r="AG292" s="161"/>
      <c r="AH292" s="161"/>
      <c r="AI292" s="161"/>
      <c r="AJ292" s="161"/>
      <c r="AK292" s="161"/>
      <c r="AL292" s="161"/>
      <c r="AM292" s="161"/>
      <c r="AN292" s="161"/>
      <c r="AO292" s="161"/>
      <c r="AP292" s="161"/>
      <c r="AQ292" s="161"/>
      <c r="AR292" s="161"/>
      <c r="AS292" s="161"/>
      <c r="AT292" s="161"/>
    </row>
    <row r="293" spans="1:46" x14ac:dyDescent="0.25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  <c r="AB293" s="161"/>
      <c r="AC293" s="161"/>
      <c r="AD293" s="161"/>
      <c r="AE293" s="161"/>
      <c r="AF293" s="161"/>
      <c r="AG293" s="161"/>
      <c r="AH293" s="161"/>
      <c r="AI293" s="161"/>
      <c r="AJ293" s="161"/>
      <c r="AK293" s="161"/>
      <c r="AL293" s="161"/>
      <c r="AM293" s="161"/>
      <c r="AN293" s="161"/>
      <c r="AO293" s="161"/>
      <c r="AP293" s="161"/>
      <c r="AQ293" s="161"/>
      <c r="AR293" s="161"/>
      <c r="AS293" s="161"/>
      <c r="AT293" s="161"/>
    </row>
    <row r="294" spans="1:46" x14ac:dyDescent="0.25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  <c r="V294" s="161"/>
      <c r="W294" s="161"/>
      <c r="X294" s="161"/>
      <c r="Y294" s="161"/>
      <c r="Z294" s="161"/>
      <c r="AA294" s="161"/>
      <c r="AB294" s="161"/>
      <c r="AC294" s="161"/>
      <c r="AD294" s="161"/>
      <c r="AE294" s="161"/>
      <c r="AF294" s="161"/>
      <c r="AG294" s="161"/>
      <c r="AH294" s="161"/>
      <c r="AI294" s="161"/>
      <c r="AJ294" s="161"/>
      <c r="AK294" s="161"/>
      <c r="AL294" s="161"/>
      <c r="AM294" s="161"/>
      <c r="AN294" s="161"/>
      <c r="AO294" s="161"/>
      <c r="AP294" s="161"/>
      <c r="AQ294" s="161"/>
      <c r="AR294" s="161"/>
      <c r="AS294" s="161"/>
      <c r="AT294" s="161"/>
    </row>
    <row r="295" spans="1:46" x14ac:dyDescent="0.25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  <c r="Y295" s="161"/>
      <c r="Z295" s="161"/>
      <c r="AA295" s="161"/>
      <c r="AB295" s="161"/>
      <c r="AC295" s="161"/>
      <c r="AD295" s="161"/>
      <c r="AE295" s="161"/>
      <c r="AF295" s="161"/>
      <c r="AG295" s="161"/>
      <c r="AH295" s="161"/>
      <c r="AI295" s="161"/>
      <c r="AJ295" s="161"/>
      <c r="AK295" s="161"/>
      <c r="AL295" s="161"/>
      <c r="AM295" s="161"/>
      <c r="AN295" s="161"/>
      <c r="AO295" s="161"/>
      <c r="AP295" s="161"/>
      <c r="AQ295" s="161"/>
      <c r="AR295" s="161"/>
      <c r="AS295" s="161"/>
      <c r="AT295" s="161"/>
    </row>
    <row r="296" spans="1:46" x14ac:dyDescent="0.25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  <c r="AA296" s="161"/>
      <c r="AB296" s="161"/>
      <c r="AC296" s="161"/>
      <c r="AD296" s="161"/>
      <c r="AE296" s="161"/>
      <c r="AF296" s="161"/>
      <c r="AG296" s="161"/>
      <c r="AH296" s="161"/>
      <c r="AI296" s="161"/>
      <c r="AJ296" s="161"/>
      <c r="AK296" s="161"/>
      <c r="AL296" s="161"/>
      <c r="AM296" s="161"/>
      <c r="AN296" s="161"/>
      <c r="AO296" s="161"/>
      <c r="AP296" s="161"/>
      <c r="AQ296" s="161"/>
      <c r="AR296" s="161"/>
      <c r="AS296" s="161"/>
      <c r="AT296" s="161"/>
    </row>
    <row r="297" spans="1:46" x14ac:dyDescent="0.25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  <c r="Y297" s="161"/>
      <c r="Z297" s="161"/>
      <c r="AA297" s="161"/>
      <c r="AB297" s="161"/>
      <c r="AC297" s="161"/>
      <c r="AD297" s="161"/>
      <c r="AE297" s="161"/>
      <c r="AF297" s="161"/>
      <c r="AG297" s="161"/>
      <c r="AH297" s="161"/>
      <c r="AI297" s="161"/>
      <c r="AJ297" s="161"/>
      <c r="AK297" s="161"/>
      <c r="AL297" s="161"/>
      <c r="AM297" s="161"/>
      <c r="AN297" s="161"/>
      <c r="AO297" s="161"/>
      <c r="AP297" s="161"/>
      <c r="AQ297" s="161"/>
      <c r="AR297" s="161"/>
      <c r="AS297" s="161"/>
      <c r="AT297" s="161"/>
    </row>
    <row r="298" spans="1:46" x14ac:dyDescent="0.25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161"/>
      <c r="AA298" s="161"/>
      <c r="AB298" s="161"/>
      <c r="AC298" s="161"/>
      <c r="AD298" s="161"/>
      <c r="AE298" s="161"/>
      <c r="AF298" s="161"/>
      <c r="AG298" s="161"/>
      <c r="AH298" s="161"/>
      <c r="AI298" s="161"/>
      <c r="AJ298" s="161"/>
      <c r="AK298" s="161"/>
      <c r="AL298" s="161"/>
      <c r="AM298" s="161"/>
      <c r="AN298" s="161"/>
      <c r="AO298" s="161"/>
      <c r="AP298" s="161"/>
      <c r="AQ298" s="161"/>
      <c r="AR298" s="161"/>
      <c r="AS298" s="161"/>
      <c r="AT298" s="161"/>
    </row>
    <row r="299" spans="1:46" x14ac:dyDescent="0.25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  <c r="AA299" s="161"/>
      <c r="AB299" s="161"/>
      <c r="AC299" s="161"/>
      <c r="AD299" s="161"/>
      <c r="AE299" s="161"/>
      <c r="AF299" s="161"/>
      <c r="AG299" s="161"/>
      <c r="AH299" s="161"/>
      <c r="AI299" s="161"/>
      <c r="AJ299" s="161"/>
      <c r="AK299" s="161"/>
      <c r="AL299" s="161"/>
      <c r="AM299" s="161"/>
      <c r="AN299" s="161"/>
      <c r="AO299" s="161"/>
      <c r="AP299" s="161"/>
      <c r="AQ299" s="161"/>
      <c r="AR299" s="161"/>
      <c r="AS299" s="161"/>
      <c r="AT299" s="161"/>
    </row>
    <row r="300" spans="1:46" x14ac:dyDescent="0.25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  <c r="AA300" s="161"/>
      <c r="AB300" s="161"/>
      <c r="AC300" s="161"/>
      <c r="AD300" s="161"/>
      <c r="AE300" s="161"/>
      <c r="AF300" s="161"/>
      <c r="AG300" s="161"/>
      <c r="AH300" s="161"/>
      <c r="AI300" s="161"/>
      <c r="AJ300" s="161"/>
      <c r="AK300" s="161"/>
      <c r="AL300" s="161"/>
      <c r="AM300" s="161"/>
      <c r="AN300" s="161"/>
      <c r="AO300" s="161"/>
      <c r="AP300" s="161"/>
      <c r="AQ300" s="161"/>
      <c r="AR300" s="161"/>
      <c r="AS300" s="161"/>
      <c r="AT300" s="161"/>
    </row>
    <row r="301" spans="1:46" x14ac:dyDescent="0.25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  <c r="AA301" s="161"/>
      <c r="AB301" s="161"/>
      <c r="AC301" s="161"/>
      <c r="AD301" s="161"/>
      <c r="AE301" s="161"/>
      <c r="AF301" s="161"/>
      <c r="AG301" s="161"/>
      <c r="AH301" s="161"/>
      <c r="AI301" s="161"/>
      <c r="AJ301" s="161"/>
      <c r="AK301" s="161"/>
      <c r="AL301" s="161"/>
      <c r="AM301" s="161"/>
      <c r="AN301" s="161"/>
      <c r="AO301" s="161"/>
      <c r="AP301" s="161"/>
      <c r="AQ301" s="161"/>
      <c r="AR301" s="161"/>
      <c r="AS301" s="161"/>
      <c r="AT301" s="161"/>
    </row>
    <row r="302" spans="1:46" x14ac:dyDescent="0.25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  <c r="AA302" s="161"/>
      <c r="AB302" s="161"/>
      <c r="AC302" s="161"/>
      <c r="AD302" s="161"/>
      <c r="AE302" s="161"/>
      <c r="AF302" s="161"/>
      <c r="AG302" s="161"/>
      <c r="AH302" s="161"/>
      <c r="AI302" s="161"/>
      <c r="AJ302" s="161"/>
      <c r="AK302" s="161"/>
      <c r="AL302" s="161"/>
      <c r="AM302" s="161"/>
      <c r="AN302" s="161"/>
      <c r="AO302" s="161"/>
      <c r="AP302" s="161"/>
      <c r="AQ302" s="161"/>
      <c r="AR302" s="161"/>
      <c r="AS302" s="161"/>
      <c r="AT302" s="161"/>
    </row>
    <row r="303" spans="1:46" x14ac:dyDescent="0.25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  <c r="AA303" s="161"/>
      <c r="AB303" s="161"/>
      <c r="AC303" s="161"/>
      <c r="AD303" s="161"/>
      <c r="AE303" s="161"/>
      <c r="AF303" s="161"/>
      <c r="AG303" s="161"/>
      <c r="AH303" s="161"/>
      <c r="AI303" s="161"/>
      <c r="AJ303" s="161"/>
      <c r="AK303" s="161"/>
      <c r="AL303" s="161"/>
      <c r="AM303" s="161"/>
      <c r="AN303" s="161"/>
      <c r="AO303" s="161"/>
      <c r="AP303" s="161"/>
      <c r="AQ303" s="161"/>
      <c r="AR303" s="161"/>
      <c r="AS303" s="161"/>
      <c r="AT303" s="161"/>
    </row>
    <row r="304" spans="1:46" x14ac:dyDescent="0.25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  <c r="AA304" s="161"/>
      <c r="AB304" s="161"/>
      <c r="AC304" s="161"/>
      <c r="AD304" s="161"/>
      <c r="AE304" s="161"/>
      <c r="AF304" s="161"/>
      <c r="AG304" s="161"/>
      <c r="AH304" s="161"/>
      <c r="AI304" s="161"/>
      <c r="AJ304" s="161"/>
      <c r="AK304" s="161"/>
      <c r="AL304" s="161"/>
      <c r="AM304" s="161"/>
      <c r="AN304" s="161"/>
      <c r="AO304" s="161"/>
      <c r="AP304" s="161"/>
      <c r="AQ304" s="161"/>
      <c r="AR304" s="161"/>
      <c r="AS304" s="161"/>
      <c r="AT304" s="161"/>
    </row>
    <row r="305" spans="1:46" x14ac:dyDescent="0.25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  <c r="AA305" s="161"/>
      <c r="AB305" s="161"/>
      <c r="AC305" s="161"/>
      <c r="AD305" s="161"/>
      <c r="AE305" s="161"/>
      <c r="AF305" s="161"/>
      <c r="AG305" s="161"/>
      <c r="AH305" s="161"/>
      <c r="AI305" s="161"/>
      <c r="AJ305" s="161"/>
      <c r="AK305" s="161"/>
      <c r="AL305" s="161"/>
      <c r="AM305" s="161"/>
      <c r="AN305" s="161"/>
      <c r="AO305" s="161"/>
      <c r="AP305" s="161"/>
      <c r="AQ305" s="161"/>
      <c r="AR305" s="161"/>
      <c r="AS305" s="161"/>
      <c r="AT305" s="161"/>
    </row>
    <row r="306" spans="1:46" x14ac:dyDescent="0.25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  <c r="Y306" s="161"/>
      <c r="Z306" s="161"/>
      <c r="AA306" s="161"/>
      <c r="AB306" s="161"/>
      <c r="AC306" s="161"/>
      <c r="AD306" s="161"/>
      <c r="AE306" s="161"/>
      <c r="AF306" s="161"/>
      <c r="AG306" s="161"/>
      <c r="AH306" s="161"/>
      <c r="AI306" s="161"/>
      <c r="AJ306" s="161"/>
      <c r="AK306" s="161"/>
      <c r="AL306" s="161"/>
      <c r="AM306" s="161"/>
      <c r="AN306" s="161"/>
      <c r="AO306" s="161"/>
      <c r="AP306" s="161"/>
      <c r="AQ306" s="161"/>
      <c r="AR306" s="161"/>
      <c r="AS306" s="161"/>
      <c r="AT306" s="161"/>
    </row>
    <row r="307" spans="1:46" x14ac:dyDescent="0.25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  <c r="Y307" s="161"/>
      <c r="Z307" s="161"/>
      <c r="AA307" s="161"/>
      <c r="AB307" s="161"/>
      <c r="AC307" s="161"/>
      <c r="AD307" s="161"/>
      <c r="AE307" s="161"/>
      <c r="AF307" s="161"/>
      <c r="AG307" s="161"/>
      <c r="AH307" s="161"/>
      <c r="AI307" s="161"/>
      <c r="AJ307" s="161"/>
      <c r="AK307" s="161"/>
      <c r="AL307" s="161"/>
      <c r="AM307" s="161"/>
      <c r="AN307" s="161"/>
      <c r="AO307" s="161"/>
      <c r="AP307" s="161"/>
      <c r="AQ307" s="161"/>
      <c r="AR307" s="161"/>
      <c r="AS307" s="161"/>
      <c r="AT307" s="161"/>
    </row>
    <row r="308" spans="1:46" x14ac:dyDescent="0.25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  <c r="V308" s="161"/>
      <c r="W308" s="161"/>
      <c r="X308" s="161"/>
      <c r="Y308" s="161"/>
      <c r="Z308" s="161"/>
      <c r="AA308" s="161"/>
      <c r="AB308" s="161"/>
      <c r="AC308" s="161"/>
      <c r="AD308" s="161"/>
      <c r="AE308" s="161"/>
      <c r="AF308" s="161"/>
      <c r="AG308" s="161"/>
      <c r="AH308" s="161"/>
      <c r="AI308" s="161"/>
      <c r="AJ308" s="161"/>
      <c r="AK308" s="161"/>
      <c r="AL308" s="161"/>
      <c r="AM308" s="161"/>
      <c r="AN308" s="161"/>
      <c r="AO308" s="161"/>
      <c r="AP308" s="161"/>
      <c r="AQ308" s="161"/>
      <c r="AR308" s="161"/>
      <c r="AS308" s="161"/>
      <c r="AT308" s="161"/>
    </row>
    <row r="309" spans="1:46" x14ac:dyDescent="0.25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1"/>
      <c r="AN309" s="161"/>
      <c r="AO309" s="161"/>
      <c r="AP309" s="161"/>
      <c r="AQ309" s="161"/>
      <c r="AR309" s="161"/>
      <c r="AS309" s="161"/>
      <c r="AT309" s="161"/>
    </row>
    <row r="310" spans="1:46" x14ac:dyDescent="0.25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  <c r="Y310" s="161"/>
      <c r="Z310" s="161"/>
      <c r="AA310" s="161"/>
      <c r="AB310" s="161"/>
      <c r="AC310" s="161"/>
      <c r="AD310" s="161"/>
      <c r="AE310" s="161"/>
      <c r="AF310" s="161"/>
      <c r="AG310" s="161"/>
      <c r="AH310" s="161"/>
      <c r="AI310" s="161"/>
      <c r="AJ310" s="161"/>
      <c r="AK310" s="161"/>
      <c r="AL310" s="161"/>
      <c r="AM310" s="161"/>
      <c r="AN310" s="161"/>
      <c r="AO310" s="161"/>
      <c r="AP310" s="161"/>
      <c r="AQ310" s="161"/>
      <c r="AR310" s="161"/>
      <c r="AS310" s="161"/>
      <c r="AT310" s="161"/>
    </row>
    <row r="311" spans="1:46" x14ac:dyDescent="0.25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  <c r="Y311" s="161"/>
      <c r="Z311" s="161"/>
      <c r="AA311" s="161"/>
      <c r="AB311" s="161"/>
      <c r="AC311" s="161"/>
      <c r="AD311" s="161"/>
      <c r="AE311" s="161"/>
      <c r="AF311" s="161"/>
      <c r="AG311" s="161"/>
      <c r="AH311" s="161"/>
      <c r="AI311" s="161"/>
      <c r="AJ311" s="161"/>
      <c r="AK311" s="161"/>
      <c r="AL311" s="161"/>
      <c r="AM311" s="161"/>
      <c r="AN311" s="161"/>
      <c r="AO311" s="161"/>
      <c r="AP311" s="161"/>
      <c r="AQ311" s="161"/>
      <c r="AR311" s="161"/>
      <c r="AS311" s="161"/>
      <c r="AT311" s="161"/>
    </row>
    <row r="312" spans="1:46" x14ac:dyDescent="0.25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  <c r="V312" s="161"/>
      <c r="W312" s="161"/>
      <c r="X312" s="161"/>
      <c r="Y312" s="161"/>
      <c r="Z312" s="161"/>
      <c r="AA312" s="161"/>
      <c r="AB312" s="161"/>
      <c r="AC312" s="161"/>
      <c r="AD312" s="161"/>
      <c r="AE312" s="161"/>
      <c r="AF312" s="161"/>
      <c r="AG312" s="161"/>
      <c r="AH312" s="161"/>
      <c r="AI312" s="161"/>
      <c r="AJ312" s="161"/>
      <c r="AK312" s="161"/>
      <c r="AL312" s="161"/>
      <c r="AM312" s="161"/>
      <c r="AN312" s="161"/>
      <c r="AO312" s="161"/>
      <c r="AP312" s="161"/>
      <c r="AQ312" s="161"/>
      <c r="AR312" s="161"/>
      <c r="AS312" s="161"/>
      <c r="AT312" s="161"/>
    </row>
    <row r="313" spans="1:46" x14ac:dyDescent="0.25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  <c r="V313" s="161"/>
      <c r="W313" s="161"/>
      <c r="X313" s="161"/>
      <c r="Y313" s="161"/>
      <c r="Z313" s="161"/>
      <c r="AA313" s="161"/>
      <c r="AB313" s="161"/>
      <c r="AC313" s="161"/>
      <c r="AD313" s="161"/>
      <c r="AE313" s="161"/>
      <c r="AF313" s="161"/>
      <c r="AG313" s="161"/>
      <c r="AH313" s="161"/>
      <c r="AI313" s="161"/>
      <c r="AJ313" s="161"/>
      <c r="AK313" s="161"/>
      <c r="AL313" s="161"/>
      <c r="AM313" s="161"/>
      <c r="AN313" s="161"/>
      <c r="AO313" s="161"/>
      <c r="AP313" s="161"/>
      <c r="AQ313" s="161"/>
      <c r="AR313" s="161"/>
      <c r="AS313" s="161"/>
      <c r="AT313" s="161"/>
    </row>
    <row r="314" spans="1:46" x14ac:dyDescent="0.25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  <c r="AD314" s="161"/>
      <c r="AE314" s="161"/>
      <c r="AF314" s="161"/>
      <c r="AG314" s="161"/>
      <c r="AH314" s="161"/>
      <c r="AI314" s="161"/>
      <c r="AJ314" s="161"/>
      <c r="AK314" s="161"/>
      <c r="AL314" s="161"/>
      <c r="AM314" s="161"/>
      <c r="AN314" s="161"/>
      <c r="AO314" s="161"/>
      <c r="AP314" s="161"/>
      <c r="AQ314" s="161"/>
      <c r="AR314" s="161"/>
      <c r="AS314" s="161"/>
      <c r="AT314" s="161"/>
    </row>
    <row r="315" spans="1:46" x14ac:dyDescent="0.25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1"/>
      <c r="AN315" s="161"/>
      <c r="AO315" s="161"/>
      <c r="AP315" s="161"/>
      <c r="AQ315" s="161"/>
      <c r="AR315" s="161"/>
      <c r="AS315" s="161"/>
      <c r="AT315" s="161"/>
    </row>
    <row r="316" spans="1:46" x14ac:dyDescent="0.25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  <c r="AE316" s="161"/>
      <c r="AF316" s="161"/>
      <c r="AG316" s="161"/>
      <c r="AH316" s="161"/>
      <c r="AI316" s="161"/>
      <c r="AJ316" s="161"/>
      <c r="AK316" s="161"/>
      <c r="AL316" s="161"/>
      <c r="AM316" s="161"/>
      <c r="AN316" s="161"/>
      <c r="AO316" s="161"/>
      <c r="AP316" s="161"/>
      <c r="AQ316" s="161"/>
      <c r="AR316" s="161"/>
      <c r="AS316" s="161"/>
      <c r="AT316" s="161"/>
    </row>
    <row r="317" spans="1:46" x14ac:dyDescent="0.25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1"/>
      <c r="AT317" s="161"/>
    </row>
    <row r="318" spans="1:46" x14ac:dyDescent="0.25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  <c r="AH318" s="161"/>
      <c r="AI318" s="161"/>
      <c r="AJ318" s="161"/>
      <c r="AK318" s="161"/>
      <c r="AL318" s="161"/>
      <c r="AM318" s="161"/>
      <c r="AN318" s="161"/>
      <c r="AO318" s="161"/>
      <c r="AP318" s="161"/>
      <c r="AQ318" s="161"/>
      <c r="AR318" s="161"/>
      <c r="AS318" s="161"/>
      <c r="AT318" s="161"/>
    </row>
    <row r="319" spans="1:46" x14ac:dyDescent="0.25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  <c r="Y319" s="161"/>
      <c r="Z319" s="161"/>
      <c r="AA319" s="161"/>
      <c r="AB319" s="161"/>
      <c r="AC319" s="161"/>
      <c r="AD319" s="161"/>
      <c r="AE319" s="161"/>
      <c r="AF319" s="161"/>
      <c r="AG319" s="161"/>
      <c r="AH319" s="161"/>
      <c r="AI319" s="161"/>
      <c r="AJ319" s="161"/>
      <c r="AK319" s="161"/>
      <c r="AL319" s="161"/>
      <c r="AM319" s="161"/>
      <c r="AN319" s="161"/>
      <c r="AO319" s="161"/>
      <c r="AP319" s="161"/>
      <c r="AQ319" s="161"/>
      <c r="AR319" s="161"/>
      <c r="AS319" s="161"/>
      <c r="AT319" s="161"/>
    </row>
    <row r="320" spans="1:46" x14ac:dyDescent="0.25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  <c r="Y320" s="161"/>
      <c r="Z320" s="161"/>
      <c r="AA320" s="161"/>
      <c r="AB320" s="161"/>
      <c r="AC320" s="161"/>
      <c r="AD320" s="161"/>
      <c r="AE320" s="161"/>
      <c r="AF320" s="161"/>
      <c r="AG320" s="161"/>
      <c r="AH320" s="161"/>
      <c r="AI320" s="161"/>
      <c r="AJ320" s="161"/>
      <c r="AK320" s="161"/>
      <c r="AL320" s="161"/>
      <c r="AM320" s="161"/>
      <c r="AN320" s="161"/>
      <c r="AO320" s="161"/>
      <c r="AP320" s="161"/>
      <c r="AQ320" s="161"/>
      <c r="AR320" s="161"/>
      <c r="AS320" s="161"/>
      <c r="AT320" s="161"/>
    </row>
    <row r="321" spans="1:46" x14ac:dyDescent="0.25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  <c r="Y321" s="161"/>
      <c r="Z321" s="161"/>
      <c r="AA321" s="161"/>
      <c r="AB321" s="161"/>
      <c r="AC321" s="161"/>
      <c r="AD321" s="161"/>
      <c r="AE321" s="161"/>
      <c r="AF321" s="161"/>
      <c r="AG321" s="161"/>
      <c r="AH321" s="161"/>
      <c r="AI321" s="161"/>
      <c r="AJ321" s="161"/>
      <c r="AK321" s="161"/>
      <c r="AL321" s="161"/>
      <c r="AM321" s="161"/>
      <c r="AN321" s="161"/>
      <c r="AO321" s="161"/>
      <c r="AP321" s="161"/>
      <c r="AQ321" s="161"/>
      <c r="AR321" s="161"/>
      <c r="AS321" s="161"/>
      <c r="AT321" s="161"/>
    </row>
    <row r="322" spans="1:46" x14ac:dyDescent="0.25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  <c r="Y322" s="161"/>
      <c r="Z322" s="161"/>
      <c r="AA322" s="161"/>
      <c r="AB322" s="161"/>
      <c r="AC322" s="161"/>
      <c r="AD322" s="161"/>
      <c r="AE322" s="161"/>
      <c r="AF322" s="161"/>
      <c r="AG322" s="161"/>
      <c r="AH322" s="161"/>
      <c r="AI322" s="161"/>
      <c r="AJ322" s="161"/>
      <c r="AK322" s="161"/>
      <c r="AL322" s="161"/>
      <c r="AM322" s="161"/>
      <c r="AN322" s="161"/>
      <c r="AO322" s="161"/>
      <c r="AP322" s="161"/>
      <c r="AQ322" s="161"/>
      <c r="AR322" s="161"/>
      <c r="AS322" s="161"/>
      <c r="AT322" s="161"/>
    </row>
    <row r="323" spans="1:46" x14ac:dyDescent="0.25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  <c r="AA323" s="161"/>
      <c r="AB323" s="161"/>
      <c r="AC323" s="161"/>
      <c r="AD323" s="161"/>
      <c r="AE323" s="161"/>
      <c r="AF323" s="161"/>
      <c r="AG323" s="161"/>
      <c r="AH323" s="161"/>
      <c r="AI323" s="161"/>
      <c r="AJ323" s="161"/>
      <c r="AK323" s="161"/>
      <c r="AL323" s="161"/>
      <c r="AM323" s="161"/>
      <c r="AN323" s="161"/>
      <c r="AO323" s="161"/>
      <c r="AP323" s="161"/>
      <c r="AQ323" s="161"/>
      <c r="AR323" s="161"/>
      <c r="AS323" s="161"/>
      <c r="AT323" s="161"/>
    </row>
    <row r="324" spans="1:46" x14ac:dyDescent="0.25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  <c r="V324" s="161"/>
      <c r="W324" s="161"/>
      <c r="X324" s="161"/>
      <c r="Y324" s="161"/>
      <c r="Z324" s="161"/>
      <c r="AA324" s="161"/>
      <c r="AB324" s="161"/>
      <c r="AC324" s="161"/>
      <c r="AD324" s="161"/>
      <c r="AE324" s="161"/>
      <c r="AF324" s="161"/>
      <c r="AG324" s="161"/>
      <c r="AH324" s="161"/>
      <c r="AI324" s="161"/>
      <c r="AJ324" s="161"/>
      <c r="AK324" s="161"/>
      <c r="AL324" s="161"/>
      <c r="AM324" s="161"/>
      <c r="AN324" s="161"/>
      <c r="AO324" s="161"/>
      <c r="AP324" s="161"/>
      <c r="AQ324" s="161"/>
      <c r="AR324" s="161"/>
      <c r="AS324" s="161"/>
      <c r="AT324" s="161"/>
    </row>
    <row r="325" spans="1:46" x14ac:dyDescent="0.25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  <c r="V325" s="161"/>
      <c r="W325" s="161"/>
      <c r="X325" s="161"/>
      <c r="Y325" s="161"/>
      <c r="Z325" s="161"/>
      <c r="AA325" s="161"/>
      <c r="AB325" s="161"/>
      <c r="AC325" s="161"/>
      <c r="AD325" s="161"/>
      <c r="AE325" s="161"/>
      <c r="AF325" s="161"/>
      <c r="AG325" s="161"/>
      <c r="AH325" s="161"/>
      <c r="AI325" s="161"/>
      <c r="AJ325" s="161"/>
      <c r="AK325" s="161"/>
      <c r="AL325" s="161"/>
      <c r="AM325" s="161"/>
      <c r="AN325" s="161"/>
      <c r="AO325" s="161"/>
      <c r="AP325" s="161"/>
      <c r="AQ325" s="161"/>
      <c r="AR325" s="161"/>
      <c r="AS325" s="161"/>
      <c r="AT325" s="161"/>
    </row>
    <row r="326" spans="1:46" x14ac:dyDescent="0.25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  <c r="V326" s="161"/>
      <c r="W326" s="161"/>
      <c r="X326" s="161"/>
      <c r="Y326" s="161"/>
      <c r="Z326" s="161"/>
      <c r="AA326" s="161"/>
      <c r="AB326" s="161"/>
      <c r="AC326" s="161"/>
      <c r="AD326" s="161"/>
      <c r="AE326" s="161"/>
      <c r="AF326" s="161"/>
      <c r="AG326" s="161"/>
      <c r="AH326" s="161"/>
      <c r="AI326" s="161"/>
      <c r="AJ326" s="161"/>
      <c r="AK326" s="161"/>
      <c r="AL326" s="161"/>
      <c r="AM326" s="161"/>
      <c r="AN326" s="161"/>
      <c r="AO326" s="161"/>
      <c r="AP326" s="161"/>
      <c r="AQ326" s="161"/>
      <c r="AR326" s="161"/>
      <c r="AS326" s="161"/>
      <c r="AT326" s="161"/>
    </row>
    <row r="327" spans="1:46" x14ac:dyDescent="0.25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  <c r="V327" s="161"/>
      <c r="W327" s="161"/>
      <c r="X327" s="161"/>
      <c r="Y327" s="161"/>
      <c r="Z327" s="161"/>
      <c r="AA327" s="161"/>
      <c r="AB327" s="161"/>
      <c r="AC327" s="161"/>
      <c r="AD327" s="161"/>
      <c r="AE327" s="161"/>
      <c r="AF327" s="161"/>
      <c r="AG327" s="161"/>
      <c r="AH327" s="161"/>
      <c r="AI327" s="161"/>
      <c r="AJ327" s="161"/>
      <c r="AK327" s="161"/>
      <c r="AL327" s="161"/>
      <c r="AM327" s="161"/>
      <c r="AN327" s="161"/>
      <c r="AO327" s="161"/>
      <c r="AP327" s="161"/>
      <c r="AQ327" s="161"/>
      <c r="AR327" s="161"/>
      <c r="AS327" s="161"/>
      <c r="AT327" s="161"/>
    </row>
    <row r="328" spans="1:46" x14ac:dyDescent="0.25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  <c r="AA328" s="161"/>
      <c r="AB328" s="161"/>
      <c r="AC328" s="161"/>
      <c r="AD328" s="161"/>
      <c r="AE328" s="161"/>
      <c r="AF328" s="161"/>
      <c r="AG328" s="161"/>
      <c r="AH328" s="161"/>
      <c r="AI328" s="161"/>
      <c r="AJ328" s="161"/>
      <c r="AK328" s="161"/>
      <c r="AL328" s="161"/>
      <c r="AM328" s="161"/>
      <c r="AN328" s="161"/>
      <c r="AO328" s="161"/>
      <c r="AP328" s="161"/>
      <c r="AQ328" s="161"/>
      <c r="AR328" s="161"/>
      <c r="AS328" s="161"/>
      <c r="AT328" s="161"/>
    </row>
    <row r="329" spans="1:46" x14ac:dyDescent="0.25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  <c r="AA329" s="161"/>
      <c r="AB329" s="161"/>
      <c r="AC329" s="161"/>
      <c r="AD329" s="161"/>
      <c r="AE329" s="161"/>
      <c r="AF329" s="161"/>
      <c r="AG329" s="161"/>
      <c r="AH329" s="161"/>
      <c r="AI329" s="161"/>
      <c r="AJ329" s="161"/>
      <c r="AK329" s="161"/>
      <c r="AL329" s="161"/>
      <c r="AM329" s="161"/>
      <c r="AN329" s="161"/>
      <c r="AO329" s="161"/>
      <c r="AP329" s="161"/>
      <c r="AQ329" s="161"/>
      <c r="AR329" s="161"/>
      <c r="AS329" s="161"/>
      <c r="AT329" s="161"/>
    </row>
    <row r="330" spans="1:46" x14ac:dyDescent="0.25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  <c r="AA330" s="161"/>
      <c r="AB330" s="161"/>
      <c r="AC330" s="161"/>
      <c r="AD330" s="161"/>
      <c r="AE330" s="161"/>
      <c r="AF330" s="161"/>
      <c r="AG330" s="161"/>
      <c r="AH330" s="161"/>
      <c r="AI330" s="161"/>
      <c r="AJ330" s="161"/>
      <c r="AK330" s="161"/>
      <c r="AL330" s="161"/>
      <c r="AM330" s="161"/>
      <c r="AN330" s="161"/>
      <c r="AO330" s="161"/>
      <c r="AP330" s="161"/>
      <c r="AQ330" s="161"/>
      <c r="AR330" s="161"/>
      <c r="AS330" s="161"/>
      <c r="AT330" s="161"/>
    </row>
    <row r="331" spans="1:46" x14ac:dyDescent="0.25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  <c r="AA331" s="161"/>
      <c r="AB331" s="161"/>
      <c r="AC331" s="161"/>
      <c r="AD331" s="161"/>
      <c r="AE331" s="161"/>
      <c r="AF331" s="161"/>
      <c r="AG331" s="161"/>
      <c r="AH331" s="161"/>
      <c r="AI331" s="161"/>
      <c r="AJ331" s="161"/>
      <c r="AK331" s="161"/>
      <c r="AL331" s="161"/>
      <c r="AM331" s="161"/>
      <c r="AN331" s="161"/>
      <c r="AO331" s="161"/>
      <c r="AP331" s="161"/>
      <c r="AQ331" s="161"/>
      <c r="AR331" s="161"/>
      <c r="AS331" s="161"/>
      <c r="AT331" s="161"/>
    </row>
    <row r="332" spans="1:46" x14ac:dyDescent="0.25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  <c r="AA332" s="161"/>
      <c r="AB332" s="161"/>
      <c r="AC332" s="161"/>
      <c r="AD332" s="161"/>
      <c r="AE332" s="161"/>
      <c r="AF332" s="161"/>
      <c r="AG332" s="161"/>
      <c r="AH332" s="161"/>
      <c r="AI332" s="161"/>
      <c r="AJ332" s="161"/>
      <c r="AK332" s="161"/>
      <c r="AL332" s="161"/>
      <c r="AM332" s="161"/>
      <c r="AN332" s="161"/>
      <c r="AO332" s="161"/>
      <c r="AP332" s="161"/>
      <c r="AQ332" s="161"/>
      <c r="AR332" s="161"/>
      <c r="AS332" s="161"/>
      <c r="AT332" s="161"/>
    </row>
    <row r="333" spans="1:46" x14ac:dyDescent="0.25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  <c r="Y333" s="161"/>
      <c r="Z333" s="161"/>
      <c r="AA333" s="161"/>
      <c r="AB333" s="161"/>
      <c r="AC333" s="161"/>
      <c r="AD333" s="161"/>
      <c r="AE333" s="161"/>
      <c r="AF333" s="161"/>
      <c r="AG333" s="161"/>
      <c r="AH333" s="161"/>
      <c r="AI333" s="161"/>
      <c r="AJ333" s="161"/>
      <c r="AK333" s="161"/>
      <c r="AL333" s="161"/>
      <c r="AM333" s="161"/>
      <c r="AN333" s="161"/>
      <c r="AO333" s="161"/>
      <c r="AP333" s="161"/>
      <c r="AQ333" s="161"/>
      <c r="AR333" s="161"/>
      <c r="AS333" s="161"/>
      <c r="AT333" s="161"/>
    </row>
    <row r="334" spans="1:46" x14ac:dyDescent="0.25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  <c r="AA334" s="161"/>
      <c r="AB334" s="161"/>
      <c r="AC334" s="161"/>
      <c r="AD334" s="161"/>
      <c r="AE334" s="161"/>
      <c r="AF334" s="161"/>
      <c r="AG334" s="161"/>
      <c r="AH334" s="161"/>
      <c r="AI334" s="161"/>
      <c r="AJ334" s="161"/>
      <c r="AK334" s="161"/>
      <c r="AL334" s="161"/>
      <c r="AM334" s="161"/>
      <c r="AN334" s="161"/>
      <c r="AO334" s="161"/>
      <c r="AP334" s="161"/>
      <c r="AQ334" s="161"/>
      <c r="AR334" s="161"/>
      <c r="AS334" s="161"/>
      <c r="AT334" s="161"/>
    </row>
    <row r="335" spans="1:46" x14ac:dyDescent="0.25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  <c r="AA335" s="161"/>
      <c r="AB335" s="161"/>
      <c r="AC335" s="161"/>
      <c r="AD335" s="161"/>
      <c r="AE335" s="161"/>
      <c r="AF335" s="161"/>
      <c r="AG335" s="161"/>
      <c r="AH335" s="161"/>
      <c r="AI335" s="161"/>
      <c r="AJ335" s="161"/>
      <c r="AK335" s="161"/>
      <c r="AL335" s="161"/>
      <c r="AM335" s="161"/>
      <c r="AN335" s="161"/>
      <c r="AO335" s="161"/>
      <c r="AP335" s="161"/>
      <c r="AQ335" s="161"/>
      <c r="AR335" s="161"/>
      <c r="AS335" s="161"/>
      <c r="AT335" s="161"/>
    </row>
    <row r="336" spans="1:46" x14ac:dyDescent="0.25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  <c r="Y336" s="161"/>
      <c r="Z336" s="161"/>
      <c r="AA336" s="161"/>
      <c r="AB336" s="161"/>
      <c r="AC336" s="161"/>
      <c r="AD336" s="161"/>
      <c r="AE336" s="161"/>
      <c r="AF336" s="161"/>
      <c r="AG336" s="161"/>
      <c r="AH336" s="161"/>
      <c r="AI336" s="161"/>
      <c r="AJ336" s="161"/>
      <c r="AK336" s="161"/>
      <c r="AL336" s="161"/>
      <c r="AM336" s="161"/>
      <c r="AN336" s="161"/>
      <c r="AO336" s="161"/>
      <c r="AP336" s="161"/>
      <c r="AQ336" s="161"/>
      <c r="AR336" s="161"/>
      <c r="AS336" s="161"/>
      <c r="AT336" s="161"/>
    </row>
    <row r="337" spans="1:46" x14ac:dyDescent="0.25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  <c r="Y337" s="161"/>
      <c r="Z337" s="161"/>
      <c r="AA337" s="161"/>
      <c r="AB337" s="161"/>
      <c r="AC337" s="161"/>
      <c r="AD337" s="161"/>
      <c r="AE337" s="161"/>
      <c r="AF337" s="161"/>
      <c r="AG337" s="161"/>
      <c r="AH337" s="161"/>
      <c r="AI337" s="161"/>
      <c r="AJ337" s="161"/>
      <c r="AK337" s="161"/>
      <c r="AL337" s="161"/>
      <c r="AM337" s="161"/>
      <c r="AN337" s="161"/>
      <c r="AO337" s="161"/>
      <c r="AP337" s="161"/>
      <c r="AQ337" s="161"/>
      <c r="AR337" s="161"/>
      <c r="AS337" s="161"/>
      <c r="AT337" s="161"/>
    </row>
    <row r="338" spans="1:46" x14ac:dyDescent="0.25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  <c r="Y338" s="161"/>
      <c r="Z338" s="161"/>
      <c r="AA338" s="161"/>
      <c r="AB338" s="161"/>
      <c r="AC338" s="161"/>
      <c r="AD338" s="161"/>
      <c r="AE338" s="161"/>
      <c r="AF338" s="161"/>
      <c r="AG338" s="161"/>
      <c r="AH338" s="161"/>
      <c r="AI338" s="161"/>
      <c r="AJ338" s="161"/>
      <c r="AK338" s="161"/>
      <c r="AL338" s="161"/>
      <c r="AM338" s="161"/>
      <c r="AN338" s="161"/>
      <c r="AO338" s="161"/>
      <c r="AP338" s="161"/>
      <c r="AQ338" s="161"/>
      <c r="AR338" s="161"/>
      <c r="AS338" s="161"/>
      <c r="AT338" s="161"/>
    </row>
    <row r="339" spans="1:46" x14ac:dyDescent="0.25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  <c r="Y339" s="161"/>
      <c r="Z339" s="161"/>
      <c r="AA339" s="161"/>
      <c r="AB339" s="161"/>
      <c r="AC339" s="161"/>
      <c r="AD339" s="161"/>
      <c r="AE339" s="161"/>
      <c r="AF339" s="161"/>
      <c r="AG339" s="161"/>
      <c r="AH339" s="161"/>
      <c r="AI339" s="161"/>
      <c r="AJ339" s="161"/>
      <c r="AK339" s="161"/>
      <c r="AL339" s="161"/>
      <c r="AM339" s="161"/>
      <c r="AN339" s="161"/>
      <c r="AO339" s="161"/>
      <c r="AP339" s="161"/>
      <c r="AQ339" s="161"/>
      <c r="AR339" s="161"/>
      <c r="AS339" s="161"/>
      <c r="AT339" s="161"/>
    </row>
    <row r="340" spans="1:46" x14ac:dyDescent="0.25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  <c r="V340" s="161"/>
      <c r="W340" s="161"/>
      <c r="X340" s="161"/>
      <c r="Y340" s="161"/>
      <c r="Z340" s="161"/>
      <c r="AA340" s="161"/>
      <c r="AB340" s="161"/>
      <c r="AC340" s="161"/>
      <c r="AD340" s="161"/>
      <c r="AE340" s="161"/>
      <c r="AF340" s="161"/>
      <c r="AG340" s="161"/>
      <c r="AH340" s="161"/>
      <c r="AI340" s="161"/>
      <c r="AJ340" s="161"/>
      <c r="AK340" s="161"/>
      <c r="AL340" s="161"/>
      <c r="AM340" s="161"/>
      <c r="AN340" s="161"/>
      <c r="AO340" s="161"/>
      <c r="AP340" s="161"/>
      <c r="AQ340" s="161"/>
      <c r="AR340" s="161"/>
      <c r="AS340" s="161"/>
      <c r="AT340" s="161"/>
    </row>
    <row r="341" spans="1:46" x14ac:dyDescent="0.25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  <c r="V341" s="161"/>
      <c r="W341" s="161"/>
      <c r="X341" s="161"/>
      <c r="Y341" s="161"/>
      <c r="Z341" s="161"/>
      <c r="AA341" s="161"/>
      <c r="AB341" s="161"/>
      <c r="AC341" s="161"/>
      <c r="AD341" s="161"/>
      <c r="AE341" s="161"/>
      <c r="AF341" s="161"/>
      <c r="AG341" s="161"/>
      <c r="AH341" s="161"/>
      <c r="AI341" s="161"/>
      <c r="AJ341" s="161"/>
      <c r="AK341" s="161"/>
      <c r="AL341" s="161"/>
      <c r="AM341" s="161"/>
      <c r="AN341" s="161"/>
      <c r="AO341" s="161"/>
      <c r="AP341" s="161"/>
      <c r="AQ341" s="161"/>
      <c r="AR341" s="161"/>
      <c r="AS341" s="161"/>
      <c r="AT341" s="161"/>
    </row>
    <row r="342" spans="1:46" x14ac:dyDescent="0.25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  <c r="Y342" s="161"/>
      <c r="Z342" s="161"/>
      <c r="AA342" s="161"/>
      <c r="AB342" s="161"/>
      <c r="AC342" s="161"/>
      <c r="AD342" s="161"/>
      <c r="AE342" s="161"/>
      <c r="AF342" s="161"/>
      <c r="AG342" s="161"/>
      <c r="AH342" s="161"/>
      <c r="AI342" s="161"/>
      <c r="AJ342" s="161"/>
      <c r="AK342" s="161"/>
      <c r="AL342" s="161"/>
      <c r="AM342" s="161"/>
      <c r="AN342" s="161"/>
      <c r="AO342" s="161"/>
      <c r="AP342" s="161"/>
      <c r="AQ342" s="161"/>
      <c r="AR342" s="161"/>
      <c r="AS342" s="161"/>
      <c r="AT342" s="161"/>
    </row>
    <row r="343" spans="1:46" x14ac:dyDescent="0.25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  <c r="Y343" s="161"/>
      <c r="Z343" s="161"/>
      <c r="AA343" s="161"/>
      <c r="AB343" s="161"/>
      <c r="AC343" s="161"/>
      <c r="AD343" s="161"/>
      <c r="AE343" s="161"/>
      <c r="AF343" s="161"/>
      <c r="AG343" s="161"/>
      <c r="AH343" s="161"/>
      <c r="AI343" s="161"/>
      <c r="AJ343" s="161"/>
      <c r="AK343" s="161"/>
      <c r="AL343" s="161"/>
      <c r="AM343" s="161"/>
      <c r="AN343" s="161"/>
      <c r="AO343" s="161"/>
      <c r="AP343" s="161"/>
      <c r="AQ343" s="161"/>
      <c r="AR343" s="161"/>
      <c r="AS343" s="161"/>
      <c r="AT343" s="161"/>
    </row>
    <row r="344" spans="1:46" x14ac:dyDescent="0.25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  <c r="Y344" s="161"/>
      <c r="Z344" s="161"/>
      <c r="AA344" s="161"/>
      <c r="AB344" s="161"/>
      <c r="AC344" s="161"/>
      <c r="AD344" s="161"/>
      <c r="AE344" s="161"/>
      <c r="AF344" s="161"/>
      <c r="AG344" s="161"/>
      <c r="AH344" s="161"/>
      <c r="AI344" s="161"/>
      <c r="AJ344" s="161"/>
      <c r="AK344" s="161"/>
      <c r="AL344" s="161"/>
      <c r="AM344" s="161"/>
      <c r="AN344" s="161"/>
      <c r="AO344" s="161"/>
      <c r="AP344" s="161"/>
      <c r="AQ344" s="161"/>
      <c r="AR344" s="161"/>
      <c r="AS344" s="161"/>
      <c r="AT344" s="161"/>
    </row>
    <row r="345" spans="1:46" x14ac:dyDescent="0.25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  <c r="Y345" s="161"/>
      <c r="Z345" s="161"/>
      <c r="AA345" s="161"/>
      <c r="AB345" s="161"/>
      <c r="AC345" s="161"/>
      <c r="AD345" s="161"/>
      <c r="AE345" s="161"/>
      <c r="AF345" s="161"/>
      <c r="AG345" s="161"/>
      <c r="AH345" s="161"/>
      <c r="AI345" s="161"/>
      <c r="AJ345" s="161"/>
      <c r="AK345" s="161"/>
      <c r="AL345" s="161"/>
      <c r="AM345" s="161"/>
      <c r="AN345" s="161"/>
      <c r="AO345" s="161"/>
      <c r="AP345" s="161"/>
      <c r="AQ345" s="161"/>
      <c r="AR345" s="161"/>
      <c r="AS345" s="161"/>
      <c r="AT345" s="161"/>
    </row>
    <row r="346" spans="1:46" x14ac:dyDescent="0.25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  <c r="AA346" s="161"/>
      <c r="AB346" s="161"/>
      <c r="AC346" s="161"/>
      <c r="AD346" s="161"/>
      <c r="AE346" s="161"/>
      <c r="AF346" s="161"/>
      <c r="AG346" s="161"/>
      <c r="AH346" s="161"/>
      <c r="AI346" s="161"/>
      <c r="AJ346" s="161"/>
      <c r="AK346" s="161"/>
      <c r="AL346" s="161"/>
      <c r="AM346" s="161"/>
      <c r="AN346" s="161"/>
      <c r="AO346" s="161"/>
      <c r="AP346" s="161"/>
      <c r="AQ346" s="161"/>
      <c r="AR346" s="161"/>
      <c r="AS346" s="161"/>
      <c r="AT346" s="161"/>
    </row>
    <row r="347" spans="1:46" x14ac:dyDescent="0.25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  <c r="Y347" s="161"/>
      <c r="Z347" s="161"/>
      <c r="AA347" s="161"/>
      <c r="AB347" s="161"/>
      <c r="AC347" s="161"/>
      <c r="AD347" s="161"/>
      <c r="AE347" s="161"/>
      <c r="AF347" s="161"/>
      <c r="AG347" s="161"/>
      <c r="AH347" s="161"/>
      <c r="AI347" s="161"/>
      <c r="AJ347" s="161"/>
      <c r="AK347" s="161"/>
      <c r="AL347" s="161"/>
      <c r="AM347" s="161"/>
      <c r="AN347" s="161"/>
      <c r="AO347" s="161"/>
      <c r="AP347" s="161"/>
      <c r="AQ347" s="161"/>
      <c r="AR347" s="161"/>
      <c r="AS347" s="161"/>
      <c r="AT347" s="161"/>
    </row>
    <row r="348" spans="1:46" x14ac:dyDescent="0.25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  <c r="AA348" s="161"/>
      <c r="AB348" s="161"/>
      <c r="AC348" s="161"/>
      <c r="AD348" s="161"/>
      <c r="AE348" s="161"/>
      <c r="AF348" s="161"/>
      <c r="AG348" s="161"/>
      <c r="AH348" s="161"/>
      <c r="AI348" s="161"/>
      <c r="AJ348" s="161"/>
      <c r="AK348" s="161"/>
      <c r="AL348" s="161"/>
      <c r="AM348" s="161"/>
      <c r="AN348" s="161"/>
      <c r="AO348" s="161"/>
      <c r="AP348" s="161"/>
      <c r="AQ348" s="161"/>
      <c r="AR348" s="161"/>
      <c r="AS348" s="161"/>
      <c r="AT348" s="161"/>
    </row>
    <row r="349" spans="1:46" x14ac:dyDescent="0.25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  <c r="AA349" s="161"/>
      <c r="AB349" s="161"/>
      <c r="AC349" s="161"/>
      <c r="AD349" s="161"/>
      <c r="AE349" s="161"/>
      <c r="AF349" s="161"/>
      <c r="AG349" s="161"/>
      <c r="AH349" s="161"/>
      <c r="AI349" s="161"/>
      <c r="AJ349" s="161"/>
      <c r="AK349" s="161"/>
      <c r="AL349" s="161"/>
      <c r="AM349" s="161"/>
      <c r="AN349" s="161"/>
      <c r="AO349" s="161"/>
      <c r="AP349" s="161"/>
      <c r="AQ349" s="161"/>
      <c r="AR349" s="161"/>
      <c r="AS349" s="161"/>
      <c r="AT349" s="161"/>
    </row>
    <row r="350" spans="1:46" x14ac:dyDescent="0.25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  <c r="AA350" s="161"/>
      <c r="AB350" s="161"/>
      <c r="AC350" s="161"/>
      <c r="AD350" s="161"/>
      <c r="AE350" s="161"/>
      <c r="AF350" s="161"/>
      <c r="AG350" s="161"/>
      <c r="AH350" s="161"/>
      <c r="AI350" s="161"/>
      <c r="AJ350" s="161"/>
      <c r="AK350" s="161"/>
      <c r="AL350" s="161"/>
      <c r="AM350" s="161"/>
      <c r="AN350" s="161"/>
      <c r="AO350" s="161"/>
      <c r="AP350" s="161"/>
      <c r="AQ350" s="161"/>
      <c r="AR350" s="161"/>
      <c r="AS350" s="161"/>
      <c r="AT350" s="161"/>
    </row>
    <row r="351" spans="1:46" x14ac:dyDescent="0.25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/>
      <c r="Z351" s="161"/>
      <c r="AA351" s="161"/>
      <c r="AB351" s="161"/>
      <c r="AC351" s="161"/>
      <c r="AD351" s="161"/>
      <c r="AE351" s="161"/>
      <c r="AF351" s="161"/>
      <c r="AG351" s="161"/>
      <c r="AH351" s="161"/>
      <c r="AI351" s="161"/>
      <c r="AJ351" s="161"/>
      <c r="AK351" s="161"/>
      <c r="AL351" s="161"/>
      <c r="AM351" s="161"/>
      <c r="AN351" s="161"/>
      <c r="AO351" s="161"/>
      <c r="AP351" s="161"/>
      <c r="AQ351" s="161"/>
      <c r="AR351" s="161"/>
      <c r="AS351" s="161"/>
      <c r="AT351" s="161"/>
    </row>
    <row r="352" spans="1:46" x14ac:dyDescent="0.25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  <c r="Y352" s="161"/>
      <c r="Z352" s="161"/>
      <c r="AA352" s="161"/>
      <c r="AB352" s="161"/>
      <c r="AC352" s="161"/>
      <c r="AD352" s="161"/>
      <c r="AE352" s="161"/>
      <c r="AF352" s="161"/>
      <c r="AG352" s="161"/>
      <c r="AH352" s="161"/>
      <c r="AI352" s="161"/>
      <c r="AJ352" s="161"/>
      <c r="AK352" s="161"/>
      <c r="AL352" s="161"/>
      <c r="AM352" s="161"/>
      <c r="AN352" s="161"/>
      <c r="AO352" s="161"/>
      <c r="AP352" s="161"/>
      <c r="AQ352" s="161"/>
      <c r="AR352" s="161"/>
      <c r="AS352" s="161"/>
      <c r="AT352" s="161"/>
    </row>
    <row r="353" spans="1:46" x14ac:dyDescent="0.25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  <c r="Y353" s="161"/>
      <c r="Z353" s="161"/>
      <c r="AA353" s="161"/>
      <c r="AB353" s="161"/>
      <c r="AC353" s="161"/>
      <c r="AD353" s="161"/>
      <c r="AE353" s="161"/>
      <c r="AF353" s="161"/>
      <c r="AG353" s="161"/>
      <c r="AH353" s="161"/>
      <c r="AI353" s="161"/>
      <c r="AJ353" s="161"/>
      <c r="AK353" s="161"/>
      <c r="AL353" s="161"/>
      <c r="AM353" s="161"/>
      <c r="AN353" s="161"/>
      <c r="AO353" s="161"/>
      <c r="AP353" s="161"/>
      <c r="AQ353" s="161"/>
      <c r="AR353" s="161"/>
      <c r="AS353" s="161"/>
      <c r="AT353" s="161"/>
    </row>
    <row r="354" spans="1:46" x14ac:dyDescent="0.25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  <c r="Y354" s="161"/>
      <c r="Z354" s="161"/>
      <c r="AA354" s="161"/>
      <c r="AB354" s="161"/>
      <c r="AC354" s="161"/>
      <c r="AD354" s="161"/>
      <c r="AE354" s="161"/>
      <c r="AF354" s="161"/>
      <c r="AG354" s="161"/>
      <c r="AH354" s="161"/>
      <c r="AI354" s="161"/>
      <c r="AJ354" s="161"/>
      <c r="AK354" s="161"/>
      <c r="AL354" s="161"/>
      <c r="AM354" s="161"/>
      <c r="AN354" s="161"/>
      <c r="AO354" s="161"/>
      <c r="AP354" s="161"/>
      <c r="AQ354" s="161"/>
      <c r="AR354" s="161"/>
      <c r="AS354" s="161"/>
      <c r="AT354" s="161"/>
    </row>
    <row r="355" spans="1:46" x14ac:dyDescent="0.25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  <c r="Y355" s="161"/>
      <c r="Z355" s="161"/>
      <c r="AA355" s="161"/>
      <c r="AB355" s="161"/>
      <c r="AC355" s="161"/>
      <c r="AD355" s="161"/>
      <c r="AE355" s="161"/>
      <c r="AF355" s="161"/>
      <c r="AG355" s="161"/>
      <c r="AH355" s="161"/>
      <c r="AI355" s="161"/>
      <c r="AJ355" s="161"/>
      <c r="AK355" s="161"/>
      <c r="AL355" s="161"/>
      <c r="AM355" s="161"/>
      <c r="AN355" s="161"/>
      <c r="AO355" s="161"/>
      <c r="AP355" s="161"/>
      <c r="AQ355" s="161"/>
      <c r="AR355" s="161"/>
      <c r="AS355" s="161"/>
      <c r="AT355" s="161"/>
    </row>
    <row r="356" spans="1:46" x14ac:dyDescent="0.25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  <c r="AA356" s="161"/>
      <c r="AB356" s="161"/>
      <c r="AC356" s="161"/>
      <c r="AD356" s="161"/>
      <c r="AE356" s="161"/>
      <c r="AF356" s="161"/>
      <c r="AG356" s="161"/>
      <c r="AH356" s="161"/>
      <c r="AI356" s="161"/>
      <c r="AJ356" s="161"/>
      <c r="AK356" s="161"/>
      <c r="AL356" s="161"/>
      <c r="AM356" s="161"/>
      <c r="AN356" s="161"/>
      <c r="AO356" s="161"/>
      <c r="AP356" s="161"/>
      <c r="AQ356" s="161"/>
      <c r="AR356" s="161"/>
      <c r="AS356" s="161"/>
      <c r="AT356" s="161"/>
    </row>
    <row r="357" spans="1:46" x14ac:dyDescent="0.25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  <c r="AA357" s="161"/>
      <c r="AB357" s="161"/>
      <c r="AC357" s="161"/>
      <c r="AD357" s="161"/>
      <c r="AE357" s="161"/>
      <c r="AF357" s="161"/>
      <c r="AG357" s="161"/>
      <c r="AH357" s="161"/>
      <c r="AI357" s="161"/>
      <c r="AJ357" s="161"/>
      <c r="AK357" s="161"/>
      <c r="AL357" s="161"/>
      <c r="AM357" s="161"/>
      <c r="AN357" s="161"/>
      <c r="AO357" s="161"/>
      <c r="AP357" s="161"/>
      <c r="AQ357" s="161"/>
      <c r="AR357" s="161"/>
      <c r="AS357" s="161"/>
      <c r="AT357" s="161"/>
    </row>
    <row r="358" spans="1:46" x14ac:dyDescent="0.25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  <c r="AA358" s="161"/>
      <c r="AB358" s="161"/>
      <c r="AC358" s="161"/>
      <c r="AD358" s="161"/>
      <c r="AE358" s="161"/>
      <c r="AF358" s="161"/>
      <c r="AG358" s="161"/>
      <c r="AH358" s="161"/>
      <c r="AI358" s="161"/>
      <c r="AJ358" s="161"/>
      <c r="AK358" s="161"/>
      <c r="AL358" s="161"/>
      <c r="AM358" s="161"/>
      <c r="AN358" s="161"/>
      <c r="AO358" s="161"/>
      <c r="AP358" s="161"/>
      <c r="AQ358" s="161"/>
      <c r="AR358" s="161"/>
      <c r="AS358" s="161"/>
      <c r="AT358" s="161"/>
    </row>
    <row r="359" spans="1:46" x14ac:dyDescent="0.25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  <c r="AA359" s="161"/>
      <c r="AB359" s="161"/>
      <c r="AC359" s="161"/>
      <c r="AD359" s="161"/>
      <c r="AE359" s="161"/>
      <c r="AF359" s="161"/>
      <c r="AG359" s="161"/>
      <c r="AH359" s="161"/>
      <c r="AI359" s="161"/>
      <c r="AJ359" s="161"/>
      <c r="AK359" s="161"/>
      <c r="AL359" s="161"/>
      <c r="AM359" s="161"/>
      <c r="AN359" s="161"/>
      <c r="AO359" s="161"/>
      <c r="AP359" s="161"/>
      <c r="AQ359" s="161"/>
      <c r="AR359" s="161"/>
      <c r="AS359" s="161"/>
      <c r="AT359" s="161"/>
    </row>
    <row r="360" spans="1:46" x14ac:dyDescent="0.25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  <c r="AA360" s="161"/>
      <c r="AB360" s="161"/>
      <c r="AC360" s="161"/>
      <c r="AD360" s="161"/>
      <c r="AE360" s="161"/>
      <c r="AF360" s="161"/>
      <c r="AG360" s="161"/>
      <c r="AH360" s="161"/>
      <c r="AI360" s="161"/>
      <c r="AJ360" s="161"/>
      <c r="AK360" s="161"/>
      <c r="AL360" s="161"/>
      <c r="AM360" s="161"/>
      <c r="AN360" s="161"/>
      <c r="AO360" s="161"/>
      <c r="AP360" s="161"/>
      <c r="AQ360" s="161"/>
      <c r="AR360" s="161"/>
      <c r="AS360" s="161"/>
      <c r="AT360" s="161"/>
    </row>
    <row r="361" spans="1:46" x14ac:dyDescent="0.25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  <c r="Y361" s="161"/>
      <c r="Z361" s="161"/>
      <c r="AA361" s="161"/>
      <c r="AB361" s="161"/>
      <c r="AC361" s="161"/>
      <c r="AD361" s="161"/>
      <c r="AE361" s="161"/>
      <c r="AF361" s="161"/>
      <c r="AG361" s="161"/>
      <c r="AH361" s="161"/>
      <c r="AI361" s="161"/>
      <c r="AJ361" s="161"/>
      <c r="AK361" s="161"/>
      <c r="AL361" s="161"/>
      <c r="AM361" s="161"/>
      <c r="AN361" s="161"/>
      <c r="AO361" s="161"/>
      <c r="AP361" s="161"/>
      <c r="AQ361" s="161"/>
      <c r="AR361" s="161"/>
      <c r="AS361" s="161"/>
      <c r="AT361" s="161"/>
    </row>
    <row r="362" spans="1:46" x14ac:dyDescent="0.25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  <c r="Y362" s="161"/>
      <c r="Z362" s="161"/>
      <c r="AA362" s="161"/>
      <c r="AB362" s="161"/>
      <c r="AC362" s="161"/>
      <c r="AD362" s="161"/>
      <c r="AE362" s="161"/>
      <c r="AF362" s="161"/>
      <c r="AG362" s="161"/>
      <c r="AH362" s="161"/>
      <c r="AI362" s="161"/>
      <c r="AJ362" s="161"/>
      <c r="AK362" s="161"/>
      <c r="AL362" s="161"/>
      <c r="AM362" s="161"/>
      <c r="AN362" s="161"/>
      <c r="AO362" s="161"/>
      <c r="AP362" s="161"/>
      <c r="AQ362" s="161"/>
      <c r="AR362" s="161"/>
      <c r="AS362" s="161"/>
      <c r="AT362" s="161"/>
    </row>
    <row r="363" spans="1:46" x14ac:dyDescent="0.25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  <c r="AA363" s="161"/>
      <c r="AB363" s="161"/>
      <c r="AC363" s="161"/>
      <c r="AD363" s="161"/>
      <c r="AE363" s="161"/>
      <c r="AF363" s="161"/>
      <c r="AG363" s="161"/>
      <c r="AH363" s="161"/>
      <c r="AI363" s="161"/>
      <c r="AJ363" s="161"/>
      <c r="AK363" s="161"/>
      <c r="AL363" s="161"/>
      <c r="AM363" s="161"/>
      <c r="AN363" s="161"/>
      <c r="AO363" s="161"/>
      <c r="AP363" s="161"/>
      <c r="AQ363" s="161"/>
      <c r="AR363" s="161"/>
      <c r="AS363" s="161"/>
      <c r="AT363" s="161"/>
    </row>
    <row r="364" spans="1:46" x14ac:dyDescent="0.25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  <c r="AA364" s="161"/>
      <c r="AB364" s="161"/>
      <c r="AC364" s="161"/>
      <c r="AD364" s="161"/>
      <c r="AE364" s="161"/>
      <c r="AF364" s="161"/>
      <c r="AG364" s="161"/>
      <c r="AH364" s="161"/>
      <c r="AI364" s="161"/>
      <c r="AJ364" s="161"/>
      <c r="AK364" s="161"/>
      <c r="AL364" s="161"/>
      <c r="AM364" s="161"/>
      <c r="AN364" s="161"/>
      <c r="AO364" s="161"/>
      <c r="AP364" s="161"/>
      <c r="AQ364" s="161"/>
      <c r="AR364" s="161"/>
      <c r="AS364" s="161"/>
      <c r="AT364" s="161"/>
    </row>
    <row r="365" spans="1:46" x14ac:dyDescent="0.25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1"/>
      <c r="AH365" s="161"/>
      <c r="AI365" s="161"/>
      <c r="AJ365" s="161"/>
      <c r="AK365" s="161"/>
      <c r="AL365" s="161"/>
      <c r="AM365" s="161"/>
      <c r="AN365" s="161"/>
      <c r="AO365" s="161"/>
      <c r="AP365" s="161"/>
      <c r="AQ365" s="161"/>
      <c r="AR365" s="161"/>
      <c r="AS365" s="161"/>
      <c r="AT365" s="161"/>
    </row>
    <row r="366" spans="1:46" x14ac:dyDescent="0.25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1"/>
      <c r="AH366" s="161"/>
      <c r="AI366" s="161"/>
      <c r="AJ366" s="161"/>
      <c r="AK366" s="161"/>
      <c r="AL366" s="161"/>
      <c r="AM366" s="161"/>
      <c r="AN366" s="161"/>
      <c r="AO366" s="161"/>
      <c r="AP366" s="161"/>
      <c r="AQ366" s="161"/>
      <c r="AR366" s="161"/>
      <c r="AS366" s="161"/>
      <c r="AT366" s="161"/>
    </row>
    <row r="367" spans="1:46" x14ac:dyDescent="0.25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  <c r="AA367" s="161"/>
      <c r="AB367" s="161"/>
      <c r="AC367" s="161"/>
      <c r="AD367" s="161"/>
      <c r="AE367" s="161"/>
      <c r="AF367" s="161"/>
      <c r="AG367" s="161"/>
      <c r="AH367" s="161"/>
      <c r="AI367" s="161"/>
      <c r="AJ367" s="161"/>
      <c r="AK367" s="161"/>
      <c r="AL367" s="161"/>
      <c r="AM367" s="161"/>
      <c r="AN367" s="161"/>
      <c r="AO367" s="161"/>
      <c r="AP367" s="161"/>
      <c r="AQ367" s="161"/>
      <c r="AR367" s="161"/>
      <c r="AS367" s="161"/>
      <c r="AT367" s="161"/>
    </row>
    <row r="368" spans="1:46" x14ac:dyDescent="0.25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  <c r="AA368" s="161"/>
      <c r="AB368" s="161"/>
      <c r="AC368" s="161"/>
      <c r="AD368" s="161"/>
      <c r="AE368" s="161"/>
      <c r="AF368" s="161"/>
      <c r="AG368" s="161"/>
      <c r="AH368" s="161"/>
      <c r="AI368" s="161"/>
      <c r="AJ368" s="161"/>
      <c r="AK368" s="161"/>
      <c r="AL368" s="161"/>
      <c r="AM368" s="161"/>
      <c r="AN368" s="161"/>
      <c r="AO368" s="161"/>
      <c r="AP368" s="161"/>
      <c r="AQ368" s="161"/>
      <c r="AR368" s="161"/>
      <c r="AS368" s="161"/>
      <c r="AT368" s="161"/>
    </row>
    <row r="369" spans="1:46" x14ac:dyDescent="0.25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  <c r="AA369" s="161"/>
      <c r="AB369" s="161"/>
      <c r="AC369" s="161"/>
      <c r="AD369" s="161"/>
      <c r="AE369" s="161"/>
      <c r="AF369" s="161"/>
      <c r="AG369" s="161"/>
      <c r="AH369" s="161"/>
      <c r="AI369" s="161"/>
      <c r="AJ369" s="161"/>
      <c r="AK369" s="161"/>
      <c r="AL369" s="161"/>
      <c r="AM369" s="161"/>
      <c r="AN369" s="161"/>
      <c r="AO369" s="161"/>
      <c r="AP369" s="161"/>
      <c r="AQ369" s="161"/>
      <c r="AR369" s="161"/>
      <c r="AS369" s="161"/>
      <c r="AT369" s="161"/>
    </row>
    <row r="370" spans="1:46" x14ac:dyDescent="0.25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  <c r="AA370" s="161"/>
      <c r="AB370" s="161"/>
      <c r="AC370" s="161"/>
      <c r="AD370" s="161"/>
      <c r="AE370" s="161"/>
      <c r="AF370" s="161"/>
      <c r="AG370" s="161"/>
      <c r="AH370" s="161"/>
      <c r="AI370" s="161"/>
      <c r="AJ370" s="161"/>
      <c r="AK370" s="161"/>
      <c r="AL370" s="161"/>
      <c r="AM370" s="161"/>
      <c r="AN370" s="161"/>
      <c r="AO370" s="161"/>
      <c r="AP370" s="161"/>
      <c r="AQ370" s="161"/>
      <c r="AR370" s="161"/>
      <c r="AS370" s="161"/>
      <c r="AT370" s="161"/>
    </row>
    <row r="371" spans="1:46" x14ac:dyDescent="0.25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  <c r="AA371" s="161"/>
      <c r="AB371" s="161"/>
      <c r="AC371" s="161"/>
      <c r="AD371" s="161"/>
      <c r="AE371" s="161"/>
      <c r="AF371" s="161"/>
      <c r="AG371" s="161"/>
      <c r="AH371" s="161"/>
      <c r="AI371" s="161"/>
      <c r="AJ371" s="161"/>
      <c r="AK371" s="161"/>
      <c r="AL371" s="161"/>
      <c r="AM371" s="161"/>
      <c r="AN371" s="161"/>
      <c r="AO371" s="161"/>
      <c r="AP371" s="161"/>
      <c r="AQ371" s="161"/>
      <c r="AR371" s="161"/>
      <c r="AS371" s="161"/>
      <c r="AT371" s="161"/>
    </row>
    <row r="372" spans="1:46" x14ac:dyDescent="0.25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  <c r="AA372" s="161"/>
      <c r="AB372" s="161"/>
      <c r="AC372" s="161"/>
      <c r="AD372" s="161"/>
      <c r="AE372" s="161"/>
      <c r="AF372" s="161"/>
      <c r="AG372" s="161"/>
      <c r="AH372" s="161"/>
      <c r="AI372" s="161"/>
      <c r="AJ372" s="161"/>
      <c r="AK372" s="161"/>
      <c r="AL372" s="161"/>
      <c r="AM372" s="161"/>
      <c r="AN372" s="161"/>
      <c r="AO372" s="161"/>
      <c r="AP372" s="161"/>
      <c r="AQ372" s="161"/>
      <c r="AR372" s="161"/>
      <c r="AS372" s="161"/>
      <c r="AT372" s="161"/>
    </row>
    <row r="373" spans="1:46" x14ac:dyDescent="0.25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  <c r="AA373" s="161"/>
      <c r="AB373" s="161"/>
      <c r="AC373" s="161"/>
      <c r="AD373" s="161"/>
      <c r="AE373" s="161"/>
      <c r="AF373" s="161"/>
      <c r="AG373" s="161"/>
      <c r="AH373" s="161"/>
      <c r="AI373" s="161"/>
      <c r="AJ373" s="161"/>
      <c r="AK373" s="161"/>
      <c r="AL373" s="161"/>
      <c r="AM373" s="161"/>
      <c r="AN373" s="161"/>
      <c r="AO373" s="161"/>
      <c r="AP373" s="161"/>
      <c r="AQ373" s="161"/>
      <c r="AR373" s="161"/>
      <c r="AS373" s="161"/>
      <c r="AT373" s="161"/>
    </row>
    <row r="374" spans="1:46" x14ac:dyDescent="0.25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  <c r="AA374" s="161"/>
      <c r="AB374" s="161"/>
      <c r="AC374" s="161"/>
      <c r="AD374" s="161"/>
      <c r="AE374" s="161"/>
      <c r="AF374" s="161"/>
      <c r="AG374" s="161"/>
      <c r="AH374" s="161"/>
      <c r="AI374" s="161"/>
      <c r="AJ374" s="161"/>
      <c r="AK374" s="161"/>
      <c r="AL374" s="161"/>
      <c r="AM374" s="161"/>
      <c r="AN374" s="161"/>
      <c r="AO374" s="161"/>
      <c r="AP374" s="161"/>
      <c r="AQ374" s="161"/>
      <c r="AR374" s="161"/>
      <c r="AS374" s="161"/>
      <c r="AT374" s="161"/>
    </row>
    <row r="375" spans="1:46" x14ac:dyDescent="0.25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  <c r="Y375" s="161"/>
      <c r="Z375" s="161"/>
      <c r="AA375" s="161"/>
      <c r="AB375" s="161"/>
      <c r="AC375" s="161"/>
      <c r="AD375" s="161"/>
      <c r="AE375" s="161"/>
      <c r="AF375" s="161"/>
      <c r="AG375" s="161"/>
      <c r="AH375" s="161"/>
      <c r="AI375" s="161"/>
      <c r="AJ375" s="161"/>
      <c r="AK375" s="161"/>
      <c r="AL375" s="161"/>
      <c r="AM375" s="161"/>
      <c r="AN375" s="161"/>
      <c r="AO375" s="161"/>
      <c r="AP375" s="161"/>
      <c r="AQ375" s="161"/>
      <c r="AR375" s="161"/>
      <c r="AS375" s="161"/>
      <c r="AT375" s="161"/>
    </row>
    <row r="376" spans="1:46" x14ac:dyDescent="0.25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  <c r="AA376" s="161"/>
      <c r="AB376" s="161"/>
      <c r="AC376" s="161"/>
      <c r="AD376" s="161"/>
      <c r="AE376" s="161"/>
      <c r="AF376" s="161"/>
      <c r="AG376" s="161"/>
      <c r="AH376" s="161"/>
      <c r="AI376" s="161"/>
      <c r="AJ376" s="161"/>
      <c r="AK376" s="161"/>
      <c r="AL376" s="161"/>
      <c r="AM376" s="161"/>
      <c r="AN376" s="161"/>
      <c r="AO376" s="161"/>
      <c r="AP376" s="161"/>
      <c r="AQ376" s="161"/>
      <c r="AR376" s="161"/>
      <c r="AS376" s="161"/>
      <c r="AT376" s="161"/>
    </row>
    <row r="377" spans="1:46" x14ac:dyDescent="0.25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  <c r="AA377" s="161"/>
      <c r="AB377" s="161"/>
      <c r="AC377" s="161"/>
      <c r="AD377" s="161"/>
      <c r="AE377" s="161"/>
      <c r="AF377" s="161"/>
      <c r="AG377" s="161"/>
      <c r="AH377" s="161"/>
      <c r="AI377" s="161"/>
      <c r="AJ377" s="161"/>
      <c r="AK377" s="161"/>
      <c r="AL377" s="161"/>
      <c r="AM377" s="161"/>
      <c r="AN377" s="161"/>
      <c r="AO377" s="161"/>
      <c r="AP377" s="161"/>
      <c r="AQ377" s="161"/>
      <c r="AR377" s="161"/>
      <c r="AS377" s="161"/>
      <c r="AT377" s="161"/>
    </row>
    <row r="378" spans="1:46" x14ac:dyDescent="0.25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  <c r="AA378" s="161"/>
      <c r="AB378" s="161"/>
      <c r="AC378" s="161"/>
      <c r="AD378" s="161"/>
      <c r="AE378" s="161"/>
      <c r="AF378" s="161"/>
      <c r="AG378" s="161"/>
      <c r="AH378" s="161"/>
      <c r="AI378" s="161"/>
      <c r="AJ378" s="161"/>
      <c r="AK378" s="161"/>
      <c r="AL378" s="161"/>
      <c r="AM378" s="161"/>
      <c r="AN378" s="161"/>
      <c r="AO378" s="161"/>
      <c r="AP378" s="161"/>
      <c r="AQ378" s="161"/>
      <c r="AR378" s="161"/>
      <c r="AS378" s="161"/>
      <c r="AT378" s="161"/>
    </row>
    <row r="379" spans="1:46" x14ac:dyDescent="0.25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  <c r="AA379" s="161"/>
      <c r="AB379" s="161"/>
      <c r="AC379" s="161"/>
      <c r="AD379" s="161"/>
      <c r="AE379" s="161"/>
      <c r="AF379" s="161"/>
      <c r="AG379" s="161"/>
      <c r="AH379" s="161"/>
      <c r="AI379" s="161"/>
      <c r="AJ379" s="161"/>
      <c r="AK379" s="161"/>
      <c r="AL379" s="161"/>
      <c r="AM379" s="161"/>
      <c r="AN379" s="161"/>
      <c r="AO379" s="161"/>
      <c r="AP379" s="161"/>
      <c r="AQ379" s="161"/>
      <c r="AR379" s="161"/>
      <c r="AS379" s="161"/>
      <c r="AT379" s="161"/>
    </row>
    <row r="380" spans="1:46" x14ac:dyDescent="0.25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  <c r="AA380" s="161"/>
      <c r="AB380" s="161"/>
      <c r="AC380" s="161"/>
      <c r="AD380" s="161"/>
      <c r="AE380" s="161"/>
      <c r="AF380" s="161"/>
      <c r="AG380" s="161"/>
      <c r="AH380" s="161"/>
      <c r="AI380" s="161"/>
      <c r="AJ380" s="161"/>
      <c r="AK380" s="161"/>
      <c r="AL380" s="161"/>
      <c r="AM380" s="161"/>
      <c r="AN380" s="161"/>
      <c r="AO380" s="161"/>
      <c r="AP380" s="161"/>
      <c r="AQ380" s="161"/>
      <c r="AR380" s="161"/>
      <c r="AS380" s="161"/>
      <c r="AT380" s="161"/>
    </row>
    <row r="381" spans="1:46" x14ac:dyDescent="0.25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  <c r="AA381" s="161"/>
      <c r="AB381" s="161"/>
      <c r="AC381" s="161"/>
      <c r="AD381" s="161"/>
      <c r="AE381" s="161"/>
      <c r="AF381" s="161"/>
      <c r="AG381" s="161"/>
      <c r="AH381" s="161"/>
      <c r="AI381" s="161"/>
      <c r="AJ381" s="161"/>
      <c r="AK381" s="161"/>
      <c r="AL381" s="161"/>
      <c r="AM381" s="161"/>
      <c r="AN381" s="161"/>
      <c r="AO381" s="161"/>
      <c r="AP381" s="161"/>
      <c r="AQ381" s="161"/>
      <c r="AR381" s="161"/>
      <c r="AS381" s="161"/>
      <c r="AT381" s="161"/>
    </row>
    <row r="382" spans="1:46" x14ac:dyDescent="0.25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  <c r="AA382" s="161"/>
      <c r="AB382" s="161"/>
      <c r="AC382" s="161"/>
      <c r="AD382" s="161"/>
      <c r="AE382" s="161"/>
      <c r="AF382" s="161"/>
      <c r="AG382" s="161"/>
      <c r="AH382" s="161"/>
      <c r="AI382" s="161"/>
      <c r="AJ382" s="161"/>
      <c r="AK382" s="161"/>
      <c r="AL382" s="161"/>
      <c r="AM382" s="161"/>
      <c r="AN382" s="161"/>
      <c r="AO382" s="161"/>
      <c r="AP382" s="161"/>
      <c r="AQ382" s="161"/>
      <c r="AR382" s="161"/>
      <c r="AS382" s="161"/>
      <c r="AT382" s="161"/>
    </row>
    <row r="383" spans="1:46" x14ac:dyDescent="0.25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  <c r="AA383" s="161"/>
      <c r="AB383" s="161"/>
      <c r="AC383" s="161"/>
      <c r="AD383" s="161"/>
      <c r="AE383" s="161"/>
      <c r="AF383" s="161"/>
      <c r="AG383" s="161"/>
      <c r="AH383" s="161"/>
      <c r="AI383" s="161"/>
      <c r="AJ383" s="161"/>
      <c r="AK383" s="161"/>
      <c r="AL383" s="161"/>
      <c r="AM383" s="161"/>
      <c r="AN383" s="161"/>
      <c r="AO383" s="161"/>
      <c r="AP383" s="161"/>
      <c r="AQ383" s="161"/>
      <c r="AR383" s="161"/>
      <c r="AS383" s="161"/>
      <c r="AT383" s="161"/>
    </row>
    <row r="384" spans="1:46" x14ac:dyDescent="0.25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  <c r="AA384" s="161"/>
      <c r="AB384" s="161"/>
      <c r="AC384" s="161"/>
      <c r="AD384" s="161"/>
      <c r="AE384" s="161"/>
      <c r="AF384" s="161"/>
      <c r="AG384" s="161"/>
      <c r="AH384" s="161"/>
      <c r="AI384" s="161"/>
      <c r="AJ384" s="161"/>
      <c r="AK384" s="161"/>
      <c r="AL384" s="161"/>
      <c r="AM384" s="161"/>
      <c r="AN384" s="161"/>
      <c r="AO384" s="161"/>
      <c r="AP384" s="161"/>
      <c r="AQ384" s="161"/>
      <c r="AR384" s="161"/>
      <c r="AS384" s="161"/>
      <c r="AT384" s="161"/>
    </row>
    <row r="385" spans="1:46" x14ac:dyDescent="0.25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1"/>
      <c r="AI385" s="161"/>
      <c r="AJ385" s="161"/>
      <c r="AK385" s="161"/>
      <c r="AL385" s="161"/>
      <c r="AM385" s="161"/>
      <c r="AN385" s="161"/>
      <c r="AO385" s="161"/>
      <c r="AP385" s="161"/>
      <c r="AQ385" s="161"/>
      <c r="AR385" s="161"/>
      <c r="AS385" s="161"/>
      <c r="AT385" s="161"/>
    </row>
    <row r="386" spans="1:46" x14ac:dyDescent="0.25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  <c r="AA386" s="161"/>
      <c r="AB386" s="161"/>
      <c r="AC386" s="161"/>
      <c r="AD386" s="161"/>
      <c r="AE386" s="161"/>
      <c r="AF386" s="161"/>
      <c r="AG386" s="161"/>
      <c r="AH386" s="161"/>
      <c r="AI386" s="161"/>
      <c r="AJ386" s="161"/>
      <c r="AK386" s="161"/>
      <c r="AL386" s="161"/>
      <c r="AM386" s="161"/>
      <c r="AN386" s="161"/>
      <c r="AO386" s="161"/>
      <c r="AP386" s="161"/>
      <c r="AQ386" s="161"/>
      <c r="AR386" s="161"/>
      <c r="AS386" s="161"/>
      <c r="AT386" s="161"/>
    </row>
    <row r="387" spans="1:46" x14ac:dyDescent="0.25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  <c r="AA387" s="161"/>
      <c r="AB387" s="161"/>
      <c r="AC387" s="161"/>
      <c r="AD387" s="161"/>
      <c r="AE387" s="161"/>
      <c r="AF387" s="161"/>
      <c r="AG387" s="161"/>
      <c r="AH387" s="161"/>
      <c r="AI387" s="161"/>
      <c r="AJ387" s="161"/>
      <c r="AK387" s="161"/>
      <c r="AL387" s="161"/>
      <c r="AM387" s="161"/>
      <c r="AN387" s="161"/>
      <c r="AO387" s="161"/>
      <c r="AP387" s="161"/>
      <c r="AQ387" s="161"/>
      <c r="AR387" s="161"/>
      <c r="AS387" s="161"/>
      <c r="AT387" s="161"/>
    </row>
    <row r="388" spans="1:46" x14ac:dyDescent="0.25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  <c r="AA388" s="161"/>
      <c r="AB388" s="161"/>
      <c r="AC388" s="161"/>
      <c r="AD388" s="161"/>
      <c r="AE388" s="161"/>
      <c r="AF388" s="161"/>
      <c r="AG388" s="161"/>
      <c r="AH388" s="161"/>
      <c r="AI388" s="161"/>
      <c r="AJ388" s="161"/>
      <c r="AK388" s="161"/>
      <c r="AL388" s="161"/>
      <c r="AM388" s="161"/>
      <c r="AN388" s="161"/>
      <c r="AO388" s="161"/>
      <c r="AP388" s="161"/>
      <c r="AQ388" s="161"/>
      <c r="AR388" s="161"/>
      <c r="AS388" s="161"/>
      <c r="AT388" s="161"/>
    </row>
    <row r="389" spans="1:46" x14ac:dyDescent="0.25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  <c r="AA389" s="161"/>
      <c r="AB389" s="161"/>
      <c r="AC389" s="161"/>
      <c r="AD389" s="161"/>
      <c r="AE389" s="161"/>
      <c r="AF389" s="161"/>
      <c r="AG389" s="161"/>
      <c r="AH389" s="161"/>
      <c r="AI389" s="161"/>
      <c r="AJ389" s="161"/>
      <c r="AK389" s="161"/>
      <c r="AL389" s="161"/>
      <c r="AM389" s="161"/>
      <c r="AN389" s="161"/>
      <c r="AO389" s="161"/>
      <c r="AP389" s="161"/>
      <c r="AQ389" s="161"/>
      <c r="AR389" s="161"/>
      <c r="AS389" s="161"/>
      <c r="AT389" s="161"/>
    </row>
    <row r="390" spans="1:46" x14ac:dyDescent="0.25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  <c r="Y390" s="161"/>
      <c r="Z390" s="161"/>
      <c r="AA390" s="161"/>
      <c r="AB390" s="161"/>
      <c r="AC390" s="161"/>
      <c r="AD390" s="161"/>
      <c r="AE390" s="161"/>
      <c r="AF390" s="161"/>
      <c r="AG390" s="161"/>
      <c r="AH390" s="161"/>
      <c r="AI390" s="161"/>
      <c r="AJ390" s="161"/>
      <c r="AK390" s="161"/>
      <c r="AL390" s="161"/>
      <c r="AM390" s="161"/>
      <c r="AN390" s="161"/>
      <c r="AO390" s="161"/>
      <c r="AP390" s="161"/>
      <c r="AQ390" s="161"/>
      <c r="AR390" s="161"/>
      <c r="AS390" s="161"/>
      <c r="AT390" s="161"/>
    </row>
    <row r="391" spans="1:46" x14ac:dyDescent="0.25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  <c r="AA391" s="161"/>
      <c r="AB391" s="161"/>
      <c r="AC391" s="161"/>
      <c r="AD391" s="161"/>
      <c r="AE391" s="161"/>
      <c r="AF391" s="161"/>
      <c r="AG391" s="161"/>
      <c r="AH391" s="161"/>
      <c r="AI391" s="161"/>
      <c r="AJ391" s="161"/>
      <c r="AK391" s="161"/>
      <c r="AL391" s="161"/>
      <c r="AM391" s="161"/>
      <c r="AN391" s="161"/>
      <c r="AO391" s="161"/>
      <c r="AP391" s="161"/>
      <c r="AQ391" s="161"/>
      <c r="AR391" s="161"/>
      <c r="AS391" s="161"/>
      <c r="AT391" s="161"/>
    </row>
    <row r="392" spans="1:46" x14ac:dyDescent="0.25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  <c r="AA392" s="161"/>
      <c r="AB392" s="161"/>
      <c r="AC392" s="161"/>
      <c r="AD392" s="161"/>
      <c r="AE392" s="161"/>
      <c r="AF392" s="161"/>
      <c r="AG392" s="161"/>
      <c r="AH392" s="161"/>
      <c r="AI392" s="161"/>
      <c r="AJ392" s="161"/>
      <c r="AK392" s="161"/>
      <c r="AL392" s="161"/>
      <c r="AM392" s="161"/>
      <c r="AN392" s="161"/>
      <c r="AO392" s="161"/>
      <c r="AP392" s="161"/>
      <c r="AQ392" s="161"/>
      <c r="AR392" s="161"/>
      <c r="AS392" s="161"/>
      <c r="AT392" s="161"/>
    </row>
    <row r="393" spans="1:46" x14ac:dyDescent="0.25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  <c r="AA393" s="161"/>
      <c r="AB393" s="161"/>
      <c r="AC393" s="161"/>
      <c r="AD393" s="161"/>
      <c r="AE393" s="161"/>
      <c r="AF393" s="161"/>
      <c r="AG393" s="161"/>
      <c r="AH393" s="161"/>
      <c r="AI393" s="161"/>
      <c r="AJ393" s="161"/>
      <c r="AK393" s="161"/>
      <c r="AL393" s="161"/>
      <c r="AM393" s="161"/>
      <c r="AN393" s="161"/>
      <c r="AO393" s="161"/>
      <c r="AP393" s="161"/>
      <c r="AQ393" s="161"/>
      <c r="AR393" s="161"/>
      <c r="AS393" s="161"/>
      <c r="AT393" s="161"/>
    </row>
    <row r="394" spans="1:46" x14ac:dyDescent="0.25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  <c r="Y394" s="161"/>
      <c r="Z394" s="161"/>
      <c r="AA394" s="161"/>
      <c r="AB394" s="161"/>
      <c r="AC394" s="161"/>
      <c r="AD394" s="161"/>
      <c r="AE394" s="161"/>
      <c r="AF394" s="161"/>
      <c r="AG394" s="161"/>
      <c r="AH394" s="161"/>
      <c r="AI394" s="161"/>
      <c r="AJ394" s="161"/>
      <c r="AK394" s="161"/>
      <c r="AL394" s="161"/>
      <c r="AM394" s="161"/>
      <c r="AN394" s="161"/>
      <c r="AO394" s="161"/>
      <c r="AP394" s="161"/>
      <c r="AQ394" s="161"/>
      <c r="AR394" s="161"/>
      <c r="AS394" s="161"/>
      <c r="AT394" s="161"/>
    </row>
    <row r="395" spans="1:46" x14ac:dyDescent="0.25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  <c r="Y395" s="161"/>
      <c r="Z395" s="161"/>
      <c r="AA395" s="161"/>
      <c r="AB395" s="161"/>
      <c r="AC395" s="161"/>
      <c r="AD395" s="161"/>
      <c r="AE395" s="161"/>
      <c r="AF395" s="161"/>
      <c r="AG395" s="161"/>
      <c r="AH395" s="161"/>
      <c r="AI395" s="161"/>
      <c r="AJ395" s="161"/>
      <c r="AK395" s="161"/>
      <c r="AL395" s="161"/>
      <c r="AM395" s="161"/>
      <c r="AN395" s="161"/>
      <c r="AO395" s="161"/>
      <c r="AP395" s="161"/>
      <c r="AQ395" s="161"/>
      <c r="AR395" s="161"/>
      <c r="AS395" s="161"/>
      <c r="AT395" s="161"/>
    </row>
    <row r="396" spans="1:46" x14ac:dyDescent="0.25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  <c r="AA396" s="161"/>
      <c r="AB396" s="161"/>
      <c r="AC396" s="161"/>
      <c r="AD396" s="161"/>
      <c r="AE396" s="161"/>
      <c r="AF396" s="161"/>
      <c r="AG396" s="161"/>
      <c r="AH396" s="161"/>
      <c r="AI396" s="161"/>
      <c r="AJ396" s="161"/>
      <c r="AK396" s="161"/>
      <c r="AL396" s="161"/>
      <c r="AM396" s="161"/>
      <c r="AN396" s="161"/>
      <c r="AO396" s="161"/>
      <c r="AP396" s="161"/>
      <c r="AQ396" s="161"/>
      <c r="AR396" s="161"/>
      <c r="AS396" s="161"/>
      <c r="AT396" s="161"/>
    </row>
    <row r="397" spans="1:46" x14ac:dyDescent="0.25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  <c r="Y397" s="161"/>
      <c r="Z397" s="161"/>
      <c r="AA397" s="161"/>
      <c r="AB397" s="161"/>
      <c r="AC397" s="161"/>
      <c r="AD397" s="161"/>
      <c r="AE397" s="161"/>
      <c r="AF397" s="161"/>
      <c r="AG397" s="161"/>
      <c r="AH397" s="161"/>
      <c r="AI397" s="161"/>
      <c r="AJ397" s="161"/>
      <c r="AK397" s="161"/>
      <c r="AL397" s="161"/>
      <c r="AM397" s="161"/>
      <c r="AN397" s="161"/>
      <c r="AO397" s="161"/>
      <c r="AP397" s="161"/>
      <c r="AQ397" s="161"/>
      <c r="AR397" s="161"/>
      <c r="AS397" s="161"/>
      <c r="AT397" s="161"/>
    </row>
    <row r="398" spans="1:46" x14ac:dyDescent="0.25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  <c r="Y398" s="161"/>
      <c r="Z398" s="161"/>
      <c r="AA398" s="161"/>
      <c r="AB398" s="161"/>
      <c r="AC398" s="161"/>
      <c r="AD398" s="161"/>
      <c r="AE398" s="161"/>
      <c r="AF398" s="161"/>
      <c r="AG398" s="161"/>
      <c r="AH398" s="161"/>
      <c r="AI398" s="161"/>
      <c r="AJ398" s="161"/>
      <c r="AK398" s="161"/>
      <c r="AL398" s="161"/>
      <c r="AM398" s="161"/>
      <c r="AN398" s="161"/>
      <c r="AO398" s="161"/>
      <c r="AP398" s="161"/>
      <c r="AQ398" s="161"/>
      <c r="AR398" s="161"/>
      <c r="AS398" s="161"/>
      <c r="AT398" s="161"/>
    </row>
    <row r="399" spans="1:46" x14ac:dyDescent="0.25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  <c r="Y399" s="161"/>
      <c r="Z399" s="161"/>
      <c r="AA399" s="161"/>
      <c r="AB399" s="161"/>
      <c r="AC399" s="161"/>
      <c r="AD399" s="161"/>
      <c r="AE399" s="161"/>
      <c r="AF399" s="161"/>
      <c r="AG399" s="161"/>
      <c r="AH399" s="161"/>
      <c r="AI399" s="161"/>
      <c r="AJ399" s="161"/>
      <c r="AK399" s="161"/>
      <c r="AL399" s="161"/>
      <c r="AM399" s="161"/>
      <c r="AN399" s="161"/>
      <c r="AO399" s="161"/>
      <c r="AP399" s="161"/>
      <c r="AQ399" s="161"/>
      <c r="AR399" s="161"/>
      <c r="AS399" s="161"/>
      <c r="AT399" s="161"/>
    </row>
    <row r="400" spans="1:46" x14ac:dyDescent="0.25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  <c r="AA400" s="161"/>
      <c r="AB400" s="161"/>
      <c r="AC400" s="161"/>
      <c r="AD400" s="161"/>
      <c r="AE400" s="161"/>
      <c r="AF400" s="161"/>
      <c r="AG400" s="161"/>
      <c r="AH400" s="161"/>
      <c r="AI400" s="161"/>
      <c r="AJ400" s="161"/>
      <c r="AK400" s="161"/>
      <c r="AL400" s="161"/>
      <c r="AM400" s="161"/>
      <c r="AN400" s="161"/>
      <c r="AO400" s="161"/>
      <c r="AP400" s="161"/>
      <c r="AQ400" s="161"/>
      <c r="AR400" s="161"/>
      <c r="AS400" s="161"/>
      <c r="AT400" s="161"/>
    </row>
    <row r="401" spans="1:46" x14ac:dyDescent="0.25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  <c r="Y401" s="161"/>
      <c r="Z401" s="161"/>
      <c r="AA401" s="161"/>
      <c r="AB401" s="161"/>
      <c r="AC401" s="161"/>
      <c r="AD401" s="161"/>
      <c r="AE401" s="161"/>
      <c r="AF401" s="161"/>
      <c r="AG401" s="161"/>
      <c r="AH401" s="161"/>
      <c r="AI401" s="161"/>
      <c r="AJ401" s="161"/>
      <c r="AK401" s="161"/>
      <c r="AL401" s="161"/>
      <c r="AM401" s="161"/>
      <c r="AN401" s="161"/>
      <c r="AO401" s="161"/>
      <c r="AP401" s="161"/>
      <c r="AQ401" s="161"/>
      <c r="AR401" s="161"/>
      <c r="AS401" s="161"/>
      <c r="AT401" s="161"/>
    </row>
    <row r="402" spans="1:46" x14ac:dyDescent="0.25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  <c r="Y402" s="161"/>
      <c r="Z402" s="161"/>
      <c r="AA402" s="161"/>
      <c r="AB402" s="161"/>
      <c r="AC402" s="161"/>
      <c r="AD402" s="161"/>
      <c r="AE402" s="161"/>
      <c r="AF402" s="161"/>
      <c r="AG402" s="161"/>
      <c r="AH402" s="161"/>
      <c r="AI402" s="161"/>
      <c r="AJ402" s="161"/>
      <c r="AK402" s="161"/>
      <c r="AL402" s="161"/>
      <c r="AM402" s="161"/>
      <c r="AN402" s="161"/>
      <c r="AO402" s="161"/>
      <c r="AP402" s="161"/>
      <c r="AQ402" s="161"/>
      <c r="AR402" s="161"/>
      <c r="AS402" s="161"/>
      <c r="AT402" s="161"/>
    </row>
    <row r="403" spans="1:46" x14ac:dyDescent="0.25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  <c r="Y403" s="161"/>
      <c r="Z403" s="161"/>
      <c r="AA403" s="161"/>
      <c r="AB403" s="161"/>
      <c r="AC403" s="161"/>
      <c r="AD403" s="161"/>
      <c r="AE403" s="161"/>
      <c r="AF403" s="161"/>
      <c r="AG403" s="161"/>
      <c r="AH403" s="161"/>
      <c r="AI403" s="161"/>
      <c r="AJ403" s="161"/>
      <c r="AK403" s="161"/>
      <c r="AL403" s="161"/>
      <c r="AM403" s="161"/>
      <c r="AN403" s="161"/>
      <c r="AO403" s="161"/>
      <c r="AP403" s="161"/>
      <c r="AQ403" s="161"/>
      <c r="AR403" s="161"/>
      <c r="AS403" s="161"/>
      <c r="AT403" s="161"/>
    </row>
    <row r="404" spans="1:46" x14ac:dyDescent="0.25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  <c r="V404" s="161"/>
      <c r="W404" s="161"/>
      <c r="X404" s="161"/>
      <c r="Y404" s="161"/>
      <c r="Z404" s="161"/>
      <c r="AA404" s="161"/>
      <c r="AB404" s="161"/>
      <c r="AC404" s="161"/>
      <c r="AD404" s="161"/>
      <c r="AE404" s="161"/>
      <c r="AF404" s="161"/>
      <c r="AG404" s="161"/>
      <c r="AH404" s="161"/>
      <c r="AI404" s="161"/>
      <c r="AJ404" s="161"/>
      <c r="AK404" s="161"/>
      <c r="AL404" s="161"/>
      <c r="AM404" s="161"/>
      <c r="AN404" s="161"/>
      <c r="AO404" s="161"/>
      <c r="AP404" s="161"/>
      <c r="AQ404" s="161"/>
      <c r="AR404" s="161"/>
      <c r="AS404" s="161"/>
      <c r="AT404" s="161"/>
    </row>
    <row r="405" spans="1:46" x14ac:dyDescent="0.25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  <c r="V405" s="161"/>
      <c r="W405" s="161"/>
      <c r="X405" s="161"/>
      <c r="Y405" s="161"/>
      <c r="Z405" s="161"/>
      <c r="AA405" s="161"/>
      <c r="AB405" s="161"/>
      <c r="AC405" s="161"/>
      <c r="AD405" s="161"/>
      <c r="AE405" s="161"/>
      <c r="AF405" s="161"/>
      <c r="AG405" s="161"/>
      <c r="AH405" s="161"/>
      <c r="AI405" s="161"/>
      <c r="AJ405" s="161"/>
      <c r="AK405" s="161"/>
      <c r="AL405" s="161"/>
      <c r="AM405" s="161"/>
      <c r="AN405" s="161"/>
      <c r="AO405" s="161"/>
      <c r="AP405" s="161"/>
      <c r="AQ405" s="161"/>
      <c r="AR405" s="161"/>
      <c r="AS405" s="161"/>
      <c r="AT405" s="161"/>
    </row>
    <row r="406" spans="1:46" x14ac:dyDescent="0.25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  <c r="V406" s="161"/>
      <c r="W406" s="161"/>
      <c r="X406" s="161"/>
      <c r="Y406" s="161"/>
      <c r="Z406" s="161"/>
      <c r="AA406" s="161"/>
      <c r="AB406" s="161"/>
      <c r="AC406" s="161"/>
      <c r="AD406" s="161"/>
      <c r="AE406" s="161"/>
      <c r="AF406" s="161"/>
      <c r="AG406" s="161"/>
      <c r="AH406" s="161"/>
      <c r="AI406" s="161"/>
      <c r="AJ406" s="161"/>
      <c r="AK406" s="161"/>
      <c r="AL406" s="161"/>
      <c r="AM406" s="161"/>
      <c r="AN406" s="161"/>
      <c r="AO406" s="161"/>
      <c r="AP406" s="161"/>
      <c r="AQ406" s="161"/>
      <c r="AR406" s="161"/>
      <c r="AS406" s="161"/>
      <c r="AT406" s="161"/>
    </row>
    <row r="407" spans="1:46" x14ac:dyDescent="0.25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  <c r="V407" s="161"/>
      <c r="W407" s="161"/>
      <c r="X407" s="161"/>
      <c r="Y407" s="161"/>
      <c r="Z407" s="161"/>
      <c r="AA407" s="161"/>
      <c r="AB407" s="161"/>
      <c r="AC407" s="161"/>
      <c r="AD407" s="161"/>
      <c r="AE407" s="161"/>
      <c r="AF407" s="161"/>
      <c r="AG407" s="161"/>
      <c r="AH407" s="161"/>
      <c r="AI407" s="161"/>
      <c r="AJ407" s="161"/>
      <c r="AK407" s="161"/>
      <c r="AL407" s="161"/>
      <c r="AM407" s="161"/>
      <c r="AN407" s="161"/>
      <c r="AO407" s="161"/>
      <c r="AP407" s="161"/>
      <c r="AQ407" s="161"/>
      <c r="AR407" s="161"/>
      <c r="AS407" s="161"/>
      <c r="AT407" s="161"/>
    </row>
    <row r="408" spans="1:46" x14ac:dyDescent="0.25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  <c r="Y408" s="161"/>
      <c r="Z408" s="161"/>
      <c r="AA408" s="161"/>
      <c r="AB408" s="161"/>
      <c r="AC408" s="161"/>
      <c r="AD408" s="161"/>
      <c r="AE408" s="161"/>
      <c r="AF408" s="161"/>
      <c r="AG408" s="161"/>
      <c r="AH408" s="161"/>
      <c r="AI408" s="161"/>
      <c r="AJ408" s="161"/>
      <c r="AK408" s="161"/>
      <c r="AL408" s="161"/>
      <c r="AM408" s="161"/>
      <c r="AN408" s="161"/>
      <c r="AO408" s="161"/>
      <c r="AP408" s="161"/>
      <c r="AQ408" s="161"/>
      <c r="AR408" s="161"/>
      <c r="AS408" s="161"/>
      <c r="AT408" s="161"/>
    </row>
    <row r="409" spans="1:46" x14ac:dyDescent="0.25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  <c r="Y409" s="161"/>
      <c r="Z409" s="161"/>
      <c r="AA409" s="161"/>
      <c r="AB409" s="161"/>
      <c r="AC409" s="161"/>
      <c r="AD409" s="161"/>
      <c r="AE409" s="161"/>
      <c r="AF409" s="161"/>
      <c r="AG409" s="161"/>
      <c r="AH409" s="161"/>
      <c r="AI409" s="161"/>
      <c r="AJ409" s="161"/>
      <c r="AK409" s="161"/>
      <c r="AL409" s="161"/>
      <c r="AM409" s="161"/>
      <c r="AN409" s="161"/>
      <c r="AO409" s="161"/>
      <c r="AP409" s="161"/>
      <c r="AQ409" s="161"/>
      <c r="AR409" s="161"/>
      <c r="AS409" s="161"/>
      <c r="AT409" s="161"/>
    </row>
    <row r="410" spans="1:46" x14ac:dyDescent="0.25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  <c r="V410" s="161"/>
      <c r="W410" s="161"/>
      <c r="X410" s="161"/>
      <c r="Y410" s="161"/>
      <c r="Z410" s="161"/>
      <c r="AA410" s="161"/>
      <c r="AB410" s="161"/>
      <c r="AC410" s="161"/>
      <c r="AD410" s="161"/>
      <c r="AE410" s="161"/>
      <c r="AF410" s="161"/>
      <c r="AG410" s="161"/>
      <c r="AH410" s="161"/>
      <c r="AI410" s="161"/>
      <c r="AJ410" s="161"/>
      <c r="AK410" s="161"/>
      <c r="AL410" s="161"/>
      <c r="AM410" s="161"/>
      <c r="AN410" s="161"/>
      <c r="AO410" s="161"/>
      <c r="AP410" s="161"/>
      <c r="AQ410" s="161"/>
      <c r="AR410" s="161"/>
      <c r="AS410" s="161"/>
      <c r="AT410" s="161"/>
    </row>
    <row r="411" spans="1:46" x14ac:dyDescent="0.25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  <c r="V411" s="161"/>
      <c r="W411" s="161"/>
      <c r="X411" s="161"/>
      <c r="Y411" s="161"/>
      <c r="Z411" s="161"/>
      <c r="AA411" s="161"/>
      <c r="AB411" s="161"/>
      <c r="AC411" s="161"/>
      <c r="AD411" s="161"/>
      <c r="AE411" s="161"/>
      <c r="AF411" s="161"/>
      <c r="AG411" s="161"/>
      <c r="AH411" s="161"/>
      <c r="AI411" s="161"/>
      <c r="AJ411" s="161"/>
      <c r="AK411" s="161"/>
      <c r="AL411" s="161"/>
      <c r="AM411" s="161"/>
      <c r="AN411" s="161"/>
      <c r="AO411" s="161"/>
      <c r="AP411" s="161"/>
      <c r="AQ411" s="161"/>
      <c r="AR411" s="161"/>
      <c r="AS411" s="161"/>
      <c r="AT411" s="161"/>
    </row>
    <row r="412" spans="1:46" x14ac:dyDescent="0.25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  <c r="AA412" s="161"/>
      <c r="AB412" s="161"/>
      <c r="AC412" s="161"/>
      <c r="AD412" s="161"/>
      <c r="AE412" s="161"/>
      <c r="AF412" s="161"/>
      <c r="AG412" s="161"/>
      <c r="AH412" s="161"/>
      <c r="AI412" s="161"/>
      <c r="AJ412" s="161"/>
      <c r="AK412" s="161"/>
      <c r="AL412" s="161"/>
      <c r="AM412" s="161"/>
      <c r="AN412" s="161"/>
      <c r="AO412" s="161"/>
      <c r="AP412" s="161"/>
      <c r="AQ412" s="161"/>
      <c r="AR412" s="161"/>
      <c r="AS412" s="161"/>
      <c r="AT412" s="161"/>
    </row>
    <row r="413" spans="1:46" x14ac:dyDescent="0.25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  <c r="AA413" s="161"/>
      <c r="AB413" s="161"/>
      <c r="AC413" s="161"/>
      <c r="AD413" s="161"/>
      <c r="AE413" s="161"/>
      <c r="AF413" s="161"/>
      <c r="AG413" s="161"/>
      <c r="AH413" s="161"/>
      <c r="AI413" s="161"/>
      <c r="AJ413" s="161"/>
      <c r="AK413" s="161"/>
      <c r="AL413" s="161"/>
      <c r="AM413" s="161"/>
      <c r="AN413" s="161"/>
      <c r="AO413" s="161"/>
      <c r="AP413" s="161"/>
      <c r="AQ413" s="161"/>
      <c r="AR413" s="161"/>
      <c r="AS413" s="161"/>
      <c r="AT413" s="161"/>
    </row>
    <row r="414" spans="1:46" x14ac:dyDescent="0.25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  <c r="AA414" s="161"/>
      <c r="AB414" s="161"/>
      <c r="AC414" s="161"/>
      <c r="AD414" s="161"/>
      <c r="AE414" s="161"/>
      <c r="AF414" s="161"/>
      <c r="AG414" s="161"/>
      <c r="AH414" s="161"/>
      <c r="AI414" s="161"/>
      <c r="AJ414" s="161"/>
      <c r="AK414" s="161"/>
      <c r="AL414" s="161"/>
      <c r="AM414" s="161"/>
      <c r="AN414" s="161"/>
      <c r="AO414" s="161"/>
      <c r="AP414" s="161"/>
      <c r="AQ414" s="161"/>
      <c r="AR414" s="161"/>
      <c r="AS414" s="161"/>
      <c r="AT414" s="161"/>
    </row>
    <row r="415" spans="1:46" x14ac:dyDescent="0.25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  <c r="AA415" s="161"/>
      <c r="AB415" s="161"/>
      <c r="AC415" s="161"/>
      <c r="AD415" s="161"/>
      <c r="AE415" s="161"/>
      <c r="AF415" s="161"/>
      <c r="AG415" s="161"/>
      <c r="AH415" s="161"/>
      <c r="AI415" s="161"/>
      <c r="AJ415" s="161"/>
      <c r="AK415" s="161"/>
      <c r="AL415" s="161"/>
      <c r="AM415" s="161"/>
      <c r="AN415" s="161"/>
      <c r="AO415" s="161"/>
      <c r="AP415" s="161"/>
      <c r="AQ415" s="161"/>
      <c r="AR415" s="161"/>
      <c r="AS415" s="161"/>
      <c r="AT415" s="161"/>
    </row>
    <row r="416" spans="1:46" x14ac:dyDescent="0.25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  <c r="AA416" s="161"/>
      <c r="AB416" s="161"/>
      <c r="AC416" s="161"/>
      <c r="AD416" s="161"/>
      <c r="AE416" s="161"/>
      <c r="AF416" s="161"/>
      <c r="AG416" s="161"/>
      <c r="AH416" s="161"/>
      <c r="AI416" s="161"/>
      <c r="AJ416" s="161"/>
      <c r="AK416" s="161"/>
      <c r="AL416" s="161"/>
      <c r="AM416" s="161"/>
      <c r="AN416" s="161"/>
      <c r="AO416" s="161"/>
      <c r="AP416" s="161"/>
      <c r="AQ416" s="161"/>
      <c r="AR416" s="161"/>
      <c r="AS416" s="161"/>
      <c r="AT416" s="161"/>
    </row>
    <row r="417" spans="1:46" x14ac:dyDescent="0.25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  <c r="Y417" s="161"/>
      <c r="Z417" s="161"/>
      <c r="AA417" s="161"/>
      <c r="AB417" s="161"/>
      <c r="AC417" s="161"/>
      <c r="AD417" s="161"/>
      <c r="AE417" s="161"/>
      <c r="AF417" s="161"/>
      <c r="AG417" s="161"/>
      <c r="AH417" s="161"/>
      <c r="AI417" s="161"/>
      <c r="AJ417" s="161"/>
      <c r="AK417" s="161"/>
      <c r="AL417" s="161"/>
      <c r="AM417" s="161"/>
      <c r="AN417" s="161"/>
      <c r="AO417" s="161"/>
      <c r="AP417" s="161"/>
      <c r="AQ417" s="161"/>
      <c r="AR417" s="161"/>
      <c r="AS417" s="161"/>
      <c r="AT417" s="161"/>
    </row>
    <row r="418" spans="1:46" x14ac:dyDescent="0.25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  <c r="Y418" s="161"/>
      <c r="Z418" s="161"/>
      <c r="AA418" s="161"/>
      <c r="AB418" s="161"/>
      <c r="AC418" s="161"/>
      <c r="AD418" s="161"/>
      <c r="AE418" s="161"/>
      <c r="AF418" s="161"/>
      <c r="AG418" s="161"/>
      <c r="AH418" s="161"/>
      <c r="AI418" s="161"/>
      <c r="AJ418" s="161"/>
      <c r="AK418" s="161"/>
      <c r="AL418" s="161"/>
      <c r="AM418" s="161"/>
      <c r="AN418" s="161"/>
      <c r="AO418" s="161"/>
      <c r="AP418" s="161"/>
      <c r="AQ418" s="161"/>
      <c r="AR418" s="161"/>
      <c r="AS418" s="161"/>
      <c r="AT418" s="161"/>
    </row>
    <row r="419" spans="1:46" x14ac:dyDescent="0.25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  <c r="Y419" s="161"/>
      <c r="Z419" s="161"/>
      <c r="AA419" s="161"/>
      <c r="AB419" s="161"/>
      <c r="AC419" s="161"/>
      <c r="AD419" s="161"/>
      <c r="AE419" s="161"/>
      <c r="AF419" s="161"/>
      <c r="AG419" s="161"/>
      <c r="AH419" s="161"/>
      <c r="AI419" s="161"/>
      <c r="AJ419" s="161"/>
      <c r="AK419" s="161"/>
      <c r="AL419" s="161"/>
      <c r="AM419" s="161"/>
      <c r="AN419" s="161"/>
      <c r="AO419" s="161"/>
      <c r="AP419" s="161"/>
      <c r="AQ419" s="161"/>
      <c r="AR419" s="161"/>
      <c r="AS419" s="161"/>
      <c r="AT419" s="161"/>
    </row>
    <row r="420" spans="1:46" x14ac:dyDescent="0.25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  <c r="Y420" s="161"/>
      <c r="Z420" s="161"/>
      <c r="AA420" s="161"/>
      <c r="AB420" s="161"/>
      <c r="AC420" s="161"/>
      <c r="AD420" s="161"/>
      <c r="AE420" s="161"/>
      <c r="AF420" s="161"/>
      <c r="AG420" s="161"/>
      <c r="AH420" s="161"/>
      <c r="AI420" s="161"/>
      <c r="AJ420" s="161"/>
      <c r="AK420" s="161"/>
      <c r="AL420" s="161"/>
      <c r="AM420" s="161"/>
      <c r="AN420" s="161"/>
      <c r="AO420" s="161"/>
      <c r="AP420" s="161"/>
      <c r="AQ420" s="161"/>
      <c r="AR420" s="161"/>
      <c r="AS420" s="161"/>
      <c r="AT420" s="161"/>
    </row>
    <row r="421" spans="1:46" x14ac:dyDescent="0.25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  <c r="AA421" s="161"/>
      <c r="AB421" s="161"/>
      <c r="AC421" s="161"/>
      <c r="AD421" s="161"/>
      <c r="AE421" s="161"/>
      <c r="AF421" s="161"/>
      <c r="AG421" s="161"/>
      <c r="AH421" s="161"/>
      <c r="AI421" s="161"/>
      <c r="AJ421" s="161"/>
      <c r="AK421" s="161"/>
      <c r="AL421" s="161"/>
      <c r="AM421" s="161"/>
      <c r="AN421" s="161"/>
      <c r="AO421" s="161"/>
      <c r="AP421" s="161"/>
      <c r="AQ421" s="161"/>
      <c r="AR421" s="161"/>
      <c r="AS421" s="161"/>
      <c r="AT421" s="161"/>
    </row>
    <row r="422" spans="1:46" x14ac:dyDescent="0.25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  <c r="AA422" s="161"/>
      <c r="AB422" s="161"/>
      <c r="AC422" s="161"/>
      <c r="AD422" s="161"/>
      <c r="AE422" s="161"/>
      <c r="AF422" s="161"/>
      <c r="AG422" s="161"/>
      <c r="AH422" s="161"/>
      <c r="AI422" s="161"/>
      <c r="AJ422" s="161"/>
      <c r="AK422" s="161"/>
      <c r="AL422" s="161"/>
      <c r="AM422" s="161"/>
      <c r="AN422" s="161"/>
      <c r="AO422" s="161"/>
      <c r="AP422" s="161"/>
      <c r="AQ422" s="161"/>
      <c r="AR422" s="161"/>
      <c r="AS422" s="161"/>
      <c r="AT422" s="161"/>
    </row>
    <row r="423" spans="1:46" x14ac:dyDescent="0.25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  <c r="AA423" s="161"/>
      <c r="AB423" s="161"/>
      <c r="AC423" s="161"/>
      <c r="AD423" s="161"/>
      <c r="AE423" s="161"/>
      <c r="AF423" s="161"/>
      <c r="AG423" s="161"/>
      <c r="AH423" s="161"/>
      <c r="AI423" s="161"/>
      <c r="AJ423" s="161"/>
      <c r="AK423" s="161"/>
      <c r="AL423" s="161"/>
      <c r="AM423" s="161"/>
      <c r="AN423" s="161"/>
      <c r="AO423" s="161"/>
      <c r="AP423" s="161"/>
      <c r="AQ423" s="161"/>
      <c r="AR423" s="161"/>
      <c r="AS423" s="161"/>
      <c r="AT423" s="161"/>
    </row>
    <row r="424" spans="1:46" x14ac:dyDescent="0.25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  <c r="Y424" s="161"/>
      <c r="Z424" s="161"/>
      <c r="AA424" s="161"/>
      <c r="AB424" s="161"/>
      <c r="AC424" s="161"/>
      <c r="AD424" s="161"/>
      <c r="AE424" s="161"/>
      <c r="AF424" s="161"/>
      <c r="AG424" s="161"/>
      <c r="AH424" s="161"/>
      <c r="AI424" s="161"/>
      <c r="AJ424" s="161"/>
      <c r="AK424" s="161"/>
      <c r="AL424" s="161"/>
      <c r="AM424" s="161"/>
      <c r="AN424" s="161"/>
      <c r="AO424" s="161"/>
      <c r="AP424" s="161"/>
      <c r="AQ424" s="161"/>
      <c r="AR424" s="161"/>
      <c r="AS424" s="161"/>
      <c r="AT424" s="161"/>
    </row>
    <row r="425" spans="1:46" x14ac:dyDescent="0.25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  <c r="AA425" s="161"/>
      <c r="AB425" s="161"/>
      <c r="AC425" s="161"/>
      <c r="AD425" s="161"/>
      <c r="AE425" s="161"/>
      <c r="AF425" s="161"/>
      <c r="AG425" s="161"/>
      <c r="AH425" s="161"/>
      <c r="AI425" s="161"/>
      <c r="AJ425" s="161"/>
      <c r="AK425" s="161"/>
      <c r="AL425" s="161"/>
      <c r="AM425" s="161"/>
      <c r="AN425" s="161"/>
      <c r="AO425" s="161"/>
      <c r="AP425" s="161"/>
      <c r="AQ425" s="161"/>
      <c r="AR425" s="161"/>
      <c r="AS425" s="161"/>
      <c r="AT425" s="161"/>
    </row>
    <row r="426" spans="1:46" x14ac:dyDescent="0.25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  <c r="AD426" s="161"/>
      <c r="AE426" s="161"/>
      <c r="AF426" s="161"/>
      <c r="AG426" s="161"/>
      <c r="AH426" s="161"/>
      <c r="AI426" s="161"/>
      <c r="AJ426" s="161"/>
      <c r="AK426" s="161"/>
      <c r="AL426" s="161"/>
      <c r="AM426" s="161"/>
      <c r="AN426" s="161"/>
      <c r="AO426" s="161"/>
      <c r="AP426" s="161"/>
      <c r="AQ426" s="161"/>
      <c r="AR426" s="161"/>
      <c r="AS426" s="161"/>
      <c r="AT426" s="161"/>
    </row>
    <row r="427" spans="1:46" x14ac:dyDescent="0.25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  <c r="AH427" s="161"/>
      <c r="AI427" s="161"/>
      <c r="AJ427" s="161"/>
      <c r="AK427" s="161"/>
      <c r="AL427" s="161"/>
      <c r="AM427" s="161"/>
      <c r="AN427" s="161"/>
      <c r="AO427" s="161"/>
      <c r="AP427" s="161"/>
      <c r="AQ427" s="161"/>
      <c r="AR427" s="161"/>
      <c r="AS427" s="161"/>
      <c r="AT427" s="161"/>
    </row>
    <row r="428" spans="1:46" x14ac:dyDescent="0.25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161"/>
      <c r="AI428" s="161"/>
      <c r="AJ428" s="161"/>
      <c r="AK428" s="161"/>
      <c r="AL428" s="161"/>
      <c r="AM428" s="161"/>
      <c r="AN428" s="161"/>
      <c r="AO428" s="161"/>
      <c r="AP428" s="161"/>
      <c r="AQ428" s="161"/>
      <c r="AR428" s="161"/>
      <c r="AS428" s="161"/>
      <c r="AT428" s="161"/>
    </row>
    <row r="429" spans="1:46" x14ac:dyDescent="0.25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  <c r="AH429" s="161"/>
      <c r="AI429" s="161"/>
      <c r="AJ429" s="161"/>
      <c r="AK429" s="161"/>
      <c r="AL429" s="161"/>
      <c r="AM429" s="161"/>
      <c r="AN429" s="161"/>
      <c r="AO429" s="161"/>
      <c r="AP429" s="161"/>
      <c r="AQ429" s="161"/>
      <c r="AR429" s="161"/>
      <c r="AS429" s="161"/>
      <c r="AT429" s="161"/>
    </row>
    <row r="430" spans="1:46" x14ac:dyDescent="0.25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  <c r="AH430" s="161"/>
      <c r="AI430" s="161"/>
      <c r="AJ430" s="161"/>
      <c r="AK430" s="161"/>
      <c r="AL430" s="161"/>
      <c r="AM430" s="161"/>
      <c r="AN430" s="161"/>
      <c r="AO430" s="161"/>
      <c r="AP430" s="161"/>
      <c r="AQ430" s="161"/>
      <c r="AR430" s="161"/>
      <c r="AS430" s="161"/>
      <c r="AT430" s="161"/>
    </row>
    <row r="431" spans="1:46" x14ac:dyDescent="0.25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  <c r="AA431" s="161"/>
      <c r="AB431" s="161"/>
      <c r="AC431" s="161"/>
      <c r="AD431" s="161"/>
      <c r="AE431" s="161"/>
      <c r="AF431" s="161"/>
      <c r="AG431" s="161"/>
      <c r="AH431" s="161"/>
      <c r="AI431" s="161"/>
      <c r="AJ431" s="161"/>
      <c r="AK431" s="161"/>
      <c r="AL431" s="161"/>
      <c r="AM431" s="161"/>
      <c r="AN431" s="161"/>
      <c r="AO431" s="161"/>
      <c r="AP431" s="161"/>
      <c r="AQ431" s="161"/>
      <c r="AR431" s="161"/>
      <c r="AS431" s="161"/>
      <c r="AT431" s="161"/>
    </row>
    <row r="432" spans="1:46" x14ac:dyDescent="0.25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  <c r="AA432" s="161"/>
      <c r="AB432" s="161"/>
      <c r="AC432" s="161"/>
      <c r="AD432" s="161"/>
      <c r="AE432" s="161"/>
      <c r="AF432" s="161"/>
      <c r="AG432" s="161"/>
      <c r="AH432" s="161"/>
      <c r="AI432" s="161"/>
      <c r="AJ432" s="161"/>
      <c r="AK432" s="161"/>
      <c r="AL432" s="161"/>
      <c r="AM432" s="161"/>
      <c r="AN432" s="161"/>
      <c r="AO432" s="161"/>
      <c r="AP432" s="161"/>
      <c r="AQ432" s="161"/>
      <c r="AR432" s="161"/>
      <c r="AS432" s="161"/>
      <c r="AT432" s="161"/>
    </row>
    <row r="433" spans="1:46" x14ac:dyDescent="0.25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  <c r="AA433" s="161"/>
      <c r="AB433" s="161"/>
      <c r="AC433" s="161"/>
      <c r="AD433" s="161"/>
      <c r="AE433" s="161"/>
      <c r="AF433" s="161"/>
      <c r="AG433" s="161"/>
      <c r="AH433" s="161"/>
      <c r="AI433" s="161"/>
      <c r="AJ433" s="161"/>
      <c r="AK433" s="161"/>
      <c r="AL433" s="161"/>
      <c r="AM433" s="161"/>
      <c r="AN433" s="161"/>
      <c r="AO433" s="161"/>
      <c r="AP433" s="161"/>
      <c r="AQ433" s="161"/>
      <c r="AR433" s="161"/>
      <c r="AS433" s="161"/>
      <c r="AT433" s="161"/>
    </row>
    <row r="434" spans="1:46" x14ac:dyDescent="0.25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  <c r="AA434" s="161"/>
      <c r="AB434" s="161"/>
      <c r="AC434" s="161"/>
      <c r="AD434" s="161"/>
      <c r="AE434" s="161"/>
      <c r="AF434" s="161"/>
      <c r="AG434" s="161"/>
      <c r="AH434" s="161"/>
      <c r="AI434" s="161"/>
      <c r="AJ434" s="161"/>
      <c r="AK434" s="161"/>
      <c r="AL434" s="161"/>
      <c r="AM434" s="161"/>
      <c r="AN434" s="161"/>
      <c r="AO434" s="161"/>
      <c r="AP434" s="161"/>
      <c r="AQ434" s="161"/>
      <c r="AR434" s="161"/>
      <c r="AS434" s="161"/>
      <c r="AT434" s="161"/>
    </row>
    <row r="435" spans="1:46" x14ac:dyDescent="0.25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  <c r="AA435" s="161"/>
      <c r="AB435" s="161"/>
      <c r="AC435" s="161"/>
      <c r="AD435" s="161"/>
      <c r="AE435" s="161"/>
      <c r="AF435" s="161"/>
      <c r="AG435" s="161"/>
      <c r="AH435" s="161"/>
      <c r="AI435" s="161"/>
      <c r="AJ435" s="161"/>
      <c r="AK435" s="161"/>
      <c r="AL435" s="161"/>
      <c r="AM435" s="161"/>
      <c r="AN435" s="161"/>
      <c r="AO435" s="161"/>
      <c r="AP435" s="161"/>
      <c r="AQ435" s="161"/>
      <c r="AR435" s="161"/>
      <c r="AS435" s="161"/>
      <c r="AT435" s="161"/>
    </row>
    <row r="436" spans="1:46" x14ac:dyDescent="0.25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  <c r="AA436" s="161"/>
      <c r="AB436" s="161"/>
      <c r="AC436" s="161"/>
      <c r="AD436" s="161"/>
      <c r="AE436" s="161"/>
      <c r="AF436" s="161"/>
      <c r="AG436" s="161"/>
      <c r="AH436" s="161"/>
      <c r="AI436" s="161"/>
      <c r="AJ436" s="161"/>
      <c r="AK436" s="161"/>
      <c r="AL436" s="161"/>
      <c r="AM436" s="161"/>
      <c r="AN436" s="161"/>
      <c r="AO436" s="161"/>
      <c r="AP436" s="161"/>
      <c r="AQ436" s="161"/>
      <c r="AR436" s="161"/>
      <c r="AS436" s="161"/>
      <c r="AT436" s="161"/>
    </row>
    <row r="437" spans="1:46" x14ac:dyDescent="0.25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  <c r="AA437" s="161"/>
      <c r="AB437" s="161"/>
      <c r="AC437" s="161"/>
      <c r="AD437" s="161"/>
      <c r="AE437" s="161"/>
      <c r="AF437" s="161"/>
      <c r="AG437" s="161"/>
      <c r="AH437" s="161"/>
      <c r="AI437" s="161"/>
      <c r="AJ437" s="161"/>
      <c r="AK437" s="161"/>
      <c r="AL437" s="161"/>
      <c r="AM437" s="161"/>
      <c r="AN437" s="161"/>
      <c r="AO437" s="161"/>
      <c r="AP437" s="161"/>
      <c r="AQ437" s="161"/>
      <c r="AR437" s="161"/>
      <c r="AS437" s="161"/>
      <c r="AT437" s="161"/>
    </row>
    <row r="438" spans="1:46" x14ac:dyDescent="0.25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  <c r="Y438" s="161"/>
      <c r="Z438" s="161"/>
      <c r="AA438" s="161"/>
      <c r="AB438" s="161"/>
      <c r="AC438" s="161"/>
      <c r="AD438" s="161"/>
      <c r="AE438" s="161"/>
      <c r="AF438" s="161"/>
      <c r="AG438" s="161"/>
      <c r="AH438" s="161"/>
      <c r="AI438" s="161"/>
      <c r="AJ438" s="161"/>
      <c r="AK438" s="161"/>
      <c r="AL438" s="161"/>
      <c r="AM438" s="161"/>
      <c r="AN438" s="161"/>
      <c r="AO438" s="161"/>
      <c r="AP438" s="161"/>
      <c r="AQ438" s="161"/>
      <c r="AR438" s="161"/>
      <c r="AS438" s="161"/>
      <c r="AT438" s="161"/>
    </row>
    <row r="439" spans="1:46" x14ac:dyDescent="0.25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  <c r="AA439" s="161"/>
      <c r="AB439" s="161"/>
      <c r="AC439" s="161"/>
      <c r="AD439" s="161"/>
      <c r="AE439" s="161"/>
      <c r="AF439" s="161"/>
      <c r="AG439" s="161"/>
      <c r="AH439" s="161"/>
      <c r="AI439" s="161"/>
      <c r="AJ439" s="161"/>
      <c r="AK439" s="161"/>
      <c r="AL439" s="161"/>
      <c r="AM439" s="161"/>
      <c r="AN439" s="161"/>
      <c r="AO439" s="161"/>
      <c r="AP439" s="161"/>
      <c r="AQ439" s="161"/>
      <c r="AR439" s="161"/>
      <c r="AS439" s="161"/>
      <c r="AT439" s="161"/>
    </row>
    <row r="440" spans="1:46" x14ac:dyDescent="0.25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  <c r="T440" s="161"/>
      <c r="U440" s="161"/>
      <c r="V440" s="161"/>
      <c r="W440" s="161"/>
      <c r="X440" s="161"/>
      <c r="Y440" s="161"/>
      <c r="Z440" s="161"/>
      <c r="AA440" s="161"/>
      <c r="AB440" s="161"/>
      <c r="AC440" s="161"/>
      <c r="AD440" s="161"/>
      <c r="AE440" s="161"/>
      <c r="AF440" s="161"/>
      <c r="AG440" s="161"/>
      <c r="AH440" s="161"/>
      <c r="AI440" s="161"/>
      <c r="AJ440" s="161"/>
      <c r="AK440" s="161"/>
      <c r="AL440" s="161"/>
      <c r="AM440" s="161"/>
      <c r="AN440" s="161"/>
      <c r="AO440" s="161"/>
      <c r="AP440" s="161"/>
      <c r="AQ440" s="161"/>
      <c r="AR440" s="161"/>
      <c r="AS440" s="161"/>
      <c r="AT440" s="161"/>
    </row>
    <row r="441" spans="1:46" x14ac:dyDescent="0.25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  <c r="T441" s="161"/>
      <c r="U441" s="161"/>
      <c r="V441" s="161"/>
      <c r="W441" s="161"/>
      <c r="X441" s="161"/>
      <c r="Y441" s="161"/>
      <c r="Z441" s="161"/>
      <c r="AA441" s="161"/>
      <c r="AB441" s="161"/>
      <c r="AC441" s="161"/>
      <c r="AD441" s="161"/>
      <c r="AE441" s="161"/>
      <c r="AF441" s="161"/>
      <c r="AG441" s="161"/>
      <c r="AH441" s="161"/>
      <c r="AI441" s="161"/>
      <c r="AJ441" s="161"/>
      <c r="AK441" s="161"/>
      <c r="AL441" s="161"/>
      <c r="AM441" s="161"/>
      <c r="AN441" s="161"/>
      <c r="AO441" s="161"/>
      <c r="AP441" s="161"/>
      <c r="AQ441" s="161"/>
      <c r="AR441" s="161"/>
      <c r="AS441" s="161"/>
      <c r="AT441" s="161"/>
    </row>
    <row r="442" spans="1:46" x14ac:dyDescent="0.25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  <c r="T442" s="161"/>
      <c r="U442" s="161"/>
      <c r="V442" s="161"/>
      <c r="W442" s="161"/>
      <c r="X442" s="161"/>
      <c r="Y442" s="161"/>
      <c r="Z442" s="161"/>
      <c r="AA442" s="161"/>
      <c r="AB442" s="161"/>
      <c r="AC442" s="161"/>
      <c r="AD442" s="161"/>
      <c r="AE442" s="161"/>
      <c r="AF442" s="161"/>
      <c r="AG442" s="161"/>
      <c r="AH442" s="161"/>
      <c r="AI442" s="161"/>
      <c r="AJ442" s="161"/>
      <c r="AK442" s="161"/>
      <c r="AL442" s="161"/>
      <c r="AM442" s="161"/>
      <c r="AN442" s="161"/>
      <c r="AO442" s="161"/>
      <c r="AP442" s="161"/>
      <c r="AQ442" s="161"/>
      <c r="AR442" s="161"/>
      <c r="AS442" s="161"/>
      <c r="AT442" s="161"/>
    </row>
    <row r="443" spans="1:46" x14ac:dyDescent="0.25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  <c r="Y443" s="161"/>
      <c r="Z443" s="161"/>
      <c r="AA443" s="161"/>
      <c r="AB443" s="161"/>
      <c r="AC443" s="161"/>
      <c r="AD443" s="161"/>
      <c r="AE443" s="161"/>
      <c r="AF443" s="161"/>
      <c r="AG443" s="161"/>
      <c r="AH443" s="161"/>
      <c r="AI443" s="161"/>
      <c r="AJ443" s="161"/>
      <c r="AK443" s="161"/>
      <c r="AL443" s="161"/>
      <c r="AM443" s="161"/>
      <c r="AN443" s="161"/>
      <c r="AO443" s="161"/>
      <c r="AP443" s="161"/>
      <c r="AQ443" s="161"/>
      <c r="AR443" s="161"/>
      <c r="AS443" s="161"/>
      <c r="AT443" s="161"/>
    </row>
    <row r="444" spans="1:46" x14ac:dyDescent="0.25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  <c r="T444" s="161"/>
      <c r="U444" s="161"/>
      <c r="V444" s="161"/>
      <c r="W444" s="161"/>
      <c r="X444" s="161"/>
      <c r="Y444" s="161"/>
      <c r="Z444" s="161"/>
      <c r="AA444" s="161"/>
      <c r="AB444" s="161"/>
      <c r="AC444" s="161"/>
      <c r="AD444" s="161"/>
      <c r="AE444" s="161"/>
      <c r="AF444" s="161"/>
      <c r="AG444" s="161"/>
      <c r="AH444" s="161"/>
      <c r="AI444" s="161"/>
      <c r="AJ444" s="161"/>
      <c r="AK444" s="161"/>
      <c r="AL444" s="161"/>
      <c r="AM444" s="161"/>
      <c r="AN444" s="161"/>
      <c r="AO444" s="161"/>
      <c r="AP444" s="161"/>
      <c r="AQ444" s="161"/>
      <c r="AR444" s="161"/>
      <c r="AS444" s="161"/>
      <c r="AT444" s="161"/>
    </row>
    <row r="445" spans="1:46" x14ac:dyDescent="0.25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  <c r="T445" s="161"/>
      <c r="U445" s="161"/>
      <c r="V445" s="161"/>
      <c r="W445" s="161"/>
      <c r="X445" s="161"/>
      <c r="Y445" s="161"/>
      <c r="Z445" s="161"/>
      <c r="AA445" s="161"/>
      <c r="AB445" s="161"/>
      <c r="AC445" s="161"/>
      <c r="AD445" s="161"/>
      <c r="AE445" s="161"/>
      <c r="AF445" s="161"/>
      <c r="AG445" s="161"/>
      <c r="AH445" s="161"/>
      <c r="AI445" s="161"/>
      <c r="AJ445" s="161"/>
      <c r="AK445" s="161"/>
      <c r="AL445" s="161"/>
      <c r="AM445" s="161"/>
      <c r="AN445" s="161"/>
      <c r="AO445" s="161"/>
      <c r="AP445" s="161"/>
      <c r="AQ445" s="161"/>
      <c r="AR445" s="161"/>
      <c r="AS445" s="161"/>
      <c r="AT445" s="161"/>
    </row>
    <row r="446" spans="1:46" x14ac:dyDescent="0.25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  <c r="T446" s="161"/>
      <c r="U446" s="161"/>
      <c r="V446" s="161"/>
      <c r="W446" s="161"/>
      <c r="X446" s="161"/>
      <c r="Y446" s="161"/>
      <c r="Z446" s="161"/>
      <c r="AA446" s="161"/>
      <c r="AB446" s="161"/>
      <c r="AC446" s="161"/>
      <c r="AD446" s="161"/>
      <c r="AE446" s="161"/>
      <c r="AF446" s="161"/>
      <c r="AG446" s="161"/>
      <c r="AH446" s="161"/>
      <c r="AI446" s="161"/>
      <c r="AJ446" s="161"/>
      <c r="AK446" s="161"/>
      <c r="AL446" s="161"/>
      <c r="AM446" s="161"/>
      <c r="AN446" s="161"/>
      <c r="AO446" s="161"/>
      <c r="AP446" s="161"/>
      <c r="AQ446" s="161"/>
      <c r="AR446" s="161"/>
      <c r="AS446" s="161"/>
      <c r="AT446" s="161"/>
    </row>
    <row r="447" spans="1:46" x14ac:dyDescent="0.25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  <c r="Y447" s="161"/>
      <c r="Z447" s="161"/>
      <c r="AA447" s="161"/>
      <c r="AB447" s="161"/>
      <c r="AC447" s="161"/>
      <c r="AD447" s="161"/>
      <c r="AE447" s="161"/>
      <c r="AF447" s="161"/>
      <c r="AG447" s="161"/>
      <c r="AH447" s="161"/>
      <c r="AI447" s="161"/>
      <c r="AJ447" s="161"/>
      <c r="AK447" s="161"/>
      <c r="AL447" s="161"/>
      <c r="AM447" s="161"/>
      <c r="AN447" s="161"/>
      <c r="AO447" s="161"/>
      <c r="AP447" s="161"/>
      <c r="AQ447" s="161"/>
      <c r="AR447" s="161"/>
      <c r="AS447" s="161"/>
      <c r="AT447" s="161"/>
    </row>
    <row r="448" spans="1:46" x14ac:dyDescent="0.25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  <c r="AA448" s="161"/>
      <c r="AB448" s="161"/>
      <c r="AC448" s="161"/>
      <c r="AD448" s="161"/>
      <c r="AE448" s="161"/>
      <c r="AF448" s="161"/>
      <c r="AG448" s="161"/>
      <c r="AH448" s="161"/>
      <c r="AI448" s="161"/>
      <c r="AJ448" s="161"/>
      <c r="AK448" s="161"/>
      <c r="AL448" s="161"/>
      <c r="AM448" s="161"/>
      <c r="AN448" s="161"/>
      <c r="AO448" s="161"/>
      <c r="AP448" s="161"/>
      <c r="AQ448" s="161"/>
      <c r="AR448" s="161"/>
      <c r="AS448" s="161"/>
      <c r="AT448" s="161"/>
    </row>
    <row r="449" spans="1:46" x14ac:dyDescent="0.25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  <c r="AA449" s="161"/>
      <c r="AB449" s="161"/>
      <c r="AC449" s="161"/>
      <c r="AD449" s="161"/>
      <c r="AE449" s="161"/>
      <c r="AF449" s="161"/>
      <c r="AG449" s="161"/>
      <c r="AH449" s="161"/>
      <c r="AI449" s="161"/>
      <c r="AJ449" s="161"/>
      <c r="AK449" s="161"/>
      <c r="AL449" s="161"/>
      <c r="AM449" s="161"/>
      <c r="AN449" s="161"/>
      <c r="AO449" s="161"/>
      <c r="AP449" s="161"/>
      <c r="AQ449" s="161"/>
      <c r="AR449" s="161"/>
      <c r="AS449" s="161"/>
      <c r="AT449" s="161"/>
    </row>
    <row r="450" spans="1:46" x14ac:dyDescent="0.25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  <c r="AA450" s="161"/>
      <c r="AB450" s="161"/>
      <c r="AC450" s="161"/>
      <c r="AD450" s="161"/>
      <c r="AE450" s="161"/>
      <c r="AF450" s="161"/>
      <c r="AG450" s="161"/>
      <c r="AH450" s="161"/>
      <c r="AI450" s="161"/>
      <c r="AJ450" s="161"/>
      <c r="AK450" s="161"/>
      <c r="AL450" s="161"/>
      <c r="AM450" s="161"/>
      <c r="AN450" s="161"/>
      <c r="AO450" s="161"/>
      <c r="AP450" s="161"/>
      <c r="AQ450" s="161"/>
      <c r="AR450" s="161"/>
      <c r="AS450" s="161"/>
      <c r="AT450" s="161"/>
    </row>
    <row r="451" spans="1:46" x14ac:dyDescent="0.25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  <c r="Y451" s="161"/>
      <c r="Z451" s="161"/>
      <c r="AA451" s="161"/>
      <c r="AB451" s="161"/>
      <c r="AC451" s="161"/>
      <c r="AD451" s="161"/>
      <c r="AE451" s="161"/>
      <c r="AF451" s="161"/>
      <c r="AG451" s="161"/>
      <c r="AH451" s="161"/>
      <c r="AI451" s="161"/>
      <c r="AJ451" s="161"/>
      <c r="AK451" s="161"/>
      <c r="AL451" s="161"/>
      <c r="AM451" s="161"/>
      <c r="AN451" s="161"/>
      <c r="AO451" s="161"/>
      <c r="AP451" s="161"/>
      <c r="AQ451" s="161"/>
      <c r="AR451" s="161"/>
      <c r="AS451" s="161"/>
      <c r="AT451" s="161"/>
    </row>
    <row r="452" spans="1:46" x14ac:dyDescent="0.25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  <c r="Y452" s="161"/>
      <c r="Z452" s="161"/>
      <c r="AA452" s="161"/>
      <c r="AB452" s="161"/>
      <c r="AC452" s="161"/>
      <c r="AD452" s="161"/>
      <c r="AE452" s="161"/>
      <c r="AF452" s="161"/>
      <c r="AG452" s="161"/>
      <c r="AH452" s="161"/>
      <c r="AI452" s="161"/>
      <c r="AJ452" s="161"/>
      <c r="AK452" s="161"/>
      <c r="AL452" s="161"/>
      <c r="AM452" s="161"/>
      <c r="AN452" s="161"/>
      <c r="AO452" s="161"/>
      <c r="AP452" s="161"/>
      <c r="AQ452" s="161"/>
      <c r="AR452" s="161"/>
      <c r="AS452" s="161"/>
      <c r="AT452" s="161"/>
    </row>
    <row r="453" spans="1:46" x14ac:dyDescent="0.25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  <c r="Y453" s="161"/>
      <c r="Z453" s="161"/>
      <c r="AA453" s="161"/>
      <c r="AB453" s="161"/>
      <c r="AC453" s="161"/>
      <c r="AD453" s="161"/>
      <c r="AE453" s="161"/>
      <c r="AF453" s="161"/>
      <c r="AG453" s="161"/>
      <c r="AH453" s="161"/>
      <c r="AI453" s="161"/>
      <c r="AJ453" s="161"/>
      <c r="AK453" s="161"/>
      <c r="AL453" s="161"/>
      <c r="AM453" s="161"/>
      <c r="AN453" s="161"/>
      <c r="AO453" s="161"/>
      <c r="AP453" s="161"/>
      <c r="AQ453" s="161"/>
      <c r="AR453" s="161"/>
      <c r="AS453" s="161"/>
      <c r="AT453" s="161"/>
    </row>
    <row r="454" spans="1:46" x14ac:dyDescent="0.25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  <c r="AS454" s="161"/>
      <c r="AT454" s="161"/>
    </row>
    <row r="455" spans="1:46" x14ac:dyDescent="0.25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  <c r="AS455" s="161"/>
      <c r="AT455" s="161"/>
    </row>
    <row r="456" spans="1:46" x14ac:dyDescent="0.25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161"/>
      <c r="AT456" s="161"/>
    </row>
    <row r="457" spans="1:46" x14ac:dyDescent="0.25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161"/>
      <c r="AT457" s="161"/>
    </row>
    <row r="458" spans="1:46" x14ac:dyDescent="0.25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161"/>
      <c r="AT458" s="161"/>
    </row>
    <row r="459" spans="1:46" x14ac:dyDescent="0.25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  <c r="AA459" s="161"/>
      <c r="AB459" s="161"/>
      <c r="AC459" s="161"/>
      <c r="AD459" s="161"/>
      <c r="AE459" s="161"/>
      <c r="AF459" s="161"/>
      <c r="AG459" s="161"/>
      <c r="AH459" s="161"/>
      <c r="AI459" s="161"/>
      <c r="AJ459" s="161"/>
      <c r="AK459" s="161"/>
      <c r="AL459" s="161"/>
      <c r="AM459" s="161"/>
      <c r="AN459" s="161"/>
      <c r="AO459" s="161"/>
      <c r="AP459" s="161"/>
      <c r="AQ459" s="161"/>
      <c r="AR459" s="161"/>
      <c r="AS459" s="161"/>
      <c r="AT459" s="161"/>
    </row>
    <row r="460" spans="1:46" x14ac:dyDescent="0.25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  <c r="AA460" s="161"/>
      <c r="AB460" s="161"/>
      <c r="AC460" s="161"/>
      <c r="AD460" s="161"/>
      <c r="AE460" s="161"/>
      <c r="AF460" s="161"/>
      <c r="AG460" s="161"/>
      <c r="AH460" s="161"/>
      <c r="AI460" s="161"/>
      <c r="AJ460" s="161"/>
      <c r="AK460" s="161"/>
      <c r="AL460" s="161"/>
      <c r="AM460" s="161"/>
      <c r="AN460" s="161"/>
      <c r="AO460" s="161"/>
      <c r="AP460" s="161"/>
      <c r="AQ460" s="161"/>
      <c r="AR460" s="161"/>
      <c r="AS460" s="161"/>
      <c r="AT460" s="161"/>
    </row>
    <row r="461" spans="1:46" x14ac:dyDescent="0.25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  <c r="AA461" s="161"/>
      <c r="AB461" s="161"/>
      <c r="AC461" s="161"/>
      <c r="AD461" s="161"/>
      <c r="AE461" s="161"/>
      <c r="AF461" s="161"/>
      <c r="AG461" s="161"/>
      <c r="AH461" s="161"/>
      <c r="AI461" s="161"/>
      <c r="AJ461" s="161"/>
      <c r="AK461" s="161"/>
      <c r="AL461" s="161"/>
      <c r="AM461" s="161"/>
      <c r="AN461" s="161"/>
      <c r="AO461" s="161"/>
      <c r="AP461" s="161"/>
      <c r="AQ461" s="161"/>
      <c r="AR461" s="161"/>
      <c r="AS461" s="161"/>
      <c r="AT461" s="161"/>
    </row>
    <row r="462" spans="1:46" x14ac:dyDescent="0.25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  <c r="AA462" s="161"/>
      <c r="AB462" s="161"/>
      <c r="AC462" s="161"/>
      <c r="AD462" s="161"/>
      <c r="AE462" s="161"/>
      <c r="AF462" s="161"/>
      <c r="AG462" s="161"/>
      <c r="AH462" s="161"/>
      <c r="AI462" s="161"/>
      <c r="AJ462" s="161"/>
      <c r="AK462" s="161"/>
      <c r="AL462" s="161"/>
      <c r="AM462" s="161"/>
      <c r="AN462" s="161"/>
      <c r="AO462" s="161"/>
      <c r="AP462" s="161"/>
      <c r="AQ462" s="161"/>
      <c r="AR462" s="161"/>
      <c r="AS462" s="161"/>
      <c r="AT462" s="161"/>
    </row>
    <row r="463" spans="1:46" x14ac:dyDescent="0.25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  <c r="AA463" s="161"/>
      <c r="AB463" s="161"/>
      <c r="AC463" s="161"/>
      <c r="AD463" s="161"/>
      <c r="AE463" s="161"/>
      <c r="AF463" s="161"/>
      <c r="AG463" s="161"/>
      <c r="AH463" s="161"/>
      <c r="AI463" s="161"/>
      <c r="AJ463" s="161"/>
      <c r="AK463" s="161"/>
      <c r="AL463" s="161"/>
      <c r="AM463" s="161"/>
      <c r="AN463" s="161"/>
      <c r="AO463" s="161"/>
      <c r="AP463" s="161"/>
      <c r="AQ463" s="161"/>
      <c r="AR463" s="161"/>
      <c r="AS463" s="161"/>
      <c r="AT463" s="161"/>
    </row>
    <row r="464" spans="1:46" x14ac:dyDescent="0.25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  <c r="AA464" s="161"/>
      <c r="AB464" s="161"/>
      <c r="AC464" s="161"/>
      <c r="AD464" s="161"/>
      <c r="AE464" s="161"/>
      <c r="AF464" s="161"/>
      <c r="AG464" s="161"/>
      <c r="AH464" s="161"/>
      <c r="AI464" s="161"/>
      <c r="AJ464" s="161"/>
      <c r="AK464" s="161"/>
      <c r="AL464" s="161"/>
      <c r="AM464" s="161"/>
      <c r="AN464" s="161"/>
      <c r="AO464" s="161"/>
      <c r="AP464" s="161"/>
      <c r="AQ464" s="161"/>
      <c r="AR464" s="161"/>
      <c r="AS464" s="161"/>
      <c r="AT464" s="161"/>
    </row>
    <row r="465" spans="1:46" x14ac:dyDescent="0.25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  <c r="AA465" s="161"/>
      <c r="AB465" s="161"/>
      <c r="AC465" s="161"/>
      <c r="AD465" s="161"/>
      <c r="AE465" s="161"/>
      <c r="AF465" s="161"/>
      <c r="AG465" s="161"/>
      <c r="AH465" s="161"/>
      <c r="AI465" s="161"/>
      <c r="AJ465" s="161"/>
      <c r="AK465" s="161"/>
      <c r="AL465" s="161"/>
      <c r="AM465" s="161"/>
      <c r="AN465" s="161"/>
      <c r="AO465" s="161"/>
      <c r="AP465" s="161"/>
      <c r="AQ465" s="161"/>
      <c r="AR465" s="161"/>
      <c r="AS465" s="161"/>
      <c r="AT465" s="161"/>
    </row>
    <row r="466" spans="1:46" x14ac:dyDescent="0.25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  <c r="AA466" s="161"/>
      <c r="AB466" s="161"/>
      <c r="AC466" s="161"/>
      <c r="AD466" s="161"/>
      <c r="AE466" s="161"/>
      <c r="AF466" s="161"/>
      <c r="AG466" s="161"/>
      <c r="AH466" s="161"/>
      <c r="AI466" s="161"/>
      <c r="AJ466" s="161"/>
      <c r="AK466" s="161"/>
      <c r="AL466" s="161"/>
      <c r="AM466" s="161"/>
      <c r="AN466" s="161"/>
      <c r="AO466" s="161"/>
      <c r="AP466" s="161"/>
      <c r="AQ466" s="161"/>
      <c r="AR466" s="161"/>
      <c r="AS466" s="161"/>
      <c r="AT466" s="161"/>
    </row>
    <row r="467" spans="1:46" x14ac:dyDescent="0.25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  <c r="AA467" s="161"/>
      <c r="AB467" s="161"/>
      <c r="AC467" s="161"/>
      <c r="AD467" s="161"/>
      <c r="AE467" s="161"/>
      <c r="AF467" s="161"/>
      <c r="AG467" s="161"/>
      <c r="AH467" s="161"/>
      <c r="AI467" s="161"/>
      <c r="AJ467" s="161"/>
      <c r="AK467" s="161"/>
      <c r="AL467" s="161"/>
      <c r="AM467" s="161"/>
      <c r="AN467" s="161"/>
      <c r="AO467" s="161"/>
      <c r="AP467" s="161"/>
      <c r="AQ467" s="161"/>
      <c r="AR467" s="161"/>
      <c r="AS467" s="161"/>
      <c r="AT467" s="161"/>
    </row>
    <row r="468" spans="1:46" x14ac:dyDescent="0.25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  <c r="AA468" s="161"/>
      <c r="AB468" s="161"/>
      <c r="AC468" s="161"/>
      <c r="AD468" s="161"/>
      <c r="AE468" s="161"/>
      <c r="AF468" s="161"/>
      <c r="AG468" s="161"/>
      <c r="AH468" s="161"/>
      <c r="AI468" s="161"/>
      <c r="AJ468" s="161"/>
      <c r="AK468" s="161"/>
      <c r="AL468" s="161"/>
      <c r="AM468" s="161"/>
      <c r="AN468" s="161"/>
      <c r="AO468" s="161"/>
      <c r="AP468" s="161"/>
      <c r="AQ468" s="161"/>
      <c r="AR468" s="161"/>
      <c r="AS468" s="161"/>
      <c r="AT468" s="161"/>
    </row>
    <row r="469" spans="1:46" x14ac:dyDescent="0.25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  <c r="AA469" s="161"/>
      <c r="AB469" s="161"/>
      <c r="AC469" s="161"/>
      <c r="AD469" s="161"/>
      <c r="AE469" s="161"/>
      <c r="AF469" s="161"/>
      <c r="AG469" s="161"/>
      <c r="AH469" s="161"/>
      <c r="AI469" s="161"/>
      <c r="AJ469" s="161"/>
      <c r="AK469" s="161"/>
      <c r="AL469" s="161"/>
      <c r="AM469" s="161"/>
      <c r="AN469" s="161"/>
      <c r="AO469" s="161"/>
      <c r="AP469" s="161"/>
      <c r="AQ469" s="161"/>
      <c r="AR469" s="161"/>
      <c r="AS469" s="161"/>
      <c r="AT469" s="161"/>
    </row>
    <row r="470" spans="1:46" x14ac:dyDescent="0.25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  <c r="AD470" s="161"/>
      <c r="AE470" s="161"/>
      <c r="AF470" s="161"/>
      <c r="AG470" s="161"/>
      <c r="AH470" s="161"/>
      <c r="AI470" s="161"/>
      <c r="AJ470" s="161"/>
      <c r="AK470" s="161"/>
      <c r="AL470" s="161"/>
      <c r="AM470" s="161"/>
      <c r="AN470" s="161"/>
      <c r="AO470" s="161"/>
      <c r="AP470" s="161"/>
      <c r="AQ470" s="161"/>
      <c r="AR470" s="161"/>
      <c r="AS470" s="161"/>
      <c r="AT470" s="161"/>
    </row>
    <row r="471" spans="1:46" x14ac:dyDescent="0.25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  <c r="AE471" s="161"/>
      <c r="AF471" s="161"/>
      <c r="AG471" s="161"/>
      <c r="AH471" s="161"/>
      <c r="AI471" s="161"/>
      <c r="AJ471" s="161"/>
      <c r="AK471" s="161"/>
      <c r="AL471" s="161"/>
      <c r="AM471" s="161"/>
      <c r="AN471" s="161"/>
      <c r="AO471" s="161"/>
      <c r="AP471" s="161"/>
      <c r="AQ471" s="161"/>
      <c r="AR471" s="161"/>
      <c r="AS471" s="161"/>
      <c r="AT471" s="161"/>
    </row>
    <row r="472" spans="1:46" x14ac:dyDescent="0.25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  <c r="AD472" s="161"/>
      <c r="AE472" s="161"/>
      <c r="AF472" s="161"/>
      <c r="AG472" s="161"/>
      <c r="AH472" s="161"/>
      <c r="AI472" s="161"/>
      <c r="AJ472" s="161"/>
      <c r="AK472" s="161"/>
      <c r="AL472" s="161"/>
      <c r="AM472" s="161"/>
      <c r="AN472" s="161"/>
      <c r="AO472" s="161"/>
      <c r="AP472" s="161"/>
      <c r="AQ472" s="161"/>
      <c r="AR472" s="161"/>
      <c r="AS472" s="161"/>
      <c r="AT472" s="161"/>
    </row>
    <row r="473" spans="1:46" x14ac:dyDescent="0.25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  <c r="Y473" s="161"/>
      <c r="Z473" s="161"/>
      <c r="AA473" s="161"/>
      <c r="AB473" s="161"/>
      <c r="AC473" s="161"/>
      <c r="AD473" s="161"/>
      <c r="AE473" s="161"/>
      <c r="AF473" s="161"/>
      <c r="AG473" s="161"/>
      <c r="AH473" s="161"/>
      <c r="AI473" s="161"/>
      <c r="AJ473" s="161"/>
      <c r="AK473" s="161"/>
      <c r="AL473" s="161"/>
      <c r="AM473" s="161"/>
      <c r="AN473" s="161"/>
      <c r="AO473" s="161"/>
      <c r="AP473" s="161"/>
      <c r="AQ473" s="161"/>
      <c r="AR473" s="161"/>
      <c r="AS473" s="161"/>
      <c r="AT473" s="161"/>
    </row>
    <row r="474" spans="1:46" x14ac:dyDescent="0.25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  <c r="Y474" s="161"/>
      <c r="Z474" s="161"/>
      <c r="AA474" s="161"/>
      <c r="AB474" s="161"/>
      <c r="AC474" s="161"/>
      <c r="AD474" s="161"/>
      <c r="AE474" s="161"/>
      <c r="AF474" s="161"/>
      <c r="AG474" s="161"/>
      <c r="AH474" s="161"/>
      <c r="AI474" s="161"/>
      <c r="AJ474" s="161"/>
      <c r="AK474" s="161"/>
      <c r="AL474" s="161"/>
      <c r="AM474" s="161"/>
      <c r="AN474" s="161"/>
      <c r="AO474" s="161"/>
      <c r="AP474" s="161"/>
      <c r="AQ474" s="161"/>
      <c r="AR474" s="161"/>
      <c r="AS474" s="161"/>
      <c r="AT474" s="161"/>
    </row>
    <row r="475" spans="1:46" x14ac:dyDescent="0.25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  <c r="AA475" s="161"/>
      <c r="AB475" s="161"/>
      <c r="AC475" s="161"/>
      <c r="AD475" s="161"/>
      <c r="AE475" s="161"/>
      <c r="AF475" s="161"/>
      <c r="AG475" s="161"/>
      <c r="AH475" s="161"/>
      <c r="AI475" s="161"/>
      <c r="AJ475" s="161"/>
      <c r="AK475" s="161"/>
      <c r="AL475" s="161"/>
      <c r="AM475" s="161"/>
      <c r="AN475" s="161"/>
      <c r="AO475" s="161"/>
      <c r="AP475" s="161"/>
      <c r="AQ475" s="161"/>
      <c r="AR475" s="161"/>
      <c r="AS475" s="161"/>
      <c r="AT475" s="161"/>
    </row>
    <row r="476" spans="1:46" x14ac:dyDescent="0.25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/>
      <c r="Z476" s="161"/>
      <c r="AA476" s="161"/>
      <c r="AB476" s="161"/>
      <c r="AC476" s="161"/>
      <c r="AD476" s="161"/>
      <c r="AE476" s="161"/>
      <c r="AF476" s="161"/>
      <c r="AG476" s="161"/>
      <c r="AH476" s="161"/>
      <c r="AI476" s="161"/>
      <c r="AJ476" s="161"/>
      <c r="AK476" s="161"/>
      <c r="AL476" s="161"/>
      <c r="AM476" s="161"/>
      <c r="AN476" s="161"/>
      <c r="AO476" s="161"/>
      <c r="AP476" s="161"/>
      <c r="AQ476" s="161"/>
      <c r="AR476" s="161"/>
      <c r="AS476" s="161"/>
      <c r="AT476" s="161"/>
    </row>
    <row r="477" spans="1:46" x14ac:dyDescent="0.25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  <c r="Y477" s="161"/>
      <c r="Z477" s="161"/>
      <c r="AA477" s="161"/>
      <c r="AB477" s="161"/>
      <c r="AC477" s="161"/>
      <c r="AD477" s="161"/>
      <c r="AE477" s="161"/>
      <c r="AF477" s="161"/>
      <c r="AG477" s="161"/>
      <c r="AH477" s="161"/>
      <c r="AI477" s="161"/>
      <c r="AJ477" s="161"/>
      <c r="AK477" s="161"/>
      <c r="AL477" s="161"/>
      <c r="AM477" s="161"/>
      <c r="AN477" s="161"/>
      <c r="AO477" s="161"/>
      <c r="AP477" s="161"/>
      <c r="AQ477" s="161"/>
      <c r="AR477" s="161"/>
      <c r="AS477" s="161"/>
      <c r="AT477" s="161"/>
    </row>
    <row r="478" spans="1:46" x14ac:dyDescent="0.25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  <c r="Z478" s="161"/>
      <c r="AA478" s="161"/>
      <c r="AB478" s="161"/>
      <c r="AC478" s="161"/>
      <c r="AD478" s="161"/>
      <c r="AE478" s="161"/>
      <c r="AF478" s="161"/>
      <c r="AG478" s="161"/>
      <c r="AH478" s="161"/>
      <c r="AI478" s="161"/>
      <c r="AJ478" s="161"/>
      <c r="AK478" s="161"/>
      <c r="AL478" s="161"/>
      <c r="AM478" s="161"/>
      <c r="AN478" s="161"/>
      <c r="AO478" s="161"/>
      <c r="AP478" s="161"/>
      <c r="AQ478" s="161"/>
      <c r="AR478" s="161"/>
      <c r="AS478" s="161"/>
      <c r="AT478" s="161"/>
    </row>
    <row r="479" spans="1:46" x14ac:dyDescent="0.25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  <c r="Y479" s="161"/>
      <c r="Z479" s="161"/>
      <c r="AA479" s="161"/>
      <c r="AB479" s="161"/>
      <c r="AC479" s="161"/>
      <c r="AD479" s="161"/>
      <c r="AE479" s="161"/>
      <c r="AF479" s="161"/>
      <c r="AG479" s="161"/>
      <c r="AH479" s="161"/>
      <c r="AI479" s="161"/>
      <c r="AJ479" s="161"/>
      <c r="AK479" s="161"/>
      <c r="AL479" s="161"/>
      <c r="AM479" s="161"/>
      <c r="AN479" s="161"/>
      <c r="AO479" s="161"/>
      <c r="AP479" s="161"/>
      <c r="AQ479" s="161"/>
      <c r="AR479" s="161"/>
      <c r="AS479" s="161"/>
      <c r="AT479" s="161"/>
    </row>
    <row r="480" spans="1:46" x14ac:dyDescent="0.25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  <c r="Y480" s="161"/>
      <c r="Z480" s="161"/>
      <c r="AA480" s="161"/>
      <c r="AB480" s="161"/>
      <c r="AC480" s="161"/>
      <c r="AD480" s="161"/>
      <c r="AE480" s="161"/>
      <c r="AF480" s="161"/>
      <c r="AG480" s="161"/>
      <c r="AH480" s="161"/>
      <c r="AI480" s="161"/>
      <c r="AJ480" s="161"/>
      <c r="AK480" s="161"/>
      <c r="AL480" s="161"/>
      <c r="AM480" s="161"/>
      <c r="AN480" s="161"/>
      <c r="AO480" s="161"/>
      <c r="AP480" s="161"/>
      <c r="AQ480" s="161"/>
      <c r="AR480" s="161"/>
      <c r="AS480" s="161"/>
      <c r="AT480" s="161"/>
    </row>
    <row r="481" spans="1:46" x14ac:dyDescent="0.25">
      <c r="A481" s="161"/>
      <c r="B481" s="161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  <c r="Y481" s="161"/>
      <c r="Z481" s="161"/>
      <c r="AA481" s="161"/>
      <c r="AB481" s="161"/>
      <c r="AC481" s="161"/>
      <c r="AD481" s="161"/>
      <c r="AE481" s="161"/>
      <c r="AF481" s="161"/>
      <c r="AG481" s="161"/>
      <c r="AH481" s="161"/>
      <c r="AI481" s="161"/>
      <c r="AJ481" s="161"/>
      <c r="AK481" s="161"/>
      <c r="AL481" s="161"/>
      <c r="AM481" s="161"/>
      <c r="AN481" s="161"/>
      <c r="AO481" s="161"/>
      <c r="AP481" s="161"/>
      <c r="AQ481" s="161"/>
      <c r="AR481" s="161"/>
      <c r="AS481" s="161"/>
      <c r="AT481" s="161"/>
    </row>
    <row r="482" spans="1:46" x14ac:dyDescent="0.25">
      <c r="A482" s="161"/>
      <c r="B482" s="161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  <c r="Y482" s="161"/>
      <c r="Z482" s="161"/>
      <c r="AA482" s="161"/>
      <c r="AB482" s="161"/>
      <c r="AC482" s="161"/>
      <c r="AD482" s="161"/>
      <c r="AE482" s="161"/>
      <c r="AF482" s="161"/>
      <c r="AG482" s="161"/>
      <c r="AH482" s="161"/>
      <c r="AI482" s="161"/>
      <c r="AJ482" s="161"/>
      <c r="AK482" s="161"/>
      <c r="AL482" s="161"/>
      <c r="AM482" s="161"/>
      <c r="AN482" s="161"/>
      <c r="AO482" s="161"/>
      <c r="AP482" s="161"/>
      <c r="AQ482" s="161"/>
      <c r="AR482" s="161"/>
      <c r="AS482" s="161"/>
      <c r="AT482" s="161"/>
    </row>
    <row r="483" spans="1:46" x14ac:dyDescent="0.25">
      <c r="A483" s="161"/>
      <c r="B483" s="161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  <c r="Y483" s="161"/>
      <c r="Z483" s="161"/>
      <c r="AA483" s="161"/>
      <c r="AB483" s="161"/>
      <c r="AC483" s="161"/>
      <c r="AD483" s="161"/>
      <c r="AE483" s="161"/>
      <c r="AF483" s="161"/>
      <c r="AG483" s="161"/>
      <c r="AH483" s="161"/>
      <c r="AI483" s="161"/>
      <c r="AJ483" s="161"/>
      <c r="AK483" s="161"/>
      <c r="AL483" s="161"/>
      <c r="AM483" s="161"/>
      <c r="AN483" s="161"/>
      <c r="AO483" s="161"/>
      <c r="AP483" s="161"/>
      <c r="AQ483" s="161"/>
      <c r="AR483" s="161"/>
      <c r="AS483" s="161"/>
      <c r="AT483" s="161"/>
    </row>
    <row r="484" spans="1:46" x14ac:dyDescent="0.25">
      <c r="A484" s="161"/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  <c r="AA484" s="161"/>
      <c r="AB484" s="161"/>
      <c r="AC484" s="161"/>
      <c r="AD484" s="161"/>
      <c r="AE484" s="161"/>
      <c r="AF484" s="161"/>
      <c r="AG484" s="161"/>
      <c r="AH484" s="161"/>
      <c r="AI484" s="161"/>
      <c r="AJ484" s="161"/>
      <c r="AK484" s="161"/>
      <c r="AL484" s="161"/>
      <c r="AM484" s="161"/>
      <c r="AN484" s="161"/>
      <c r="AO484" s="161"/>
      <c r="AP484" s="161"/>
      <c r="AQ484" s="161"/>
      <c r="AR484" s="161"/>
      <c r="AS484" s="161"/>
      <c r="AT484" s="161"/>
    </row>
    <row r="485" spans="1:46" x14ac:dyDescent="0.25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  <c r="AA485" s="161"/>
      <c r="AB485" s="161"/>
      <c r="AC485" s="161"/>
      <c r="AD485" s="161"/>
      <c r="AE485" s="161"/>
      <c r="AF485" s="161"/>
      <c r="AG485" s="161"/>
      <c r="AH485" s="161"/>
      <c r="AI485" s="161"/>
      <c r="AJ485" s="161"/>
      <c r="AK485" s="161"/>
      <c r="AL485" s="161"/>
      <c r="AM485" s="161"/>
      <c r="AN485" s="161"/>
      <c r="AO485" s="161"/>
      <c r="AP485" s="161"/>
      <c r="AQ485" s="161"/>
      <c r="AR485" s="161"/>
      <c r="AS485" s="161"/>
      <c r="AT485" s="161"/>
    </row>
    <row r="486" spans="1:46" x14ac:dyDescent="0.25">
      <c r="A486" s="161"/>
      <c r="B486" s="161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  <c r="AA486" s="161"/>
      <c r="AB486" s="161"/>
      <c r="AC486" s="161"/>
      <c r="AD486" s="161"/>
      <c r="AE486" s="161"/>
      <c r="AF486" s="161"/>
      <c r="AG486" s="161"/>
      <c r="AH486" s="161"/>
      <c r="AI486" s="161"/>
      <c r="AJ486" s="161"/>
      <c r="AK486" s="161"/>
      <c r="AL486" s="161"/>
      <c r="AM486" s="161"/>
      <c r="AN486" s="161"/>
      <c r="AO486" s="161"/>
      <c r="AP486" s="161"/>
      <c r="AQ486" s="161"/>
      <c r="AR486" s="161"/>
      <c r="AS486" s="161"/>
      <c r="AT486" s="161"/>
    </row>
    <row r="487" spans="1:46" x14ac:dyDescent="0.25">
      <c r="A487" s="161"/>
      <c r="B487" s="161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  <c r="Y487" s="161"/>
      <c r="Z487" s="161"/>
      <c r="AA487" s="161"/>
      <c r="AB487" s="161"/>
      <c r="AC487" s="161"/>
      <c r="AD487" s="161"/>
      <c r="AE487" s="161"/>
      <c r="AF487" s="161"/>
      <c r="AG487" s="161"/>
      <c r="AH487" s="161"/>
      <c r="AI487" s="161"/>
      <c r="AJ487" s="161"/>
      <c r="AK487" s="161"/>
      <c r="AL487" s="161"/>
      <c r="AM487" s="161"/>
      <c r="AN487" s="161"/>
      <c r="AO487" s="161"/>
      <c r="AP487" s="161"/>
      <c r="AQ487" s="161"/>
      <c r="AR487" s="161"/>
      <c r="AS487" s="161"/>
      <c r="AT487" s="161"/>
    </row>
    <row r="488" spans="1:46" x14ac:dyDescent="0.25">
      <c r="A488" s="161"/>
      <c r="B488" s="161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  <c r="AA488" s="161"/>
      <c r="AB488" s="161"/>
      <c r="AC488" s="161"/>
      <c r="AD488" s="161"/>
      <c r="AE488" s="161"/>
      <c r="AF488" s="161"/>
      <c r="AG488" s="161"/>
      <c r="AH488" s="161"/>
      <c r="AI488" s="161"/>
      <c r="AJ488" s="161"/>
      <c r="AK488" s="161"/>
      <c r="AL488" s="161"/>
      <c r="AM488" s="161"/>
      <c r="AN488" s="161"/>
      <c r="AO488" s="161"/>
      <c r="AP488" s="161"/>
      <c r="AQ488" s="161"/>
      <c r="AR488" s="161"/>
      <c r="AS488" s="161"/>
      <c r="AT488" s="161"/>
    </row>
    <row r="489" spans="1:46" x14ac:dyDescent="0.25">
      <c r="A489" s="161"/>
      <c r="B489" s="161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  <c r="AA489" s="161"/>
      <c r="AB489" s="161"/>
      <c r="AC489" s="161"/>
      <c r="AD489" s="161"/>
      <c r="AE489" s="161"/>
      <c r="AF489" s="161"/>
      <c r="AG489" s="161"/>
      <c r="AH489" s="161"/>
      <c r="AI489" s="161"/>
      <c r="AJ489" s="161"/>
      <c r="AK489" s="161"/>
      <c r="AL489" s="161"/>
      <c r="AM489" s="161"/>
      <c r="AN489" s="161"/>
      <c r="AO489" s="161"/>
      <c r="AP489" s="161"/>
      <c r="AQ489" s="161"/>
      <c r="AR489" s="161"/>
      <c r="AS489" s="161"/>
      <c r="AT489" s="161"/>
    </row>
    <row r="490" spans="1:46" x14ac:dyDescent="0.25">
      <c r="A490" s="161"/>
      <c r="B490" s="161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  <c r="AA490" s="161"/>
      <c r="AB490" s="161"/>
      <c r="AC490" s="161"/>
      <c r="AD490" s="161"/>
      <c r="AE490" s="161"/>
      <c r="AF490" s="161"/>
      <c r="AG490" s="161"/>
      <c r="AH490" s="161"/>
      <c r="AI490" s="161"/>
      <c r="AJ490" s="161"/>
      <c r="AK490" s="161"/>
      <c r="AL490" s="161"/>
      <c r="AM490" s="161"/>
      <c r="AN490" s="161"/>
      <c r="AO490" s="161"/>
      <c r="AP490" s="161"/>
      <c r="AQ490" s="161"/>
      <c r="AR490" s="161"/>
      <c r="AS490" s="161"/>
      <c r="AT490" s="161"/>
    </row>
    <row r="491" spans="1:46" x14ac:dyDescent="0.25">
      <c r="A491" s="161"/>
      <c r="B491" s="161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  <c r="AA491" s="161"/>
      <c r="AB491" s="161"/>
      <c r="AC491" s="161"/>
      <c r="AD491" s="161"/>
      <c r="AE491" s="161"/>
      <c r="AF491" s="161"/>
      <c r="AG491" s="161"/>
      <c r="AH491" s="161"/>
      <c r="AI491" s="161"/>
      <c r="AJ491" s="161"/>
      <c r="AK491" s="161"/>
      <c r="AL491" s="161"/>
      <c r="AM491" s="161"/>
      <c r="AN491" s="161"/>
      <c r="AO491" s="161"/>
      <c r="AP491" s="161"/>
      <c r="AQ491" s="161"/>
      <c r="AR491" s="161"/>
      <c r="AS491" s="161"/>
      <c r="AT491" s="161"/>
    </row>
    <row r="492" spans="1:46" x14ac:dyDescent="0.25">
      <c r="A492" s="161"/>
      <c r="B492" s="161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  <c r="AA492" s="161"/>
      <c r="AB492" s="161"/>
      <c r="AC492" s="161"/>
      <c r="AD492" s="161"/>
      <c r="AE492" s="161"/>
      <c r="AF492" s="161"/>
      <c r="AG492" s="161"/>
      <c r="AH492" s="161"/>
      <c r="AI492" s="161"/>
      <c r="AJ492" s="161"/>
      <c r="AK492" s="161"/>
      <c r="AL492" s="161"/>
      <c r="AM492" s="161"/>
      <c r="AN492" s="161"/>
      <c r="AO492" s="161"/>
      <c r="AP492" s="161"/>
      <c r="AQ492" s="161"/>
      <c r="AR492" s="161"/>
      <c r="AS492" s="161"/>
      <c r="AT492" s="161"/>
    </row>
    <row r="493" spans="1:46" x14ac:dyDescent="0.25">
      <c r="A493" s="161"/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  <c r="AA493" s="161"/>
      <c r="AB493" s="161"/>
      <c r="AC493" s="161"/>
      <c r="AD493" s="161"/>
      <c r="AE493" s="161"/>
      <c r="AF493" s="161"/>
      <c r="AG493" s="161"/>
      <c r="AH493" s="161"/>
      <c r="AI493" s="161"/>
      <c r="AJ493" s="161"/>
      <c r="AK493" s="161"/>
      <c r="AL493" s="161"/>
      <c r="AM493" s="161"/>
      <c r="AN493" s="161"/>
      <c r="AO493" s="161"/>
      <c r="AP493" s="161"/>
      <c r="AQ493" s="161"/>
      <c r="AR493" s="161"/>
      <c r="AS493" s="161"/>
      <c r="AT493" s="161"/>
    </row>
    <row r="494" spans="1:46" x14ac:dyDescent="0.25">
      <c r="A494" s="161"/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  <c r="AA494" s="161"/>
      <c r="AB494" s="161"/>
      <c r="AC494" s="161"/>
      <c r="AD494" s="161"/>
      <c r="AE494" s="161"/>
      <c r="AF494" s="161"/>
      <c r="AG494" s="161"/>
      <c r="AH494" s="161"/>
      <c r="AI494" s="161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61"/>
    </row>
    <row r="495" spans="1:46" x14ac:dyDescent="0.25">
      <c r="A495" s="161"/>
      <c r="B495" s="161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  <c r="AA495" s="161"/>
      <c r="AB495" s="161"/>
      <c r="AC495" s="161"/>
      <c r="AD495" s="161"/>
      <c r="AE495" s="161"/>
      <c r="AF495" s="161"/>
      <c r="AG495" s="161"/>
      <c r="AH495" s="161"/>
      <c r="AI495" s="161"/>
      <c r="AJ495" s="161"/>
      <c r="AK495" s="161"/>
      <c r="AL495" s="161"/>
      <c r="AM495" s="161"/>
      <c r="AN495" s="161"/>
      <c r="AO495" s="161"/>
      <c r="AP495" s="161"/>
      <c r="AQ495" s="161"/>
      <c r="AR495" s="161"/>
      <c r="AS495" s="161"/>
      <c r="AT495" s="161"/>
    </row>
    <row r="496" spans="1:46" x14ac:dyDescent="0.25">
      <c r="A496" s="161"/>
      <c r="B496" s="161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  <c r="AD496" s="161"/>
      <c r="AE496" s="161"/>
      <c r="AF496" s="161"/>
      <c r="AG496" s="161"/>
      <c r="AH496" s="161"/>
      <c r="AI496" s="161"/>
      <c r="AJ496" s="161"/>
      <c r="AK496" s="161"/>
      <c r="AL496" s="161"/>
      <c r="AM496" s="161"/>
      <c r="AN496" s="161"/>
      <c r="AO496" s="161"/>
      <c r="AP496" s="161"/>
      <c r="AQ496" s="161"/>
      <c r="AR496" s="161"/>
      <c r="AS496" s="161"/>
      <c r="AT496" s="161"/>
    </row>
    <row r="497" spans="1:46" x14ac:dyDescent="0.25">
      <c r="A497" s="161"/>
      <c r="B497" s="161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  <c r="AH497" s="161"/>
      <c r="AI497" s="161"/>
      <c r="AJ497" s="161"/>
      <c r="AK497" s="161"/>
      <c r="AL497" s="161"/>
      <c r="AM497" s="161"/>
      <c r="AN497" s="161"/>
      <c r="AO497" s="161"/>
      <c r="AP497" s="161"/>
      <c r="AQ497" s="161"/>
      <c r="AR497" s="161"/>
      <c r="AS497" s="161"/>
      <c r="AT497" s="161"/>
    </row>
    <row r="498" spans="1:46" x14ac:dyDescent="0.25">
      <c r="A498" s="161"/>
      <c r="B498" s="161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  <c r="AH498" s="161"/>
      <c r="AI498" s="161"/>
      <c r="AJ498" s="161"/>
      <c r="AK498" s="161"/>
      <c r="AL498" s="161"/>
      <c r="AM498" s="161"/>
      <c r="AN498" s="161"/>
      <c r="AO498" s="161"/>
      <c r="AP498" s="161"/>
      <c r="AQ498" s="161"/>
      <c r="AR498" s="161"/>
      <c r="AS498" s="161"/>
      <c r="AT498" s="161"/>
    </row>
    <row r="499" spans="1:46" x14ac:dyDescent="0.25">
      <c r="A499" s="161"/>
      <c r="B499" s="161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161"/>
      <c r="AH499" s="161"/>
      <c r="AI499" s="161"/>
      <c r="AJ499" s="161"/>
      <c r="AK499" s="161"/>
      <c r="AL499" s="161"/>
      <c r="AM499" s="161"/>
      <c r="AN499" s="161"/>
      <c r="AO499" s="161"/>
      <c r="AP499" s="161"/>
      <c r="AQ499" s="161"/>
      <c r="AR499" s="161"/>
      <c r="AS499" s="161"/>
      <c r="AT499" s="161"/>
    </row>
    <row r="500" spans="1:46" x14ac:dyDescent="0.25">
      <c r="A500" s="161"/>
      <c r="B500" s="161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  <c r="AS500" s="161"/>
      <c r="AT500" s="161"/>
    </row>
    <row r="501" spans="1:46" x14ac:dyDescent="0.25">
      <c r="A501" s="161"/>
      <c r="B501" s="161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  <c r="AA501" s="161"/>
      <c r="AB501" s="161"/>
      <c r="AC501" s="161"/>
      <c r="AD501" s="161"/>
      <c r="AE501" s="161"/>
      <c r="AF501" s="161"/>
      <c r="AG501" s="161"/>
      <c r="AH501" s="161"/>
      <c r="AI501" s="161"/>
      <c r="AJ501" s="161"/>
      <c r="AK501" s="161"/>
      <c r="AL501" s="161"/>
      <c r="AM501" s="161"/>
      <c r="AN501" s="161"/>
      <c r="AO501" s="161"/>
      <c r="AP501" s="161"/>
      <c r="AQ501" s="161"/>
      <c r="AR501" s="161"/>
      <c r="AS501" s="161"/>
      <c r="AT501" s="161"/>
    </row>
    <row r="502" spans="1:46" x14ac:dyDescent="0.25">
      <c r="A502" s="161"/>
      <c r="B502" s="161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  <c r="AA502" s="161"/>
      <c r="AB502" s="161"/>
      <c r="AC502" s="161"/>
      <c r="AD502" s="161"/>
      <c r="AE502" s="161"/>
      <c r="AF502" s="161"/>
      <c r="AG502" s="161"/>
      <c r="AH502" s="161"/>
      <c r="AI502" s="161"/>
      <c r="AJ502" s="161"/>
      <c r="AK502" s="161"/>
      <c r="AL502" s="161"/>
      <c r="AM502" s="161"/>
      <c r="AN502" s="161"/>
      <c r="AO502" s="161"/>
      <c r="AP502" s="161"/>
      <c r="AQ502" s="161"/>
      <c r="AR502" s="161"/>
      <c r="AS502" s="161"/>
      <c r="AT502" s="161"/>
    </row>
    <row r="503" spans="1:46" x14ac:dyDescent="0.25">
      <c r="A503" s="161"/>
      <c r="B503" s="161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  <c r="AA503" s="161"/>
      <c r="AB503" s="161"/>
      <c r="AC503" s="161"/>
      <c r="AD503" s="161"/>
      <c r="AE503" s="161"/>
      <c r="AF503" s="161"/>
      <c r="AG503" s="161"/>
      <c r="AH503" s="161"/>
      <c r="AI503" s="161"/>
      <c r="AJ503" s="161"/>
      <c r="AK503" s="161"/>
      <c r="AL503" s="161"/>
      <c r="AM503" s="161"/>
      <c r="AN503" s="161"/>
      <c r="AO503" s="161"/>
      <c r="AP503" s="161"/>
      <c r="AQ503" s="161"/>
      <c r="AR503" s="161"/>
      <c r="AS503" s="161"/>
      <c r="AT503" s="161"/>
    </row>
    <row r="504" spans="1:46" x14ac:dyDescent="0.25">
      <c r="A504" s="161"/>
      <c r="B504" s="161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  <c r="Y504" s="161"/>
      <c r="Z504" s="161"/>
      <c r="AA504" s="161"/>
      <c r="AB504" s="161"/>
      <c r="AC504" s="161"/>
      <c r="AD504" s="161"/>
      <c r="AE504" s="161"/>
      <c r="AF504" s="161"/>
      <c r="AG504" s="161"/>
      <c r="AH504" s="161"/>
      <c r="AI504" s="161"/>
      <c r="AJ504" s="161"/>
      <c r="AK504" s="161"/>
      <c r="AL504" s="161"/>
      <c r="AM504" s="161"/>
      <c r="AN504" s="161"/>
      <c r="AO504" s="161"/>
      <c r="AP504" s="161"/>
      <c r="AQ504" s="161"/>
      <c r="AR504" s="161"/>
      <c r="AS504" s="161"/>
      <c r="AT504" s="161"/>
    </row>
    <row r="505" spans="1:46" x14ac:dyDescent="0.25">
      <c r="A505" s="161"/>
      <c r="B505" s="161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  <c r="Y505" s="161"/>
      <c r="Z505" s="161"/>
      <c r="AA505" s="161"/>
      <c r="AB505" s="161"/>
      <c r="AC505" s="161"/>
      <c r="AD505" s="161"/>
      <c r="AE505" s="161"/>
      <c r="AF505" s="161"/>
      <c r="AG505" s="161"/>
      <c r="AH505" s="161"/>
      <c r="AI505" s="161"/>
      <c r="AJ505" s="161"/>
      <c r="AK505" s="161"/>
      <c r="AL505" s="161"/>
      <c r="AM505" s="161"/>
      <c r="AN505" s="161"/>
      <c r="AO505" s="161"/>
      <c r="AP505" s="161"/>
      <c r="AQ505" s="161"/>
      <c r="AR505" s="161"/>
      <c r="AS505" s="161"/>
      <c r="AT505" s="161"/>
    </row>
    <row r="506" spans="1:46" x14ac:dyDescent="0.25">
      <c r="A506" s="161"/>
      <c r="B506" s="161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  <c r="Y506" s="161"/>
      <c r="Z506" s="161"/>
      <c r="AA506" s="161"/>
      <c r="AB506" s="161"/>
      <c r="AC506" s="161"/>
      <c r="AD506" s="161"/>
      <c r="AE506" s="161"/>
      <c r="AF506" s="161"/>
      <c r="AG506" s="161"/>
      <c r="AH506" s="161"/>
      <c r="AI506" s="161"/>
      <c r="AJ506" s="161"/>
      <c r="AK506" s="161"/>
      <c r="AL506" s="161"/>
      <c r="AM506" s="161"/>
      <c r="AN506" s="161"/>
      <c r="AO506" s="161"/>
      <c r="AP506" s="161"/>
      <c r="AQ506" s="161"/>
      <c r="AR506" s="161"/>
      <c r="AS506" s="161"/>
      <c r="AT506" s="161"/>
    </row>
    <row r="507" spans="1:46" x14ac:dyDescent="0.25">
      <c r="A507" s="161"/>
      <c r="B507" s="161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  <c r="Y507" s="161"/>
      <c r="Z507" s="161"/>
      <c r="AA507" s="161"/>
      <c r="AB507" s="161"/>
      <c r="AC507" s="161"/>
      <c r="AD507" s="161"/>
      <c r="AE507" s="161"/>
      <c r="AF507" s="161"/>
      <c r="AG507" s="161"/>
      <c r="AH507" s="161"/>
      <c r="AI507" s="161"/>
      <c r="AJ507" s="161"/>
      <c r="AK507" s="161"/>
      <c r="AL507" s="161"/>
      <c r="AM507" s="161"/>
      <c r="AN507" s="161"/>
      <c r="AO507" s="161"/>
      <c r="AP507" s="161"/>
      <c r="AQ507" s="161"/>
      <c r="AR507" s="161"/>
      <c r="AS507" s="161"/>
      <c r="AT507" s="161"/>
    </row>
    <row r="508" spans="1:46" x14ac:dyDescent="0.25">
      <c r="A508" s="161"/>
      <c r="B508" s="161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  <c r="Y508" s="161"/>
      <c r="Z508" s="161"/>
      <c r="AA508" s="161"/>
      <c r="AB508" s="161"/>
      <c r="AC508" s="161"/>
      <c r="AD508" s="161"/>
      <c r="AE508" s="161"/>
      <c r="AF508" s="161"/>
      <c r="AG508" s="161"/>
      <c r="AH508" s="161"/>
      <c r="AI508" s="161"/>
      <c r="AJ508" s="161"/>
      <c r="AK508" s="161"/>
      <c r="AL508" s="161"/>
      <c r="AM508" s="161"/>
      <c r="AN508" s="161"/>
      <c r="AO508" s="161"/>
      <c r="AP508" s="161"/>
      <c r="AQ508" s="161"/>
      <c r="AR508" s="161"/>
      <c r="AS508" s="161"/>
      <c r="AT508" s="161"/>
    </row>
    <row r="509" spans="1:46" x14ac:dyDescent="0.25">
      <c r="A509" s="161"/>
      <c r="B509" s="161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  <c r="Y509" s="161"/>
      <c r="Z509" s="161"/>
      <c r="AA509" s="161"/>
      <c r="AB509" s="161"/>
      <c r="AC509" s="161"/>
      <c r="AD509" s="161"/>
      <c r="AE509" s="161"/>
      <c r="AF509" s="161"/>
      <c r="AG509" s="161"/>
      <c r="AH509" s="161"/>
      <c r="AI509" s="161"/>
      <c r="AJ509" s="161"/>
      <c r="AK509" s="161"/>
      <c r="AL509" s="161"/>
      <c r="AM509" s="161"/>
      <c r="AN509" s="161"/>
      <c r="AO509" s="161"/>
      <c r="AP509" s="161"/>
      <c r="AQ509" s="161"/>
      <c r="AR509" s="161"/>
      <c r="AS509" s="161"/>
      <c r="AT509" s="161"/>
    </row>
    <row r="510" spans="1:46" x14ac:dyDescent="0.25">
      <c r="A510" s="161"/>
      <c r="B510" s="161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  <c r="AA510" s="161"/>
      <c r="AB510" s="161"/>
      <c r="AC510" s="161"/>
      <c r="AD510" s="161"/>
      <c r="AE510" s="161"/>
      <c r="AF510" s="161"/>
      <c r="AG510" s="161"/>
      <c r="AH510" s="161"/>
      <c r="AI510" s="161"/>
      <c r="AJ510" s="161"/>
      <c r="AK510" s="161"/>
      <c r="AL510" s="161"/>
      <c r="AM510" s="161"/>
      <c r="AN510" s="161"/>
      <c r="AO510" s="161"/>
      <c r="AP510" s="161"/>
      <c r="AQ510" s="161"/>
      <c r="AR510" s="161"/>
      <c r="AS510" s="161"/>
      <c r="AT510" s="161"/>
    </row>
    <row r="511" spans="1:46" x14ac:dyDescent="0.25">
      <c r="A511" s="161"/>
      <c r="B511" s="161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  <c r="Y511" s="161"/>
      <c r="Z511" s="161"/>
      <c r="AA511" s="161"/>
      <c r="AB511" s="161"/>
      <c r="AC511" s="161"/>
      <c r="AD511" s="161"/>
      <c r="AE511" s="161"/>
      <c r="AF511" s="161"/>
      <c r="AG511" s="161"/>
      <c r="AH511" s="161"/>
      <c r="AI511" s="161"/>
      <c r="AJ511" s="161"/>
      <c r="AK511" s="161"/>
      <c r="AL511" s="161"/>
      <c r="AM511" s="161"/>
      <c r="AN511" s="161"/>
      <c r="AO511" s="161"/>
      <c r="AP511" s="161"/>
      <c r="AQ511" s="161"/>
      <c r="AR511" s="161"/>
      <c r="AS511" s="161"/>
      <c r="AT511" s="161"/>
    </row>
    <row r="512" spans="1:46" x14ac:dyDescent="0.25">
      <c r="A512" s="161"/>
      <c r="B512" s="161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  <c r="AA512" s="161"/>
      <c r="AB512" s="161"/>
      <c r="AC512" s="161"/>
      <c r="AD512" s="161"/>
      <c r="AE512" s="161"/>
      <c r="AF512" s="161"/>
      <c r="AG512" s="161"/>
      <c r="AH512" s="161"/>
      <c r="AI512" s="161"/>
      <c r="AJ512" s="161"/>
      <c r="AK512" s="161"/>
      <c r="AL512" s="161"/>
      <c r="AM512" s="161"/>
      <c r="AN512" s="161"/>
      <c r="AO512" s="161"/>
      <c r="AP512" s="161"/>
      <c r="AQ512" s="161"/>
      <c r="AR512" s="161"/>
      <c r="AS512" s="161"/>
      <c r="AT512" s="161"/>
    </row>
    <row r="513" spans="1:46" x14ac:dyDescent="0.25">
      <c r="A513" s="161"/>
      <c r="B513" s="161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  <c r="AA513" s="161"/>
      <c r="AB513" s="161"/>
      <c r="AC513" s="161"/>
      <c r="AD513" s="161"/>
      <c r="AE513" s="161"/>
      <c r="AF513" s="161"/>
      <c r="AG513" s="161"/>
      <c r="AH513" s="161"/>
      <c r="AI513" s="161"/>
      <c r="AJ513" s="161"/>
      <c r="AK513" s="161"/>
      <c r="AL513" s="161"/>
      <c r="AM513" s="161"/>
      <c r="AN513" s="161"/>
      <c r="AO513" s="161"/>
      <c r="AP513" s="161"/>
      <c r="AQ513" s="161"/>
      <c r="AR513" s="161"/>
      <c r="AS513" s="161"/>
      <c r="AT513" s="161"/>
    </row>
    <row r="514" spans="1:46" x14ac:dyDescent="0.25">
      <c r="A514" s="161"/>
      <c r="B514" s="161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  <c r="AA514" s="161"/>
      <c r="AB514" s="161"/>
      <c r="AC514" s="161"/>
      <c r="AD514" s="161"/>
      <c r="AE514" s="161"/>
      <c r="AF514" s="161"/>
      <c r="AG514" s="161"/>
      <c r="AH514" s="161"/>
      <c r="AI514" s="161"/>
      <c r="AJ514" s="161"/>
      <c r="AK514" s="161"/>
      <c r="AL514" s="161"/>
      <c r="AM514" s="161"/>
      <c r="AN514" s="161"/>
      <c r="AO514" s="161"/>
      <c r="AP514" s="161"/>
      <c r="AQ514" s="161"/>
      <c r="AR514" s="161"/>
      <c r="AS514" s="161"/>
      <c r="AT514" s="161"/>
    </row>
    <row r="515" spans="1:46" x14ac:dyDescent="0.25">
      <c r="A515" s="161"/>
      <c r="B515" s="161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  <c r="Y515" s="161"/>
      <c r="Z515" s="161"/>
      <c r="AA515" s="161"/>
      <c r="AB515" s="161"/>
      <c r="AC515" s="161"/>
      <c r="AD515" s="161"/>
      <c r="AE515" s="161"/>
      <c r="AF515" s="161"/>
      <c r="AG515" s="161"/>
      <c r="AH515" s="161"/>
      <c r="AI515" s="161"/>
      <c r="AJ515" s="161"/>
      <c r="AK515" s="161"/>
      <c r="AL515" s="161"/>
      <c r="AM515" s="161"/>
      <c r="AN515" s="161"/>
      <c r="AO515" s="161"/>
      <c r="AP515" s="161"/>
      <c r="AQ515" s="161"/>
      <c r="AR515" s="161"/>
      <c r="AS515" s="161"/>
      <c r="AT515" s="161"/>
    </row>
    <row r="516" spans="1:46" x14ac:dyDescent="0.25">
      <c r="A516" s="161"/>
      <c r="B516" s="161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  <c r="Y516" s="161"/>
      <c r="Z516" s="161"/>
      <c r="AA516" s="161"/>
      <c r="AB516" s="161"/>
      <c r="AC516" s="161"/>
      <c r="AD516" s="161"/>
      <c r="AE516" s="161"/>
      <c r="AF516" s="161"/>
      <c r="AG516" s="161"/>
      <c r="AH516" s="161"/>
      <c r="AI516" s="161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61"/>
    </row>
    <row r="517" spans="1:46" x14ac:dyDescent="0.25">
      <c r="A517" s="161"/>
      <c r="B517" s="161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  <c r="AA517" s="161"/>
      <c r="AB517" s="161"/>
      <c r="AC517" s="161"/>
      <c r="AD517" s="161"/>
      <c r="AE517" s="161"/>
      <c r="AF517" s="161"/>
      <c r="AG517" s="161"/>
      <c r="AH517" s="161"/>
      <c r="AI517" s="161"/>
      <c r="AJ517" s="161"/>
      <c r="AK517" s="161"/>
      <c r="AL517" s="161"/>
      <c r="AM517" s="161"/>
      <c r="AN517" s="161"/>
      <c r="AO517" s="161"/>
      <c r="AP517" s="161"/>
      <c r="AQ517" s="161"/>
      <c r="AR517" s="161"/>
      <c r="AS517" s="161"/>
      <c r="AT517" s="161"/>
    </row>
    <row r="518" spans="1:46" x14ac:dyDescent="0.25">
      <c r="A518" s="161"/>
      <c r="B518" s="161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  <c r="AA518" s="161"/>
      <c r="AB518" s="161"/>
      <c r="AC518" s="161"/>
      <c r="AD518" s="161"/>
      <c r="AE518" s="161"/>
      <c r="AF518" s="161"/>
      <c r="AG518" s="161"/>
      <c r="AH518" s="161"/>
      <c r="AI518" s="161"/>
      <c r="AJ518" s="161"/>
      <c r="AK518" s="161"/>
      <c r="AL518" s="161"/>
      <c r="AM518" s="161"/>
      <c r="AN518" s="161"/>
      <c r="AO518" s="161"/>
      <c r="AP518" s="161"/>
      <c r="AQ518" s="161"/>
      <c r="AR518" s="161"/>
      <c r="AS518" s="161"/>
      <c r="AT518" s="161"/>
    </row>
    <row r="519" spans="1:46" x14ac:dyDescent="0.25">
      <c r="A519" s="161"/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  <c r="Y519" s="161"/>
      <c r="Z519" s="161"/>
      <c r="AA519" s="161"/>
      <c r="AB519" s="161"/>
      <c r="AC519" s="161"/>
      <c r="AD519" s="161"/>
      <c r="AE519" s="161"/>
      <c r="AF519" s="161"/>
      <c r="AG519" s="161"/>
      <c r="AH519" s="161"/>
      <c r="AI519" s="161"/>
      <c r="AJ519" s="161"/>
      <c r="AK519" s="161"/>
      <c r="AL519" s="161"/>
      <c r="AM519" s="161"/>
      <c r="AN519" s="161"/>
      <c r="AO519" s="161"/>
      <c r="AP519" s="161"/>
      <c r="AQ519" s="161"/>
      <c r="AR519" s="161"/>
      <c r="AS519" s="161"/>
      <c r="AT519" s="161"/>
    </row>
    <row r="520" spans="1:46" x14ac:dyDescent="0.25">
      <c r="A520" s="161"/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  <c r="AA520" s="161"/>
      <c r="AB520" s="161"/>
      <c r="AC520" s="161"/>
      <c r="AD520" s="161"/>
      <c r="AE520" s="161"/>
      <c r="AF520" s="161"/>
      <c r="AG520" s="161"/>
      <c r="AH520" s="161"/>
      <c r="AI520" s="161"/>
      <c r="AJ520" s="161"/>
      <c r="AK520" s="161"/>
      <c r="AL520" s="161"/>
      <c r="AM520" s="161"/>
      <c r="AN520" s="161"/>
      <c r="AO520" s="161"/>
      <c r="AP520" s="161"/>
      <c r="AQ520" s="161"/>
      <c r="AR520" s="161"/>
      <c r="AS520" s="161"/>
      <c r="AT520" s="161"/>
    </row>
    <row r="521" spans="1:46" x14ac:dyDescent="0.25">
      <c r="A521" s="161"/>
      <c r="B521" s="161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  <c r="Y521" s="161"/>
      <c r="Z521" s="161"/>
      <c r="AA521" s="161"/>
      <c r="AB521" s="161"/>
      <c r="AC521" s="161"/>
      <c r="AD521" s="161"/>
      <c r="AE521" s="161"/>
      <c r="AF521" s="161"/>
      <c r="AG521" s="161"/>
      <c r="AH521" s="161"/>
      <c r="AI521" s="161"/>
      <c r="AJ521" s="161"/>
      <c r="AK521" s="161"/>
      <c r="AL521" s="161"/>
      <c r="AM521" s="161"/>
      <c r="AN521" s="161"/>
      <c r="AO521" s="161"/>
      <c r="AP521" s="161"/>
      <c r="AQ521" s="161"/>
      <c r="AR521" s="161"/>
      <c r="AS521" s="161"/>
      <c r="AT521" s="161"/>
    </row>
    <row r="522" spans="1:46" x14ac:dyDescent="0.25">
      <c r="A522" s="161"/>
      <c r="B522" s="161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  <c r="Y522" s="161"/>
      <c r="Z522" s="161"/>
      <c r="AA522" s="161"/>
      <c r="AB522" s="161"/>
      <c r="AC522" s="161"/>
      <c r="AD522" s="161"/>
      <c r="AE522" s="161"/>
      <c r="AF522" s="161"/>
      <c r="AG522" s="161"/>
      <c r="AH522" s="161"/>
      <c r="AI522" s="161"/>
      <c r="AJ522" s="161"/>
      <c r="AK522" s="161"/>
      <c r="AL522" s="161"/>
      <c r="AM522" s="161"/>
      <c r="AN522" s="161"/>
      <c r="AO522" s="161"/>
      <c r="AP522" s="161"/>
      <c r="AQ522" s="161"/>
      <c r="AR522" s="161"/>
      <c r="AS522" s="161"/>
      <c r="AT522" s="161"/>
    </row>
    <row r="523" spans="1:46" x14ac:dyDescent="0.25">
      <c r="A523" s="161"/>
      <c r="B523" s="161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  <c r="Y523" s="161"/>
      <c r="Z523" s="161"/>
      <c r="AA523" s="161"/>
      <c r="AB523" s="161"/>
      <c r="AC523" s="161"/>
      <c r="AD523" s="161"/>
      <c r="AE523" s="161"/>
      <c r="AF523" s="161"/>
      <c r="AG523" s="161"/>
      <c r="AH523" s="161"/>
      <c r="AI523" s="161"/>
      <c r="AJ523" s="161"/>
      <c r="AK523" s="161"/>
      <c r="AL523" s="161"/>
      <c r="AM523" s="161"/>
      <c r="AN523" s="161"/>
      <c r="AO523" s="161"/>
      <c r="AP523" s="161"/>
      <c r="AQ523" s="161"/>
      <c r="AR523" s="161"/>
      <c r="AS523" s="161"/>
      <c r="AT523" s="161"/>
    </row>
    <row r="524" spans="1:46" x14ac:dyDescent="0.25">
      <c r="A524" s="161"/>
      <c r="B524" s="161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  <c r="AA524" s="161"/>
      <c r="AB524" s="161"/>
      <c r="AC524" s="161"/>
      <c r="AD524" s="161"/>
      <c r="AE524" s="161"/>
      <c r="AF524" s="161"/>
      <c r="AG524" s="161"/>
      <c r="AH524" s="161"/>
      <c r="AI524" s="161"/>
      <c r="AJ524" s="161"/>
      <c r="AK524" s="161"/>
      <c r="AL524" s="161"/>
      <c r="AM524" s="161"/>
      <c r="AN524" s="161"/>
      <c r="AO524" s="161"/>
      <c r="AP524" s="161"/>
      <c r="AQ524" s="161"/>
      <c r="AR524" s="161"/>
      <c r="AS524" s="161"/>
      <c r="AT524" s="161"/>
    </row>
    <row r="525" spans="1:46" x14ac:dyDescent="0.25">
      <c r="A525" s="161"/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  <c r="AA525" s="161"/>
      <c r="AB525" s="161"/>
      <c r="AC525" s="161"/>
      <c r="AD525" s="161"/>
      <c r="AE525" s="161"/>
      <c r="AF525" s="161"/>
      <c r="AG525" s="161"/>
      <c r="AH525" s="161"/>
      <c r="AI525" s="161"/>
      <c r="AJ525" s="161"/>
      <c r="AK525" s="161"/>
      <c r="AL525" s="161"/>
      <c r="AM525" s="161"/>
      <c r="AN525" s="161"/>
      <c r="AO525" s="161"/>
      <c r="AP525" s="161"/>
      <c r="AQ525" s="161"/>
      <c r="AR525" s="161"/>
      <c r="AS525" s="161"/>
      <c r="AT525" s="161"/>
    </row>
    <row r="526" spans="1:46" x14ac:dyDescent="0.25">
      <c r="A526" s="161"/>
      <c r="B526" s="161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  <c r="AA526" s="161"/>
      <c r="AB526" s="161"/>
      <c r="AC526" s="161"/>
      <c r="AD526" s="161"/>
      <c r="AE526" s="161"/>
      <c r="AF526" s="161"/>
      <c r="AG526" s="161"/>
      <c r="AH526" s="161"/>
      <c r="AI526" s="161"/>
      <c r="AJ526" s="161"/>
      <c r="AK526" s="161"/>
      <c r="AL526" s="161"/>
      <c r="AM526" s="161"/>
      <c r="AN526" s="161"/>
      <c r="AO526" s="161"/>
      <c r="AP526" s="161"/>
      <c r="AQ526" s="161"/>
      <c r="AR526" s="161"/>
      <c r="AS526" s="161"/>
      <c r="AT526" s="161"/>
    </row>
    <row r="527" spans="1:46" x14ac:dyDescent="0.25">
      <c r="A527" s="161"/>
      <c r="B527" s="161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  <c r="AA527" s="161"/>
      <c r="AB527" s="161"/>
      <c r="AC527" s="161"/>
      <c r="AD527" s="161"/>
      <c r="AE527" s="161"/>
      <c r="AF527" s="161"/>
      <c r="AG527" s="161"/>
      <c r="AH527" s="161"/>
      <c r="AI527" s="161"/>
      <c r="AJ527" s="161"/>
      <c r="AK527" s="161"/>
      <c r="AL527" s="161"/>
      <c r="AM527" s="161"/>
      <c r="AN527" s="161"/>
      <c r="AO527" s="161"/>
      <c r="AP527" s="161"/>
      <c r="AQ527" s="161"/>
      <c r="AR527" s="161"/>
      <c r="AS527" s="161"/>
      <c r="AT527" s="161"/>
    </row>
    <row r="528" spans="1:46" x14ac:dyDescent="0.25">
      <c r="A528" s="161"/>
      <c r="B528" s="161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  <c r="AA528" s="161"/>
      <c r="AB528" s="161"/>
      <c r="AC528" s="161"/>
      <c r="AD528" s="161"/>
      <c r="AE528" s="161"/>
      <c r="AF528" s="161"/>
      <c r="AG528" s="161"/>
      <c r="AH528" s="161"/>
      <c r="AI528" s="161"/>
      <c r="AJ528" s="161"/>
      <c r="AK528" s="161"/>
      <c r="AL528" s="161"/>
      <c r="AM528" s="161"/>
      <c r="AN528" s="161"/>
      <c r="AO528" s="161"/>
      <c r="AP528" s="161"/>
      <c r="AQ528" s="161"/>
      <c r="AR528" s="161"/>
      <c r="AS528" s="161"/>
      <c r="AT528" s="161"/>
    </row>
    <row r="529" spans="1:46" x14ac:dyDescent="0.25">
      <c r="A529" s="161"/>
      <c r="B529" s="161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  <c r="Z529" s="161"/>
      <c r="AA529" s="161"/>
      <c r="AB529" s="161"/>
      <c r="AC529" s="161"/>
      <c r="AD529" s="161"/>
      <c r="AE529" s="161"/>
      <c r="AF529" s="161"/>
      <c r="AG529" s="161"/>
      <c r="AH529" s="161"/>
      <c r="AI529" s="161"/>
      <c r="AJ529" s="161"/>
      <c r="AK529" s="161"/>
      <c r="AL529" s="161"/>
      <c r="AM529" s="161"/>
      <c r="AN529" s="161"/>
      <c r="AO529" s="161"/>
      <c r="AP529" s="161"/>
      <c r="AQ529" s="161"/>
      <c r="AR529" s="161"/>
      <c r="AS529" s="161"/>
      <c r="AT529" s="161"/>
    </row>
    <row r="530" spans="1:46" x14ac:dyDescent="0.25">
      <c r="A530" s="161"/>
      <c r="B530" s="161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  <c r="Y530" s="161"/>
      <c r="Z530" s="161"/>
      <c r="AA530" s="161"/>
      <c r="AB530" s="161"/>
      <c r="AC530" s="161"/>
      <c r="AD530" s="161"/>
      <c r="AE530" s="161"/>
      <c r="AF530" s="161"/>
      <c r="AG530" s="161"/>
      <c r="AH530" s="161"/>
      <c r="AI530" s="161"/>
      <c r="AJ530" s="161"/>
      <c r="AK530" s="161"/>
      <c r="AL530" s="161"/>
      <c r="AM530" s="161"/>
      <c r="AN530" s="161"/>
      <c r="AO530" s="161"/>
      <c r="AP530" s="161"/>
      <c r="AQ530" s="161"/>
      <c r="AR530" s="161"/>
      <c r="AS530" s="161"/>
      <c r="AT530" s="161"/>
    </row>
    <row r="531" spans="1:46" x14ac:dyDescent="0.25">
      <c r="A531" s="161"/>
      <c r="B531" s="161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  <c r="Y531" s="161"/>
      <c r="Z531" s="161"/>
      <c r="AA531" s="161"/>
      <c r="AB531" s="161"/>
      <c r="AC531" s="161"/>
      <c r="AD531" s="161"/>
      <c r="AE531" s="161"/>
      <c r="AF531" s="161"/>
      <c r="AG531" s="161"/>
      <c r="AH531" s="161"/>
      <c r="AI531" s="161"/>
      <c r="AJ531" s="161"/>
      <c r="AK531" s="161"/>
      <c r="AL531" s="161"/>
      <c r="AM531" s="161"/>
      <c r="AN531" s="161"/>
      <c r="AO531" s="161"/>
      <c r="AP531" s="161"/>
      <c r="AQ531" s="161"/>
      <c r="AR531" s="161"/>
      <c r="AS531" s="161"/>
      <c r="AT531" s="161"/>
    </row>
    <row r="532" spans="1:46" x14ac:dyDescent="0.25">
      <c r="A532" s="161"/>
      <c r="B532" s="161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  <c r="Y532" s="161"/>
      <c r="Z532" s="161"/>
      <c r="AA532" s="161"/>
      <c r="AB532" s="161"/>
      <c r="AC532" s="161"/>
      <c r="AD532" s="161"/>
      <c r="AE532" s="161"/>
      <c r="AF532" s="161"/>
      <c r="AG532" s="161"/>
      <c r="AH532" s="161"/>
      <c r="AI532" s="161"/>
      <c r="AJ532" s="161"/>
      <c r="AK532" s="161"/>
      <c r="AL532" s="161"/>
      <c r="AM532" s="161"/>
      <c r="AN532" s="161"/>
      <c r="AO532" s="161"/>
      <c r="AP532" s="161"/>
      <c r="AQ532" s="161"/>
      <c r="AR532" s="161"/>
      <c r="AS532" s="161"/>
      <c r="AT532" s="161"/>
    </row>
    <row r="533" spans="1:46" x14ac:dyDescent="0.25">
      <c r="A533" s="161"/>
      <c r="B533" s="161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  <c r="Y533" s="161"/>
      <c r="Z533" s="161"/>
      <c r="AA533" s="161"/>
      <c r="AB533" s="161"/>
      <c r="AC533" s="161"/>
      <c r="AD533" s="161"/>
      <c r="AE533" s="161"/>
      <c r="AF533" s="161"/>
      <c r="AG533" s="161"/>
      <c r="AH533" s="161"/>
      <c r="AI533" s="161"/>
      <c r="AJ533" s="161"/>
      <c r="AK533" s="161"/>
      <c r="AL533" s="161"/>
      <c r="AM533" s="161"/>
      <c r="AN533" s="161"/>
      <c r="AO533" s="161"/>
      <c r="AP533" s="161"/>
      <c r="AQ533" s="161"/>
      <c r="AR533" s="161"/>
      <c r="AS533" s="161"/>
      <c r="AT533" s="161"/>
    </row>
    <row r="534" spans="1:46" x14ac:dyDescent="0.25">
      <c r="A534" s="161"/>
      <c r="B534" s="161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  <c r="V534" s="161"/>
      <c r="W534" s="161"/>
      <c r="X534" s="161"/>
      <c r="Y534" s="161"/>
      <c r="Z534" s="161"/>
      <c r="AA534" s="161"/>
      <c r="AB534" s="161"/>
      <c r="AC534" s="161"/>
      <c r="AD534" s="161"/>
      <c r="AE534" s="161"/>
      <c r="AF534" s="161"/>
      <c r="AG534" s="161"/>
      <c r="AH534" s="161"/>
      <c r="AI534" s="161"/>
      <c r="AJ534" s="161"/>
      <c r="AK534" s="161"/>
      <c r="AL534" s="161"/>
      <c r="AM534" s="161"/>
      <c r="AN534" s="161"/>
      <c r="AO534" s="161"/>
      <c r="AP534" s="161"/>
      <c r="AQ534" s="161"/>
      <c r="AR534" s="161"/>
      <c r="AS534" s="161"/>
      <c r="AT534" s="161"/>
    </row>
    <row r="535" spans="1:46" x14ac:dyDescent="0.25">
      <c r="A535" s="161"/>
      <c r="B535" s="161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  <c r="V535" s="161"/>
      <c r="W535" s="161"/>
      <c r="X535" s="161"/>
      <c r="Y535" s="161"/>
      <c r="Z535" s="161"/>
      <c r="AA535" s="161"/>
      <c r="AB535" s="161"/>
      <c r="AC535" s="161"/>
      <c r="AD535" s="161"/>
      <c r="AE535" s="161"/>
      <c r="AF535" s="161"/>
      <c r="AG535" s="161"/>
      <c r="AH535" s="161"/>
      <c r="AI535" s="161"/>
      <c r="AJ535" s="161"/>
      <c r="AK535" s="161"/>
      <c r="AL535" s="161"/>
      <c r="AM535" s="161"/>
      <c r="AN535" s="161"/>
      <c r="AO535" s="161"/>
      <c r="AP535" s="161"/>
      <c r="AQ535" s="161"/>
      <c r="AR535" s="161"/>
      <c r="AS535" s="161"/>
      <c r="AT535" s="161"/>
    </row>
    <row r="536" spans="1:46" x14ac:dyDescent="0.25">
      <c r="A536" s="161"/>
      <c r="B536" s="161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  <c r="V536" s="161"/>
      <c r="W536" s="161"/>
      <c r="X536" s="161"/>
      <c r="Y536" s="161"/>
      <c r="Z536" s="161"/>
      <c r="AA536" s="161"/>
      <c r="AB536" s="161"/>
      <c r="AC536" s="161"/>
      <c r="AD536" s="161"/>
      <c r="AE536" s="161"/>
      <c r="AF536" s="161"/>
      <c r="AG536" s="161"/>
      <c r="AH536" s="161"/>
      <c r="AI536" s="161"/>
      <c r="AJ536" s="161"/>
      <c r="AK536" s="161"/>
      <c r="AL536" s="161"/>
      <c r="AM536" s="161"/>
      <c r="AN536" s="161"/>
      <c r="AO536" s="161"/>
      <c r="AP536" s="161"/>
      <c r="AQ536" s="161"/>
      <c r="AR536" s="161"/>
      <c r="AS536" s="161"/>
      <c r="AT536" s="161"/>
    </row>
    <row r="537" spans="1:46" x14ac:dyDescent="0.25">
      <c r="A537" s="161"/>
      <c r="B537" s="161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  <c r="V537" s="161"/>
      <c r="W537" s="161"/>
      <c r="X537" s="161"/>
      <c r="Y537" s="161"/>
      <c r="Z537" s="161"/>
      <c r="AA537" s="161"/>
      <c r="AB537" s="161"/>
      <c r="AC537" s="161"/>
      <c r="AD537" s="161"/>
      <c r="AE537" s="161"/>
      <c r="AF537" s="161"/>
      <c r="AG537" s="161"/>
      <c r="AH537" s="161"/>
      <c r="AI537" s="161"/>
      <c r="AJ537" s="161"/>
      <c r="AK537" s="161"/>
      <c r="AL537" s="161"/>
      <c r="AM537" s="161"/>
      <c r="AN537" s="161"/>
      <c r="AO537" s="161"/>
      <c r="AP537" s="161"/>
      <c r="AQ537" s="161"/>
      <c r="AR537" s="161"/>
      <c r="AS537" s="161"/>
      <c r="AT537" s="161"/>
    </row>
    <row r="538" spans="1:46" x14ac:dyDescent="0.25">
      <c r="A538" s="161"/>
      <c r="B538" s="161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  <c r="Y538" s="161"/>
      <c r="Z538" s="161"/>
      <c r="AA538" s="161"/>
      <c r="AB538" s="161"/>
      <c r="AC538" s="161"/>
      <c r="AD538" s="161"/>
      <c r="AE538" s="161"/>
      <c r="AF538" s="161"/>
      <c r="AG538" s="161"/>
      <c r="AH538" s="161"/>
      <c r="AI538" s="161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61"/>
    </row>
    <row r="539" spans="1:46" x14ac:dyDescent="0.25">
      <c r="A539" s="161"/>
      <c r="B539" s="161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  <c r="Y539" s="161"/>
      <c r="Z539" s="161"/>
      <c r="AA539" s="161"/>
      <c r="AB539" s="161"/>
      <c r="AC539" s="161"/>
      <c r="AD539" s="161"/>
      <c r="AE539" s="161"/>
      <c r="AF539" s="161"/>
      <c r="AG539" s="161"/>
      <c r="AH539" s="161"/>
      <c r="AI539" s="161"/>
      <c r="AJ539" s="161"/>
      <c r="AK539" s="161"/>
      <c r="AL539" s="161"/>
      <c r="AM539" s="161"/>
      <c r="AN539" s="161"/>
      <c r="AO539" s="161"/>
      <c r="AP539" s="161"/>
      <c r="AQ539" s="161"/>
      <c r="AR539" s="161"/>
      <c r="AS539" s="161"/>
      <c r="AT539" s="161"/>
    </row>
    <row r="540" spans="1:46" x14ac:dyDescent="0.25">
      <c r="A540" s="161"/>
      <c r="B540" s="161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  <c r="V540" s="161"/>
      <c r="W540" s="161"/>
      <c r="X540" s="161"/>
      <c r="Y540" s="161"/>
      <c r="Z540" s="161"/>
      <c r="AA540" s="161"/>
      <c r="AB540" s="161"/>
      <c r="AC540" s="161"/>
      <c r="AD540" s="161"/>
      <c r="AE540" s="161"/>
      <c r="AF540" s="161"/>
      <c r="AG540" s="161"/>
      <c r="AH540" s="161"/>
      <c r="AI540" s="161"/>
      <c r="AJ540" s="161"/>
      <c r="AK540" s="161"/>
      <c r="AL540" s="161"/>
      <c r="AM540" s="161"/>
      <c r="AN540" s="161"/>
      <c r="AO540" s="161"/>
      <c r="AP540" s="161"/>
      <c r="AQ540" s="161"/>
      <c r="AR540" s="161"/>
      <c r="AS540" s="161"/>
      <c r="AT540" s="161"/>
    </row>
    <row r="541" spans="1:46" x14ac:dyDescent="0.25">
      <c r="A541" s="161"/>
      <c r="B541" s="161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  <c r="V541" s="161"/>
      <c r="W541" s="161"/>
      <c r="X541" s="161"/>
      <c r="Y541" s="161"/>
      <c r="Z541" s="161"/>
      <c r="AA541" s="161"/>
      <c r="AB541" s="161"/>
      <c r="AC541" s="161"/>
      <c r="AD541" s="161"/>
      <c r="AE541" s="161"/>
      <c r="AF541" s="161"/>
      <c r="AG541" s="161"/>
      <c r="AH541" s="161"/>
      <c r="AI541" s="161"/>
      <c r="AJ541" s="161"/>
      <c r="AK541" s="161"/>
      <c r="AL541" s="161"/>
      <c r="AM541" s="161"/>
      <c r="AN541" s="161"/>
      <c r="AO541" s="161"/>
      <c r="AP541" s="161"/>
      <c r="AQ541" s="161"/>
      <c r="AR541" s="161"/>
      <c r="AS541" s="161"/>
      <c r="AT541" s="161"/>
    </row>
    <row r="542" spans="1:46" x14ac:dyDescent="0.25">
      <c r="A542" s="161"/>
      <c r="B542" s="161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  <c r="V542" s="161"/>
      <c r="W542" s="161"/>
      <c r="X542" s="161"/>
      <c r="Y542" s="161"/>
      <c r="Z542" s="161"/>
      <c r="AA542" s="161"/>
      <c r="AB542" s="161"/>
      <c r="AC542" s="161"/>
      <c r="AD542" s="161"/>
      <c r="AE542" s="161"/>
      <c r="AF542" s="161"/>
      <c r="AG542" s="161"/>
      <c r="AH542" s="161"/>
      <c r="AI542" s="161"/>
      <c r="AJ542" s="161"/>
      <c r="AK542" s="161"/>
      <c r="AL542" s="161"/>
      <c r="AM542" s="161"/>
      <c r="AN542" s="161"/>
      <c r="AO542" s="161"/>
      <c r="AP542" s="161"/>
      <c r="AQ542" s="161"/>
      <c r="AR542" s="161"/>
      <c r="AS542" s="161"/>
      <c r="AT542" s="161"/>
    </row>
    <row r="543" spans="1:46" x14ac:dyDescent="0.25">
      <c r="A543" s="161"/>
      <c r="B543" s="161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  <c r="V543" s="161"/>
      <c r="W543" s="161"/>
      <c r="X543" s="161"/>
      <c r="Y543" s="161"/>
      <c r="Z543" s="161"/>
      <c r="AA543" s="161"/>
      <c r="AB543" s="161"/>
      <c r="AC543" s="161"/>
      <c r="AD543" s="161"/>
      <c r="AE543" s="161"/>
      <c r="AF543" s="161"/>
      <c r="AG543" s="161"/>
      <c r="AH543" s="161"/>
      <c r="AI543" s="161"/>
      <c r="AJ543" s="161"/>
      <c r="AK543" s="161"/>
      <c r="AL543" s="161"/>
      <c r="AM543" s="161"/>
      <c r="AN543" s="161"/>
      <c r="AO543" s="161"/>
      <c r="AP543" s="161"/>
      <c r="AQ543" s="161"/>
      <c r="AR543" s="161"/>
      <c r="AS543" s="161"/>
      <c r="AT543" s="161"/>
    </row>
    <row r="544" spans="1:46" x14ac:dyDescent="0.25">
      <c r="A544" s="161"/>
      <c r="B544" s="161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  <c r="Y544" s="161"/>
      <c r="Z544" s="161"/>
      <c r="AA544" s="161"/>
      <c r="AB544" s="161"/>
      <c r="AC544" s="161"/>
      <c r="AD544" s="161"/>
      <c r="AE544" s="161"/>
      <c r="AF544" s="161"/>
      <c r="AG544" s="161"/>
      <c r="AH544" s="161"/>
      <c r="AI544" s="161"/>
      <c r="AJ544" s="161"/>
      <c r="AK544" s="161"/>
      <c r="AL544" s="161"/>
      <c r="AM544" s="161"/>
      <c r="AN544" s="161"/>
      <c r="AO544" s="161"/>
      <c r="AP544" s="161"/>
      <c r="AQ544" s="161"/>
      <c r="AR544" s="161"/>
      <c r="AS544" s="161"/>
      <c r="AT544" s="161"/>
    </row>
    <row r="545" spans="1:46" x14ac:dyDescent="0.25">
      <c r="A545" s="161"/>
      <c r="B545" s="161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  <c r="V545" s="161"/>
      <c r="W545" s="161"/>
      <c r="X545" s="161"/>
      <c r="Y545" s="161"/>
      <c r="Z545" s="161"/>
      <c r="AA545" s="161"/>
      <c r="AB545" s="161"/>
      <c r="AC545" s="161"/>
      <c r="AD545" s="161"/>
      <c r="AE545" s="161"/>
      <c r="AF545" s="161"/>
      <c r="AG545" s="161"/>
      <c r="AH545" s="161"/>
      <c r="AI545" s="161"/>
      <c r="AJ545" s="161"/>
      <c r="AK545" s="161"/>
      <c r="AL545" s="161"/>
      <c r="AM545" s="161"/>
      <c r="AN545" s="161"/>
      <c r="AO545" s="161"/>
      <c r="AP545" s="161"/>
      <c r="AQ545" s="161"/>
      <c r="AR545" s="161"/>
      <c r="AS545" s="161"/>
      <c r="AT545" s="161"/>
    </row>
    <row r="546" spans="1:46" x14ac:dyDescent="0.25">
      <c r="A546" s="161"/>
      <c r="B546" s="161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  <c r="Y546" s="161"/>
      <c r="Z546" s="161"/>
      <c r="AA546" s="161"/>
      <c r="AB546" s="161"/>
      <c r="AC546" s="161"/>
      <c r="AD546" s="161"/>
      <c r="AE546" s="161"/>
      <c r="AF546" s="161"/>
      <c r="AG546" s="161"/>
      <c r="AH546" s="161"/>
      <c r="AI546" s="161"/>
      <c r="AJ546" s="161"/>
      <c r="AK546" s="161"/>
      <c r="AL546" s="161"/>
      <c r="AM546" s="161"/>
      <c r="AN546" s="161"/>
      <c r="AO546" s="161"/>
      <c r="AP546" s="161"/>
      <c r="AQ546" s="161"/>
      <c r="AR546" s="161"/>
      <c r="AS546" s="161"/>
      <c r="AT546" s="161"/>
    </row>
    <row r="547" spans="1:46" x14ac:dyDescent="0.25">
      <c r="A547" s="161"/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  <c r="Y547" s="161"/>
      <c r="Z547" s="161"/>
      <c r="AA547" s="161"/>
      <c r="AB547" s="161"/>
      <c r="AC547" s="161"/>
      <c r="AD547" s="161"/>
      <c r="AE547" s="161"/>
      <c r="AF547" s="161"/>
      <c r="AG547" s="161"/>
      <c r="AH547" s="161"/>
      <c r="AI547" s="161"/>
      <c r="AJ547" s="161"/>
      <c r="AK547" s="161"/>
      <c r="AL547" s="161"/>
      <c r="AM547" s="161"/>
      <c r="AN547" s="161"/>
      <c r="AO547" s="161"/>
      <c r="AP547" s="161"/>
      <c r="AQ547" s="161"/>
      <c r="AR547" s="161"/>
      <c r="AS547" s="161"/>
      <c r="AT547" s="161"/>
    </row>
    <row r="548" spans="1:46" x14ac:dyDescent="0.25">
      <c r="A548" s="161"/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  <c r="AA548" s="161"/>
      <c r="AB548" s="161"/>
      <c r="AC548" s="161"/>
      <c r="AD548" s="161"/>
      <c r="AE548" s="161"/>
      <c r="AF548" s="161"/>
      <c r="AG548" s="161"/>
      <c r="AH548" s="161"/>
      <c r="AI548" s="161"/>
      <c r="AJ548" s="161"/>
      <c r="AK548" s="161"/>
      <c r="AL548" s="161"/>
      <c r="AM548" s="161"/>
      <c r="AN548" s="161"/>
      <c r="AO548" s="161"/>
      <c r="AP548" s="161"/>
      <c r="AQ548" s="161"/>
      <c r="AR548" s="161"/>
      <c r="AS548" s="161"/>
      <c r="AT548" s="161"/>
    </row>
    <row r="549" spans="1:46" x14ac:dyDescent="0.25">
      <c r="A549" s="161"/>
      <c r="B549" s="161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  <c r="Y549" s="161"/>
      <c r="Z549" s="161"/>
      <c r="AA549" s="161"/>
      <c r="AB549" s="161"/>
      <c r="AC549" s="161"/>
      <c r="AD549" s="161"/>
      <c r="AE549" s="161"/>
      <c r="AF549" s="161"/>
      <c r="AG549" s="161"/>
      <c r="AH549" s="161"/>
      <c r="AI549" s="161"/>
      <c r="AJ549" s="161"/>
      <c r="AK549" s="161"/>
      <c r="AL549" s="161"/>
      <c r="AM549" s="161"/>
      <c r="AN549" s="161"/>
      <c r="AO549" s="161"/>
      <c r="AP549" s="161"/>
      <c r="AQ549" s="161"/>
      <c r="AR549" s="161"/>
      <c r="AS549" s="161"/>
      <c r="AT549" s="161"/>
    </row>
    <row r="550" spans="1:46" x14ac:dyDescent="0.25">
      <c r="A550" s="161"/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  <c r="AA550" s="161"/>
      <c r="AB550" s="161"/>
      <c r="AC550" s="161"/>
      <c r="AD550" s="161"/>
      <c r="AE550" s="161"/>
      <c r="AF550" s="161"/>
      <c r="AG550" s="161"/>
      <c r="AH550" s="161"/>
      <c r="AI550" s="161"/>
      <c r="AJ550" s="161"/>
      <c r="AK550" s="161"/>
      <c r="AL550" s="161"/>
      <c r="AM550" s="161"/>
      <c r="AN550" s="161"/>
      <c r="AO550" s="161"/>
      <c r="AP550" s="161"/>
      <c r="AQ550" s="161"/>
      <c r="AR550" s="161"/>
      <c r="AS550" s="161"/>
      <c r="AT550" s="161"/>
    </row>
    <row r="551" spans="1:46" x14ac:dyDescent="0.25">
      <c r="A551" s="161"/>
      <c r="B551" s="161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  <c r="AA551" s="161"/>
      <c r="AB551" s="161"/>
      <c r="AC551" s="161"/>
      <c r="AD551" s="161"/>
      <c r="AE551" s="161"/>
      <c r="AF551" s="161"/>
      <c r="AG551" s="161"/>
      <c r="AH551" s="161"/>
      <c r="AI551" s="161"/>
      <c r="AJ551" s="161"/>
      <c r="AK551" s="161"/>
      <c r="AL551" s="161"/>
      <c r="AM551" s="161"/>
      <c r="AN551" s="161"/>
      <c r="AO551" s="161"/>
      <c r="AP551" s="161"/>
      <c r="AQ551" s="161"/>
      <c r="AR551" s="161"/>
      <c r="AS551" s="161"/>
      <c r="AT551" s="161"/>
    </row>
    <row r="552" spans="1:46" x14ac:dyDescent="0.25">
      <c r="A552" s="161"/>
      <c r="B552" s="161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</row>
    <row r="553" spans="1:46" x14ac:dyDescent="0.25">
      <c r="A553" s="161"/>
      <c r="B553" s="161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</row>
    <row r="554" spans="1:46" x14ac:dyDescent="0.25">
      <c r="A554" s="161"/>
      <c r="B554" s="161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</row>
    <row r="555" spans="1:46" x14ac:dyDescent="0.25">
      <c r="A555" s="161"/>
      <c r="B555" s="161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</row>
    <row r="556" spans="1:46" x14ac:dyDescent="0.25">
      <c r="A556" s="161"/>
      <c r="B556" s="161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</row>
    <row r="557" spans="1:46" x14ac:dyDescent="0.25">
      <c r="A557" s="161"/>
      <c r="B557" s="161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</row>
    <row r="558" spans="1:46" x14ac:dyDescent="0.25">
      <c r="A558" s="161"/>
      <c r="B558" s="161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</row>
    <row r="559" spans="1:46" x14ac:dyDescent="0.25">
      <c r="A559" s="161"/>
      <c r="B559" s="161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</row>
    <row r="560" spans="1:46" x14ac:dyDescent="0.25">
      <c r="A560" s="161"/>
      <c r="B560" s="161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</row>
    <row r="561" spans="1:13" x14ac:dyDescent="0.25">
      <c r="A561" s="161"/>
      <c r="B561" s="161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</row>
    <row r="562" spans="1:13" x14ac:dyDescent="0.25">
      <c r="A562" s="161"/>
      <c r="B562" s="161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</row>
    <row r="563" spans="1:13" x14ac:dyDescent="0.25">
      <c r="A563" s="161"/>
      <c r="B563" s="161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</row>
    <row r="564" spans="1:13" x14ac:dyDescent="0.25">
      <c r="A564" s="161"/>
      <c r="B564" s="161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</row>
    <row r="565" spans="1:13" x14ac:dyDescent="0.25">
      <c r="A565" s="161"/>
      <c r="B565" s="161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</row>
    <row r="566" spans="1:13" x14ac:dyDescent="0.25">
      <c r="A566" s="161"/>
      <c r="B566" s="161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</row>
    <row r="567" spans="1:13" x14ac:dyDescent="0.25">
      <c r="A567" s="161"/>
      <c r="B567" s="161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</row>
    <row r="568" spans="1:13" x14ac:dyDescent="0.25">
      <c r="A568" s="161"/>
      <c r="B568" s="161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</row>
    <row r="569" spans="1:13" x14ac:dyDescent="0.25">
      <c r="A569" s="161"/>
      <c r="B569" s="161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</row>
    <row r="570" spans="1:13" x14ac:dyDescent="0.25">
      <c r="A570" s="161"/>
      <c r="B570" s="161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</row>
    <row r="571" spans="1:13" x14ac:dyDescent="0.25">
      <c r="A571" s="161"/>
      <c r="B571" s="161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</row>
    <row r="572" spans="1:13" x14ac:dyDescent="0.25">
      <c r="A572" s="161"/>
      <c r="B572" s="161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</row>
    <row r="573" spans="1:13" x14ac:dyDescent="0.25">
      <c r="A573" s="161"/>
      <c r="B573" s="161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</row>
    <row r="574" spans="1:13" x14ac:dyDescent="0.25">
      <c r="A574" s="161"/>
      <c r="B574" s="161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</row>
    <row r="575" spans="1:13" x14ac:dyDescent="0.25">
      <c r="A575" s="161"/>
      <c r="B575" s="161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</row>
    <row r="576" spans="1:13" x14ac:dyDescent="0.25">
      <c r="A576" s="161"/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</row>
    <row r="577" spans="1:13" x14ac:dyDescent="0.25">
      <c r="A577" s="161"/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</row>
    <row r="578" spans="1:13" x14ac:dyDescent="0.25">
      <c r="A578" s="161"/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</row>
    <row r="579" spans="1:13" x14ac:dyDescent="0.25">
      <c r="A579" s="161"/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</row>
    <row r="580" spans="1:13" x14ac:dyDescent="0.25">
      <c r="A580" s="161"/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</row>
    <row r="581" spans="1:13" x14ac:dyDescent="0.25">
      <c r="A581" s="161"/>
      <c r="B581" s="161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</row>
    <row r="582" spans="1:13" x14ac:dyDescent="0.25">
      <c r="A582" s="161"/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</row>
    <row r="583" spans="1:13" x14ac:dyDescent="0.25">
      <c r="A583" s="161"/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</row>
    <row r="584" spans="1:13" x14ac:dyDescent="0.25">
      <c r="A584" s="161"/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</row>
    <row r="585" spans="1:13" x14ac:dyDescent="0.25">
      <c r="A585" s="161"/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</row>
    <row r="586" spans="1:13" x14ac:dyDescent="0.25">
      <c r="A586" s="161"/>
      <c r="B586" s="161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</row>
    <row r="587" spans="1:13" x14ac:dyDescent="0.25">
      <c r="A587" s="161"/>
      <c r="B587" s="161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</row>
    <row r="588" spans="1:13" x14ac:dyDescent="0.25">
      <c r="A588" s="161"/>
      <c r="B588" s="161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</row>
    <row r="589" spans="1:13" x14ac:dyDescent="0.25">
      <c r="A589" s="161"/>
      <c r="B589" s="161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</row>
    <row r="590" spans="1:13" x14ac:dyDescent="0.25">
      <c r="A590" s="161"/>
      <c r="B590" s="161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</row>
    <row r="591" spans="1:13" x14ac:dyDescent="0.25">
      <c r="A591" s="161"/>
      <c r="B591" s="161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</row>
    <row r="592" spans="1:13" x14ac:dyDescent="0.25">
      <c r="A592" s="161"/>
      <c r="B592" s="161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</row>
    <row r="593" spans="1:13" x14ac:dyDescent="0.25">
      <c r="A593" s="161"/>
      <c r="B593" s="161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</row>
    <row r="594" spans="1:13" x14ac:dyDescent="0.25">
      <c r="A594" s="161"/>
      <c r="B594" s="161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</row>
    <row r="595" spans="1:13" x14ac:dyDescent="0.25">
      <c r="A595" s="161"/>
      <c r="B595" s="161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</row>
    <row r="596" spans="1:13" x14ac:dyDescent="0.25">
      <c r="A596" s="161"/>
      <c r="B596" s="161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</row>
    <row r="597" spans="1:13" x14ac:dyDescent="0.25">
      <c r="A597" s="161"/>
      <c r="B597" s="161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</row>
    <row r="598" spans="1:13" x14ac:dyDescent="0.25">
      <c r="A598" s="161"/>
      <c r="B598" s="161"/>
      <c r="C598" s="161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</row>
    <row r="599" spans="1:13" x14ac:dyDescent="0.25">
      <c r="A599" s="161"/>
      <c r="B599" s="161"/>
      <c r="C599" s="161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</row>
    <row r="600" spans="1:13" x14ac:dyDescent="0.25">
      <c r="A600" s="161"/>
      <c r="B600" s="161"/>
      <c r="C600" s="161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</row>
    <row r="601" spans="1:13" x14ac:dyDescent="0.25">
      <c r="A601" s="161"/>
      <c r="B601" s="161"/>
      <c r="C601" s="161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</row>
    <row r="602" spans="1:13" x14ac:dyDescent="0.25">
      <c r="A602" s="161"/>
      <c r="B602" s="161"/>
      <c r="C602" s="161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</row>
    <row r="603" spans="1:13" x14ac:dyDescent="0.25">
      <c r="A603" s="161"/>
      <c r="B603" s="161"/>
      <c r="C603" s="161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</row>
    <row r="604" spans="1:13" x14ac:dyDescent="0.25">
      <c r="A604" s="161"/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</row>
    <row r="605" spans="1:13" x14ac:dyDescent="0.25">
      <c r="A605" s="161"/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</row>
    <row r="606" spans="1:13" x14ac:dyDescent="0.25">
      <c r="A606" s="161"/>
      <c r="B606" s="161"/>
      <c r="C606" s="161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</row>
    <row r="607" spans="1:13" x14ac:dyDescent="0.25">
      <c r="A607" s="161"/>
      <c r="B607" s="161"/>
      <c r="C607" s="161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</row>
    <row r="608" spans="1:13" x14ac:dyDescent="0.25">
      <c r="A608" s="161"/>
      <c r="B608" s="161"/>
      <c r="C608" s="161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</row>
    <row r="609" spans="1:13" x14ac:dyDescent="0.25">
      <c r="A609" s="161"/>
      <c r="B609" s="161"/>
      <c r="C609" s="161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</row>
    <row r="610" spans="1:13" x14ac:dyDescent="0.25">
      <c r="A610" s="161"/>
      <c r="B610" s="161"/>
      <c r="C610" s="161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</row>
    <row r="611" spans="1:13" x14ac:dyDescent="0.25">
      <c r="A611" s="161"/>
      <c r="B611" s="161"/>
      <c r="C611" s="161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</row>
    <row r="612" spans="1:13" x14ac:dyDescent="0.25">
      <c r="A612" s="161"/>
      <c r="B612" s="161"/>
      <c r="C612" s="161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</row>
    <row r="613" spans="1:13" x14ac:dyDescent="0.25">
      <c r="A613" s="161"/>
      <c r="B613" s="161"/>
      <c r="C613" s="161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</row>
    <row r="614" spans="1:13" x14ac:dyDescent="0.25">
      <c r="A614" s="161"/>
      <c r="B614" s="161"/>
      <c r="C614" s="161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</row>
    <row r="615" spans="1:13" x14ac:dyDescent="0.25">
      <c r="A615" s="161"/>
      <c r="B615" s="161"/>
      <c r="C615" s="161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</row>
    <row r="616" spans="1:13" x14ac:dyDescent="0.25">
      <c r="A616" s="161"/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</row>
    <row r="617" spans="1:13" x14ac:dyDescent="0.25">
      <c r="A617" s="161"/>
      <c r="B617" s="161"/>
      <c r="C617" s="161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</row>
    <row r="618" spans="1:13" x14ac:dyDescent="0.25">
      <c r="A618" s="161"/>
      <c r="B618" s="161"/>
      <c r="C618" s="161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</row>
    <row r="619" spans="1:13" x14ac:dyDescent="0.25">
      <c r="A619" s="16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</row>
    <row r="620" spans="1:13" x14ac:dyDescent="0.25">
      <c r="A620" s="161"/>
      <c r="B620" s="161"/>
      <c r="C620" s="161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</row>
    <row r="621" spans="1:13" x14ac:dyDescent="0.25">
      <c r="A621" s="161"/>
      <c r="B621" s="161"/>
      <c r="C621" s="161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</row>
    <row r="622" spans="1:13" x14ac:dyDescent="0.25">
      <c r="A622" s="161"/>
      <c r="B622" s="161"/>
      <c r="C622" s="161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</row>
    <row r="623" spans="1:13" x14ac:dyDescent="0.25">
      <c r="A623" s="161"/>
      <c r="B623" s="161"/>
      <c r="C623" s="161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</row>
    <row r="624" spans="1:13" x14ac:dyDescent="0.25">
      <c r="A624" s="161"/>
      <c r="B624" s="161"/>
      <c r="C624" s="161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</row>
    <row r="625" spans="1:13" x14ac:dyDescent="0.25">
      <c r="A625" s="161"/>
      <c r="B625" s="161"/>
      <c r="C625" s="161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</row>
    <row r="626" spans="1:13" x14ac:dyDescent="0.25">
      <c r="A626" s="161"/>
      <c r="B626" s="161"/>
      <c r="C626" s="161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</row>
    <row r="627" spans="1:13" x14ac:dyDescent="0.25">
      <c r="A627" s="161"/>
      <c r="B627" s="161"/>
      <c r="C627" s="161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</row>
    <row r="628" spans="1:13" x14ac:dyDescent="0.25">
      <c r="A628" s="161"/>
      <c r="B628" s="161"/>
      <c r="C628" s="161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</row>
    <row r="629" spans="1:13" x14ac:dyDescent="0.25">
      <c r="A629" s="161"/>
      <c r="B629" s="161"/>
      <c r="C629" s="161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</row>
    <row r="630" spans="1:13" x14ac:dyDescent="0.25">
      <c r="A630" s="161"/>
      <c r="B630" s="161"/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</row>
    <row r="631" spans="1:13" x14ac:dyDescent="0.25">
      <c r="A631" s="161"/>
      <c r="B631" s="161"/>
      <c r="C631" s="161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</row>
    <row r="632" spans="1:13" x14ac:dyDescent="0.25">
      <c r="A632" s="161"/>
      <c r="B632" s="161"/>
      <c r="C632" s="161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</row>
    <row r="633" spans="1:13" x14ac:dyDescent="0.25">
      <c r="A633" s="161"/>
      <c r="B633" s="161"/>
      <c r="C633" s="161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</row>
    <row r="634" spans="1:13" x14ac:dyDescent="0.25">
      <c r="A634" s="161"/>
      <c r="B634" s="161"/>
      <c r="C634" s="161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</row>
    <row r="635" spans="1:13" x14ac:dyDescent="0.25">
      <c r="A635" s="161"/>
      <c r="B635" s="161"/>
      <c r="C635" s="161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</row>
    <row r="636" spans="1:13" x14ac:dyDescent="0.25">
      <c r="A636" s="161"/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</row>
    <row r="637" spans="1:13" x14ac:dyDescent="0.25">
      <c r="A637" s="161"/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</row>
    <row r="638" spans="1:13" x14ac:dyDescent="0.25">
      <c r="A638" s="161"/>
      <c r="B638" s="161"/>
      <c r="C638" s="161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</row>
    <row r="639" spans="1:13" x14ac:dyDescent="0.25">
      <c r="A639" s="161"/>
      <c r="B639" s="161"/>
      <c r="C639" s="161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</row>
    <row r="640" spans="1:13" x14ac:dyDescent="0.25">
      <c r="A640" s="161"/>
      <c r="B640" s="161"/>
      <c r="C640" s="161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</row>
    <row r="641" spans="1:13" x14ac:dyDescent="0.25">
      <c r="A641" s="161"/>
      <c r="B641" s="161"/>
      <c r="C641" s="161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</row>
    <row r="642" spans="1:13" x14ac:dyDescent="0.25">
      <c r="A642" s="161"/>
      <c r="B642" s="161"/>
      <c r="C642" s="161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</row>
    <row r="643" spans="1:13" x14ac:dyDescent="0.25">
      <c r="A643" s="161"/>
      <c r="B643" s="161"/>
      <c r="C643" s="161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</row>
    <row r="644" spans="1:13" x14ac:dyDescent="0.25">
      <c r="A644" s="161"/>
      <c r="B644" s="161"/>
      <c r="C644" s="161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</row>
    <row r="645" spans="1:13" x14ac:dyDescent="0.25">
      <c r="A645" s="161"/>
      <c r="B645" s="161"/>
      <c r="C645" s="161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</row>
    <row r="646" spans="1:13" x14ac:dyDescent="0.25">
      <c r="A646" s="161"/>
      <c r="B646" s="161"/>
      <c r="C646" s="161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</row>
    <row r="647" spans="1:13" x14ac:dyDescent="0.25">
      <c r="A647" s="161"/>
      <c r="B647" s="161"/>
      <c r="C647" s="161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</row>
    <row r="648" spans="1:13" x14ac:dyDescent="0.25">
      <c r="A648" s="161"/>
      <c r="B648" s="161"/>
      <c r="C648" s="161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</row>
    <row r="649" spans="1:13" x14ac:dyDescent="0.25">
      <c r="A649" s="161"/>
      <c r="B649" s="161"/>
      <c r="C649" s="161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</row>
    <row r="650" spans="1:13" x14ac:dyDescent="0.25">
      <c r="A650" s="161"/>
      <c r="B650" s="161"/>
      <c r="C650" s="161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</row>
    <row r="651" spans="1:13" x14ac:dyDescent="0.25">
      <c r="A651" s="161"/>
      <c r="B651" s="161"/>
      <c r="C651" s="161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</row>
    <row r="652" spans="1:13" x14ac:dyDescent="0.25">
      <c r="A652" s="161"/>
      <c r="B652" s="161"/>
      <c r="C652" s="161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</row>
    <row r="653" spans="1:13" x14ac:dyDescent="0.25">
      <c r="A653" s="161"/>
      <c r="B653" s="161"/>
      <c r="C653" s="161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</row>
    <row r="654" spans="1:13" x14ac:dyDescent="0.25">
      <c r="A654" s="161"/>
      <c r="B654" s="161"/>
      <c r="C654" s="161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</row>
    <row r="655" spans="1:13" x14ac:dyDescent="0.25">
      <c r="A655" s="161"/>
      <c r="B655" s="161"/>
      <c r="C655" s="161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</row>
    <row r="656" spans="1:13" x14ac:dyDescent="0.25">
      <c r="A656" s="161"/>
      <c r="B656" s="161"/>
      <c r="C656" s="161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</row>
    <row r="657" spans="1:13" x14ac:dyDescent="0.25">
      <c r="A657" s="161"/>
      <c r="B657" s="161"/>
      <c r="C657" s="161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</row>
    <row r="658" spans="1:13" x14ac:dyDescent="0.25">
      <c r="A658" s="161"/>
      <c r="B658" s="161"/>
      <c r="C658" s="161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</row>
    <row r="659" spans="1:13" x14ac:dyDescent="0.25">
      <c r="A659" s="161"/>
      <c r="B659" s="161"/>
      <c r="C659" s="161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</row>
    <row r="660" spans="1:13" x14ac:dyDescent="0.25">
      <c r="A660" s="161"/>
      <c r="B660" s="161"/>
      <c r="C660" s="161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</row>
    <row r="661" spans="1:13" x14ac:dyDescent="0.25">
      <c r="A661" s="161"/>
      <c r="B661" s="161"/>
      <c r="C661" s="161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</row>
    <row r="662" spans="1:13" x14ac:dyDescent="0.25">
      <c r="A662" s="161"/>
      <c r="B662" s="161"/>
      <c r="C662" s="161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</row>
    <row r="663" spans="1:13" x14ac:dyDescent="0.25">
      <c r="A663" s="161"/>
      <c r="B663" s="161"/>
      <c r="C663" s="161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</row>
    <row r="664" spans="1:13" x14ac:dyDescent="0.25">
      <c r="A664" s="161"/>
      <c r="B664" s="161"/>
      <c r="C664" s="161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</row>
    <row r="665" spans="1:13" x14ac:dyDescent="0.25">
      <c r="A665" s="161"/>
      <c r="B665" s="161"/>
      <c r="C665" s="161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</row>
    <row r="666" spans="1:13" x14ac:dyDescent="0.25">
      <c r="A666" s="161"/>
      <c r="B666" s="161"/>
      <c r="C666" s="161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</row>
    <row r="667" spans="1:13" x14ac:dyDescent="0.25">
      <c r="A667" s="161"/>
      <c r="B667" s="161"/>
      <c r="C667" s="161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</row>
    <row r="668" spans="1:13" x14ac:dyDescent="0.25">
      <c r="A668" s="161"/>
      <c r="B668" s="161"/>
      <c r="C668" s="161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</row>
    <row r="669" spans="1:13" x14ac:dyDescent="0.25">
      <c r="A669" s="161"/>
      <c r="B669" s="161"/>
      <c r="C669" s="161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</row>
    <row r="670" spans="1:13" x14ac:dyDescent="0.25">
      <c r="A670" s="161"/>
      <c r="B670" s="161"/>
      <c r="C670" s="161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</row>
    <row r="671" spans="1:13" x14ac:dyDescent="0.25">
      <c r="A671" s="161"/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</row>
    <row r="672" spans="1:13" x14ac:dyDescent="0.25">
      <c r="A672" s="161"/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</row>
    <row r="673" spans="1:13" x14ac:dyDescent="0.25">
      <c r="A673" s="161"/>
      <c r="B673" s="161"/>
      <c r="C673" s="161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</row>
    <row r="674" spans="1:13" x14ac:dyDescent="0.25">
      <c r="A674" s="161"/>
      <c r="B674" s="161"/>
      <c r="C674" s="161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</row>
    <row r="675" spans="1:13" x14ac:dyDescent="0.25">
      <c r="A675" s="161"/>
      <c r="B675" s="161"/>
      <c r="C675" s="161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</row>
    <row r="676" spans="1:13" x14ac:dyDescent="0.25">
      <c r="A676" s="161"/>
      <c r="B676" s="161"/>
      <c r="C676" s="161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</row>
    <row r="677" spans="1:13" x14ac:dyDescent="0.25">
      <c r="A677" s="161"/>
      <c r="B677" s="161"/>
      <c r="C677" s="161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</row>
    <row r="678" spans="1:13" x14ac:dyDescent="0.25">
      <c r="A678" s="161"/>
      <c r="B678" s="161"/>
      <c r="C678" s="161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</row>
    <row r="679" spans="1:13" x14ac:dyDescent="0.25">
      <c r="A679" s="161"/>
      <c r="B679" s="161"/>
      <c r="C679" s="161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</row>
    <row r="680" spans="1:13" x14ac:dyDescent="0.25">
      <c r="A680" s="161"/>
      <c r="B680" s="161"/>
      <c r="C680" s="161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</row>
    <row r="681" spans="1:13" x14ac:dyDescent="0.25">
      <c r="A681" s="161"/>
      <c r="B681" s="161"/>
      <c r="C681" s="161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</row>
    <row r="682" spans="1:13" x14ac:dyDescent="0.25">
      <c r="A682" s="161"/>
      <c r="B682" s="161"/>
      <c r="C682" s="161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</row>
    <row r="683" spans="1:13" x14ac:dyDescent="0.25">
      <c r="A683" s="161"/>
      <c r="B683" s="161"/>
      <c r="C683" s="161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</row>
    <row r="684" spans="1:13" x14ac:dyDescent="0.25">
      <c r="A684" s="161"/>
      <c r="B684" s="161"/>
      <c r="C684" s="161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</row>
    <row r="685" spans="1:13" x14ac:dyDescent="0.25">
      <c r="A685" s="161"/>
      <c r="B685" s="161"/>
      <c r="C685" s="161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</row>
    <row r="686" spans="1:13" x14ac:dyDescent="0.25">
      <c r="A686" s="161"/>
      <c r="B686" s="161"/>
      <c r="C686" s="161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</row>
    <row r="687" spans="1:13" x14ac:dyDescent="0.25">
      <c r="A687" s="161"/>
      <c r="B687" s="161"/>
      <c r="C687" s="161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</row>
    <row r="688" spans="1:13" x14ac:dyDescent="0.25">
      <c r="A688" s="161"/>
      <c r="B688" s="161"/>
      <c r="C688" s="161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</row>
    <row r="689" spans="1:13" x14ac:dyDescent="0.25">
      <c r="A689" s="161"/>
      <c r="B689" s="161"/>
      <c r="C689" s="161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</row>
    <row r="690" spans="1:13" x14ac:dyDescent="0.25">
      <c r="A690" s="161"/>
      <c r="B690" s="161"/>
      <c r="C690" s="161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</row>
    <row r="691" spans="1:13" x14ac:dyDescent="0.25">
      <c r="A691" s="161"/>
      <c r="B691" s="161"/>
      <c r="C691" s="161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</row>
    <row r="692" spans="1:13" x14ac:dyDescent="0.25">
      <c r="A692" s="161"/>
      <c r="B692" s="161"/>
      <c r="C692" s="161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</row>
    <row r="693" spans="1:13" x14ac:dyDescent="0.25">
      <c r="A693" s="161"/>
      <c r="B693" s="161"/>
      <c r="C693" s="161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</row>
    <row r="694" spans="1:13" x14ac:dyDescent="0.25">
      <c r="A694" s="161"/>
      <c r="B694" s="161"/>
      <c r="C694" s="161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</row>
    <row r="695" spans="1:13" x14ac:dyDescent="0.25">
      <c r="A695" s="161"/>
      <c r="B695" s="161"/>
      <c r="C695" s="161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</row>
    <row r="696" spans="1:13" x14ac:dyDescent="0.25">
      <c r="A696" s="161"/>
      <c r="B696" s="161"/>
      <c r="C696" s="161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</row>
    <row r="697" spans="1:13" x14ac:dyDescent="0.25">
      <c r="A697" s="161"/>
      <c r="B697" s="161"/>
      <c r="C697" s="161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</row>
    <row r="698" spans="1:13" x14ac:dyDescent="0.25">
      <c r="A698" s="161"/>
      <c r="B698" s="161"/>
      <c r="C698" s="161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</row>
    <row r="699" spans="1:13" x14ac:dyDescent="0.25">
      <c r="A699" s="161"/>
      <c r="B699" s="161"/>
      <c r="C699" s="161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</row>
    <row r="700" spans="1:13" x14ac:dyDescent="0.25">
      <c r="A700" s="161"/>
      <c r="B700" s="161"/>
      <c r="C700" s="161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</row>
    <row r="701" spans="1:13" x14ac:dyDescent="0.25">
      <c r="A701" s="161"/>
      <c r="B701" s="161"/>
      <c r="C701" s="161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</row>
    <row r="702" spans="1:13" x14ac:dyDescent="0.25">
      <c r="A702" s="161"/>
      <c r="B702" s="161"/>
      <c r="C702" s="161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</row>
    <row r="703" spans="1:13" x14ac:dyDescent="0.25">
      <c r="A703" s="161"/>
      <c r="B703" s="161"/>
      <c r="C703" s="161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</row>
    <row r="704" spans="1:13" x14ac:dyDescent="0.25">
      <c r="A704" s="161"/>
      <c r="B704" s="161"/>
      <c r="C704" s="161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</row>
    <row r="705" spans="1:13" x14ac:dyDescent="0.25">
      <c r="A705" s="161"/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</row>
    <row r="706" spans="1:13" x14ac:dyDescent="0.25">
      <c r="A706" s="161"/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</row>
    <row r="707" spans="1:13" x14ac:dyDescent="0.25">
      <c r="A707" s="161"/>
      <c r="B707" s="161"/>
      <c r="C707" s="161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</row>
    <row r="708" spans="1:13" x14ac:dyDescent="0.25">
      <c r="A708" s="161"/>
      <c r="B708" s="161"/>
      <c r="C708" s="161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</row>
    <row r="709" spans="1:13" x14ac:dyDescent="0.25">
      <c r="A709" s="161"/>
      <c r="B709" s="161"/>
      <c r="C709" s="161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</row>
    <row r="710" spans="1:13" x14ac:dyDescent="0.25">
      <c r="A710" s="161"/>
      <c r="B710" s="161"/>
      <c r="C710" s="161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</row>
    <row r="711" spans="1:13" x14ac:dyDescent="0.25">
      <c r="A711" s="161"/>
      <c r="B711" s="161"/>
      <c r="C711" s="161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</row>
    <row r="712" spans="1:13" x14ac:dyDescent="0.25">
      <c r="A712" s="161"/>
      <c r="B712" s="161"/>
      <c r="C712" s="161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</row>
    <row r="713" spans="1:13" x14ac:dyDescent="0.25">
      <c r="A713" s="161"/>
      <c r="B713" s="161"/>
      <c r="C713" s="161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</row>
    <row r="714" spans="1:13" x14ac:dyDescent="0.25">
      <c r="A714" s="161"/>
      <c r="B714" s="161"/>
      <c r="C714" s="161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</row>
    <row r="715" spans="1:13" x14ac:dyDescent="0.25">
      <c r="A715" s="161"/>
      <c r="B715" s="161"/>
      <c r="C715" s="161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</row>
    <row r="716" spans="1:13" x14ac:dyDescent="0.25">
      <c r="A716" s="161"/>
      <c r="B716" s="161"/>
      <c r="C716" s="161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</row>
    <row r="717" spans="1:13" x14ac:dyDescent="0.25">
      <c r="A717" s="161"/>
      <c r="B717" s="161"/>
      <c r="C717" s="161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</row>
    <row r="718" spans="1:13" x14ac:dyDescent="0.25">
      <c r="A718" s="161"/>
      <c r="B718" s="161"/>
      <c r="C718" s="161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</row>
    <row r="719" spans="1:13" x14ac:dyDescent="0.25">
      <c r="A719" s="161"/>
      <c r="B719" s="161"/>
      <c r="C719" s="161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</row>
    <row r="720" spans="1:13" x14ac:dyDescent="0.25">
      <c r="A720" s="161"/>
      <c r="B720" s="161"/>
      <c r="C720" s="161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</row>
    <row r="721" spans="1:13" x14ac:dyDescent="0.25">
      <c r="A721" s="161"/>
      <c r="B721" s="161"/>
      <c r="C721" s="161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</row>
    <row r="722" spans="1:13" x14ac:dyDescent="0.25">
      <c r="A722" s="161"/>
      <c r="B722" s="161"/>
      <c r="C722" s="161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</row>
    <row r="723" spans="1:13" x14ac:dyDescent="0.25">
      <c r="A723" s="161"/>
      <c r="B723" s="161"/>
      <c r="C723" s="161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</row>
    <row r="724" spans="1:13" x14ac:dyDescent="0.25">
      <c r="A724" s="161"/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</row>
    <row r="725" spans="1:13" x14ac:dyDescent="0.25">
      <c r="A725" s="161"/>
      <c r="B725" s="161"/>
      <c r="C725" s="161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</row>
    <row r="726" spans="1:13" x14ac:dyDescent="0.25">
      <c r="A726" s="161"/>
      <c r="B726" s="161"/>
      <c r="C726" s="161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</row>
    <row r="727" spans="1:13" x14ac:dyDescent="0.25">
      <c r="A727" s="161"/>
      <c r="B727" s="161"/>
      <c r="C727" s="161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</row>
    <row r="728" spans="1:13" x14ac:dyDescent="0.25">
      <c r="A728" s="161"/>
      <c r="B728" s="161"/>
      <c r="C728" s="161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</row>
    <row r="729" spans="1:13" x14ac:dyDescent="0.25">
      <c r="A729" s="161"/>
      <c r="B729" s="161"/>
      <c r="C729" s="161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</row>
    <row r="730" spans="1:13" x14ac:dyDescent="0.25">
      <c r="A730" s="161"/>
      <c r="B730" s="161"/>
      <c r="C730" s="161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</row>
    <row r="731" spans="1:13" x14ac:dyDescent="0.25">
      <c r="A731" s="161"/>
      <c r="B731" s="161"/>
      <c r="C731" s="161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</row>
    <row r="732" spans="1:13" x14ac:dyDescent="0.25">
      <c r="A732" s="161"/>
      <c r="B732" s="161"/>
      <c r="C732" s="161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</row>
    <row r="733" spans="1:13" x14ac:dyDescent="0.25">
      <c r="A733" s="161"/>
      <c r="B733" s="161"/>
      <c r="C733" s="161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</row>
    <row r="734" spans="1:13" x14ac:dyDescent="0.25">
      <c r="A734" s="161"/>
      <c r="B734" s="161"/>
      <c r="C734" s="161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</row>
    <row r="735" spans="1:13" x14ac:dyDescent="0.25">
      <c r="A735" s="161"/>
      <c r="B735" s="161"/>
      <c r="C735" s="161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</row>
    <row r="736" spans="1:13" x14ac:dyDescent="0.25">
      <c r="A736" s="161"/>
      <c r="B736" s="161"/>
      <c r="C736" s="161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</row>
    <row r="737" spans="1:13" x14ac:dyDescent="0.25">
      <c r="A737" s="161"/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</row>
    <row r="738" spans="1:13" x14ac:dyDescent="0.25">
      <c r="A738" s="161"/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</row>
    <row r="739" spans="1:13" x14ac:dyDescent="0.25">
      <c r="A739" s="161"/>
      <c r="B739" s="161"/>
      <c r="C739" s="161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97"/>
  <sheetViews>
    <sheetView tabSelected="1" workbookViewId="0">
      <selection activeCell="B26" sqref="B26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87" x14ac:dyDescent="0.2">
      <c r="A1" s="359" t="s">
        <v>340</v>
      </c>
      <c r="B1" s="359"/>
      <c r="C1" s="359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  <c r="CA1" s="100"/>
      <c r="CB1" s="100"/>
      <c r="CC1" s="100"/>
      <c r="CD1" s="100"/>
      <c r="CE1" s="100"/>
      <c r="CF1" s="100"/>
      <c r="CG1" s="100"/>
      <c r="CH1" s="100"/>
      <c r="CI1" s="100"/>
    </row>
    <row r="2" spans="1:87" ht="15" customHeight="1" x14ac:dyDescent="0.2">
      <c r="A2" s="356" t="s">
        <v>106</v>
      </c>
      <c r="B2" s="356"/>
      <c r="C2" s="356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</row>
    <row r="3" spans="1:87" ht="30.75" customHeight="1" x14ac:dyDescent="0.2">
      <c r="A3" s="356" t="s">
        <v>347</v>
      </c>
      <c r="B3" s="356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  <c r="BW3" s="100"/>
      <c r="BX3" s="100"/>
      <c r="BY3" s="100"/>
      <c r="BZ3" s="100"/>
      <c r="CA3" s="100"/>
      <c r="CB3" s="100"/>
      <c r="CC3" s="100"/>
      <c r="CD3" s="100"/>
      <c r="CE3" s="100"/>
      <c r="CF3" s="100"/>
      <c r="CG3" s="100"/>
      <c r="CH3" s="100"/>
      <c r="CI3" s="100"/>
    </row>
    <row r="4" spans="1:87" x14ac:dyDescent="0.2">
      <c r="A4" s="355"/>
      <c r="B4" s="355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  <c r="BW4" s="100"/>
      <c r="BX4" s="100"/>
      <c r="BY4" s="100"/>
      <c r="BZ4" s="100"/>
      <c r="CA4" s="100"/>
      <c r="CB4" s="100"/>
      <c r="CC4" s="100"/>
      <c r="CD4" s="100"/>
      <c r="CE4" s="100"/>
      <c r="CF4" s="100"/>
      <c r="CG4" s="100"/>
      <c r="CH4" s="100"/>
      <c r="CI4" s="100"/>
    </row>
    <row r="5" spans="1:87" ht="16.5" thickBot="1" x14ac:dyDescent="0.3">
      <c r="A5" s="100"/>
      <c r="B5" s="101">
        <f>+'Part JULIO 2022'!J16</f>
        <v>36930291.75</v>
      </c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</row>
    <row r="6" spans="1:87" ht="26.25" thickBot="1" x14ac:dyDescent="0.25">
      <c r="A6" s="102" t="s">
        <v>3</v>
      </c>
      <c r="B6" s="102" t="s">
        <v>99</v>
      </c>
      <c r="C6" s="100"/>
      <c r="D6" s="100"/>
      <c r="E6" s="100"/>
      <c r="F6" s="103"/>
      <c r="G6" s="100"/>
      <c r="H6" s="103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</row>
    <row r="7" spans="1:87" x14ac:dyDescent="0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100"/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</row>
    <row r="8" spans="1:87" ht="13.5" thickBot="1" x14ac:dyDescent="0.25">
      <c r="A8" s="104" t="s">
        <v>108</v>
      </c>
      <c r="B8" s="100">
        <f>+B5*0.6</f>
        <v>22158175.050000001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0"/>
      <c r="BK8" s="100"/>
      <c r="BL8" s="100"/>
      <c r="BM8" s="100"/>
      <c r="BN8" s="100"/>
      <c r="BO8" s="100"/>
      <c r="BP8" s="100"/>
      <c r="BQ8" s="100"/>
      <c r="BR8" s="100"/>
      <c r="BS8" s="100"/>
      <c r="BT8" s="100"/>
      <c r="BU8" s="100"/>
      <c r="BV8" s="100"/>
      <c r="BW8" s="100"/>
      <c r="BX8" s="100"/>
      <c r="BY8" s="100"/>
      <c r="BZ8" s="100"/>
      <c r="CA8" s="100"/>
      <c r="CB8" s="100"/>
      <c r="CC8" s="100"/>
      <c r="CD8" s="100"/>
      <c r="CE8" s="100"/>
      <c r="CF8" s="100"/>
      <c r="CG8" s="100"/>
      <c r="CH8" s="100"/>
      <c r="CI8" s="100"/>
    </row>
    <row r="9" spans="1:87" ht="13.5" thickTop="1" x14ac:dyDescent="0.2">
      <c r="A9" s="105" t="s">
        <v>39</v>
      </c>
      <c r="B9" s="106">
        <f>+'CALCULOS ANUAL'!E8</f>
        <v>2229327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BW9" s="100"/>
      <c r="BX9" s="100"/>
      <c r="BY9" s="100"/>
      <c r="BZ9" s="100"/>
      <c r="CA9" s="100"/>
      <c r="CB9" s="100"/>
      <c r="CC9" s="100"/>
      <c r="CD9" s="100"/>
      <c r="CE9" s="100"/>
      <c r="CF9" s="100"/>
      <c r="CG9" s="100"/>
      <c r="CH9" s="100"/>
      <c r="CI9" s="100"/>
    </row>
    <row r="10" spans="1:87" x14ac:dyDescent="0.2">
      <c r="A10" s="107" t="s">
        <v>42</v>
      </c>
      <c r="B10" s="108">
        <f>+'CALCULOS ANUAL'!E9</f>
        <v>506731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BW10" s="100"/>
      <c r="BX10" s="100"/>
      <c r="BY10" s="100"/>
      <c r="BZ10" s="100"/>
      <c r="CA10" s="100"/>
      <c r="CB10" s="100"/>
      <c r="CC10" s="100"/>
      <c r="CD10" s="100"/>
      <c r="CE10" s="100"/>
      <c r="CF10" s="100"/>
      <c r="CG10" s="100"/>
      <c r="CH10" s="100"/>
      <c r="CI10" s="100"/>
    </row>
    <row r="11" spans="1:87" x14ac:dyDescent="0.2">
      <c r="A11" s="107" t="s">
        <v>51</v>
      </c>
      <c r="B11" s="108">
        <f>+'CALCULOS ANUAL'!E10</f>
        <v>1016199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BZ11" s="100"/>
      <c r="CA11" s="100"/>
      <c r="CB11" s="100"/>
      <c r="CC11" s="100"/>
      <c r="CD11" s="100"/>
      <c r="CE11" s="100"/>
      <c r="CF11" s="100"/>
      <c r="CG11" s="100"/>
      <c r="CH11" s="100"/>
      <c r="CI11" s="100"/>
    </row>
    <row r="12" spans="1:87" x14ac:dyDescent="0.2">
      <c r="A12" s="107" t="s">
        <v>53</v>
      </c>
      <c r="B12" s="108">
        <f>+'CALCULOS ANUAL'!E11</f>
        <v>1457409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BW12" s="100"/>
      <c r="BX12" s="100"/>
      <c r="BY12" s="100"/>
      <c r="BZ12" s="100"/>
      <c r="CA12" s="100"/>
      <c r="CB12" s="100"/>
      <c r="CC12" s="100"/>
      <c r="CD12" s="100"/>
      <c r="CE12" s="100"/>
      <c r="CF12" s="100"/>
      <c r="CG12" s="100"/>
      <c r="CH12" s="100"/>
      <c r="CI12" s="100"/>
    </row>
    <row r="13" spans="1:87" x14ac:dyDescent="0.2">
      <c r="A13" s="107" t="s">
        <v>58</v>
      </c>
      <c r="B13" s="108">
        <f>+'CALCULOS ANUAL'!E12</f>
        <v>1718602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</row>
    <row r="14" spans="1:87" x14ac:dyDescent="0.2">
      <c r="A14" s="107" t="s">
        <v>64</v>
      </c>
      <c r="B14" s="108">
        <f>+'CALCULOS ANUAL'!E13</f>
        <v>1251253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0"/>
      <c r="BK14" s="100"/>
      <c r="BL14" s="100"/>
      <c r="BM14" s="100"/>
      <c r="BN14" s="100"/>
      <c r="BO14" s="100"/>
      <c r="BP14" s="100"/>
      <c r="BQ14" s="100"/>
      <c r="BR14" s="100"/>
      <c r="BS14" s="100"/>
      <c r="BT14" s="100"/>
      <c r="BU14" s="100"/>
      <c r="BV14" s="100"/>
      <c r="BW14" s="100"/>
      <c r="BX14" s="100"/>
      <c r="BY14" s="100"/>
      <c r="BZ14" s="100"/>
      <c r="CA14" s="100"/>
      <c r="CB14" s="100"/>
      <c r="CC14" s="100"/>
      <c r="CD14" s="100"/>
      <c r="CE14" s="100"/>
      <c r="CF14" s="100"/>
      <c r="CG14" s="100"/>
      <c r="CH14" s="100"/>
      <c r="CI14" s="100"/>
    </row>
    <row r="15" spans="1:87" x14ac:dyDescent="0.2">
      <c r="A15" s="107" t="s">
        <v>72</v>
      </c>
      <c r="B15" s="108">
        <f>+'CALCULOS ANUAL'!E14</f>
        <v>7393285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</row>
    <row r="16" spans="1:87" x14ac:dyDescent="0.2">
      <c r="A16" s="107" t="s">
        <v>78</v>
      </c>
      <c r="B16" s="108">
        <f>+'CALCULOS ANUAL'!E15</f>
        <v>266656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0"/>
      <c r="BK16" s="100"/>
      <c r="BL16" s="100"/>
      <c r="BM16" s="100"/>
      <c r="BN16" s="100"/>
      <c r="BO16" s="100"/>
      <c r="BP16" s="100"/>
      <c r="BQ16" s="100"/>
      <c r="BR16" s="100"/>
      <c r="BS16" s="100"/>
      <c r="BT16" s="100"/>
      <c r="BU16" s="100"/>
      <c r="BV16" s="100"/>
      <c r="BW16" s="100"/>
      <c r="BX16" s="100"/>
      <c r="BY16" s="100"/>
      <c r="BZ16" s="100"/>
      <c r="CA16" s="100"/>
      <c r="CB16" s="100"/>
      <c r="CC16" s="100"/>
      <c r="CD16" s="100"/>
      <c r="CE16" s="100"/>
      <c r="CF16" s="100"/>
      <c r="CG16" s="100"/>
      <c r="CH16" s="100"/>
      <c r="CI16" s="100"/>
    </row>
    <row r="17" spans="1:87" x14ac:dyDescent="0.2">
      <c r="A17" s="107" t="s">
        <v>79</v>
      </c>
      <c r="B17" s="108">
        <f>+'CALCULOS ANUAL'!E16</f>
        <v>1757648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  <c r="BW17" s="100"/>
      <c r="BX17" s="100"/>
      <c r="BY17" s="100"/>
      <c r="BZ17" s="100"/>
      <c r="CA17" s="100"/>
      <c r="CB17" s="100"/>
      <c r="CC17" s="100"/>
      <c r="CD17" s="100"/>
      <c r="CE17" s="100"/>
      <c r="CF17" s="100"/>
      <c r="CG17" s="100"/>
      <c r="CH17" s="100"/>
      <c r="CI17" s="100"/>
    </row>
    <row r="18" spans="1:87" x14ac:dyDescent="0.2">
      <c r="A18" s="107" t="s">
        <v>80</v>
      </c>
      <c r="B18" s="108">
        <f>+'CALCULOS ANUAL'!E17</f>
        <v>3352555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</row>
    <row r="19" spans="1:87" x14ac:dyDescent="0.2">
      <c r="A19" s="107" t="s">
        <v>81</v>
      </c>
      <c r="B19" s="108">
        <f>+'CALCULOS ANUAL'!E18</f>
        <v>940841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</row>
    <row r="20" spans="1:87" x14ac:dyDescent="0.2">
      <c r="A20" s="107" t="s">
        <v>82</v>
      </c>
      <c r="B20" s="108">
        <f>+'CALCULOS ANUAL'!E19</f>
        <v>417094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  <c r="BW20" s="100"/>
      <c r="BX20" s="100"/>
      <c r="BY20" s="100"/>
      <c r="BZ20" s="100"/>
      <c r="CA20" s="100"/>
      <c r="CB20" s="100"/>
      <c r="CC20" s="100"/>
      <c r="CD20" s="100"/>
      <c r="CE20" s="100"/>
      <c r="CF20" s="100"/>
      <c r="CG20" s="100"/>
      <c r="CH20" s="100"/>
      <c r="CI20" s="100"/>
    </row>
    <row r="21" spans="1:87" ht="13.5" thickBot="1" x14ac:dyDescent="0.25">
      <c r="A21" s="109" t="s">
        <v>86</v>
      </c>
      <c r="B21" s="110">
        <f>SUM(B9:B20)</f>
        <v>22307600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  <c r="BW21" s="100"/>
      <c r="BX21" s="100"/>
      <c r="BY21" s="100"/>
      <c r="BZ21" s="100"/>
      <c r="CA21" s="100"/>
      <c r="CB21" s="100"/>
      <c r="CC21" s="100"/>
      <c r="CD21" s="100"/>
      <c r="CE21" s="100"/>
      <c r="CF21" s="100"/>
      <c r="CG21" s="100"/>
      <c r="CH21" s="100"/>
      <c r="CI21" s="100"/>
    </row>
    <row r="22" spans="1:87" ht="13.5" thickTop="1" x14ac:dyDescent="0.2">
      <c r="A22" s="111"/>
      <c r="B22" s="112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  <c r="BW22" s="100"/>
      <c r="BX22" s="100"/>
      <c r="BY22" s="100"/>
      <c r="BZ22" s="100"/>
      <c r="CA22" s="100"/>
      <c r="CB22" s="100"/>
      <c r="CC22" s="100"/>
      <c r="CD22" s="100"/>
      <c r="CE22" s="100"/>
      <c r="CF22" s="100"/>
      <c r="CG22" s="100"/>
      <c r="CH22" s="100"/>
      <c r="CI22" s="100"/>
    </row>
    <row r="23" spans="1:87" ht="13.5" thickBot="1" x14ac:dyDescent="0.25">
      <c r="A23" s="113" t="s">
        <v>107</v>
      </c>
      <c r="B23" s="114">
        <f>+B5*0.4</f>
        <v>14772116.700000001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  <c r="BW23" s="100"/>
      <c r="BX23" s="100"/>
      <c r="BY23" s="100"/>
      <c r="BZ23" s="100"/>
      <c r="CA23" s="100"/>
      <c r="CB23" s="100"/>
      <c r="CC23" s="100"/>
      <c r="CD23" s="100"/>
      <c r="CE23" s="100"/>
      <c r="CF23" s="100"/>
      <c r="CG23" s="100"/>
      <c r="CH23" s="100"/>
      <c r="CI23" s="100"/>
    </row>
    <row r="24" spans="1:87" ht="13.5" thickTop="1" x14ac:dyDescent="0.2">
      <c r="A24" s="105" t="s">
        <v>34</v>
      </c>
      <c r="B24" s="106">
        <f>+'CALCULOS ANUAL'!E23</f>
        <v>145369.52354865437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  <c r="BW24" s="100"/>
      <c r="BX24" s="100"/>
      <c r="BY24" s="100"/>
      <c r="BZ24" s="100"/>
      <c r="CA24" s="100"/>
      <c r="CB24" s="100"/>
      <c r="CC24" s="100"/>
      <c r="CD24" s="100"/>
      <c r="CE24" s="100"/>
      <c r="CF24" s="100"/>
      <c r="CG24" s="100"/>
      <c r="CH24" s="100"/>
      <c r="CI24" s="100"/>
    </row>
    <row r="25" spans="1:87" x14ac:dyDescent="0.2">
      <c r="A25" s="107" t="s">
        <v>35</v>
      </c>
      <c r="B25" s="108">
        <f>+'CALCULOS ANUAL'!E24</f>
        <v>241719.38991096185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  <c r="BW25" s="100"/>
      <c r="BX25" s="100"/>
      <c r="BY25" s="100"/>
      <c r="BZ25" s="100"/>
      <c r="CA25" s="100"/>
      <c r="CB25" s="100"/>
      <c r="CC25" s="100"/>
      <c r="CD25" s="100"/>
      <c r="CE25" s="100"/>
      <c r="CF25" s="100"/>
      <c r="CG25" s="100"/>
      <c r="CH25" s="100"/>
      <c r="CI25" s="100"/>
    </row>
    <row r="26" spans="1:87" x14ac:dyDescent="0.2">
      <c r="A26" s="107" t="s">
        <v>36</v>
      </c>
      <c r="B26" s="108">
        <f>+'CALCULOS ANUAL'!E25</f>
        <v>184149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  <c r="BW26" s="100"/>
      <c r="BX26" s="100"/>
      <c r="BY26" s="100"/>
      <c r="BZ26" s="100"/>
      <c r="CA26" s="100"/>
      <c r="CB26" s="100"/>
      <c r="CC26" s="100"/>
      <c r="CD26" s="100"/>
      <c r="CE26" s="100"/>
      <c r="CF26" s="100"/>
      <c r="CG26" s="100"/>
      <c r="CH26" s="100"/>
      <c r="CI26" s="100"/>
    </row>
    <row r="27" spans="1:87" x14ac:dyDescent="0.2">
      <c r="A27" s="107" t="s">
        <v>37</v>
      </c>
      <c r="B27" s="108">
        <f>+'CALCULOS ANUAL'!E26</f>
        <v>709853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  <c r="BW27" s="100"/>
      <c r="BX27" s="100"/>
      <c r="BY27" s="100"/>
      <c r="BZ27" s="100"/>
      <c r="CA27" s="100"/>
      <c r="CB27" s="100"/>
      <c r="CC27" s="100"/>
      <c r="CD27" s="100"/>
      <c r="CE27" s="100"/>
      <c r="CF27" s="100"/>
      <c r="CG27" s="100"/>
      <c r="CH27" s="100"/>
      <c r="CI27" s="100"/>
    </row>
    <row r="28" spans="1:87" x14ac:dyDescent="0.2">
      <c r="A28" s="107" t="s">
        <v>38</v>
      </c>
      <c r="B28" s="108">
        <f>+'CALCULOS ANUAL'!E27</f>
        <v>511469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  <c r="BW28" s="100"/>
      <c r="BX28" s="100"/>
      <c r="BY28" s="100"/>
      <c r="BZ28" s="100"/>
      <c r="CA28" s="100"/>
      <c r="CB28" s="100"/>
      <c r="CC28" s="100"/>
      <c r="CD28" s="100"/>
      <c r="CE28" s="100"/>
      <c r="CF28" s="100"/>
      <c r="CG28" s="100"/>
      <c r="CH28" s="100"/>
      <c r="CI28" s="100"/>
    </row>
    <row r="29" spans="1:87" x14ac:dyDescent="0.2">
      <c r="A29" s="107" t="s">
        <v>40</v>
      </c>
      <c r="B29" s="108">
        <f>+'CALCULOS ANUAL'!E28</f>
        <v>685389.59118695778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0"/>
      <c r="BK29" s="100"/>
      <c r="BL29" s="100"/>
      <c r="BM29" s="100"/>
      <c r="BN29" s="100"/>
      <c r="BO29" s="100"/>
      <c r="BP29" s="100"/>
      <c r="BQ29" s="100"/>
      <c r="BR29" s="100"/>
      <c r="BS29" s="100"/>
      <c r="BT29" s="100"/>
      <c r="BU29" s="100"/>
      <c r="BV29" s="100"/>
      <c r="BW29" s="100"/>
      <c r="BX29" s="100"/>
      <c r="BY29" s="100"/>
      <c r="BZ29" s="100"/>
      <c r="CA29" s="100"/>
      <c r="CB29" s="100"/>
      <c r="CC29" s="100"/>
      <c r="CD29" s="100"/>
      <c r="CE29" s="100"/>
      <c r="CF29" s="100"/>
      <c r="CG29" s="100"/>
      <c r="CH29" s="100"/>
      <c r="CI29" s="100"/>
    </row>
    <row r="30" spans="1:87" x14ac:dyDescent="0.2">
      <c r="A30" s="107" t="s">
        <v>41</v>
      </c>
      <c r="B30" s="108">
        <f>+'CALCULOS ANUAL'!E29</f>
        <v>247851.58996842895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0"/>
      <c r="BK30" s="100"/>
      <c r="BL30" s="100"/>
      <c r="BM30" s="100"/>
      <c r="BN30" s="100"/>
      <c r="BO30" s="100"/>
      <c r="BP30" s="100"/>
      <c r="BQ30" s="100"/>
      <c r="BR30" s="100"/>
      <c r="BS30" s="100"/>
      <c r="BT30" s="100"/>
      <c r="BU30" s="100"/>
      <c r="BV30" s="100"/>
      <c r="BW30" s="100"/>
      <c r="BX30" s="100"/>
      <c r="BY30" s="100"/>
      <c r="BZ30" s="100"/>
      <c r="CA30" s="100"/>
      <c r="CB30" s="100"/>
      <c r="CC30" s="100"/>
      <c r="CD30" s="100"/>
      <c r="CE30" s="100"/>
      <c r="CF30" s="100"/>
      <c r="CG30" s="100"/>
      <c r="CH30" s="100"/>
      <c r="CI30" s="100"/>
    </row>
    <row r="31" spans="1:87" x14ac:dyDescent="0.2">
      <c r="A31" s="107" t="s">
        <v>43</v>
      </c>
      <c r="B31" s="108">
        <f>+'CALCULOS ANUAL'!E30</f>
        <v>901209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0"/>
      <c r="BK31" s="100"/>
      <c r="BL31" s="100"/>
      <c r="BM31" s="100"/>
      <c r="BN31" s="100"/>
      <c r="BO31" s="100"/>
      <c r="BP31" s="100"/>
      <c r="BQ31" s="100"/>
      <c r="BR31" s="100"/>
      <c r="BS31" s="100"/>
      <c r="BT31" s="100"/>
      <c r="BU31" s="100"/>
      <c r="BV31" s="100"/>
      <c r="BW31" s="100"/>
      <c r="BX31" s="100"/>
      <c r="BY31" s="100"/>
      <c r="BZ31" s="100"/>
      <c r="CA31" s="100"/>
      <c r="CB31" s="100"/>
      <c r="CC31" s="100"/>
      <c r="CD31" s="100"/>
      <c r="CE31" s="100"/>
      <c r="CF31" s="100"/>
      <c r="CG31" s="100"/>
      <c r="CH31" s="100"/>
      <c r="CI31" s="100"/>
    </row>
    <row r="32" spans="1:87" x14ac:dyDescent="0.2">
      <c r="A32" s="107" t="s">
        <v>44</v>
      </c>
      <c r="B32" s="108">
        <f>+'CALCULOS ANUAL'!E31</f>
        <v>335263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0"/>
      <c r="BK32" s="100"/>
      <c r="BL32" s="100"/>
      <c r="BM32" s="100"/>
      <c r="BN32" s="100"/>
      <c r="BO32" s="100"/>
      <c r="BP32" s="100"/>
      <c r="BQ32" s="100"/>
      <c r="BR32" s="100"/>
      <c r="BS32" s="100"/>
      <c r="BT32" s="100"/>
      <c r="BU32" s="100"/>
      <c r="BV32" s="100"/>
      <c r="BW32" s="100"/>
      <c r="BX32" s="100"/>
      <c r="BY32" s="100"/>
      <c r="BZ32" s="100"/>
      <c r="CA32" s="100"/>
      <c r="CB32" s="100"/>
      <c r="CC32" s="100"/>
      <c r="CD32" s="100"/>
      <c r="CE32" s="100"/>
      <c r="CF32" s="100"/>
      <c r="CG32" s="100"/>
      <c r="CH32" s="100"/>
      <c r="CI32" s="100"/>
    </row>
    <row r="33" spans="1:87" x14ac:dyDescent="0.2">
      <c r="A33" s="107" t="s">
        <v>45</v>
      </c>
      <c r="B33" s="108">
        <f>+'CALCULOS ANUAL'!E32</f>
        <v>463594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0"/>
      <c r="BH33" s="100"/>
      <c r="BI33" s="100"/>
      <c r="BJ33" s="100"/>
      <c r="BK33" s="100"/>
      <c r="BL33" s="100"/>
      <c r="BM33" s="100"/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100"/>
      <c r="BY33" s="100"/>
      <c r="BZ33" s="100"/>
      <c r="CA33" s="100"/>
      <c r="CB33" s="100"/>
      <c r="CC33" s="100"/>
      <c r="CD33" s="100"/>
      <c r="CE33" s="100"/>
      <c r="CF33" s="100"/>
      <c r="CG33" s="100"/>
      <c r="CH33" s="100"/>
      <c r="CI33" s="100"/>
    </row>
    <row r="34" spans="1:87" x14ac:dyDescent="0.2">
      <c r="A34" s="107" t="s">
        <v>46</v>
      </c>
      <c r="B34" s="108">
        <f>+'CALCULOS ANUAL'!E33</f>
        <v>670694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0"/>
      <c r="BH34" s="100"/>
      <c r="BI34" s="100"/>
      <c r="BJ34" s="100"/>
      <c r="BK34" s="100"/>
      <c r="BL34" s="100"/>
      <c r="BM34" s="100"/>
      <c r="BN34" s="100"/>
      <c r="BO34" s="100"/>
      <c r="BP34" s="100"/>
      <c r="BQ34" s="100"/>
      <c r="BR34" s="100"/>
      <c r="BS34" s="100"/>
      <c r="BT34" s="100"/>
      <c r="BU34" s="100"/>
      <c r="BV34" s="100"/>
      <c r="BW34" s="100"/>
      <c r="BX34" s="100"/>
      <c r="BY34" s="100"/>
      <c r="BZ34" s="100"/>
      <c r="CA34" s="100"/>
      <c r="CB34" s="100"/>
      <c r="CC34" s="100"/>
      <c r="CD34" s="100"/>
      <c r="CE34" s="100"/>
      <c r="CF34" s="100"/>
      <c r="CG34" s="100"/>
      <c r="CH34" s="100"/>
      <c r="CI34" s="100"/>
    </row>
    <row r="35" spans="1:87" x14ac:dyDescent="0.2">
      <c r="A35" s="107" t="s">
        <v>47</v>
      </c>
      <c r="B35" s="108">
        <f>+'CALCULOS ANUAL'!E34</f>
        <v>1585969.7013374334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0"/>
      <c r="BR35" s="100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</row>
    <row r="36" spans="1:87" x14ac:dyDescent="0.2">
      <c r="A36" s="107" t="s">
        <v>48</v>
      </c>
      <c r="B36" s="108">
        <f>+'CALCULOS ANUAL'!E35</f>
        <v>218983.81735002479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0"/>
      <c r="BH36" s="100"/>
      <c r="BI36" s="100"/>
      <c r="BJ36" s="100"/>
      <c r="BK36" s="100"/>
      <c r="BL36" s="100"/>
      <c r="BM36" s="100"/>
      <c r="BN36" s="100"/>
      <c r="BO36" s="100"/>
      <c r="BP36" s="100"/>
      <c r="BQ36" s="100"/>
      <c r="BR36" s="100"/>
      <c r="BS36" s="100"/>
      <c r="BT36" s="100"/>
      <c r="BU36" s="100"/>
      <c r="BV36" s="100"/>
      <c r="BW36" s="100"/>
      <c r="BX36" s="100"/>
      <c r="BY36" s="100"/>
      <c r="BZ36" s="100"/>
      <c r="CA36" s="100"/>
      <c r="CB36" s="100"/>
      <c r="CC36" s="100"/>
      <c r="CD36" s="100"/>
      <c r="CE36" s="100"/>
      <c r="CF36" s="100"/>
      <c r="CG36" s="100"/>
      <c r="CH36" s="100"/>
      <c r="CI36" s="100"/>
    </row>
    <row r="37" spans="1:87" x14ac:dyDescent="0.2">
      <c r="A37" s="107" t="s">
        <v>49</v>
      </c>
      <c r="B37" s="108">
        <f>+'CALCULOS ANUAL'!E36</f>
        <v>109860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100"/>
      <c r="AV37" s="100"/>
      <c r="AW37" s="100"/>
      <c r="AX37" s="100"/>
      <c r="AY37" s="100"/>
      <c r="AZ37" s="100"/>
      <c r="BA37" s="100"/>
      <c r="BB37" s="100"/>
      <c r="BC37" s="100"/>
      <c r="BD37" s="100"/>
      <c r="BE37" s="100"/>
      <c r="BF37" s="100"/>
      <c r="BG37" s="100"/>
      <c r="BH37" s="100"/>
      <c r="BI37" s="100"/>
      <c r="BJ37" s="100"/>
      <c r="BK37" s="100"/>
      <c r="BL37" s="100"/>
      <c r="BM37" s="100"/>
      <c r="BN37" s="100"/>
      <c r="BO37" s="100"/>
      <c r="BP37" s="100"/>
      <c r="BQ37" s="100"/>
      <c r="BR37" s="100"/>
      <c r="BS37" s="100"/>
      <c r="BT37" s="100"/>
      <c r="BU37" s="100"/>
      <c r="BV37" s="100"/>
      <c r="BW37" s="100"/>
      <c r="BX37" s="100"/>
      <c r="BY37" s="100"/>
      <c r="BZ37" s="100"/>
      <c r="CA37" s="100"/>
      <c r="CB37" s="100"/>
      <c r="CC37" s="100"/>
      <c r="CD37" s="100"/>
      <c r="CE37" s="100"/>
      <c r="CF37" s="100"/>
      <c r="CG37" s="100"/>
      <c r="CH37" s="100"/>
      <c r="CI37" s="100"/>
    </row>
    <row r="38" spans="1:87" x14ac:dyDescent="0.2">
      <c r="A38" s="107" t="s">
        <v>50</v>
      </c>
      <c r="B38" s="108">
        <f>+'CALCULOS ANUAL'!E37</f>
        <v>1147559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100"/>
      <c r="AV38" s="100"/>
      <c r="AW38" s="100"/>
      <c r="AX38" s="100"/>
      <c r="AY38" s="100"/>
      <c r="AZ38" s="100"/>
      <c r="BA38" s="100"/>
      <c r="BB38" s="100"/>
      <c r="BC38" s="100"/>
      <c r="BD38" s="100"/>
      <c r="BE38" s="100"/>
      <c r="BF38" s="100"/>
      <c r="BG38" s="100"/>
      <c r="BH38" s="100"/>
      <c r="BI38" s="100"/>
      <c r="BJ38" s="100"/>
      <c r="BK38" s="100"/>
      <c r="BL38" s="100"/>
      <c r="BM38" s="100"/>
      <c r="BN38" s="100"/>
      <c r="BO38" s="100"/>
      <c r="BP38" s="100"/>
      <c r="BQ38" s="100"/>
      <c r="BR38" s="100"/>
      <c r="BS38" s="100"/>
      <c r="BT38" s="100"/>
      <c r="BU38" s="100"/>
      <c r="BV38" s="100"/>
      <c r="BW38" s="100"/>
      <c r="BX38" s="100"/>
      <c r="BY38" s="100"/>
      <c r="BZ38" s="100"/>
      <c r="CA38" s="100"/>
      <c r="CB38" s="100"/>
      <c r="CC38" s="100"/>
      <c r="CD38" s="100"/>
      <c r="CE38" s="100"/>
      <c r="CF38" s="100"/>
      <c r="CG38" s="100"/>
      <c r="CH38" s="100"/>
      <c r="CI38" s="100"/>
    </row>
    <row r="39" spans="1:87" x14ac:dyDescent="0.2">
      <c r="A39" s="107" t="s">
        <v>52</v>
      </c>
      <c r="B39" s="108">
        <f>+'CALCULOS ANUAL'!E38</f>
        <v>313126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0"/>
      <c r="BK39" s="100"/>
      <c r="BL39" s="100"/>
      <c r="BM39" s="100"/>
      <c r="BN39" s="100"/>
      <c r="BO39" s="100"/>
      <c r="BP39" s="100"/>
      <c r="BQ39" s="100"/>
      <c r="BR39" s="100"/>
      <c r="BS39" s="100"/>
      <c r="BT39" s="100"/>
      <c r="BU39" s="100"/>
      <c r="BV39" s="100"/>
      <c r="BW39" s="100"/>
      <c r="BX39" s="100"/>
      <c r="BY39" s="100"/>
      <c r="BZ39" s="100"/>
      <c r="CA39" s="100"/>
      <c r="CB39" s="100"/>
      <c r="CC39" s="100"/>
      <c r="CD39" s="100"/>
      <c r="CE39" s="100"/>
      <c r="CF39" s="100"/>
      <c r="CG39" s="100"/>
      <c r="CH39" s="100"/>
      <c r="CI39" s="100"/>
    </row>
    <row r="40" spans="1:87" x14ac:dyDescent="0.2">
      <c r="A40" s="107" t="s">
        <v>54</v>
      </c>
      <c r="B40" s="108">
        <f>+'CALCULOS ANUAL'!E39</f>
        <v>422243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100"/>
      <c r="BH40" s="100"/>
      <c r="BI40" s="100"/>
      <c r="BJ40" s="100"/>
      <c r="BK40" s="100"/>
      <c r="BL40" s="100"/>
      <c r="BM40" s="100"/>
      <c r="BN40" s="100"/>
      <c r="BO40" s="100"/>
      <c r="BP40" s="100"/>
      <c r="BQ40" s="100"/>
      <c r="BR40" s="100"/>
      <c r="BS40" s="100"/>
      <c r="BT40" s="100"/>
      <c r="BU40" s="100"/>
      <c r="BV40" s="100"/>
      <c r="BW40" s="100"/>
      <c r="BX40" s="100"/>
      <c r="BY40" s="100"/>
      <c r="BZ40" s="100"/>
      <c r="CA40" s="100"/>
      <c r="CB40" s="100"/>
      <c r="CC40" s="100"/>
      <c r="CD40" s="100"/>
      <c r="CE40" s="100"/>
      <c r="CF40" s="100"/>
      <c r="CG40" s="100"/>
      <c r="CH40" s="100"/>
      <c r="CI40" s="100"/>
    </row>
    <row r="41" spans="1:87" x14ac:dyDescent="0.2">
      <c r="A41" s="107" t="s">
        <v>55</v>
      </c>
      <c r="B41" s="108">
        <f>+'CALCULOS ANUAL'!E40</f>
        <v>214938.9402726251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100"/>
      <c r="BH41" s="100"/>
      <c r="BI41" s="100"/>
      <c r="BJ41" s="100"/>
      <c r="BK41" s="100"/>
      <c r="BL41" s="100"/>
      <c r="BM41" s="100"/>
      <c r="BN41" s="100"/>
      <c r="BO41" s="100"/>
      <c r="BP41" s="100"/>
      <c r="BQ41" s="100"/>
      <c r="BR41" s="100"/>
      <c r="BS41" s="100"/>
      <c r="BT41" s="100"/>
      <c r="BU41" s="100"/>
      <c r="BV41" s="100"/>
      <c r="BW41" s="100"/>
      <c r="BX41" s="100"/>
      <c r="BY41" s="100"/>
      <c r="BZ41" s="100"/>
      <c r="CA41" s="100"/>
      <c r="CB41" s="100"/>
      <c r="CC41" s="100"/>
      <c r="CD41" s="100"/>
      <c r="CE41" s="100"/>
      <c r="CF41" s="100"/>
      <c r="CG41" s="100"/>
      <c r="CH41" s="100"/>
      <c r="CI41" s="100"/>
    </row>
    <row r="42" spans="1:87" x14ac:dyDescent="0.2">
      <c r="A42" s="107" t="s">
        <v>56</v>
      </c>
      <c r="B42" s="108">
        <f>+'CALCULOS ANUAL'!E41</f>
        <v>340332</v>
      </c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100"/>
      <c r="BH42" s="100"/>
      <c r="BI42" s="100"/>
      <c r="BJ42" s="100"/>
      <c r="BK42" s="100"/>
      <c r="BL42" s="100"/>
      <c r="BM42" s="100"/>
      <c r="BN42" s="100"/>
      <c r="BO42" s="100"/>
      <c r="BP42" s="100"/>
      <c r="BQ42" s="100"/>
      <c r="BR42" s="100"/>
      <c r="BS42" s="100"/>
      <c r="BT42" s="100"/>
      <c r="BU42" s="100"/>
      <c r="BV42" s="100"/>
      <c r="BW42" s="100"/>
      <c r="BX42" s="100"/>
      <c r="BY42" s="100"/>
      <c r="BZ42" s="100"/>
      <c r="CA42" s="100"/>
      <c r="CB42" s="100"/>
      <c r="CC42" s="100"/>
      <c r="CD42" s="100"/>
      <c r="CE42" s="100"/>
      <c r="CF42" s="100"/>
      <c r="CG42" s="100"/>
      <c r="CH42" s="100"/>
      <c r="CI42" s="100"/>
    </row>
    <row r="43" spans="1:87" x14ac:dyDescent="0.2">
      <c r="A43" s="107" t="s">
        <v>57</v>
      </c>
      <c r="B43" s="108">
        <f>+'CALCULOS ANUAL'!E42</f>
        <v>876500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100"/>
      <c r="BH43" s="100"/>
      <c r="BI43" s="100"/>
      <c r="BJ43" s="100"/>
      <c r="BK43" s="100"/>
      <c r="BL43" s="100"/>
      <c r="BM43" s="100"/>
      <c r="BN43" s="100"/>
      <c r="BO43" s="100"/>
      <c r="BP43" s="100"/>
      <c r="BQ43" s="100"/>
      <c r="BR43" s="100"/>
      <c r="BS43" s="100"/>
      <c r="BT43" s="100"/>
      <c r="BU43" s="100"/>
      <c r="BV43" s="100"/>
      <c r="BW43" s="100"/>
      <c r="BX43" s="100"/>
      <c r="BY43" s="100"/>
      <c r="BZ43" s="100"/>
      <c r="CA43" s="100"/>
      <c r="CB43" s="100"/>
      <c r="CC43" s="100"/>
      <c r="CD43" s="100"/>
      <c r="CE43" s="100"/>
      <c r="CF43" s="100"/>
      <c r="CG43" s="100"/>
      <c r="CH43" s="100"/>
      <c r="CI43" s="100"/>
    </row>
    <row r="44" spans="1:87" x14ac:dyDescent="0.2">
      <c r="A44" s="107" t="s">
        <v>59</v>
      </c>
      <c r="B44" s="108">
        <f>+'CALCULOS ANUAL'!E43</f>
        <v>201348.380720783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100"/>
      <c r="BH44" s="100"/>
      <c r="BI44" s="100"/>
      <c r="BJ44" s="100"/>
      <c r="BK44" s="100"/>
      <c r="BL44" s="100"/>
      <c r="BM44" s="100"/>
      <c r="BN44" s="100"/>
      <c r="BO44" s="100"/>
      <c r="BP44" s="100"/>
      <c r="BQ44" s="100"/>
      <c r="BR44" s="100"/>
      <c r="BS44" s="100"/>
      <c r="BT44" s="100"/>
      <c r="BU44" s="100"/>
      <c r="BV44" s="100"/>
      <c r="BW44" s="100"/>
      <c r="BX44" s="100"/>
      <c r="BY44" s="100"/>
      <c r="BZ44" s="100"/>
      <c r="CA44" s="100"/>
      <c r="CB44" s="100"/>
      <c r="CC44" s="100"/>
      <c r="CD44" s="100"/>
      <c r="CE44" s="100"/>
      <c r="CF44" s="100"/>
      <c r="CG44" s="100"/>
      <c r="CH44" s="100"/>
      <c r="CI44" s="100"/>
    </row>
    <row r="45" spans="1:87" x14ac:dyDescent="0.2">
      <c r="A45" s="107" t="s">
        <v>60</v>
      </c>
      <c r="B45" s="108">
        <f>+'CALCULOS ANUAL'!E44</f>
        <v>210306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100"/>
      <c r="BH45" s="100"/>
      <c r="BI45" s="100"/>
      <c r="BJ45" s="100"/>
      <c r="BK45" s="100"/>
      <c r="BL45" s="100"/>
      <c r="BM45" s="100"/>
      <c r="BN45" s="100"/>
      <c r="BO45" s="100"/>
      <c r="BP45" s="100"/>
      <c r="BQ45" s="100"/>
      <c r="BR45" s="100"/>
      <c r="BS45" s="100"/>
      <c r="BT45" s="100"/>
      <c r="BU45" s="100"/>
      <c r="BV45" s="100"/>
      <c r="BW45" s="100"/>
      <c r="BX45" s="100"/>
      <c r="BY45" s="100"/>
      <c r="BZ45" s="100"/>
      <c r="CA45" s="100"/>
      <c r="CB45" s="100"/>
      <c r="CC45" s="100"/>
      <c r="CD45" s="100"/>
      <c r="CE45" s="100"/>
      <c r="CF45" s="100"/>
      <c r="CG45" s="100"/>
      <c r="CH45" s="100"/>
      <c r="CI45" s="100"/>
    </row>
    <row r="46" spans="1:87" x14ac:dyDescent="0.2">
      <c r="A46" s="107" t="s">
        <v>61</v>
      </c>
      <c r="B46" s="108">
        <f>+'CALCULOS ANUAL'!E45</f>
        <v>184362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</row>
    <row r="47" spans="1:87" x14ac:dyDescent="0.2">
      <c r="A47" s="107" t="s">
        <v>62</v>
      </c>
      <c r="B47" s="108">
        <f>+'CALCULOS ANUAL'!E46</f>
        <v>153122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A47" s="100"/>
      <c r="BB47" s="100"/>
      <c r="BC47" s="100"/>
      <c r="BD47" s="100"/>
      <c r="BE47" s="100"/>
      <c r="BF47" s="100"/>
      <c r="BG47" s="100"/>
      <c r="BH47" s="100"/>
      <c r="BI47" s="100"/>
      <c r="BJ47" s="100"/>
      <c r="BK47" s="100"/>
      <c r="BL47" s="100"/>
      <c r="BM47" s="100"/>
      <c r="BN47" s="100"/>
      <c r="BO47" s="100"/>
      <c r="BP47" s="100"/>
      <c r="BQ47" s="100"/>
      <c r="BR47" s="100"/>
      <c r="BS47" s="100"/>
      <c r="BT47" s="100"/>
      <c r="BU47" s="100"/>
      <c r="BV47" s="100"/>
      <c r="BW47" s="100"/>
      <c r="BX47" s="100"/>
      <c r="BY47" s="100"/>
      <c r="BZ47" s="100"/>
      <c r="CA47" s="100"/>
      <c r="CB47" s="100"/>
      <c r="CC47" s="100"/>
      <c r="CD47" s="100"/>
      <c r="CE47" s="100"/>
      <c r="CF47" s="100"/>
      <c r="CG47" s="100"/>
      <c r="CH47" s="100"/>
      <c r="CI47" s="100"/>
    </row>
    <row r="48" spans="1:87" x14ac:dyDescent="0.2">
      <c r="A48" s="107" t="s">
        <v>63</v>
      </c>
      <c r="B48" s="108">
        <f>+'CALCULOS ANUAL'!E47</f>
        <v>200994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0"/>
      <c r="BL48" s="100"/>
      <c r="BM48" s="100"/>
      <c r="BN48" s="100"/>
      <c r="BO48" s="100"/>
      <c r="BP48" s="100"/>
      <c r="BQ48" s="100"/>
      <c r="BR48" s="100"/>
      <c r="BS48" s="100"/>
      <c r="BT48" s="100"/>
      <c r="BU48" s="100"/>
      <c r="BV48" s="100"/>
      <c r="BW48" s="100"/>
      <c r="BX48" s="100"/>
      <c r="BY48" s="100"/>
      <c r="BZ48" s="100"/>
      <c r="CA48" s="100"/>
      <c r="CB48" s="100"/>
      <c r="CC48" s="100"/>
      <c r="CD48" s="100"/>
      <c r="CE48" s="100"/>
      <c r="CF48" s="100"/>
      <c r="CG48" s="100"/>
      <c r="CH48" s="100"/>
      <c r="CI48" s="100"/>
    </row>
    <row r="49" spans="1:87" x14ac:dyDescent="0.2">
      <c r="A49" s="107" t="s">
        <v>65</v>
      </c>
      <c r="B49" s="108">
        <f>+'CALCULOS ANUAL'!E48</f>
        <v>406614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  <c r="BH49" s="100"/>
      <c r="BI49" s="100"/>
      <c r="BJ49" s="100"/>
      <c r="BK49" s="100"/>
      <c r="BL49" s="100"/>
      <c r="BM49" s="100"/>
      <c r="BN49" s="100"/>
      <c r="BO49" s="100"/>
      <c r="BP49" s="100"/>
      <c r="BQ49" s="100"/>
      <c r="BR49" s="100"/>
      <c r="BS49" s="100"/>
      <c r="BT49" s="100"/>
      <c r="BU49" s="100"/>
      <c r="BV49" s="100"/>
      <c r="BW49" s="100"/>
      <c r="BX49" s="100"/>
      <c r="BY49" s="100"/>
      <c r="BZ49" s="100"/>
      <c r="CA49" s="100"/>
      <c r="CB49" s="100"/>
      <c r="CC49" s="100"/>
      <c r="CD49" s="100"/>
      <c r="CE49" s="100"/>
      <c r="CF49" s="100"/>
      <c r="CG49" s="100"/>
      <c r="CH49" s="100"/>
      <c r="CI49" s="100"/>
    </row>
    <row r="50" spans="1:87" x14ac:dyDescent="0.2">
      <c r="A50" s="107" t="s">
        <v>66</v>
      </c>
      <c r="B50" s="108">
        <f>+'CALCULOS ANUAL'!E49</f>
        <v>1180576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</row>
    <row r="51" spans="1:87" x14ac:dyDescent="0.2">
      <c r="A51" s="107" t="s">
        <v>67</v>
      </c>
      <c r="B51" s="108">
        <f>+'CALCULOS ANUAL'!E50</f>
        <v>264614</v>
      </c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100"/>
      <c r="BH51" s="100"/>
      <c r="BI51" s="100"/>
      <c r="BJ51" s="100"/>
      <c r="BK51" s="100"/>
      <c r="BL51" s="100"/>
      <c r="BM51" s="100"/>
      <c r="BN51" s="100"/>
      <c r="BO51" s="100"/>
      <c r="BP51" s="100"/>
      <c r="BQ51" s="100"/>
      <c r="BR51" s="100"/>
      <c r="BS51" s="100"/>
      <c r="BT51" s="100"/>
      <c r="BU51" s="100"/>
      <c r="BV51" s="100"/>
      <c r="BW51" s="100"/>
      <c r="BX51" s="100"/>
      <c r="BY51" s="100"/>
      <c r="BZ51" s="100"/>
      <c r="CA51" s="100"/>
      <c r="CB51" s="100"/>
      <c r="CC51" s="100"/>
      <c r="CD51" s="100"/>
      <c r="CE51" s="100"/>
      <c r="CF51" s="100"/>
      <c r="CG51" s="100"/>
      <c r="CH51" s="100"/>
      <c r="CI51" s="100"/>
    </row>
    <row r="52" spans="1:87" x14ac:dyDescent="0.2">
      <c r="A52" s="107" t="s">
        <v>68</v>
      </c>
      <c r="B52" s="108">
        <f>+'CALCULOS ANUAL'!E51</f>
        <v>258289.40993765972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</row>
    <row r="53" spans="1:87" x14ac:dyDescent="0.2">
      <c r="A53" s="107" t="s">
        <v>69</v>
      </c>
      <c r="B53" s="108">
        <f>+'CALCULOS ANUAL'!E52</f>
        <v>334121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0"/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100"/>
      <c r="BH53" s="100"/>
      <c r="BI53" s="100"/>
      <c r="BJ53" s="100"/>
      <c r="BK53" s="100"/>
      <c r="BL53" s="100"/>
      <c r="BM53" s="100"/>
      <c r="BN53" s="100"/>
      <c r="BO53" s="100"/>
      <c r="BP53" s="100"/>
      <c r="BQ53" s="100"/>
      <c r="BR53" s="100"/>
      <c r="BS53" s="100"/>
      <c r="BT53" s="100"/>
      <c r="BU53" s="100"/>
      <c r="BV53" s="100"/>
      <c r="BW53" s="100"/>
      <c r="BX53" s="100"/>
      <c r="BY53" s="100"/>
      <c r="BZ53" s="100"/>
      <c r="CA53" s="100"/>
      <c r="CB53" s="100"/>
      <c r="CC53" s="100"/>
      <c r="CD53" s="100"/>
      <c r="CE53" s="100"/>
      <c r="CF53" s="100"/>
      <c r="CG53" s="100"/>
      <c r="CH53" s="100"/>
      <c r="CI53" s="100"/>
    </row>
    <row r="54" spans="1:87" x14ac:dyDescent="0.2">
      <c r="A54" s="107" t="s">
        <v>70</v>
      </c>
      <c r="B54" s="108">
        <f>+'CALCULOS ANUAL'!E53</f>
        <v>340439</v>
      </c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</row>
    <row r="55" spans="1:87" x14ac:dyDescent="0.2">
      <c r="A55" s="107" t="s">
        <v>71</v>
      </c>
      <c r="B55" s="108">
        <f>+'CALCULOS ANUAL'!E54</f>
        <v>1492133.0807035097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100"/>
      <c r="BH55" s="100"/>
      <c r="BI55" s="100"/>
      <c r="BJ55" s="100"/>
      <c r="BK55" s="100"/>
      <c r="BL55" s="100"/>
      <c r="BM55" s="100"/>
      <c r="BN55" s="100"/>
      <c r="BO55" s="100"/>
      <c r="BP55" s="100"/>
      <c r="BQ55" s="100"/>
      <c r="BR55" s="100"/>
      <c r="BS55" s="100"/>
      <c r="BT55" s="100"/>
      <c r="BU55" s="100"/>
      <c r="BV55" s="100"/>
      <c r="BW55" s="100"/>
      <c r="BX55" s="100"/>
      <c r="BY55" s="100"/>
      <c r="BZ55" s="100"/>
      <c r="CA55" s="100"/>
      <c r="CB55" s="100"/>
      <c r="CC55" s="100"/>
      <c r="CD55" s="100"/>
      <c r="CE55" s="100"/>
      <c r="CF55" s="100"/>
      <c r="CG55" s="100"/>
      <c r="CH55" s="100"/>
      <c r="CI55" s="100"/>
    </row>
    <row r="56" spans="1:87" x14ac:dyDescent="0.2">
      <c r="A56" s="107" t="s">
        <v>73</v>
      </c>
      <c r="B56" s="108">
        <f>+'CALCULOS ANUAL'!E55</f>
        <v>296299.24811091315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</row>
    <row r="57" spans="1:87" x14ac:dyDescent="0.2">
      <c r="A57" s="107" t="s">
        <v>74</v>
      </c>
      <c r="B57" s="108">
        <f>+'CALCULOS ANUAL'!E56</f>
        <v>1254410</v>
      </c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  <c r="BW57" s="100"/>
      <c r="BX57" s="100"/>
      <c r="BY57" s="100"/>
      <c r="BZ57" s="100"/>
      <c r="CA57" s="100"/>
      <c r="CB57" s="100"/>
      <c r="CC57" s="100"/>
      <c r="CD57" s="100"/>
      <c r="CE57" s="100"/>
      <c r="CF57" s="100"/>
      <c r="CG57" s="100"/>
      <c r="CH57" s="100"/>
      <c r="CI57" s="100"/>
    </row>
    <row r="58" spans="1:87" x14ac:dyDescent="0.2">
      <c r="A58" s="107" t="s">
        <v>75</v>
      </c>
      <c r="B58" s="108">
        <f>+'CALCULOS ANUAL'!E57</f>
        <v>191766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</row>
    <row r="59" spans="1:87" x14ac:dyDescent="0.2">
      <c r="A59" s="107" t="s">
        <v>76</v>
      </c>
      <c r="B59" s="108">
        <f>+'CALCULOS ANUAL'!E58</f>
        <v>215238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  <c r="AS59" s="100"/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  <c r="BW59" s="100"/>
      <c r="BX59" s="100"/>
      <c r="BY59" s="100"/>
      <c r="BZ59" s="100"/>
      <c r="CA59" s="100"/>
      <c r="CB59" s="100"/>
      <c r="CC59" s="100"/>
      <c r="CD59" s="100"/>
      <c r="CE59" s="100"/>
      <c r="CF59" s="100"/>
      <c r="CG59" s="100"/>
      <c r="CH59" s="100"/>
      <c r="CI59" s="100"/>
    </row>
    <row r="60" spans="1:87" x14ac:dyDescent="0.2">
      <c r="A60" s="107" t="s">
        <v>77</v>
      </c>
      <c r="B60" s="108">
        <f>+'CALCULOS ANUAL'!E59</f>
        <v>467719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</row>
    <row r="61" spans="1:87" x14ac:dyDescent="0.2">
      <c r="A61" s="107" t="s">
        <v>83</v>
      </c>
      <c r="B61" s="108">
        <f>+'CALCULOS ANUAL'!E60</f>
        <v>266326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  <c r="BW61" s="100"/>
      <c r="BX61" s="100"/>
      <c r="BY61" s="100"/>
      <c r="BZ61" s="100"/>
      <c r="CA61" s="100"/>
      <c r="CB61" s="100"/>
      <c r="CC61" s="100"/>
      <c r="CD61" s="100"/>
      <c r="CE61" s="100"/>
      <c r="CF61" s="100"/>
      <c r="CG61" s="100"/>
      <c r="CH61" s="100"/>
      <c r="CI61" s="100"/>
    </row>
    <row r="62" spans="1:87" x14ac:dyDescent="0.2">
      <c r="A62" s="107" t="s">
        <v>84</v>
      </c>
      <c r="B62" s="108">
        <f>+'CALCULOS ANUAL'!E61</f>
        <v>295639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</row>
    <row r="63" spans="1:87" s="4" customFormat="1" x14ac:dyDescent="0.2">
      <c r="A63" s="115" t="s">
        <v>86</v>
      </c>
      <c r="B63" s="108">
        <f>SUM(B24:B62)</f>
        <v>18540389.673047952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  <c r="BW63" s="100"/>
      <c r="BX63" s="100"/>
      <c r="BY63" s="100"/>
      <c r="BZ63" s="100"/>
      <c r="CA63" s="100"/>
      <c r="CB63" s="100"/>
      <c r="CC63" s="100"/>
      <c r="CD63" s="100"/>
      <c r="CE63" s="100"/>
      <c r="CF63" s="100"/>
      <c r="CG63" s="100"/>
      <c r="CH63" s="100"/>
      <c r="CI63" s="100"/>
    </row>
    <row r="64" spans="1:87" ht="13.5" thickBot="1" x14ac:dyDescent="0.25">
      <c r="A64" s="116" t="s">
        <v>85</v>
      </c>
      <c r="B64" s="117">
        <f>+B63+B21</f>
        <v>40847989.673047952</v>
      </c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</row>
    <row r="65" spans="1:87" ht="13.5" thickTop="1" x14ac:dyDescent="0.2">
      <c r="A65" s="100"/>
      <c r="B65" s="118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</row>
    <row r="66" spans="1:87" x14ac:dyDescent="0.2">
      <c r="A66" s="103" t="s">
        <v>104</v>
      </c>
      <c r="B66" s="119">
        <f>+B64-B5</f>
        <v>3917697.9230479524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</row>
    <row r="67" spans="1:87" x14ac:dyDescent="0.2">
      <c r="A67" s="100"/>
      <c r="B67" s="118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</row>
    <row r="68" spans="1:87" x14ac:dyDescent="0.2">
      <c r="A68" s="100"/>
      <c r="B68" s="118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</row>
    <row r="69" spans="1:87" x14ac:dyDescent="0.2">
      <c r="A69" s="100"/>
      <c r="B69" s="118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</row>
    <row r="70" spans="1:87" x14ac:dyDescent="0.2">
      <c r="A70" s="100"/>
      <c r="B70" s="118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</row>
    <row r="71" spans="1:87" x14ac:dyDescent="0.2">
      <c r="A71" s="100"/>
      <c r="B71" s="118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</row>
    <row r="72" spans="1:87" x14ac:dyDescent="0.2">
      <c r="A72" s="100"/>
      <c r="B72" s="118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</row>
    <row r="73" spans="1:87" x14ac:dyDescent="0.2">
      <c r="A73" s="100"/>
      <c r="B73" s="118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</row>
    <row r="74" spans="1:87" x14ac:dyDescent="0.2">
      <c r="A74" s="100"/>
      <c r="B74" s="118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</row>
    <row r="75" spans="1:87" x14ac:dyDescent="0.2">
      <c r="A75" s="100"/>
      <c r="B75" s="118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</row>
    <row r="76" spans="1:87" x14ac:dyDescent="0.2">
      <c r="A76" s="100"/>
      <c r="B76" s="118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</row>
    <row r="77" spans="1:87" x14ac:dyDescent="0.2">
      <c r="A77" s="100"/>
      <c r="B77" s="118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</row>
    <row r="78" spans="1:87" x14ac:dyDescent="0.2">
      <c r="A78" s="100"/>
      <c r="B78" s="118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</row>
    <row r="79" spans="1:87" x14ac:dyDescent="0.2">
      <c r="A79" s="100"/>
      <c r="B79" s="118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</row>
    <row r="80" spans="1:87" x14ac:dyDescent="0.2">
      <c r="A80" s="100"/>
      <c r="B80" s="118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</row>
    <row r="81" spans="1:87" x14ac:dyDescent="0.2">
      <c r="A81" s="100"/>
      <c r="B81" s="118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0"/>
      <c r="BY81" s="100"/>
      <c r="BZ81" s="100"/>
      <c r="CA81" s="100"/>
      <c r="CB81" s="100"/>
      <c r="CC81" s="100"/>
      <c r="CD81" s="100"/>
      <c r="CE81" s="100"/>
      <c r="CF81" s="100"/>
      <c r="CG81" s="100"/>
      <c r="CH81" s="100"/>
      <c r="CI81" s="100"/>
    </row>
    <row r="82" spans="1:87" x14ac:dyDescent="0.2">
      <c r="A82" s="100"/>
      <c r="B82" s="118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</row>
    <row r="83" spans="1:87" x14ac:dyDescent="0.2">
      <c r="A83" s="100"/>
      <c r="B83" s="118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0"/>
      <c r="CF83" s="100"/>
      <c r="CG83" s="100"/>
      <c r="CH83" s="100"/>
      <c r="CI83" s="100"/>
    </row>
    <row r="84" spans="1:87" x14ac:dyDescent="0.2">
      <c r="A84" s="100"/>
      <c r="B84" s="118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</row>
    <row r="85" spans="1:87" x14ac:dyDescent="0.2">
      <c r="A85" s="100"/>
      <c r="B85" s="118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</row>
    <row r="86" spans="1:87" x14ac:dyDescent="0.2">
      <c r="A86" s="100"/>
      <c r="B86" s="118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</row>
    <row r="87" spans="1:87" x14ac:dyDescent="0.2">
      <c r="A87" s="100"/>
      <c r="B87" s="118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  <c r="BW87" s="100"/>
      <c r="BX87" s="100"/>
      <c r="BY87" s="100"/>
      <c r="BZ87" s="100"/>
      <c r="CA87" s="100"/>
      <c r="CB87" s="100"/>
      <c r="CC87" s="100"/>
      <c r="CD87" s="100"/>
      <c r="CE87" s="100"/>
      <c r="CF87" s="100"/>
      <c r="CG87" s="100"/>
      <c r="CH87" s="100"/>
      <c r="CI87" s="100"/>
    </row>
    <row r="88" spans="1:87" x14ac:dyDescent="0.2">
      <c r="A88" s="100"/>
      <c r="B88" s="118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</row>
    <row r="89" spans="1:87" x14ac:dyDescent="0.2">
      <c r="A89" s="100"/>
      <c r="B89" s="118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0"/>
      <c r="CF89" s="100"/>
      <c r="CG89" s="100"/>
      <c r="CH89" s="100"/>
      <c r="CI89" s="100"/>
    </row>
    <row r="90" spans="1:87" x14ac:dyDescent="0.2">
      <c r="A90" s="100"/>
      <c r="B90" s="118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</row>
    <row r="91" spans="1:87" x14ac:dyDescent="0.2">
      <c r="A91" s="100"/>
      <c r="B91" s="118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</row>
    <row r="92" spans="1:87" x14ac:dyDescent="0.2">
      <c r="A92" s="100"/>
      <c r="B92" s="118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</row>
    <row r="93" spans="1:87" x14ac:dyDescent="0.2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</row>
    <row r="94" spans="1:87" x14ac:dyDescent="0.2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</row>
    <row r="95" spans="1:87" x14ac:dyDescent="0.2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</row>
    <row r="96" spans="1:87" x14ac:dyDescent="0.2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</row>
    <row r="97" spans="1:87" x14ac:dyDescent="0.2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</row>
    <row r="98" spans="1:87" x14ac:dyDescent="0.2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</row>
    <row r="99" spans="1:87" x14ac:dyDescent="0.2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0"/>
      <c r="CF99" s="100"/>
      <c r="CG99" s="100"/>
      <c r="CH99" s="100"/>
      <c r="CI99" s="100"/>
    </row>
    <row r="100" spans="1:87" x14ac:dyDescent="0.2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</row>
    <row r="101" spans="1:87" x14ac:dyDescent="0.2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  <c r="BU101" s="100"/>
      <c r="BV101" s="100"/>
      <c r="BW101" s="100"/>
      <c r="BX101" s="100"/>
      <c r="BY101" s="100"/>
      <c r="BZ101" s="100"/>
      <c r="CA101" s="100"/>
      <c r="CB101" s="100"/>
      <c r="CC101" s="100"/>
      <c r="CD101" s="100"/>
      <c r="CE101" s="100"/>
      <c r="CF101" s="100"/>
      <c r="CG101" s="100"/>
      <c r="CH101" s="100"/>
      <c r="CI101" s="100"/>
    </row>
    <row r="102" spans="1:87" x14ac:dyDescent="0.2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</row>
    <row r="103" spans="1:87" x14ac:dyDescent="0.2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0"/>
      <c r="CF103" s="100"/>
      <c r="CG103" s="100"/>
      <c r="CH103" s="100"/>
      <c r="CI103" s="100"/>
    </row>
    <row r="104" spans="1:87" x14ac:dyDescent="0.2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</row>
    <row r="105" spans="1:87" x14ac:dyDescent="0.2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</row>
    <row r="106" spans="1:87" x14ac:dyDescent="0.2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</row>
    <row r="107" spans="1:87" x14ac:dyDescent="0.2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</row>
    <row r="108" spans="1:87" x14ac:dyDescent="0.2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</row>
    <row r="109" spans="1:87" x14ac:dyDescent="0.2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</row>
    <row r="110" spans="1:87" x14ac:dyDescent="0.2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</row>
    <row r="111" spans="1:87" x14ac:dyDescent="0.2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</row>
    <row r="112" spans="1:87" x14ac:dyDescent="0.2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</row>
    <row r="113" spans="1:87" x14ac:dyDescent="0.2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/>
      <c r="BZ113" s="100"/>
      <c r="CA113" s="100"/>
      <c r="CB113" s="100"/>
      <c r="CC113" s="100"/>
      <c r="CD113" s="100"/>
      <c r="CE113" s="100"/>
      <c r="CF113" s="100"/>
      <c r="CG113" s="100"/>
      <c r="CH113" s="100"/>
      <c r="CI113" s="100"/>
    </row>
    <row r="114" spans="1:87" x14ac:dyDescent="0.2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</row>
    <row r="115" spans="1:87" x14ac:dyDescent="0.2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</row>
    <row r="116" spans="1:87" x14ac:dyDescent="0.2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</row>
    <row r="117" spans="1:87" x14ac:dyDescent="0.2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  <c r="BY117" s="100"/>
      <c r="BZ117" s="100"/>
      <c r="CA117" s="100"/>
      <c r="CB117" s="100"/>
      <c r="CC117" s="100"/>
      <c r="CD117" s="100"/>
      <c r="CE117" s="100"/>
      <c r="CF117" s="100"/>
      <c r="CG117" s="100"/>
      <c r="CH117" s="100"/>
      <c r="CI117" s="100"/>
    </row>
    <row r="118" spans="1:87" x14ac:dyDescent="0.2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</row>
    <row r="119" spans="1:87" x14ac:dyDescent="0.2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</row>
    <row r="120" spans="1:87" x14ac:dyDescent="0.2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</row>
    <row r="121" spans="1:87" x14ac:dyDescent="0.2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  <c r="BX121" s="100"/>
      <c r="BY121" s="100"/>
      <c r="BZ121" s="100"/>
      <c r="CA121" s="100"/>
      <c r="CB121" s="100"/>
      <c r="CC121" s="100"/>
      <c r="CD121" s="100"/>
      <c r="CE121" s="100"/>
      <c r="CF121" s="100"/>
      <c r="CG121" s="100"/>
      <c r="CH121" s="100"/>
      <c r="CI121" s="100"/>
    </row>
    <row r="122" spans="1:87" x14ac:dyDescent="0.2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</row>
    <row r="123" spans="1:87" x14ac:dyDescent="0.2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  <c r="BX123" s="100"/>
      <c r="BY123" s="100"/>
      <c r="BZ123" s="100"/>
      <c r="CA123" s="100"/>
      <c r="CB123" s="100"/>
      <c r="CC123" s="100"/>
      <c r="CD123" s="100"/>
      <c r="CE123" s="100"/>
      <c r="CF123" s="100"/>
      <c r="CG123" s="100"/>
      <c r="CH123" s="100"/>
      <c r="CI123" s="100"/>
    </row>
    <row r="124" spans="1:87" x14ac:dyDescent="0.2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</row>
    <row r="125" spans="1:87" x14ac:dyDescent="0.2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  <c r="BX125" s="100"/>
      <c r="BY125" s="100"/>
      <c r="BZ125" s="100"/>
      <c r="CA125" s="100"/>
      <c r="CB125" s="100"/>
      <c r="CC125" s="100"/>
      <c r="CD125" s="100"/>
      <c r="CE125" s="100"/>
      <c r="CF125" s="100"/>
      <c r="CG125" s="100"/>
      <c r="CH125" s="100"/>
      <c r="CI125" s="100"/>
    </row>
    <row r="126" spans="1:87" x14ac:dyDescent="0.2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</row>
    <row r="127" spans="1:87" x14ac:dyDescent="0.2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</row>
    <row r="128" spans="1:87" x14ac:dyDescent="0.2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0"/>
      <c r="CC128" s="100"/>
      <c r="CD128" s="100"/>
      <c r="CE128" s="100"/>
      <c r="CF128" s="100"/>
      <c r="CG128" s="100"/>
      <c r="CH128" s="100"/>
      <c r="CI128" s="100"/>
    </row>
    <row r="129" spans="1:87" x14ac:dyDescent="0.2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  <c r="BX129" s="100"/>
      <c r="BY129" s="100"/>
      <c r="BZ129" s="100"/>
      <c r="CA129" s="100"/>
      <c r="CB129" s="100"/>
      <c r="CC129" s="100"/>
      <c r="CD129" s="100"/>
      <c r="CE129" s="100"/>
      <c r="CF129" s="100"/>
      <c r="CG129" s="100"/>
      <c r="CH129" s="100"/>
      <c r="CI129" s="100"/>
    </row>
    <row r="130" spans="1:87" x14ac:dyDescent="0.2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0"/>
      <c r="CC130" s="100"/>
      <c r="CD130" s="100"/>
      <c r="CE130" s="100"/>
      <c r="CF130" s="100"/>
      <c r="CG130" s="100"/>
      <c r="CH130" s="100"/>
      <c r="CI130" s="100"/>
    </row>
    <row r="131" spans="1:87" x14ac:dyDescent="0.2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  <c r="BT131" s="100"/>
      <c r="BU131" s="100"/>
      <c r="BV131" s="100"/>
      <c r="BW131" s="100"/>
      <c r="BX131" s="100"/>
      <c r="BY131" s="100"/>
      <c r="BZ131" s="100"/>
      <c r="CA131" s="100"/>
      <c r="CB131" s="100"/>
      <c r="CC131" s="100"/>
      <c r="CD131" s="100"/>
      <c r="CE131" s="100"/>
      <c r="CF131" s="100"/>
      <c r="CG131" s="100"/>
      <c r="CH131" s="100"/>
      <c r="CI131" s="100"/>
    </row>
    <row r="132" spans="1:87" x14ac:dyDescent="0.2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0"/>
      <c r="CC132" s="100"/>
      <c r="CD132" s="100"/>
      <c r="CE132" s="100"/>
      <c r="CF132" s="100"/>
      <c r="CG132" s="100"/>
      <c r="CH132" s="100"/>
      <c r="CI132" s="100"/>
    </row>
    <row r="133" spans="1:87" x14ac:dyDescent="0.2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  <c r="BT133" s="100"/>
      <c r="BU133" s="100"/>
      <c r="BV133" s="100"/>
      <c r="BW133" s="100"/>
      <c r="BX133" s="100"/>
      <c r="BY133" s="100"/>
      <c r="BZ133" s="100"/>
      <c r="CA133" s="100"/>
      <c r="CB133" s="100"/>
      <c r="CC133" s="100"/>
      <c r="CD133" s="100"/>
      <c r="CE133" s="100"/>
      <c r="CF133" s="100"/>
      <c r="CG133" s="100"/>
      <c r="CH133" s="100"/>
      <c r="CI133" s="100"/>
    </row>
    <row r="134" spans="1:87" x14ac:dyDescent="0.2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0"/>
      <c r="CC134" s="100"/>
      <c r="CD134" s="100"/>
      <c r="CE134" s="100"/>
      <c r="CF134" s="100"/>
      <c r="CG134" s="100"/>
      <c r="CH134" s="100"/>
      <c r="CI134" s="100"/>
    </row>
    <row r="135" spans="1:87" x14ac:dyDescent="0.2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  <c r="BT135" s="100"/>
      <c r="BU135" s="100"/>
      <c r="BV135" s="100"/>
      <c r="BW135" s="100"/>
      <c r="BX135" s="100"/>
      <c r="BY135" s="100"/>
      <c r="BZ135" s="100"/>
      <c r="CA135" s="100"/>
      <c r="CB135" s="100"/>
      <c r="CC135" s="100"/>
      <c r="CD135" s="100"/>
      <c r="CE135" s="100"/>
      <c r="CF135" s="100"/>
      <c r="CG135" s="100"/>
      <c r="CH135" s="100"/>
      <c r="CI135" s="100"/>
    </row>
    <row r="136" spans="1:87" x14ac:dyDescent="0.2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0"/>
      <c r="CC136" s="100"/>
      <c r="CD136" s="100"/>
      <c r="CE136" s="100"/>
      <c r="CF136" s="100"/>
      <c r="CG136" s="100"/>
      <c r="CH136" s="100"/>
      <c r="CI136" s="100"/>
    </row>
    <row r="137" spans="1:87" x14ac:dyDescent="0.2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  <c r="BT137" s="100"/>
      <c r="BU137" s="100"/>
      <c r="BV137" s="100"/>
      <c r="BW137" s="100"/>
      <c r="BX137" s="100"/>
      <c r="BY137" s="100"/>
      <c r="BZ137" s="100"/>
      <c r="CA137" s="100"/>
      <c r="CB137" s="100"/>
      <c r="CC137" s="100"/>
      <c r="CD137" s="100"/>
      <c r="CE137" s="100"/>
      <c r="CF137" s="100"/>
      <c r="CG137" s="100"/>
      <c r="CH137" s="100"/>
      <c r="CI137" s="100"/>
    </row>
    <row r="138" spans="1:87" x14ac:dyDescent="0.2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  <c r="BZ138" s="100"/>
      <c r="CA138" s="100"/>
      <c r="CB138" s="100"/>
      <c r="CC138" s="100"/>
      <c r="CD138" s="100"/>
      <c r="CE138" s="100"/>
      <c r="CF138" s="100"/>
      <c r="CG138" s="100"/>
      <c r="CH138" s="100"/>
      <c r="CI138" s="100"/>
    </row>
    <row r="139" spans="1:87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  <c r="BT139" s="100"/>
      <c r="BU139" s="100"/>
      <c r="BV139" s="100"/>
      <c r="BW139" s="100"/>
      <c r="BX139" s="100"/>
      <c r="BY139" s="100"/>
      <c r="BZ139" s="100"/>
      <c r="CA139" s="100"/>
      <c r="CB139" s="100"/>
      <c r="CC139" s="100"/>
      <c r="CD139" s="100"/>
      <c r="CE139" s="100"/>
      <c r="CF139" s="100"/>
      <c r="CG139" s="100"/>
      <c r="CH139" s="100"/>
      <c r="CI139" s="100"/>
    </row>
    <row r="140" spans="1:87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  <c r="BT140" s="100"/>
      <c r="BU140" s="100"/>
      <c r="BV140" s="100"/>
      <c r="BW140" s="100"/>
      <c r="BX140" s="100"/>
      <c r="BY140" s="100"/>
      <c r="BZ140" s="100"/>
      <c r="CA140" s="100"/>
      <c r="CB140" s="100"/>
      <c r="CC140" s="100"/>
      <c r="CD140" s="100"/>
      <c r="CE140" s="100"/>
      <c r="CF140" s="100"/>
      <c r="CG140" s="100"/>
      <c r="CH140" s="100"/>
      <c r="CI140" s="100"/>
    </row>
    <row r="141" spans="1:87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0"/>
      <c r="BX141" s="100"/>
      <c r="BY141" s="100"/>
      <c r="BZ141" s="100"/>
      <c r="CA141" s="100"/>
      <c r="CB141" s="100"/>
      <c r="CC141" s="100"/>
      <c r="CD141" s="100"/>
      <c r="CE141" s="100"/>
      <c r="CF141" s="100"/>
      <c r="CG141" s="100"/>
      <c r="CH141" s="100"/>
      <c r="CI141" s="100"/>
    </row>
    <row r="142" spans="1:87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  <c r="BZ142" s="100"/>
      <c r="CA142" s="100"/>
      <c r="CB142" s="100"/>
      <c r="CC142" s="100"/>
      <c r="CD142" s="100"/>
      <c r="CE142" s="100"/>
      <c r="CF142" s="100"/>
      <c r="CG142" s="100"/>
      <c r="CH142" s="100"/>
      <c r="CI142" s="100"/>
    </row>
    <row r="143" spans="1:87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  <c r="BT143" s="100"/>
      <c r="BU143" s="100"/>
      <c r="BV143" s="100"/>
      <c r="BW143" s="100"/>
      <c r="BX143" s="100"/>
      <c r="BY143" s="100"/>
      <c r="BZ143" s="100"/>
      <c r="CA143" s="100"/>
      <c r="CB143" s="100"/>
      <c r="CC143" s="100"/>
      <c r="CD143" s="100"/>
      <c r="CE143" s="100"/>
      <c r="CF143" s="100"/>
      <c r="CG143" s="100"/>
      <c r="CH143" s="100"/>
      <c r="CI143" s="100"/>
    </row>
    <row r="144" spans="1:87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  <c r="BY144" s="100"/>
      <c r="BZ144" s="100"/>
      <c r="CA144" s="100"/>
      <c r="CB144" s="100"/>
      <c r="CC144" s="100"/>
      <c r="CD144" s="100"/>
      <c r="CE144" s="100"/>
      <c r="CF144" s="100"/>
      <c r="CG144" s="100"/>
      <c r="CH144" s="100"/>
      <c r="CI144" s="100"/>
    </row>
    <row r="145" spans="1:87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  <c r="BT145" s="100"/>
      <c r="BU145" s="100"/>
      <c r="BV145" s="100"/>
      <c r="BW145" s="100"/>
      <c r="BX145" s="100"/>
      <c r="BY145" s="100"/>
      <c r="BZ145" s="100"/>
      <c r="CA145" s="100"/>
      <c r="CB145" s="100"/>
      <c r="CC145" s="100"/>
      <c r="CD145" s="100"/>
      <c r="CE145" s="100"/>
      <c r="CF145" s="100"/>
      <c r="CG145" s="100"/>
      <c r="CH145" s="100"/>
      <c r="CI145" s="100"/>
    </row>
    <row r="146" spans="1:87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  <c r="BY146" s="100"/>
      <c r="BZ146" s="100"/>
      <c r="CA146" s="100"/>
      <c r="CB146" s="100"/>
      <c r="CC146" s="100"/>
      <c r="CD146" s="100"/>
      <c r="CE146" s="100"/>
      <c r="CF146" s="100"/>
      <c r="CG146" s="100"/>
      <c r="CH146" s="100"/>
      <c r="CI146" s="100"/>
    </row>
    <row r="147" spans="1:87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</row>
    <row r="148" spans="1:87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  <c r="BT148" s="100"/>
      <c r="BU148" s="100"/>
      <c r="BV148" s="100"/>
      <c r="BW148" s="100"/>
      <c r="BX148" s="100"/>
      <c r="BY148" s="100"/>
      <c r="BZ148" s="100"/>
      <c r="CA148" s="100"/>
      <c r="CB148" s="100"/>
      <c r="CC148" s="100"/>
      <c r="CD148" s="100"/>
      <c r="CE148" s="100"/>
      <c r="CF148" s="100"/>
      <c r="CG148" s="100"/>
      <c r="CH148" s="100"/>
      <c r="CI148" s="100"/>
    </row>
    <row r="149" spans="1:87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  <c r="BT149" s="100"/>
      <c r="BU149" s="100"/>
      <c r="BV149" s="100"/>
      <c r="BW149" s="100"/>
      <c r="BX149" s="100"/>
      <c r="BY149" s="100"/>
      <c r="BZ149" s="100"/>
      <c r="CA149" s="100"/>
      <c r="CB149" s="100"/>
      <c r="CC149" s="100"/>
      <c r="CD149" s="100"/>
      <c r="CE149" s="100"/>
      <c r="CF149" s="100"/>
      <c r="CG149" s="100"/>
      <c r="CH149" s="100"/>
      <c r="CI149" s="100"/>
    </row>
    <row r="150" spans="1:87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  <c r="BT150" s="100"/>
      <c r="BU150" s="100"/>
      <c r="BV150" s="100"/>
      <c r="BW150" s="100"/>
      <c r="BX150" s="100"/>
      <c r="BY150" s="100"/>
      <c r="BZ150" s="100"/>
      <c r="CA150" s="100"/>
      <c r="CB150" s="100"/>
      <c r="CC150" s="100"/>
      <c r="CD150" s="100"/>
      <c r="CE150" s="100"/>
      <c r="CF150" s="100"/>
      <c r="CG150" s="100"/>
      <c r="CH150" s="100"/>
      <c r="CI150" s="100"/>
    </row>
    <row r="151" spans="1:87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</row>
    <row r="152" spans="1:87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  <c r="BT152" s="100"/>
      <c r="BU152" s="100"/>
      <c r="BV152" s="100"/>
      <c r="BW152" s="100"/>
      <c r="BX152" s="100"/>
      <c r="BY152" s="100"/>
      <c r="BZ152" s="100"/>
      <c r="CA152" s="100"/>
      <c r="CB152" s="100"/>
      <c r="CC152" s="100"/>
      <c r="CD152" s="100"/>
      <c r="CE152" s="100"/>
      <c r="CF152" s="100"/>
      <c r="CG152" s="100"/>
      <c r="CH152" s="100"/>
      <c r="CI152" s="100"/>
    </row>
    <row r="153" spans="1:87" x14ac:dyDescent="0.2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  <c r="BT153" s="100"/>
      <c r="BU153" s="100"/>
      <c r="BV153" s="100"/>
      <c r="BW153" s="100"/>
      <c r="BX153" s="100"/>
      <c r="BY153" s="100"/>
      <c r="BZ153" s="100"/>
      <c r="CA153" s="100"/>
      <c r="CB153" s="100"/>
      <c r="CC153" s="100"/>
      <c r="CD153" s="100"/>
      <c r="CE153" s="100"/>
      <c r="CF153" s="100"/>
      <c r="CG153" s="100"/>
      <c r="CH153" s="100"/>
      <c r="CI153" s="100"/>
    </row>
    <row r="154" spans="1:87" x14ac:dyDescent="0.2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  <c r="BT154" s="100"/>
      <c r="BU154" s="100"/>
      <c r="BV154" s="100"/>
      <c r="BW154" s="100"/>
      <c r="BX154" s="100"/>
      <c r="BY154" s="100"/>
      <c r="BZ154" s="100"/>
      <c r="CA154" s="100"/>
      <c r="CB154" s="100"/>
      <c r="CC154" s="100"/>
      <c r="CD154" s="100"/>
      <c r="CE154" s="100"/>
      <c r="CF154" s="100"/>
      <c r="CG154" s="100"/>
      <c r="CH154" s="100"/>
      <c r="CI154" s="100"/>
    </row>
    <row r="155" spans="1:87" x14ac:dyDescent="0.2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  <c r="BT155" s="100"/>
      <c r="BU155" s="100"/>
      <c r="BV155" s="100"/>
      <c r="BW155" s="100"/>
      <c r="BX155" s="100"/>
      <c r="BY155" s="100"/>
      <c r="BZ155" s="100"/>
      <c r="CA155" s="100"/>
      <c r="CB155" s="100"/>
      <c r="CC155" s="100"/>
      <c r="CD155" s="100"/>
      <c r="CE155" s="100"/>
      <c r="CF155" s="100"/>
      <c r="CG155" s="100"/>
      <c r="CH155" s="100"/>
      <c r="CI155" s="100"/>
    </row>
    <row r="156" spans="1:87" x14ac:dyDescent="0.2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  <c r="BT156" s="100"/>
      <c r="BU156" s="100"/>
      <c r="BV156" s="100"/>
      <c r="BW156" s="100"/>
      <c r="BX156" s="100"/>
      <c r="BY156" s="100"/>
      <c r="BZ156" s="100"/>
      <c r="CA156" s="100"/>
      <c r="CB156" s="100"/>
      <c r="CC156" s="100"/>
      <c r="CD156" s="100"/>
      <c r="CE156" s="100"/>
      <c r="CF156" s="100"/>
      <c r="CG156" s="100"/>
      <c r="CH156" s="100"/>
      <c r="CI156" s="100"/>
    </row>
    <row r="157" spans="1:87" x14ac:dyDescent="0.2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  <c r="BT157" s="100"/>
      <c r="BU157" s="100"/>
      <c r="BV157" s="100"/>
      <c r="BW157" s="100"/>
      <c r="BX157" s="100"/>
      <c r="BY157" s="100"/>
      <c r="BZ157" s="100"/>
      <c r="CA157" s="100"/>
      <c r="CB157" s="100"/>
      <c r="CC157" s="100"/>
      <c r="CD157" s="100"/>
      <c r="CE157" s="100"/>
      <c r="CF157" s="100"/>
      <c r="CG157" s="100"/>
      <c r="CH157" s="100"/>
      <c r="CI157" s="100"/>
    </row>
    <row r="158" spans="1:87" x14ac:dyDescent="0.2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  <c r="BT158" s="100"/>
      <c r="BU158" s="100"/>
      <c r="BV158" s="100"/>
      <c r="BW158" s="100"/>
      <c r="BX158" s="100"/>
      <c r="BY158" s="100"/>
      <c r="BZ158" s="100"/>
      <c r="CA158" s="100"/>
      <c r="CB158" s="100"/>
      <c r="CC158" s="100"/>
      <c r="CD158" s="100"/>
      <c r="CE158" s="100"/>
      <c r="CF158" s="100"/>
      <c r="CG158" s="100"/>
      <c r="CH158" s="100"/>
      <c r="CI158" s="100"/>
    </row>
    <row r="159" spans="1:87" x14ac:dyDescent="0.2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  <c r="BT159" s="100"/>
      <c r="BU159" s="100"/>
      <c r="BV159" s="100"/>
      <c r="BW159" s="100"/>
      <c r="BX159" s="100"/>
      <c r="BY159" s="100"/>
      <c r="BZ159" s="100"/>
      <c r="CA159" s="100"/>
      <c r="CB159" s="100"/>
      <c r="CC159" s="100"/>
      <c r="CD159" s="100"/>
      <c r="CE159" s="100"/>
      <c r="CF159" s="100"/>
      <c r="CG159" s="100"/>
      <c r="CH159" s="100"/>
      <c r="CI159" s="100"/>
    </row>
    <row r="160" spans="1:87" x14ac:dyDescent="0.2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  <c r="BT160" s="100"/>
      <c r="BU160" s="100"/>
      <c r="BV160" s="100"/>
      <c r="BW160" s="100"/>
      <c r="BX160" s="100"/>
      <c r="BY160" s="100"/>
      <c r="BZ160" s="100"/>
      <c r="CA160" s="100"/>
      <c r="CB160" s="100"/>
      <c r="CC160" s="100"/>
      <c r="CD160" s="100"/>
      <c r="CE160" s="100"/>
      <c r="CF160" s="100"/>
      <c r="CG160" s="100"/>
      <c r="CH160" s="100"/>
      <c r="CI160" s="100"/>
    </row>
    <row r="161" spans="1:87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  <c r="BT161" s="100"/>
      <c r="BU161" s="100"/>
      <c r="BV161" s="100"/>
      <c r="BW161" s="100"/>
      <c r="BX161" s="100"/>
      <c r="BY161" s="100"/>
      <c r="BZ161" s="100"/>
      <c r="CA161" s="100"/>
      <c r="CB161" s="100"/>
      <c r="CC161" s="100"/>
      <c r="CD161" s="100"/>
      <c r="CE161" s="100"/>
      <c r="CF161" s="100"/>
      <c r="CG161" s="100"/>
      <c r="CH161" s="100"/>
      <c r="CI161" s="100"/>
    </row>
    <row r="162" spans="1:87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  <c r="BT162" s="100"/>
      <c r="BU162" s="100"/>
      <c r="BV162" s="100"/>
      <c r="BW162" s="100"/>
      <c r="BX162" s="100"/>
      <c r="BY162" s="100"/>
      <c r="BZ162" s="100"/>
      <c r="CA162" s="100"/>
      <c r="CB162" s="100"/>
      <c r="CC162" s="100"/>
      <c r="CD162" s="100"/>
      <c r="CE162" s="100"/>
      <c r="CF162" s="100"/>
      <c r="CG162" s="100"/>
      <c r="CH162" s="100"/>
      <c r="CI162" s="100"/>
    </row>
    <row r="163" spans="1:87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  <c r="BT163" s="100"/>
      <c r="BU163" s="100"/>
      <c r="BV163" s="100"/>
      <c r="BW163" s="100"/>
      <c r="BX163" s="100"/>
      <c r="BY163" s="100"/>
      <c r="BZ163" s="100"/>
      <c r="CA163" s="100"/>
      <c r="CB163" s="100"/>
      <c r="CC163" s="100"/>
      <c r="CD163" s="100"/>
      <c r="CE163" s="100"/>
      <c r="CF163" s="100"/>
      <c r="CG163" s="100"/>
      <c r="CH163" s="100"/>
      <c r="CI163" s="100"/>
    </row>
    <row r="164" spans="1:87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  <c r="BT164" s="100"/>
      <c r="BU164" s="100"/>
      <c r="BV164" s="100"/>
      <c r="BW164" s="100"/>
      <c r="BX164" s="100"/>
      <c r="BY164" s="100"/>
      <c r="BZ164" s="100"/>
      <c r="CA164" s="100"/>
      <c r="CB164" s="100"/>
      <c r="CC164" s="100"/>
      <c r="CD164" s="100"/>
      <c r="CE164" s="100"/>
      <c r="CF164" s="100"/>
      <c r="CG164" s="100"/>
      <c r="CH164" s="100"/>
      <c r="CI164" s="100"/>
    </row>
    <row r="165" spans="1:87" x14ac:dyDescent="0.2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  <c r="BT165" s="100"/>
      <c r="BU165" s="100"/>
      <c r="BV165" s="100"/>
      <c r="BW165" s="100"/>
      <c r="BX165" s="100"/>
      <c r="BY165" s="100"/>
      <c r="BZ165" s="100"/>
      <c r="CA165" s="100"/>
      <c r="CB165" s="100"/>
      <c r="CC165" s="100"/>
      <c r="CD165" s="100"/>
      <c r="CE165" s="100"/>
      <c r="CF165" s="100"/>
      <c r="CG165" s="100"/>
      <c r="CH165" s="100"/>
      <c r="CI165" s="100"/>
    </row>
    <row r="166" spans="1:87" x14ac:dyDescent="0.2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  <c r="BT166" s="100"/>
      <c r="BU166" s="100"/>
      <c r="BV166" s="100"/>
      <c r="BW166" s="100"/>
      <c r="BX166" s="100"/>
      <c r="BY166" s="100"/>
      <c r="BZ166" s="100"/>
      <c r="CA166" s="100"/>
      <c r="CB166" s="100"/>
      <c r="CC166" s="100"/>
      <c r="CD166" s="100"/>
      <c r="CE166" s="100"/>
      <c r="CF166" s="100"/>
      <c r="CG166" s="100"/>
      <c r="CH166" s="100"/>
      <c r="CI166" s="100"/>
    </row>
    <row r="167" spans="1:87" x14ac:dyDescent="0.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  <c r="BT167" s="100"/>
      <c r="BU167" s="100"/>
      <c r="BV167" s="100"/>
      <c r="BW167" s="100"/>
      <c r="BX167" s="100"/>
      <c r="BY167" s="100"/>
      <c r="BZ167" s="100"/>
      <c r="CA167" s="100"/>
      <c r="CB167" s="100"/>
      <c r="CC167" s="100"/>
      <c r="CD167" s="100"/>
      <c r="CE167" s="100"/>
      <c r="CF167" s="100"/>
      <c r="CG167" s="100"/>
      <c r="CH167" s="100"/>
      <c r="CI167" s="100"/>
    </row>
    <row r="168" spans="1:87" x14ac:dyDescent="0.2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  <c r="BT168" s="100"/>
      <c r="BU168" s="100"/>
      <c r="BV168" s="100"/>
      <c r="BW168" s="100"/>
      <c r="BX168" s="100"/>
      <c r="BY168" s="100"/>
      <c r="BZ168" s="100"/>
      <c r="CA168" s="100"/>
      <c r="CB168" s="100"/>
      <c r="CC168" s="100"/>
      <c r="CD168" s="100"/>
      <c r="CE168" s="100"/>
      <c r="CF168" s="100"/>
      <c r="CG168" s="100"/>
      <c r="CH168" s="100"/>
      <c r="CI168" s="100"/>
    </row>
    <row r="169" spans="1:87" x14ac:dyDescent="0.2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  <c r="BT169" s="100"/>
      <c r="BU169" s="100"/>
      <c r="BV169" s="100"/>
      <c r="BW169" s="100"/>
      <c r="BX169" s="100"/>
      <c r="BY169" s="100"/>
      <c r="BZ169" s="100"/>
      <c r="CA169" s="100"/>
      <c r="CB169" s="100"/>
      <c r="CC169" s="100"/>
      <c r="CD169" s="100"/>
      <c r="CE169" s="100"/>
      <c r="CF169" s="100"/>
      <c r="CG169" s="100"/>
      <c r="CH169" s="100"/>
      <c r="CI169" s="100"/>
    </row>
    <row r="170" spans="1:87" x14ac:dyDescent="0.2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  <c r="BT170" s="100"/>
      <c r="BU170" s="100"/>
      <c r="BV170" s="100"/>
      <c r="BW170" s="100"/>
      <c r="BX170" s="100"/>
      <c r="BY170" s="100"/>
      <c r="BZ170" s="100"/>
      <c r="CA170" s="100"/>
      <c r="CB170" s="100"/>
      <c r="CC170" s="100"/>
      <c r="CD170" s="100"/>
      <c r="CE170" s="100"/>
      <c r="CF170" s="100"/>
      <c r="CG170" s="100"/>
      <c r="CH170" s="100"/>
      <c r="CI170" s="100"/>
    </row>
    <row r="171" spans="1:87" x14ac:dyDescent="0.2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  <c r="BT171" s="100"/>
      <c r="BU171" s="100"/>
      <c r="BV171" s="100"/>
      <c r="BW171" s="100"/>
      <c r="BX171" s="100"/>
      <c r="BY171" s="100"/>
      <c r="BZ171" s="100"/>
      <c r="CA171" s="100"/>
      <c r="CB171" s="100"/>
      <c r="CC171" s="100"/>
      <c r="CD171" s="100"/>
      <c r="CE171" s="100"/>
      <c r="CF171" s="100"/>
      <c r="CG171" s="100"/>
      <c r="CH171" s="100"/>
      <c r="CI171" s="100"/>
    </row>
    <row r="172" spans="1:87" x14ac:dyDescent="0.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00"/>
      <c r="CG172" s="100"/>
      <c r="CH172" s="100"/>
      <c r="CI172" s="100"/>
    </row>
    <row r="173" spans="1:87" x14ac:dyDescent="0.2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  <c r="BT173" s="100"/>
      <c r="BU173" s="100"/>
      <c r="BV173" s="100"/>
      <c r="BW173" s="100"/>
      <c r="BX173" s="100"/>
      <c r="BY173" s="100"/>
      <c r="BZ173" s="100"/>
      <c r="CA173" s="100"/>
      <c r="CB173" s="100"/>
      <c r="CC173" s="100"/>
      <c r="CD173" s="100"/>
      <c r="CE173" s="100"/>
      <c r="CF173" s="100"/>
      <c r="CG173" s="100"/>
      <c r="CH173" s="100"/>
      <c r="CI173" s="100"/>
    </row>
    <row r="174" spans="1:87" x14ac:dyDescent="0.2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  <c r="BT174" s="100"/>
      <c r="BU174" s="100"/>
      <c r="BV174" s="100"/>
      <c r="BW174" s="100"/>
      <c r="BX174" s="100"/>
      <c r="BY174" s="100"/>
      <c r="BZ174" s="100"/>
      <c r="CA174" s="100"/>
      <c r="CB174" s="100"/>
      <c r="CC174" s="100"/>
      <c r="CD174" s="100"/>
      <c r="CE174" s="100"/>
      <c r="CF174" s="100"/>
      <c r="CG174" s="100"/>
      <c r="CH174" s="100"/>
      <c r="CI174" s="100"/>
    </row>
    <row r="175" spans="1:87" x14ac:dyDescent="0.2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00"/>
      <c r="CG175" s="100"/>
      <c r="CH175" s="100"/>
      <c r="CI175" s="100"/>
    </row>
    <row r="176" spans="1:87" x14ac:dyDescent="0.2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00"/>
      <c r="CG176" s="100"/>
      <c r="CH176" s="100"/>
      <c r="CI176" s="100"/>
    </row>
    <row r="177" spans="1:87" x14ac:dyDescent="0.2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  <c r="BT177" s="100"/>
      <c r="BU177" s="100"/>
      <c r="BV177" s="100"/>
      <c r="BW177" s="100"/>
      <c r="BX177" s="100"/>
      <c r="BY177" s="100"/>
      <c r="BZ177" s="100"/>
      <c r="CA177" s="100"/>
      <c r="CB177" s="100"/>
      <c r="CC177" s="100"/>
      <c r="CD177" s="100"/>
      <c r="CE177" s="100"/>
      <c r="CF177" s="100"/>
      <c r="CG177" s="100"/>
      <c r="CH177" s="100"/>
      <c r="CI177" s="100"/>
    </row>
    <row r="178" spans="1:87" x14ac:dyDescent="0.2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00"/>
      <c r="CG178" s="100"/>
      <c r="CH178" s="100"/>
      <c r="CI178" s="100"/>
    </row>
    <row r="179" spans="1:87" x14ac:dyDescent="0.2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  <c r="BT179" s="100"/>
      <c r="BU179" s="100"/>
      <c r="BV179" s="100"/>
      <c r="BW179" s="100"/>
      <c r="BX179" s="100"/>
      <c r="BY179" s="100"/>
      <c r="BZ179" s="100"/>
      <c r="CA179" s="100"/>
      <c r="CB179" s="100"/>
      <c r="CC179" s="100"/>
      <c r="CD179" s="100"/>
      <c r="CE179" s="100"/>
      <c r="CF179" s="100"/>
      <c r="CG179" s="100"/>
      <c r="CH179" s="100"/>
      <c r="CI179" s="100"/>
    </row>
    <row r="180" spans="1:87" x14ac:dyDescent="0.2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  <c r="BZ180" s="100"/>
      <c r="CA180" s="100"/>
      <c r="CB180" s="100"/>
      <c r="CC180" s="100"/>
      <c r="CD180" s="100"/>
      <c r="CE180" s="100"/>
      <c r="CF180" s="100"/>
      <c r="CG180" s="100"/>
      <c r="CH180" s="100"/>
      <c r="CI180" s="100"/>
    </row>
    <row r="181" spans="1:87" x14ac:dyDescent="0.2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  <c r="BT181" s="100"/>
      <c r="BU181" s="100"/>
      <c r="BV181" s="100"/>
      <c r="BW181" s="100"/>
      <c r="BX181" s="100"/>
      <c r="BY181" s="100"/>
      <c r="BZ181" s="100"/>
      <c r="CA181" s="100"/>
      <c r="CB181" s="100"/>
      <c r="CC181" s="100"/>
      <c r="CD181" s="100"/>
      <c r="CE181" s="100"/>
      <c r="CF181" s="100"/>
      <c r="CG181" s="100"/>
      <c r="CH181" s="100"/>
      <c r="CI181" s="100"/>
    </row>
    <row r="182" spans="1:87" x14ac:dyDescent="0.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  <c r="BT182" s="100"/>
      <c r="BU182" s="100"/>
      <c r="BV182" s="100"/>
      <c r="BW182" s="100"/>
      <c r="BX182" s="100"/>
      <c r="BY182" s="100"/>
      <c r="BZ182" s="100"/>
      <c r="CA182" s="100"/>
      <c r="CB182" s="100"/>
      <c r="CC182" s="100"/>
      <c r="CD182" s="100"/>
      <c r="CE182" s="100"/>
      <c r="CF182" s="100"/>
      <c r="CG182" s="100"/>
      <c r="CH182" s="100"/>
      <c r="CI182" s="100"/>
    </row>
    <row r="183" spans="1:87" x14ac:dyDescent="0.2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  <c r="BT183" s="100"/>
      <c r="BU183" s="100"/>
      <c r="BV183" s="100"/>
      <c r="BW183" s="100"/>
      <c r="BX183" s="100"/>
      <c r="BY183" s="100"/>
      <c r="BZ183" s="100"/>
      <c r="CA183" s="100"/>
      <c r="CB183" s="100"/>
      <c r="CC183" s="100"/>
      <c r="CD183" s="100"/>
      <c r="CE183" s="100"/>
      <c r="CF183" s="100"/>
      <c r="CG183" s="100"/>
      <c r="CH183" s="100"/>
      <c r="CI183" s="100"/>
    </row>
    <row r="184" spans="1:87" x14ac:dyDescent="0.2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</row>
    <row r="185" spans="1:87" x14ac:dyDescent="0.2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  <c r="BT185" s="100"/>
      <c r="BU185" s="100"/>
      <c r="BV185" s="100"/>
      <c r="BW185" s="100"/>
      <c r="BX185" s="100"/>
      <c r="BY185" s="100"/>
      <c r="BZ185" s="100"/>
      <c r="CA185" s="100"/>
      <c r="CB185" s="100"/>
      <c r="CC185" s="100"/>
      <c r="CD185" s="100"/>
      <c r="CE185" s="100"/>
      <c r="CF185" s="100"/>
      <c r="CG185" s="100"/>
      <c r="CH185" s="100"/>
      <c r="CI185" s="100"/>
    </row>
    <row r="186" spans="1:87" x14ac:dyDescent="0.2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00"/>
      <c r="CG186" s="100"/>
      <c r="CH186" s="100"/>
      <c r="CI186" s="100"/>
    </row>
    <row r="187" spans="1:87" x14ac:dyDescent="0.2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  <c r="BT187" s="100"/>
      <c r="BU187" s="100"/>
      <c r="BV187" s="100"/>
      <c r="BW187" s="100"/>
      <c r="BX187" s="100"/>
      <c r="BY187" s="100"/>
      <c r="BZ187" s="100"/>
      <c r="CA187" s="100"/>
      <c r="CB187" s="100"/>
      <c r="CC187" s="100"/>
      <c r="CD187" s="100"/>
      <c r="CE187" s="100"/>
      <c r="CF187" s="100"/>
      <c r="CG187" s="100"/>
      <c r="CH187" s="100"/>
      <c r="CI187" s="100"/>
    </row>
    <row r="188" spans="1:87" x14ac:dyDescent="0.2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  <c r="BZ188" s="100"/>
      <c r="CA188" s="100"/>
      <c r="CB188" s="100"/>
      <c r="CC188" s="100"/>
      <c r="CD188" s="100"/>
      <c r="CE188" s="100"/>
      <c r="CF188" s="100"/>
      <c r="CG188" s="100"/>
      <c r="CH188" s="100"/>
      <c r="CI188" s="100"/>
    </row>
    <row r="189" spans="1:87" x14ac:dyDescent="0.2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</row>
    <row r="190" spans="1:87" x14ac:dyDescent="0.2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  <c r="BT190" s="100"/>
      <c r="BU190" s="100"/>
      <c r="BV190" s="100"/>
      <c r="BW190" s="100"/>
      <c r="BX190" s="100"/>
      <c r="BY190" s="100"/>
      <c r="BZ190" s="100"/>
      <c r="CA190" s="100"/>
      <c r="CB190" s="100"/>
      <c r="CC190" s="100"/>
      <c r="CD190" s="100"/>
      <c r="CE190" s="100"/>
      <c r="CF190" s="100"/>
      <c r="CG190" s="100"/>
      <c r="CH190" s="100"/>
      <c r="CI190" s="100"/>
    </row>
    <row r="191" spans="1:87" x14ac:dyDescent="0.2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  <c r="BT191" s="100"/>
      <c r="BU191" s="100"/>
      <c r="BV191" s="100"/>
      <c r="BW191" s="100"/>
      <c r="BX191" s="100"/>
      <c r="BY191" s="100"/>
      <c r="BZ191" s="100"/>
      <c r="CA191" s="100"/>
      <c r="CB191" s="100"/>
      <c r="CC191" s="100"/>
      <c r="CD191" s="100"/>
      <c r="CE191" s="100"/>
      <c r="CF191" s="100"/>
      <c r="CG191" s="100"/>
      <c r="CH191" s="100"/>
      <c r="CI191" s="100"/>
    </row>
    <row r="192" spans="1:87" x14ac:dyDescent="0.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  <c r="BT192" s="100"/>
      <c r="BU192" s="100"/>
      <c r="BV192" s="100"/>
      <c r="BW192" s="100"/>
      <c r="BX192" s="100"/>
      <c r="BY192" s="100"/>
      <c r="BZ192" s="100"/>
      <c r="CA192" s="100"/>
      <c r="CB192" s="100"/>
      <c r="CC192" s="100"/>
      <c r="CD192" s="100"/>
      <c r="CE192" s="100"/>
      <c r="CF192" s="100"/>
      <c r="CG192" s="100"/>
      <c r="CH192" s="100"/>
      <c r="CI192" s="100"/>
    </row>
    <row r="193" spans="1:87" x14ac:dyDescent="0.2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  <c r="BT193" s="100"/>
      <c r="BU193" s="100"/>
      <c r="BV193" s="100"/>
      <c r="BW193" s="100"/>
      <c r="BX193" s="100"/>
      <c r="BY193" s="100"/>
      <c r="BZ193" s="100"/>
      <c r="CA193" s="100"/>
      <c r="CB193" s="100"/>
      <c r="CC193" s="100"/>
      <c r="CD193" s="100"/>
      <c r="CE193" s="100"/>
      <c r="CF193" s="100"/>
      <c r="CG193" s="100"/>
      <c r="CH193" s="100"/>
      <c r="CI193" s="100"/>
    </row>
    <row r="194" spans="1:87" x14ac:dyDescent="0.2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  <c r="BT194" s="100"/>
      <c r="BU194" s="100"/>
      <c r="BV194" s="100"/>
      <c r="BW194" s="100"/>
      <c r="BX194" s="100"/>
      <c r="BY194" s="100"/>
      <c r="BZ194" s="100"/>
      <c r="CA194" s="100"/>
      <c r="CB194" s="100"/>
      <c r="CC194" s="100"/>
      <c r="CD194" s="100"/>
      <c r="CE194" s="100"/>
      <c r="CF194" s="100"/>
      <c r="CG194" s="100"/>
      <c r="CH194" s="100"/>
      <c r="CI194" s="100"/>
    </row>
    <row r="195" spans="1:87" x14ac:dyDescent="0.2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</row>
    <row r="196" spans="1:87" x14ac:dyDescent="0.2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  <c r="BZ196" s="100"/>
      <c r="CA196" s="100"/>
      <c r="CB196" s="100"/>
      <c r="CC196" s="100"/>
      <c r="CD196" s="100"/>
      <c r="CE196" s="100"/>
      <c r="CF196" s="100"/>
      <c r="CG196" s="100"/>
      <c r="CH196" s="100"/>
      <c r="CI196" s="100"/>
    </row>
    <row r="197" spans="1:87" x14ac:dyDescent="0.2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  <c r="BT197" s="100"/>
      <c r="BU197" s="100"/>
      <c r="BV197" s="100"/>
      <c r="BW197" s="100"/>
      <c r="BX197" s="100"/>
      <c r="BY197" s="100"/>
      <c r="BZ197" s="100"/>
      <c r="CA197" s="100"/>
      <c r="CB197" s="100"/>
      <c r="CC197" s="100"/>
      <c r="CD197" s="100"/>
      <c r="CE197" s="100"/>
      <c r="CF197" s="100"/>
      <c r="CG197" s="100"/>
      <c r="CH197" s="100"/>
      <c r="CI197" s="100"/>
    </row>
    <row r="198" spans="1:87" x14ac:dyDescent="0.2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/>
    </row>
    <row r="199" spans="1:87" x14ac:dyDescent="0.2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  <c r="BT199" s="100"/>
      <c r="BU199" s="100"/>
      <c r="BV199" s="100"/>
      <c r="BW199" s="100"/>
      <c r="BX199" s="100"/>
      <c r="BY199" s="100"/>
      <c r="BZ199" s="100"/>
      <c r="CA199" s="100"/>
      <c r="CB199" s="100"/>
      <c r="CC199" s="100"/>
      <c r="CD199" s="100"/>
      <c r="CE199" s="100"/>
      <c r="CF199" s="100"/>
      <c r="CG199" s="100"/>
      <c r="CH199" s="100"/>
      <c r="CI199" s="100"/>
    </row>
    <row r="200" spans="1:87" x14ac:dyDescent="0.2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  <c r="BZ200" s="100"/>
      <c r="CA200" s="100"/>
      <c r="CB200" s="100"/>
      <c r="CC200" s="100"/>
      <c r="CD200" s="100"/>
      <c r="CE200" s="100"/>
      <c r="CF200" s="100"/>
      <c r="CG200" s="100"/>
      <c r="CH200" s="100"/>
      <c r="CI200" s="100"/>
    </row>
    <row r="201" spans="1:87" x14ac:dyDescent="0.2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  <c r="BZ201" s="100"/>
      <c r="CA201" s="100"/>
      <c r="CB201" s="100"/>
      <c r="CC201" s="100"/>
      <c r="CD201" s="100"/>
      <c r="CE201" s="100"/>
      <c r="CF201" s="100"/>
      <c r="CG201" s="100"/>
      <c r="CH201" s="100"/>
      <c r="CI201" s="100"/>
    </row>
    <row r="202" spans="1:87" x14ac:dyDescent="0.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T202" s="100"/>
      <c r="BU202" s="100"/>
      <c r="BV202" s="100"/>
      <c r="BW202" s="100"/>
      <c r="BX202" s="100"/>
      <c r="BY202" s="100"/>
      <c r="BZ202" s="100"/>
      <c r="CA202" s="100"/>
      <c r="CB202" s="100"/>
      <c r="CC202" s="100"/>
      <c r="CD202" s="100"/>
      <c r="CE202" s="100"/>
      <c r="CF202" s="100"/>
      <c r="CG202" s="100"/>
      <c r="CH202" s="100"/>
      <c r="CI202" s="100"/>
    </row>
    <row r="203" spans="1:87" x14ac:dyDescent="0.2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  <c r="BT203" s="100"/>
      <c r="BU203" s="100"/>
      <c r="BV203" s="100"/>
      <c r="BW203" s="100"/>
      <c r="BX203" s="100"/>
      <c r="BY203" s="100"/>
      <c r="BZ203" s="100"/>
      <c r="CA203" s="100"/>
      <c r="CB203" s="100"/>
      <c r="CC203" s="100"/>
      <c r="CD203" s="100"/>
      <c r="CE203" s="100"/>
      <c r="CF203" s="100"/>
      <c r="CG203" s="100"/>
      <c r="CH203" s="100"/>
      <c r="CI203" s="100"/>
    </row>
    <row r="204" spans="1:87" x14ac:dyDescent="0.2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  <c r="BT204" s="100"/>
      <c r="BU204" s="100"/>
      <c r="BV204" s="100"/>
      <c r="BW204" s="100"/>
      <c r="BX204" s="100"/>
      <c r="BY204" s="100"/>
      <c r="BZ204" s="100"/>
      <c r="CA204" s="100"/>
      <c r="CB204" s="100"/>
      <c r="CC204" s="100"/>
      <c r="CD204" s="100"/>
      <c r="CE204" s="100"/>
      <c r="CF204" s="100"/>
      <c r="CG204" s="100"/>
      <c r="CH204" s="100"/>
      <c r="CI204" s="100"/>
    </row>
    <row r="205" spans="1:87" x14ac:dyDescent="0.2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  <c r="BT205" s="100"/>
      <c r="BU205" s="100"/>
      <c r="BV205" s="100"/>
      <c r="BW205" s="100"/>
      <c r="BX205" s="100"/>
      <c r="BY205" s="100"/>
      <c r="BZ205" s="100"/>
      <c r="CA205" s="100"/>
      <c r="CB205" s="100"/>
      <c r="CC205" s="100"/>
      <c r="CD205" s="100"/>
      <c r="CE205" s="100"/>
      <c r="CF205" s="100"/>
      <c r="CG205" s="100"/>
      <c r="CH205" s="100"/>
      <c r="CI205" s="100"/>
    </row>
    <row r="206" spans="1:87" x14ac:dyDescent="0.2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  <c r="BT206" s="100"/>
      <c r="BU206" s="100"/>
      <c r="BV206" s="100"/>
      <c r="BW206" s="100"/>
      <c r="BX206" s="100"/>
      <c r="BY206" s="100"/>
      <c r="BZ206" s="100"/>
      <c r="CA206" s="100"/>
      <c r="CB206" s="100"/>
      <c r="CC206" s="100"/>
      <c r="CD206" s="100"/>
      <c r="CE206" s="100"/>
      <c r="CF206" s="100"/>
      <c r="CG206" s="100"/>
      <c r="CH206" s="100"/>
      <c r="CI206" s="100"/>
    </row>
    <row r="207" spans="1:87" x14ac:dyDescent="0.2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  <c r="BZ207" s="100"/>
      <c r="CA207" s="100"/>
      <c r="CB207" s="100"/>
      <c r="CC207" s="100"/>
      <c r="CD207" s="100"/>
      <c r="CE207" s="100"/>
      <c r="CF207" s="100"/>
      <c r="CG207" s="100"/>
      <c r="CH207" s="100"/>
      <c r="CI207" s="100"/>
    </row>
    <row r="208" spans="1:87" x14ac:dyDescent="0.2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  <c r="BT208" s="100"/>
      <c r="BU208" s="100"/>
      <c r="BV208" s="100"/>
      <c r="BW208" s="100"/>
      <c r="BX208" s="100"/>
      <c r="BY208" s="100"/>
      <c r="BZ208" s="100"/>
      <c r="CA208" s="100"/>
      <c r="CB208" s="100"/>
      <c r="CC208" s="100"/>
      <c r="CD208" s="100"/>
      <c r="CE208" s="100"/>
      <c r="CF208" s="100"/>
      <c r="CG208" s="100"/>
      <c r="CH208" s="100"/>
      <c r="CI208" s="100"/>
    </row>
    <row r="209" spans="1:87" x14ac:dyDescent="0.2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  <c r="BZ209" s="100"/>
      <c r="CA209" s="100"/>
      <c r="CB209" s="100"/>
      <c r="CC209" s="100"/>
      <c r="CD209" s="100"/>
      <c r="CE209" s="100"/>
      <c r="CF209" s="100"/>
      <c r="CG209" s="100"/>
      <c r="CH209" s="100"/>
      <c r="CI209" s="100"/>
    </row>
    <row r="210" spans="1:87" x14ac:dyDescent="0.2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  <c r="BT210" s="100"/>
      <c r="BU210" s="100"/>
      <c r="BV210" s="100"/>
      <c r="BW210" s="100"/>
      <c r="BX210" s="100"/>
      <c r="BY210" s="100"/>
      <c r="BZ210" s="100"/>
      <c r="CA210" s="100"/>
      <c r="CB210" s="100"/>
      <c r="CC210" s="100"/>
      <c r="CD210" s="100"/>
      <c r="CE210" s="100"/>
      <c r="CF210" s="100"/>
      <c r="CG210" s="100"/>
      <c r="CH210" s="100"/>
      <c r="CI210" s="100"/>
    </row>
    <row r="211" spans="1:87" x14ac:dyDescent="0.2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  <c r="BT211" s="100"/>
      <c r="BU211" s="100"/>
      <c r="BV211" s="100"/>
      <c r="BW211" s="100"/>
      <c r="BX211" s="100"/>
      <c r="BY211" s="100"/>
      <c r="BZ211" s="100"/>
      <c r="CA211" s="100"/>
      <c r="CB211" s="100"/>
      <c r="CC211" s="100"/>
      <c r="CD211" s="100"/>
      <c r="CE211" s="100"/>
      <c r="CF211" s="100"/>
      <c r="CG211" s="100"/>
      <c r="CH211" s="100"/>
      <c r="CI211" s="100"/>
    </row>
    <row r="212" spans="1:87" x14ac:dyDescent="0.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  <c r="BT212" s="100"/>
      <c r="BU212" s="100"/>
      <c r="BV212" s="100"/>
      <c r="BW212" s="100"/>
      <c r="BX212" s="100"/>
      <c r="BY212" s="100"/>
      <c r="BZ212" s="100"/>
      <c r="CA212" s="100"/>
      <c r="CB212" s="100"/>
      <c r="CC212" s="100"/>
      <c r="CD212" s="100"/>
      <c r="CE212" s="100"/>
      <c r="CF212" s="100"/>
      <c r="CG212" s="100"/>
      <c r="CH212" s="100"/>
      <c r="CI212" s="100"/>
    </row>
    <row r="213" spans="1:87" x14ac:dyDescent="0.2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  <c r="BT213" s="100"/>
      <c r="BU213" s="100"/>
      <c r="BV213" s="100"/>
      <c r="BW213" s="100"/>
      <c r="BX213" s="100"/>
      <c r="BY213" s="100"/>
      <c r="BZ213" s="100"/>
      <c r="CA213" s="100"/>
      <c r="CB213" s="100"/>
      <c r="CC213" s="100"/>
      <c r="CD213" s="100"/>
      <c r="CE213" s="100"/>
      <c r="CF213" s="100"/>
      <c r="CG213" s="100"/>
      <c r="CH213" s="100"/>
      <c r="CI213" s="100"/>
    </row>
    <row r="214" spans="1:87" x14ac:dyDescent="0.2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  <c r="BT214" s="100"/>
      <c r="BU214" s="100"/>
      <c r="BV214" s="100"/>
      <c r="BW214" s="100"/>
      <c r="BX214" s="100"/>
      <c r="BY214" s="100"/>
      <c r="BZ214" s="100"/>
      <c r="CA214" s="100"/>
      <c r="CB214" s="100"/>
      <c r="CC214" s="100"/>
      <c r="CD214" s="100"/>
      <c r="CE214" s="100"/>
      <c r="CF214" s="100"/>
      <c r="CG214" s="100"/>
      <c r="CH214" s="100"/>
      <c r="CI214" s="100"/>
    </row>
    <row r="215" spans="1:87" x14ac:dyDescent="0.2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  <c r="BZ215" s="100"/>
      <c r="CA215" s="100"/>
      <c r="CB215" s="100"/>
      <c r="CC215" s="100"/>
      <c r="CD215" s="100"/>
      <c r="CE215" s="100"/>
      <c r="CF215" s="100"/>
      <c r="CG215" s="100"/>
      <c r="CH215" s="100"/>
      <c r="CI215" s="100"/>
    </row>
    <row r="216" spans="1:87" x14ac:dyDescent="0.2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</row>
    <row r="217" spans="1:87" x14ac:dyDescent="0.2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0"/>
      <c r="BW217" s="100"/>
      <c r="BX217" s="100"/>
      <c r="BY217" s="100"/>
      <c r="BZ217" s="100"/>
      <c r="CA217" s="100"/>
      <c r="CB217" s="100"/>
      <c r="CC217" s="100"/>
      <c r="CD217" s="100"/>
      <c r="CE217" s="100"/>
      <c r="CF217" s="100"/>
      <c r="CG217" s="100"/>
      <c r="CH217" s="100"/>
      <c r="CI217" s="100"/>
    </row>
    <row r="218" spans="1:87" x14ac:dyDescent="0.2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0"/>
      <c r="CB218" s="100"/>
      <c r="CC218" s="100"/>
      <c r="CD218" s="100"/>
      <c r="CE218" s="100"/>
      <c r="CF218" s="100"/>
      <c r="CG218" s="100"/>
      <c r="CH218" s="100"/>
      <c r="CI218" s="100"/>
    </row>
    <row r="219" spans="1:87" x14ac:dyDescent="0.2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  <c r="BT219" s="100"/>
      <c r="BU219" s="100"/>
      <c r="BV219" s="100"/>
      <c r="BW219" s="100"/>
      <c r="BX219" s="100"/>
      <c r="BY219" s="100"/>
      <c r="BZ219" s="100"/>
      <c r="CA219" s="100"/>
      <c r="CB219" s="100"/>
      <c r="CC219" s="100"/>
      <c r="CD219" s="100"/>
      <c r="CE219" s="100"/>
      <c r="CF219" s="100"/>
      <c r="CG219" s="100"/>
      <c r="CH219" s="100"/>
      <c r="CI219" s="100"/>
    </row>
    <row r="220" spans="1:87" x14ac:dyDescent="0.2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  <c r="BT220" s="100"/>
      <c r="BU220" s="100"/>
      <c r="BV220" s="100"/>
      <c r="BW220" s="100"/>
      <c r="BX220" s="100"/>
      <c r="BY220" s="100"/>
      <c r="BZ220" s="100"/>
      <c r="CA220" s="100"/>
      <c r="CB220" s="100"/>
      <c r="CC220" s="100"/>
      <c r="CD220" s="100"/>
      <c r="CE220" s="100"/>
      <c r="CF220" s="100"/>
      <c r="CG220" s="100"/>
      <c r="CH220" s="100"/>
      <c r="CI220" s="100"/>
    </row>
    <row r="221" spans="1:87" x14ac:dyDescent="0.2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  <c r="BT221" s="100"/>
      <c r="BU221" s="100"/>
      <c r="BV221" s="100"/>
      <c r="BW221" s="100"/>
      <c r="BX221" s="100"/>
      <c r="BY221" s="100"/>
      <c r="BZ221" s="100"/>
      <c r="CA221" s="100"/>
      <c r="CB221" s="100"/>
      <c r="CC221" s="100"/>
      <c r="CD221" s="100"/>
      <c r="CE221" s="100"/>
      <c r="CF221" s="100"/>
      <c r="CG221" s="100"/>
      <c r="CH221" s="100"/>
      <c r="CI221" s="100"/>
    </row>
    <row r="222" spans="1:87" x14ac:dyDescent="0.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  <c r="BT222" s="100"/>
      <c r="BU222" s="100"/>
      <c r="BV222" s="100"/>
      <c r="BW222" s="100"/>
      <c r="BX222" s="100"/>
      <c r="BY222" s="100"/>
      <c r="BZ222" s="100"/>
      <c r="CA222" s="100"/>
      <c r="CB222" s="100"/>
      <c r="CC222" s="100"/>
      <c r="CD222" s="100"/>
      <c r="CE222" s="100"/>
      <c r="CF222" s="100"/>
      <c r="CG222" s="100"/>
      <c r="CH222" s="100"/>
      <c r="CI222" s="100"/>
    </row>
    <row r="223" spans="1:87" x14ac:dyDescent="0.2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  <c r="BT223" s="100"/>
      <c r="BU223" s="100"/>
      <c r="BV223" s="100"/>
      <c r="BW223" s="100"/>
      <c r="BX223" s="100"/>
      <c r="BY223" s="100"/>
      <c r="BZ223" s="100"/>
      <c r="CA223" s="100"/>
      <c r="CB223" s="100"/>
      <c r="CC223" s="100"/>
      <c r="CD223" s="100"/>
      <c r="CE223" s="100"/>
      <c r="CF223" s="100"/>
      <c r="CG223" s="100"/>
      <c r="CH223" s="100"/>
      <c r="CI223" s="100"/>
    </row>
    <row r="224" spans="1:87" x14ac:dyDescent="0.2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  <c r="BT224" s="100"/>
      <c r="BU224" s="100"/>
      <c r="BV224" s="100"/>
      <c r="BW224" s="100"/>
      <c r="BX224" s="100"/>
      <c r="BY224" s="100"/>
      <c r="BZ224" s="100"/>
      <c r="CA224" s="100"/>
      <c r="CB224" s="100"/>
      <c r="CC224" s="100"/>
      <c r="CD224" s="100"/>
      <c r="CE224" s="100"/>
      <c r="CF224" s="100"/>
      <c r="CG224" s="100"/>
      <c r="CH224" s="100"/>
      <c r="CI224" s="100"/>
    </row>
    <row r="225" spans="1:87" x14ac:dyDescent="0.2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  <c r="BT225" s="100"/>
      <c r="BU225" s="100"/>
      <c r="BV225" s="100"/>
      <c r="BW225" s="100"/>
      <c r="BX225" s="100"/>
      <c r="BY225" s="100"/>
      <c r="BZ225" s="100"/>
      <c r="CA225" s="100"/>
      <c r="CB225" s="100"/>
      <c r="CC225" s="100"/>
      <c r="CD225" s="100"/>
      <c r="CE225" s="100"/>
      <c r="CF225" s="100"/>
      <c r="CG225" s="100"/>
      <c r="CH225" s="100"/>
      <c r="CI225" s="100"/>
    </row>
    <row r="226" spans="1:87" x14ac:dyDescent="0.2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  <c r="BT226" s="100"/>
      <c r="BU226" s="100"/>
      <c r="BV226" s="100"/>
      <c r="BW226" s="100"/>
      <c r="BX226" s="100"/>
      <c r="BY226" s="100"/>
      <c r="BZ226" s="100"/>
      <c r="CA226" s="100"/>
      <c r="CB226" s="100"/>
      <c r="CC226" s="100"/>
      <c r="CD226" s="100"/>
      <c r="CE226" s="100"/>
      <c r="CF226" s="100"/>
      <c r="CG226" s="100"/>
      <c r="CH226" s="100"/>
      <c r="CI226" s="100"/>
    </row>
    <row r="227" spans="1:87" x14ac:dyDescent="0.2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  <c r="BT227" s="100"/>
      <c r="BU227" s="100"/>
      <c r="BV227" s="100"/>
      <c r="BW227" s="100"/>
      <c r="BX227" s="100"/>
      <c r="BY227" s="100"/>
      <c r="BZ227" s="100"/>
      <c r="CA227" s="100"/>
      <c r="CB227" s="100"/>
      <c r="CC227" s="100"/>
      <c r="CD227" s="100"/>
      <c r="CE227" s="100"/>
      <c r="CF227" s="100"/>
      <c r="CG227" s="100"/>
      <c r="CH227" s="100"/>
      <c r="CI227" s="100"/>
    </row>
    <row r="228" spans="1:87" x14ac:dyDescent="0.2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  <c r="BT228" s="100"/>
      <c r="BU228" s="100"/>
      <c r="BV228" s="100"/>
      <c r="BW228" s="100"/>
      <c r="BX228" s="100"/>
      <c r="BY228" s="100"/>
      <c r="BZ228" s="100"/>
      <c r="CA228" s="100"/>
      <c r="CB228" s="100"/>
      <c r="CC228" s="100"/>
      <c r="CD228" s="100"/>
      <c r="CE228" s="100"/>
      <c r="CF228" s="100"/>
      <c r="CG228" s="100"/>
      <c r="CH228" s="100"/>
      <c r="CI228" s="100"/>
    </row>
    <row r="229" spans="1:87" x14ac:dyDescent="0.2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  <c r="BT229" s="100"/>
      <c r="BU229" s="100"/>
      <c r="BV229" s="100"/>
      <c r="BW229" s="100"/>
      <c r="BX229" s="100"/>
      <c r="BY229" s="100"/>
      <c r="BZ229" s="100"/>
      <c r="CA229" s="100"/>
      <c r="CB229" s="100"/>
      <c r="CC229" s="100"/>
      <c r="CD229" s="100"/>
      <c r="CE229" s="100"/>
      <c r="CF229" s="100"/>
      <c r="CG229" s="100"/>
      <c r="CH229" s="100"/>
      <c r="CI229" s="100"/>
    </row>
    <row r="230" spans="1:87" x14ac:dyDescent="0.2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  <c r="BT230" s="100"/>
      <c r="BU230" s="100"/>
      <c r="BV230" s="100"/>
      <c r="BW230" s="100"/>
      <c r="BX230" s="100"/>
      <c r="BY230" s="100"/>
      <c r="BZ230" s="100"/>
      <c r="CA230" s="100"/>
      <c r="CB230" s="100"/>
      <c r="CC230" s="100"/>
      <c r="CD230" s="100"/>
      <c r="CE230" s="100"/>
      <c r="CF230" s="100"/>
      <c r="CG230" s="100"/>
      <c r="CH230" s="100"/>
      <c r="CI230" s="100"/>
    </row>
    <row r="231" spans="1:87" x14ac:dyDescent="0.2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  <c r="BT231" s="100"/>
      <c r="BU231" s="100"/>
      <c r="BV231" s="100"/>
      <c r="BW231" s="100"/>
      <c r="BX231" s="100"/>
      <c r="BY231" s="100"/>
      <c r="BZ231" s="100"/>
      <c r="CA231" s="100"/>
      <c r="CB231" s="100"/>
      <c r="CC231" s="100"/>
      <c r="CD231" s="100"/>
      <c r="CE231" s="100"/>
      <c r="CF231" s="100"/>
      <c r="CG231" s="100"/>
      <c r="CH231" s="100"/>
      <c r="CI231" s="100"/>
    </row>
    <row r="232" spans="1:87" x14ac:dyDescent="0.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  <c r="BT232" s="100"/>
      <c r="BU232" s="100"/>
      <c r="BV232" s="100"/>
      <c r="BW232" s="100"/>
      <c r="BX232" s="100"/>
      <c r="BY232" s="100"/>
      <c r="BZ232" s="100"/>
      <c r="CA232" s="100"/>
      <c r="CB232" s="100"/>
      <c r="CC232" s="100"/>
      <c r="CD232" s="100"/>
      <c r="CE232" s="100"/>
      <c r="CF232" s="100"/>
      <c r="CG232" s="100"/>
      <c r="CH232" s="100"/>
      <c r="CI232" s="100"/>
    </row>
    <row r="233" spans="1:87" x14ac:dyDescent="0.2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  <c r="BT233" s="100"/>
      <c r="BU233" s="100"/>
      <c r="BV233" s="100"/>
      <c r="BW233" s="100"/>
      <c r="BX233" s="100"/>
      <c r="BY233" s="100"/>
      <c r="BZ233" s="100"/>
      <c r="CA233" s="100"/>
      <c r="CB233" s="100"/>
      <c r="CC233" s="100"/>
      <c r="CD233" s="100"/>
      <c r="CE233" s="100"/>
      <c r="CF233" s="100"/>
      <c r="CG233" s="100"/>
      <c r="CH233" s="100"/>
      <c r="CI233" s="100"/>
    </row>
    <row r="234" spans="1:87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  <c r="BT234" s="100"/>
      <c r="BU234" s="100"/>
      <c r="BV234" s="100"/>
      <c r="BW234" s="100"/>
      <c r="BX234" s="100"/>
      <c r="BY234" s="100"/>
      <c r="BZ234" s="100"/>
      <c r="CA234" s="100"/>
      <c r="CB234" s="100"/>
      <c r="CC234" s="100"/>
      <c r="CD234" s="100"/>
      <c r="CE234" s="100"/>
      <c r="CF234" s="100"/>
      <c r="CG234" s="100"/>
      <c r="CH234" s="100"/>
      <c r="CI234" s="100"/>
    </row>
    <row r="235" spans="1:87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  <c r="BT235" s="100"/>
      <c r="BU235" s="100"/>
      <c r="BV235" s="100"/>
      <c r="BW235" s="100"/>
      <c r="BX235" s="100"/>
      <c r="BY235" s="100"/>
      <c r="BZ235" s="100"/>
      <c r="CA235" s="100"/>
      <c r="CB235" s="100"/>
      <c r="CC235" s="100"/>
      <c r="CD235" s="100"/>
      <c r="CE235" s="100"/>
      <c r="CF235" s="100"/>
      <c r="CG235" s="100"/>
      <c r="CH235" s="100"/>
      <c r="CI235" s="100"/>
    </row>
    <row r="236" spans="1:87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  <c r="BT236" s="100"/>
      <c r="BU236" s="100"/>
      <c r="BV236" s="100"/>
      <c r="BW236" s="100"/>
      <c r="BX236" s="100"/>
      <c r="BY236" s="100"/>
      <c r="BZ236" s="100"/>
      <c r="CA236" s="100"/>
      <c r="CB236" s="100"/>
      <c r="CC236" s="100"/>
      <c r="CD236" s="100"/>
      <c r="CE236" s="100"/>
      <c r="CF236" s="100"/>
      <c r="CG236" s="100"/>
      <c r="CH236" s="100"/>
      <c r="CI236" s="100"/>
    </row>
    <row r="237" spans="1:87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  <c r="BT237" s="100"/>
      <c r="BU237" s="100"/>
      <c r="BV237" s="100"/>
      <c r="BW237" s="100"/>
      <c r="BX237" s="100"/>
      <c r="BY237" s="100"/>
      <c r="BZ237" s="100"/>
      <c r="CA237" s="100"/>
      <c r="CB237" s="100"/>
      <c r="CC237" s="100"/>
      <c r="CD237" s="100"/>
      <c r="CE237" s="100"/>
      <c r="CF237" s="100"/>
      <c r="CG237" s="100"/>
      <c r="CH237" s="100"/>
      <c r="CI237" s="100"/>
    </row>
    <row r="238" spans="1:87" x14ac:dyDescent="0.2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  <c r="BZ238" s="100"/>
      <c r="CA238" s="100"/>
      <c r="CB238" s="100"/>
      <c r="CC238" s="100"/>
      <c r="CD238" s="100"/>
      <c r="CE238" s="100"/>
      <c r="CF238" s="100"/>
      <c r="CG238" s="100"/>
      <c r="CH238" s="100"/>
      <c r="CI238" s="100"/>
    </row>
    <row r="239" spans="1:87" x14ac:dyDescent="0.2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  <c r="BT239" s="100"/>
      <c r="BU239" s="100"/>
      <c r="BV239" s="100"/>
      <c r="BW239" s="100"/>
      <c r="BX239" s="100"/>
      <c r="BY239" s="100"/>
      <c r="BZ239" s="100"/>
      <c r="CA239" s="100"/>
      <c r="CB239" s="100"/>
      <c r="CC239" s="100"/>
      <c r="CD239" s="100"/>
      <c r="CE239" s="100"/>
      <c r="CF239" s="100"/>
      <c r="CG239" s="100"/>
      <c r="CH239" s="100"/>
      <c r="CI239" s="100"/>
    </row>
    <row r="240" spans="1:87" x14ac:dyDescent="0.2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  <c r="BT240" s="100"/>
      <c r="BU240" s="100"/>
      <c r="BV240" s="100"/>
      <c r="BW240" s="100"/>
      <c r="BX240" s="100"/>
      <c r="BY240" s="100"/>
      <c r="BZ240" s="100"/>
      <c r="CA240" s="100"/>
      <c r="CB240" s="100"/>
      <c r="CC240" s="100"/>
      <c r="CD240" s="100"/>
      <c r="CE240" s="100"/>
      <c r="CF240" s="100"/>
      <c r="CG240" s="100"/>
      <c r="CH240" s="100"/>
      <c r="CI240" s="100"/>
    </row>
    <row r="241" spans="1:87" x14ac:dyDescent="0.2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  <c r="BT241" s="100"/>
      <c r="BU241" s="100"/>
      <c r="BV241" s="100"/>
      <c r="BW241" s="100"/>
      <c r="BX241" s="100"/>
      <c r="BY241" s="100"/>
      <c r="BZ241" s="100"/>
      <c r="CA241" s="100"/>
      <c r="CB241" s="100"/>
      <c r="CC241" s="100"/>
      <c r="CD241" s="100"/>
      <c r="CE241" s="100"/>
      <c r="CF241" s="100"/>
      <c r="CG241" s="100"/>
      <c r="CH241" s="100"/>
      <c r="CI241" s="100"/>
    </row>
    <row r="242" spans="1:87" x14ac:dyDescent="0.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  <c r="BT242" s="100"/>
      <c r="BU242" s="100"/>
      <c r="BV242" s="100"/>
      <c r="BW242" s="100"/>
      <c r="BX242" s="100"/>
      <c r="BY242" s="100"/>
      <c r="BZ242" s="100"/>
      <c r="CA242" s="100"/>
      <c r="CB242" s="100"/>
      <c r="CC242" s="100"/>
      <c r="CD242" s="100"/>
      <c r="CE242" s="100"/>
      <c r="CF242" s="100"/>
      <c r="CG242" s="100"/>
      <c r="CH242" s="100"/>
      <c r="CI242" s="100"/>
    </row>
    <row r="243" spans="1:87" x14ac:dyDescent="0.2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  <c r="BT243" s="100"/>
      <c r="BU243" s="100"/>
      <c r="BV243" s="100"/>
      <c r="BW243" s="100"/>
      <c r="BX243" s="100"/>
      <c r="BY243" s="100"/>
      <c r="BZ243" s="100"/>
      <c r="CA243" s="100"/>
      <c r="CB243" s="100"/>
      <c r="CC243" s="100"/>
      <c r="CD243" s="100"/>
      <c r="CE243" s="100"/>
      <c r="CF243" s="100"/>
      <c r="CG243" s="100"/>
      <c r="CH243" s="100"/>
      <c r="CI243" s="100"/>
    </row>
    <row r="244" spans="1:87" x14ac:dyDescent="0.2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  <c r="BT244" s="100"/>
      <c r="BU244" s="100"/>
      <c r="BV244" s="100"/>
      <c r="BW244" s="100"/>
      <c r="BX244" s="100"/>
      <c r="BY244" s="100"/>
      <c r="BZ244" s="100"/>
      <c r="CA244" s="100"/>
      <c r="CB244" s="100"/>
      <c r="CC244" s="100"/>
      <c r="CD244" s="100"/>
      <c r="CE244" s="100"/>
      <c r="CF244" s="100"/>
      <c r="CG244" s="100"/>
      <c r="CH244" s="100"/>
      <c r="CI244" s="100"/>
    </row>
    <row r="245" spans="1:87" x14ac:dyDescent="0.2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  <c r="AF245" s="100"/>
      <c r="AG245" s="100"/>
      <c r="AH245" s="100"/>
      <c r="AI245" s="100"/>
      <c r="AJ245" s="100"/>
      <c r="AK245" s="100"/>
      <c r="AL245" s="100"/>
      <c r="AM245" s="100"/>
      <c r="AN245" s="100"/>
      <c r="AO245" s="100"/>
      <c r="AP245" s="100"/>
      <c r="AQ245" s="100"/>
      <c r="AR245" s="100"/>
      <c r="AS245" s="100"/>
      <c r="AT245" s="100"/>
      <c r="AU245" s="100"/>
      <c r="AV245" s="100"/>
      <c r="AW245" s="100"/>
      <c r="AX245" s="100"/>
      <c r="AY245" s="100"/>
      <c r="AZ245" s="100"/>
      <c r="BA245" s="100"/>
      <c r="BB245" s="100"/>
      <c r="BC245" s="100"/>
      <c r="BD245" s="100"/>
      <c r="BE245" s="100"/>
      <c r="BF245" s="100"/>
      <c r="BG245" s="100"/>
      <c r="BH245" s="100"/>
      <c r="BI245" s="100"/>
      <c r="BJ245" s="100"/>
      <c r="BK245" s="100"/>
      <c r="BL245" s="100"/>
      <c r="BM245" s="100"/>
      <c r="BN245" s="100"/>
      <c r="BO245" s="100"/>
      <c r="BP245" s="100"/>
      <c r="BQ245" s="100"/>
      <c r="BR245" s="100"/>
      <c r="BS245" s="100"/>
      <c r="BT245" s="100"/>
      <c r="BU245" s="100"/>
      <c r="BV245" s="100"/>
      <c r="BW245" s="100"/>
      <c r="BX245" s="100"/>
      <c r="BY245" s="100"/>
      <c r="BZ245" s="100"/>
      <c r="CA245" s="100"/>
      <c r="CB245" s="100"/>
      <c r="CC245" s="100"/>
      <c r="CD245" s="100"/>
      <c r="CE245" s="100"/>
      <c r="CF245" s="100"/>
      <c r="CG245" s="100"/>
      <c r="CH245" s="100"/>
      <c r="CI245" s="100"/>
    </row>
    <row r="246" spans="1:87" x14ac:dyDescent="0.2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  <c r="AF246" s="100"/>
      <c r="AG246" s="100"/>
      <c r="AH246" s="100"/>
      <c r="AI246" s="100"/>
      <c r="AJ246" s="100"/>
      <c r="AK246" s="100"/>
      <c r="AL246" s="100"/>
      <c r="AM246" s="100"/>
      <c r="AN246" s="100"/>
      <c r="AO246" s="100"/>
      <c r="AP246" s="100"/>
      <c r="AQ246" s="100"/>
      <c r="AR246" s="100"/>
      <c r="AS246" s="100"/>
      <c r="AT246" s="100"/>
      <c r="AU246" s="100"/>
      <c r="AV246" s="100"/>
      <c r="AW246" s="100"/>
      <c r="AX246" s="100"/>
      <c r="AY246" s="100"/>
      <c r="AZ246" s="100"/>
      <c r="BA246" s="100"/>
      <c r="BB246" s="100"/>
      <c r="BC246" s="100"/>
      <c r="BD246" s="100"/>
      <c r="BE246" s="100"/>
      <c r="BF246" s="100"/>
      <c r="BG246" s="100"/>
      <c r="BH246" s="100"/>
      <c r="BI246" s="100"/>
      <c r="BJ246" s="100"/>
      <c r="BK246" s="100"/>
      <c r="BL246" s="100"/>
      <c r="BM246" s="100"/>
      <c r="BN246" s="100"/>
      <c r="BO246" s="100"/>
      <c r="BP246" s="100"/>
      <c r="BQ246" s="100"/>
      <c r="BR246" s="100"/>
      <c r="BS246" s="100"/>
      <c r="BT246" s="100"/>
      <c r="BU246" s="100"/>
      <c r="BV246" s="100"/>
      <c r="BW246" s="100"/>
      <c r="BX246" s="100"/>
      <c r="BY246" s="100"/>
      <c r="BZ246" s="100"/>
      <c r="CA246" s="100"/>
      <c r="CB246" s="100"/>
      <c r="CC246" s="100"/>
      <c r="CD246" s="100"/>
      <c r="CE246" s="100"/>
      <c r="CF246" s="100"/>
      <c r="CG246" s="100"/>
      <c r="CH246" s="100"/>
      <c r="CI246" s="100"/>
    </row>
    <row r="247" spans="1:87" x14ac:dyDescent="0.2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  <c r="AF247" s="100"/>
      <c r="AG247" s="100"/>
      <c r="AH247" s="100"/>
      <c r="AI247" s="100"/>
      <c r="AJ247" s="100"/>
      <c r="AK247" s="100"/>
      <c r="AL247" s="100"/>
      <c r="AM247" s="100"/>
      <c r="AN247" s="100"/>
      <c r="AO247" s="100"/>
      <c r="AP247" s="100"/>
      <c r="AQ247" s="100"/>
      <c r="AR247" s="100"/>
      <c r="AS247" s="100"/>
      <c r="AT247" s="100"/>
      <c r="AU247" s="100"/>
      <c r="AV247" s="100"/>
      <c r="AW247" s="100"/>
      <c r="AX247" s="100"/>
      <c r="AY247" s="100"/>
      <c r="AZ247" s="100"/>
      <c r="BA247" s="100"/>
      <c r="BB247" s="100"/>
      <c r="BC247" s="100"/>
      <c r="BD247" s="100"/>
      <c r="BE247" s="100"/>
      <c r="BF247" s="100"/>
      <c r="BG247" s="100"/>
      <c r="BH247" s="100"/>
      <c r="BI247" s="100"/>
      <c r="BJ247" s="100"/>
      <c r="BK247" s="100"/>
      <c r="BL247" s="100"/>
      <c r="BM247" s="100"/>
      <c r="BN247" s="100"/>
      <c r="BO247" s="100"/>
      <c r="BP247" s="100"/>
      <c r="BQ247" s="100"/>
      <c r="BR247" s="100"/>
      <c r="BS247" s="100"/>
      <c r="BT247" s="100"/>
      <c r="BU247" s="100"/>
      <c r="BV247" s="100"/>
      <c r="BW247" s="100"/>
      <c r="BX247" s="100"/>
      <c r="BY247" s="100"/>
      <c r="BZ247" s="100"/>
      <c r="CA247" s="100"/>
      <c r="CB247" s="100"/>
      <c r="CC247" s="100"/>
      <c r="CD247" s="100"/>
      <c r="CE247" s="100"/>
      <c r="CF247" s="100"/>
      <c r="CG247" s="100"/>
      <c r="CH247" s="100"/>
      <c r="CI247" s="100"/>
    </row>
    <row r="248" spans="1:87" x14ac:dyDescent="0.2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  <c r="AF248" s="100"/>
      <c r="AG248" s="100"/>
      <c r="AH248" s="100"/>
      <c r="AI248" s="100"/>
      <c r="AJ248" s="100"/>
      <c r="AK248" s="100"/>
      <c r="AL248" s="100"/>
      <c r="AM248" s="100"/>
      <c r="AN248" s="100"/>
      <c r="AO248" s="100"/>
      <c r="AP248" s="100"/>
      <c r="AQ248" s="100"/>
      <c r="AR248" s="100"/>
      <c r="AS248" s="100"/>
      <c r="AT248" s="100"/>
      <c r="AU248" s="100"/>
      <c r="AV248" s="100"/>
      <c r="AW248" s="100"/>
      <c r="AX248" s="100"/>
      <c r="AY248" s="100"/>
      <c r="AZ248" s="100"/>
      <c r="BA248" s="100"/>
      <c r="BB248" s="100"/>
      <c r="BC248" s="100"/>
      <c r="BD248" s="100"/>
      <c r="BE248" s="100"/>
      <c r="BF248" s="100"/>
      <c r="BG248" s="100"/>
      <c r="BH248" s="100"/>
      <c r="BI248" s="100"/>
      <c r="BJ248" s="100"/>
      <c r="BK248" s="100"/>
      <c r="BL248" s="100"/>
      <c r="BM248" s="100"/>
      <c r="BN248" s="100"/>
      <c r="BO248" s="100"/>
      <c r="BP248" s="100"/>
      <c r="BQ248" s="100"/>
      <c r="BR248" s="100"/>
      <c r="BS248" s="100"/>
      <c r="BT248" s="100"/>
      <c r="BU248" s="100"/>
      <c r="BV248" s="100"/>
      <c r="BW248" s="100"/>
      <c r="BX248" s="100"/>
      <c r="BY248" s="100"/>
      <c r="BZ248" s="100"/>
      <c r="CA248" s="100"/>
      <c r="CB248" s="100"/>
      <c r="CC248" s="100"/>
      <c r="CD248" s="100"/>
      <c r="CE248" s="100"/>
      <c r="CF248" s="100"/>
      <c r="CG248" s="100"/>
      <c r="CH248" s="100"/>
      <c r="CI248" s="100"/>
    </row>
    <row r="249" spans="1:87" x14ac:dyDescent="0.2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  <c r="AF249" s="100"/>
      <c r="AG249" s="100"/>
      <c r="AH249" s="100"/>
      <c r="AI249" s="100"/>
      <c r="AJ249" s="100"/>
      <c r="AK249" s="100"/>
      <c r="AL249" s="100"/>
      <c r="AM249" s="100"/>
      <c r="AN249" s="100"/>
      <c r="AO249" s="100"/>
      <c r="AP249" s="100"/>
      <c r="AQ249" s="100"/>
      <c r="AR249" s="100"/>
      <c r="AS249" s="100"/>
      <c r="AT249" s="100"/>
      <c r="AU249" s="100"/>
      <c r="AV249" s="100"/>
      <c r="AW249" s="100"/>
      <c r="AX249" s="100"/>
      <c r="AY249" s="100"/>
      <c r="AZ249" s="100"/>
      <c r="BA249" s="100"/>
      <c r="BB249" s="100"/>
      <c r="BC249" s="100"/>
      <c r="BD249" s="100"/>
      <c r="BE249" s="100"/>
      <c r="BF249" s="100"/>
      <c r="BG249" s="100"/>
      <c r="BH249" s="100"/>
      <c r="BI249" s="100"/>
      <c r="BJ249" s="100"/>
      <c r="BK249" s="100"/>
      <c r="BL249" s="100"/>
      <c r="BM249" s="100"/>
      <c r="BN249" s="100"/>
      <c r="BO249" s="100"/>
      <c r="BP249" s="100"/>
      <c r="BQ249" s="100"/>
      <c r="BR249" s="100"/>
      <c r="BS249" s="100"/>
      <c r="BT249" s="100"/>
      <c r="BU249" s="100"/>
      <c r="BV249" s="100"/>
      <c r="BW249" s="100"/>
      <c r="BX249" s="100"/>
      <c r="BY249" s="100"/>
      <c r="BZ249" s="100"/>
      <c r="CA249" s="100"/>
      <c r="CB249" s="100"/>
      <c r="CC249" s="100"/>
      <c r="CD249" s="100"/>
      <c r="CE249" s="100"/>
      <c r="CF249" s="100"/>
      <c r="CG249" s="100"/>
      <c r="CH249" s="100"/>
      <c r="CI249" s="100"/>
    </row>
    <row r="250" spans="1:87" x14ac:dyDescent="0.2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  <c r="AF250" s="100"/>
      <c r="AG250" s="100"/>
      <c r="AH250" s="100"/>
      <c r="AI250" s="100"/>
      <c r="AJ250" s="100"/>
      <c r="AK250" s="100"/>
      <c r="AL250" s="100"/>
      <c r="AM250" s="100"/>
      <c r="AN250" s="100"/>
      <c r="AO250" s="100"/>
      <c r="AP250" s="100"/>
      <c r="AQ250" s="100"/>
      <c r="AR250" s="100"/>
      <c r="AS250" s="100"/>
      <c r="AT250" s="100"/>
      <c r="AU250" s="100"/>
      <c r="AV250" s="100"/>
      <c r="AW250" s="100"/>
      <c r="AX250" s="100"/>
      <c r="AY250" s="100"/>
      <c r="AZ250" s="100"/>
      <c r="BA250" s="100"/>
      <c r="BB250" s="100"/>
      <c r="BC250" s="100"/>
      <c r="BD250" s="100"/>
      <c r="BE250" s="100"/>
      <c r="BF250" s="100"/>
      <c r="BG250" s="100"/>
      <c r="BH250" s="100"/>
      <c r="BI250" s="100"/>
      <c r="BJ250" s="100"/>
      <c r="BK250" s="100"/>
      <c r="BL250" s="100"/>
      <c r="BM250" s="100"/>
      <c r="BN250" s="100"/>
      <c r="BO250" s="100"/>
      <c r="BP250" s="100"/>
      <c r="BQ250" s="100"/>
      <c r="BR250" s="100"/>
      <c r="BS250" s="100"/>
      <c r="BT250" s="100"/>
      <c r="BU250" s="100"/>
      <c r="BV250" s="100"/>
      <c r="BW250" s="100"/>
      <c r="BX250" s="100"/>
      <c r="BY250" s="100"/>
      <c r="BZ250" s="100"/>
      <c r="CA250" s="100"/>
      <c r="CB250" s="100"/>
      <c r="CC250" s="100"/>
      <c r="CD250" s="100"/>
      <c r="CE250" s="100"/>
      <c r="CF250" s="100"/>
      <c r="CG250" s="100"/>
      <c r="CH250" s="100"/>
      <c r="CI250" s="100"/>
    </row>
    <row r="251" spans="1:87" x14ac:dyDescent="0.2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  <c r="AF251" s="100"/>
      <c r="AG251" s="100"/>
      <c r="AH251" s="100"/>
      <c r="AI251" s="100"/>
      <c r="AJ251" s="100"/>
      <c r="AK251" s="100"/>
      <c r="AL251" s="100"/>
      <c r="AM251" s="100"/>
      <c r="AN251" s="100"/>
      <c r="AO251" s="100"/>
      <c r="AP251" s="100"/>
      <c r="AQ251" s="100"/>
      <c r="AR251" s="100"/>
      <c r="AS251" s="100"/>
      <c r="AT251" s="100"/>
      <c r="AU251" s="100"/>
      <c r="AV251" s="100"/>
      <c r="AW251" s="100"/>
      <c r="AX251" s="100"/>
      <c r="AY251" s="100"/>
      <c r="AZ251" s="100"/>
      <c r="BA251" s="100"/>
      <c r="BB251" s="100"/>
      <c r="BC251" s="100"/>
      <c r="BD251" s="100"/>
      <c r="BE251" s="100"/>
      <c r="BF251" s="100"/>
      <c r="BG251" s="100"/>
      <c r="BH251" s="100"/>
      <c r="BI251" s="100"/>
      <c r="BJ251" s="100"/>
      <c r="BK251" s="100"/>
      <c r="BL251" s="100"/>
      <c r="BM251" s="100"/>
      <c r="BN251" s="100"/>
      <c r="BO251" s="100"/>
      <c r="BP251" s="100"/>
      <c r="BQ251" s="100"/>
      <c r="BR251" s="100"/>
      <c r="BS251" s="100"/>
      <c r="BT251" s="100"/>
      <c r="BU251" s="100"/>
      <c r="BV251" s="100"/>
      <c r="BW251" s="100"/>
      <c r="BX251" s="100"/>
      <c r="BY251" s="100"/>
      <c r="BZ251" s="100"/>
      <c r="CA251" s="100"/>
      <c r="CB251" s="100"/>
      <c r="CC251" s="100"/>
      <c r="CD251" s="100"/>
      <c r="CE251" s="100"/>
      <c r="CF251" s="100"/>
      <c r="CG251" s="100"/>
      <c r="CH251" s="100"/>
      <c r="CI251" s="100"/>
    </row>
    <row r="252" spans="1:87" x14ac:dyDescent="0.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  <c r="AF252" s="100"/>
      <c r="AG252" s="100"/>
      <c r="AH252" s="100"/>
      <c r="AI252" s="100"/>
      <c r="AJ252" s="100"/>
      <c r="AK252" s="100"/>
      <c r="AL252" s="100"/>
      <c r="AM252" s="100"/>
      <c r="AN252" s="100"/>
      <c r="AO252" s="100"/>
      <c r="AP252" s="100"/>
      <c r="AQ252" s="100"/>
      <c r="AR252" s="100"/>
      <c r="AS252" s="100"/>
      <c r="AT252" s="100"/>
      <c r="AU252" s="100"/>
      <c r="AV252" s="100"/>
      <c r="AW252" s="100"/>
      <c r="AX252" s="100"/>
      <c r="AY252" s="100"/>
      <c r="AZ252" s="100"/>
      <c r="BA252" s="100"/>
      <c r="BB252" s="100"/>
      <c r="BC252" s="100"/>
      <c r="BD252" s="100"/>
      <c r="BE252" s="100"/>
      <c r="BF252" s="100"/>
      <c r="BG252" s="100"/>
      <c r="BH252" s="100"/>
      <c r="BI252" s="100"/>
      <c r="BJ252" s="100"/>
      <c r="BK252" s="100"/>
      <c r="BL252" s="100"/>
      <c r="BM252" s="100"/>
      <c r="BN252" s="100"/>
      <c r="BO252" s="100"/>
      <c r="BP252" s="100"/>
      <c r="BQ252" s="100"/>
      <c r="BR252" s="100"/>
      <c r="BS252" s="100"/>
      <c r="BT252" s="100"/>
      <c r="BU252" s="100"/>
      <c r="BV252" s="100"/>
      <c r="BW252" s="100"/>
      <c r="BX252" s="100"/>
      <c r="BY252" s="100"/>
      <c r="BZ252" s="100"/>
      <c r="CA252" s="100"/>
      <c r="CB252" s="100"/>
      <c r="CC252" s="100"/>
      <c r="CD252" s="100"/>
      <c r="CE252" s="100"/>
      <c r="CF252" s="100"/>
      <c r="CG252" s="100"/>
      <c r="CH252" s="100"/>
      <c r="CI252" s="100"/>
    </row>
    <row r="253" spans="1:87" x14ac:dyDescent="0.2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  <c r="AF253" s="100"/>
      <c r="AG253" s="100"/>
      <c r="AH253" s="100"/>
      <c r="AI253" s="100"/>
      <c r="AJ253" s="100"/>
      <c r="AK253" s="100"/>
      <c r="AL253" s="100"/>
      <c r="AM253" s="100"/>
      <c r="AN253" s="100"/>
      <c r="AO253" s="100"/>
      <c r="AP253" s="100"/>
      <c r="AQ253" s="100"/>
      <c r="AR253" s="100"/>
      <c r="AS253" s="100"/>
      <c r="AT253" s="100"/>
      <c r="AU253" s="100"/>
      <c r="AV253" s="100"/>
      <c r="AW253" s="100"/>
      <c r="AX253" s="100"/>
      <c r="AY253" s="100"/>
      <c r="AZ253" s="100"/>
      <c r="BA253" s="100"/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0"/>
      <c r="BR253" s="100"/>
      <c r="BS253" s="100"/>
      <c r="BT253" s="100"/>
      <c r="BU253" s="100"/>
      <c r="BV253" s="100"/>
      <c r="BW253" s="100"/>
      <c r="BX253" s="100"/>
      <c r="BY253" s="100"/>
      <c r="BZ253" s="100"/>
      <c r="CA253" s="100"/>
      <c r="CB253" s="100"/>
      <c r="CC253" s="100"/>
      <c r="CD253" s="100"/>
      <c r="CE253" s="100"/>
      <c r="CF253" s="100"/>
      <c r="CG253" s="100"/>
      <c r="CH253" s="100"/>
      <c r="CI253" s="100"/>
    </row>
    <row r="254" spans="1:87" x14ac:dyDescent="0.2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  <c r="AF254" s="100"/>
      <c r="AG254" s="100"/>
      <c r="AH254" s="100"/>
      <c r="AI254" s="100"/>
      <c r="AJ254" s="100"/>
      <c r="AK254" s="100"/>
      <c r="AL254" s="100"/>
      <c r="AM254" s="100"/>
      <c r="AN254" s="100"/>
      <c r="AO254" s="100"/>
      <c r="AP254" s="100"/>
      <c r="AQ254" s="100"/>
      <c r="AR254" s="100"/>
      <c r="AS254" s="100"/>
      <c r="AT254" s="100"/>
      <c r="AU254" s="100"/>
      <c r="AV254" s="100"/>
      <c r="AW254" s="100"/>
      <c r="AX254" s="100"/>
      <c r="AY254" s="100"/>
      <c r="AZ254" s="100"/>
      <c r="BA254" s="100"/>
      <c r="BB254" s="100"/>
      <c r="BC254" s="100"/>
      <c r="BD254" s="100"/>
      <c r="BE254" s="100"/>
      <c r="BF254" s="100"/>
      <c r="BG254" s="100"/>
      <c r="BH254" s="100"/>
      <c r="BI254" s="100"/>
      <c r="BJ254" s="100"/>
      <c r="BK254" s="100"/>
      <c r="BL254" s="100"/>
      <c r="BM254" s="100"/>
      <c r="BN254" s="100"/>
      <c r="BO254" s="100"/>
      <c r="BP254" s="100"/>
      <c r="BQ254" s="100"/>
      <c r="BR254" s="100"/>
      <c r="BS254" s="100"/>
      <c r="BT254" s="100"/>
      <c r="BU254" s="100"/>
      <c r="BV254" s="100"/>
      <c r="BW254" s="100"/>
      <c r="BX254" s="100"/>
      <c r="BY254" s="100"/>
      <c r="BZ254" s="100"/>
      <c r="CA254" s="100"/>
      <c r="CB254" s="100"/>
      <c r="CC254" s="100"/>
      <c r="CD254" s="100"/>
      <c r="CE254" s="100"/>
      <c r="CF254" s="100"/>
      <c r="CG254" s="100"/>
      <c r="CH254" s="100"/>
      <c r="CI254" s="100"/>
    </row>
    <row r="255" spans="1:87" x14ac:dyDescent="0.2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  <c r="AF255" s="100"/>
      <c r="AG255" s="100"/>
      <c r="AH255" s="100"/>
      <c r="AI255" s="100"/>
      <c r="AJ255" s="100"/>
      <c r="AK255" s="100"/>
      <c r="AL255" s="100"/>
      <c r="AM255" s="100"/>
      <c r="AN255" s="100"/>
      <c r="AO255" s="100"/>
      <c r="AP255" s="100"/>
      <c r="AQ255" s="100"/>
      <c r="AR255" s="100"/>
      <c r="AS255" s="100"/>
      <c r="AT255" s="100"/>
      <c r="AU255" s="100"/>
      <c r="AV255" s="100"/>
      <c r="AW255" s="100"/>
      <c r="AX255" s="100"/>
      <c r="AY255" s="100"/>
      <c r="AZ255" s="100"/>
      <c r="BA255" s="100"/>
      <c r="BB255" s="100"/>
      <c r="BC255" s="100"/>
      <c r="BD255" s="100"/>
      <c r="BE255" s="100"/>
      <c r="BF255" s="100"/>
      <c r="BG255" s="100"/>
      <c r="BH255" s="100"/>
      <c r="BI255" s="100"/>
      <c r="BJ255" s="100"/>
      <c r="BK255" s="100"/>
      <c r="BL255" s="100"/>
      <c r="BM255" s="100"/>
      <c r="BN255" s="100"/>
      <c r="BO255" s="100"/>
      <c r="BP255" s="100"/>
      <c r="BQ255" s="100"/>
      <c r="BR255" s="100"/>
      <c r="BS255" s="100"/>
      <c r="BT255" s="100"/>
      <c r="BU255" s="100"/>
      <c r="BV255" s="100"/>
      <c r="BW255" s="100"/>
      <c r="BX255" s="100"/>
      <c r="BY255" s="100"/>
      <c r="BZ255" s="100"/>
      <c r="CA255" s="100"/>
      <c r="CB255" s="100"/>
      <c r="CC255" s="100"/>
      <c r="CD255" s="100"/>
      <c r="CE255" s="100"/>
      <c r="CF255" s="100"/>
      <c r="CG255" s="100"/>
      <c r="CH255" s="100"/>
      <c r="CI255" s="100"/>
    </row>
    <row r="256" spans="1:87" x14ac:dyDescent="0.2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  <c r="AF256" s="100"/>
      <c r="AG256" s="100"/>
      <c r="AH256" s="100"/>
      <c r="AI256" s="100"/>
      <c r="AJ256" s="100"/>
      <c r="AK256" s="100"/>
      <c r="AL256" s="100"/>
      <c r="AM256" s="100"/>
      <c r="AN256" s="100"/>
      <c r="AO256" s="100"/>
      <c r="AP256" s="100"/>
      <c r="AQ256" s="100"/>
      <c r="AR256" s="100"/>
      <c r="AS256" s="100"/>
      <c r="AT256" s="100"/>
      <c r="AU256" s="100"/>
      <c r="AV256" s="100"/>
      <c r="AW256" s="100"/>
      <c r="AX256" s="100"/>
      <c r="AY256" s="100"/>
      <c r="AZ256" s="100"/>
      <c r="BA256" s="100"/>
      <c r="BB256" s="100"/>
      <c r="BC256" s="100"/>
      <c r="BD256" s="100"/>
      <c r="BE256" s="100"/>
      <c r="BF256" s="100"/>
      <c r="BG256" s="100"/>
      <c r="BH256" s="100"/>
      <c r="BI256" s="100"/>
      <c r="BJ256" s="100"/>
      <c r="BK256" s="100"/>
      <c r="BL256" s="100"/>
      <c r="BM256" s="100"/>
      <c r="BN256" s="100"/>
      <c r="BO256" s="100"/>
      <c r="BP256" s="100"/>
      <c r="BQ256" s="100"/>
      <c r="BR256" s="100"/>
      <c r="BS256" s="100"/>
      <c r="BT256" s="100"/>
      <c r="BU256" s="100"/>
      <c r="BV256" s="100"/>
      <c r="BW256" s="100"/>
      <c r="BX256" s="100"/>
      <c r="BY256" s="100"/>
      <c r="BZ256" s="100"/>
      <c r="CA256" s="100"/>
      <c r="CB256" s="100"/>
      <c r="CC256" s="100"/>
      <c r="CD256" s="100"/>
      <c r="CE256" s="100"/>
      <c r="CF256" s="100"/>
      <c r="CG256" s="100"/>
      <c r="CH256" s="100"/>
      <c r="CI256" s="100"/>
    </row>
    <row r="257" spans="1:87" x14ac:dyDescent="0.2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  <c r="AF257" s="100"/>
      <c r="AG257" s="100"/>
      <c r="AH257" s="100"/>
      <c r="AI257" s="100"/>
      <c r="AJ257" s="100"/>
      <c r="AK257" s="100"/>
      <c r="AL257" s="100"/>
      <c r="AM257" s="100"/>
      <c r="AN257" s="100"/>
      <c r="AO257" s="100"/>
      <c r="AP257" s="100"/>
      <c r="AQ257" s="100"/>
      <c r="AR257" s="100"/>
      <c r="AS257" s="100"/>
      <c r="AT257" s="100"/>
      <c r="AU257" s="100"/>
      <c r="AV257" s="100"/>
      <c r="AW257" s="100"/>
      <c r="AX257" s="100"/>
      <c r="AY257" s="100"/>
      <c r="AZ257" s="100"/>
      <c r="BA257" s="100"/>
      <c r="BB257" s="100"/>
      <c r="BC257" s="100"/>
      <c r="BD257" s="100"/>
      <c r="BE257" s="100"/>
      <c r="BF257" s="100"/>
      <c r="BG257" s="100"/>
      <c r="BH257" s="100"/>
      <c r="BI257" s="100"/>
      <c r="BJ257" s="100"/>
      <c r="BK257" s="100"/>
      <c r="BL257" s="100"/>
      <c r="BM257" s="100"/>
      <c r="BN257" s="100"/>
      <c r="BO257" s="100"/>
      <c r="BP257" s="100"/>
      <c r="BQ257" s="100"/>
      <c r="BR257" s="100"/>
      <c r="BS257" s="100"/>
      <c r="BT257" s="100"/>
      <c r="BU257" s="100"/>
      <c r="BV257" s="100"/>
      <c r="BW257" s="100"/>
      <c r="BX257" s="100"/>
      <c r="BY257" s="100"/>
      <c r="BZ257" s="100"/>
      <c r="CA257" s="100"/>
      <c r="CB257" s="100"/>
      <c r="CC257" s="100"/>
      <c r="CD257" s="100"/>
      <c r="CE257" s="100"/>
      <c r="CF257" s="100"/>
      <c r="CG257" s="100"/>
      <c r="CH257" s="100"/>
      <c r="CI257" s="100"/>
    </row>
    <row r="258" spans="1:87" x14ac:dyDescent="0.2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  <c r="AF258" s="100"/>
      <c r="AG258" s="100"/>
      <c r="AH258" s="100"/>
      <c r="AI258" s="100"/>
      <c r="AJ258" s="100"/>
      <c r="AK258" s="100"/>
      <c r="AL258" s="100"/>
      <c r="AM258" s="100"/>
      <c r="AN258" s="100"/>
      <c r="AO258" s="100"/>
      <c r="AP258" s="100"/>
      <c r="AQ258" s="100"/>
      <c r="AR258" s="100"/>
      <c r="AS258" s="100"/>
      <c r="AT258" s="100"/>
      <c r="AU258" s="100"/>
      <c r="AV258" s="100"/>
      <c r="AW258" s="100"/>
      <c r="AX258" s="100"/>
      <c r="AY258" s="100"/>
      <c r="AZ258" s="100"/>
      <c r="BA258" s="100"/>
      <c r="BB258" s="100"/>
      <c r="BC258" s="100"/>
      <c r="BD258" s="100"/>
      <c r="BE258" s="100"/>
      <c r="BF258" s="100"/>
      <c r="BG258" s="100"/>
      <c r="BH258" s="100"/>
      <c r="BI258" s="100"/>
      <c r="BJ258" s="100"/>
      <c r="BK258" s="100"/>
      <c r="BL258" s="100"/>
      <c r="BM258" s="100"/>
      <c r="BN258" s="100"/>
      <c r="BO258" s="100"/>
      <c r="BP258" s="100"/>
      <c r="BQ258" s="100"/>
      <c r="BR258" s="100"/>
      <c r="BS258" s="100"/>
      <c r="BT258" s="100"/>
      <c r="BU258" s="100"/>
      <c r="BV258" s="100"/>
      <c r="BW258" s="100"/>
      <c r="BX258" s="100"/>
      <c r="BY258" s="100"/>
      <c r="BZ258" s="100"/>
      <c r="CA258" s="100"/>
      <c r="CB258" s="100"/>
      <c r="CC258" s="100"/>
      <c r="CD258" s="100"/>
      <c r="CE258" s="100"/>
      <c r="CF258" s="100"/>
      <c r="CG258" s="100"/>
      <c r="CH258" s="100"/>
      <c r="CI258" s="100"/>
    </row>
    <row r="259" spans="1:87" x14ac:dyDescent="0.2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  <c r="AF259" s="100"/>
      <c r="AG259" s="100"/>
      <c r="AH259" s="100"/>
      <c r="AI259" s="100"/>
      <c r="AJ259" s="100"/>
      <c r="AK259" s="100"/>
      <c r="AL259" s="100"/>
      <c r="AM259" s="100"/>
      <c r="AN259" s="100"/>
      <c r="AO259" s="100"/>
      <c r="AP259" s="100"/>
      <c r="AQ259" s="100"/>
      <c r="AR259" s="100"/>
      <c r="AS259" s="100"/>
      <c r="AT259" s="100"/>
      <c r="AU259" s="100"/>
      <c r="AV259" s="100"/>
      <c r="AW259" s="100"/>
      <c r="AX259" s="100"/>
      <c r="AY259" s="100"/>
      <c r="AZ259" s="100"/>
      <c r="BA259" s="100"/>
      <c r="BB259" s="100"/>
      <c r="BC259" s="100"/>
      <c r="BD259" s="100"/>
      <c r="BE259" s="100"/>
      <c r="BF259" s="100"/>
      <c r="BG259" s="100"/>
      <c r="BH259" s="100"/>
      <c r="BI259" s="100"/>
      <c r="BJ259" s="100"/>
      <c r="BK259" s="100"/>
      <c r="BL259" s="100"/>
      <c r="BM259" s="100"/>
      <c r="BN259" s="100"/>
      <c r="BO259" s="100"/>
      <c r="BP259" s="100"/>
      <c r="BQ259" s="100"/>
      <c r="BR259" s="100"/>
      <c r="BS259" s="100"/>
      <c r="BT259" s="100"/>
      <c r="BU259" s="100"/>
      <c r="BV259" s="100"/>
      <c r="BW259" s="100"/>
      <c r="BX259" s="100"/>
      <c r="BY259" s="100"/>
      <c r="BZ259" s="100"/>
      <c r="CA259" s="100"/>
      <c r="CB259" s="100"/>
      <c r="CC259" s="100"/>
      <c r="CD259" s="100"/>
      <c r="CE259" s="100"/>
      <c r="CF259" s="100"/>
      <c r="CG259" s="100"/>
      <c r="CH259" s="100"/>
      <c r="CI259" s="100"/>
    </row>
    <row r="260" spans="1:87" x14ac:dyDescent="0.2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  <c r="AF260" s="100"/>
      <c r="AG260" s="100"/>
      <c r="AH260" s="100"/>
      <c r="AI260" s="100"/>
      <c r="AJ260" s="100"/>
      <c r="AK260" s="100"/>
      <c r="AL260" s="100"/>
      <c r="AM260" s="100"/>
      <c r="AN260" s="100"/>
      <c r="AO260" s="100"/>
      <c r="AP260" s="100"/>
      <c r="AQ260" s="100"/>
      <c r="AR260" s="100"/>
      <c r="AS260" s="100"/>
      <c r="AT260" s="100"/>
      <c r="AU260" s="100"/>
      <c r="AV260" s="100"/>
      <c r="AW260" s="100"/>
      <c r="AX260" s="100"/>
      <c r="AY260" s="100"/>
      <c r="AZ260" s="100"/>
      <c r="BA260" s="100"/>
      <c r="BB260" s="100"/>
      <c r="BC260" s="100"/>
      <c r="BD260" s="100"/>
      <c r="BE260" s="100"/>
      <c r="BF260" s="100"/>
      <c r="BG260" s="100"/>
      <c r="BH260" s="100"/>
      <c r="BI260" s="100"/>
      <c r="BJ260" s="100"/>
      <c r="BK260" s="100"/>
      <c r="BL260" s="100"/>
      <c r="BM260" s="100"/>
      <c r="BN260" s="100"/>
      <c r="BO260" s="100"/>
      <c r="BP260" s="100"/>
      <c r="BQ260" s="100"/>
      <c r="BR260" s="100"/>
      <c r="BS260" s="100"/>
      <c r="BT260" s="100"/>
      <c r="BU260" s="100"/>
      <c r="BV260" s="100"/>
      <c r="BW260" s="100"/>
      <c r="BX260" s="100"/>
      <c r="BY260" s="100"/>
      <c r="BZ260" s="100"/>
      <c r="CA260" s="100"/>
      <c r="CB260" s="100"/>
      <c r="CC260" s="100"/>
      <c r="CD260" s="100"/>
      <c r="CE260" s="100"/>
      <c r="CF260" s="100"/>
      <c r="CG260" s="100"/>
      <c r="CH260" s="100"/>
      <c r="CI260" s="100"/>
    </row>
    <row r="261" spans="1:87" x14ac:dyDescent="0.2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  <c r="AF261" s="100"/>
      <c r="AG261" s="100"/>
      <c r="AH261" s="100"/>
      <c r="AI261" s="100"/>
      <c r="AJ261" s="100"/>
      <c r="AK261" s="100"/>
      <c r="AL261" s="100"/>
      <c r="AM261" s="100"/>
      <c r="AN261" s="100"/>
      <c r="AO261" s="100"/>
      <c r="AP261" s="100"/>
      <c r="AQ261" s="100"/>
      <c r="AR261" s="100"/>
      <c r="AS261" s="100"/>
      <c r="AT261" s="100"/>
      <c r="AU261" s="100"/>
      <c r="AV261" s="100"/>
      <c r="AW261" s="100"/>
      <c r="AX261" s="100"/>
      <c r="AY261" s="100"/>
      <c r="AZ261" s="100"/>
      <c r="BA261" s="100"/>
      <c r="BB261" s="100"/>
      <c r="BC261" s="100"/>
      <c r="BD261" s="100"/>
      <c r="BE261" s="100"/>
      <c r="BF261" s="100"/>
      <c r="BG261" s="100"/>
      <c r="BH261" s="100"/>
      <c r="BI261" s="100"/>
      <c r="BJ261" s="100"/>
      <c r="BK261" s="100"/>
      <c r="BL261" s="100"/>
      <c r="BM261" s="100"/>
      <c r="BN261" s="100"/>
      <c r="BO261" s="100"/>
      <c r="BP261" s="100"/>
      <c r="BQ261" s="100"/>
      <c r="BR261" s="100"/>
      <c r="BS261" s="100"/>
      <c r="BT261" s="100"/>
      <c r="BU261" s="100"/>
      <c r="BV261" s="100"/>
      <c r="BW261" s="100"/>
      <c r="BX261" s="100"/>
      <c r="BY261" s="100"/>
      <c r="BZ261" s="100"/>
      <c r="CA261" s="100"/>
      <c r="CB261" s="100"/>
      <c r="CC261" s="100"/>
      <c r="CD261" s="100"/>
      <c r="CE261" s="100"/>
      <c r="CF261" s="100"/>
      <c r="CG261" s="100"/>
      <c r="CH261" s="100"/>
      <c r="CI261" s="100"/>
    </row>
    <row r="262" spans="1:87" x14ac:dyDescent="0.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  <c r="AF262" s="100"/>
      <c r="AG262" s="100"/>
      <c r="AH262" s="100"/>
      <c r="AI262" s="100"/>
      <c r="AJ262" s="100"/>
      <c r="AK262" s="100"/>
      <c r="AL262" s="100"/>
      <c r="AM262" s="100"/>
      <c r="AN262" s="100"/>
      <c r="AO262" s="100"/>
      <c r="AP262" s="100"/>
      <c r="AQ262" s="100"/>
      <c r="AR262" s="100"/>
      <c r="AS262" s="100"/>
      <c r="AT262" s="100"/>
      <c r="AU262" s="100"/>
      <c r="AV262" s="100"/>
      <c r="AW262" s="100"/>
      <c r="AX262" s="100"/>
      <c r="AY262" s="100"/>
      <c r="AZ262" s="100"/>
      <c r="BA262" s="100"/>
      <c r="BB262" s="100"/>
      <c r="BC262" s="100"/>
      <c r="BD262" s="100"/>
      <c r="BE262" s="100"/>
      <c r="BF262" s="100"/>
      <c r="BG262" s="100"/>
      <c r="BH262" s="100"/>
      <c r="BI262" s="100"/>
      <c r="BJ262" s="100"/>
      <c r="BK262" s="100"/>
      <c r="BL262" s="100"/>
      <c r="BM262" s="100"/>
      <c r="BN262" s="100"/>
      <c r="BO262" s="100"/>
      <c r="BP262" s="100"/>
      <c r="BQ262" s="100"/>
      <c r="BR262" s="100"/>
      <c r="BS262" s="100"/>
      <c r="BT262" s="100"/>
      <c r="BU262" s="100"/>
      <c r="BV262" s="100"/>
      <c r="BW262" s="100"/>
      <c r="BX262" s="100"/>
      <c r="BY262" s="100"/>
      <c r="BZ262" s="100"/>
      <c r="CA262" s="100"/>
      <c r="CB262" s="100"/>
      <c r="CC262" s="100"/>
      <c r="CD262" s="100"/>
      <c r="CE262" s="100"/>
      <c r="CF262" s="100"/>
      <c r="CG262" s="100"/>
      <c r="CH262" s="100"/>
      <c r="CI262" s="100"/>
    </row>
    <row r="263" spans="1:87" x14ac:dyDescent="0.2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  <c r="AF263" s="100"/>
      <c r="AG263" s="100"/>
      <c r="AH263" s="100"/>
      <c r="AI263" s="100"/>
      <c r="AJ263" s="100"/>
      <c r="AK263" s="100"/>
      <c r="AL263" s="100"/>
      <c r="AM263" s="100"/>
      <c r="AN263" s="100"/>
      <c r="AO263" s="100"/>
      <c r="AP263" s="100"/>
      <c r="AQ263" s="100"/>
      <c r="AR263" s="100"/>
      <c r="AS263" s="100"/>
      <c r="AT263" s="100"/>
      <c r="AU263" s="100"/>
      <c r="AV263" s="100"/>
      <c r="AW263" s="100"/>
      <c r="AX263" s="100"/>
      <c r="AY263" s="100"/>
      <c r="AZ263" s="100"/>
      <c r="BA263" s="100"/>
      <c r="BB263" s="100"/>
      <c r="BC263" s="100"/>
      <c r="BD263" s="100"/>
      <c r="BE263" s="100"/>
      <c r="BF263" s="100"/>
      <c r="BG263" s="100"/>
      <c r="BH263" s="100"/>
      <c r="BI263" s="100"/>
      <c r="BJ263" s="100"/>
      <c r="BK263" s="100"/>
      <c r="BL263" s="100"/>
      <c r="BM263" s="100"/>
      <c r="BN263" s="100"/>
      <c r="BO263" s="100"/>
      <c r="BP263" s="100"/>
      <c r="BQ263" s="100"/>
      <c r="BR263" s="100"/>
      <c r="BS263" s="100"/>
      <c r="BT263" s="100"/>
      <c r="BU263" s="100"/>
      <c r="BV263" s="100"/>
      <c r="BW263" s="100"/>
      <c r="BX263" s="100"/>
      <c r="BY263" s="100"/>
      <c r="BZ263" s="100"/>
      <c r="CA263" s="100"/>
      <c r="CB263" s="100"/>
      <c r="CC263" s="100"/>
      <c r="CD263" s="100"/>
      <c r="CE263" s="100"/>
      <c r="CF263" s="100"/>
      <c r="CG263" s="100"/>
      <c r="CH263" s="100"/>
      <c r="CI263" s="100"/>
    </row>
    <row r="264" spans="1:87" x14ac:dyDescent="0.2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  <c r="AF264" s="100"/>
      <c r="AG264" s="100"/>
      <c r="AH264" s="100"/>
      <c r="AI264" s="100"/>
      <c r="AJ264" s="100"/>
      <c r="AK264" s="100"/>
      <c r="AL264" s="100"/>
      <c r="AM264" s="100"/>
      <c r="AN264" s="100"/>
      <c r="AO264" s="100"/>
      <c r="AP264" s="100"/>
      <c r="AQ264" s="100"/>
      <c r="AR264" s="100"/>
      <c r="AS264" s="100"/>
      <c r="AT264" s="100"/>
      <c r="AU264" s="100"/>
      <c r="AV264" s="100"/>
      <c r="AW264" s="100"/>
      <c r="AX264" s="100"/>
      <c r="AY264" s="100"/>
      <c r="AZ264" s="100"/>
      <c r="BA264" s="100"/>
      <c r="BB264" s="100"/>
      <c r="BC264" s="100"/>
      <c r="BD264" s="100"/>
      <c r="BE264" s="100"/>
      <c r="BF264" s="100"/>
      <c r="BG264" s="100"/>
      <c r="BH264" s="100"/>
      <c r="BI264" s="100"/>
      <c r="BJ264" s="100"/>
      <c r="BK264" s="100"/>
      <c r="BL264" s="100"/>
      <c r="BM264" s="100"/>
      <c r="BN264" s="100"/>
      <c r="BO264" s="100"/>
      <c r="BP264" s="100"/>
      <c r="BQ264" s="100"/>
      <c r="BR264" s="100"/>
      <c r="BS264" s="100"/>
      <c r="BT264" s="100"/>
      <c r="BU264" s="100"/>
      <c r="BV264" s="100"/>
      <c r="BW264" s="100"/>
      <c r="BX264" s="100"/>
      <c r="BY264" s="100"/>
      <c r="BZ264" s="100"/>
      <c r="CA264" s="100"/>
      <c r="CB264" s="100"/>
      <c r="CC264" s="100"/>
      <c r="CD264" s="100"/>
      <c r="CE264" s="100"/>
      <c r="CF264" s="100"/>
      <c r="CG264" s="100"/>
      <c r="CH264" s="100"/>
      <c r="CI264" s="100"/>
    </row>
    <row r="265" spans="1:87" x14ac:dyDescent="0.2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  <c r="AF265" s="100"/>
      <c r="AG265" s="100"/>
      <c r="AH265" s="100"/>
      <c r="AI265" s="100"/>
      <c r="AJ265" s="100"/>
      <c r="AK265" s="100"/>
      <c r="AL265" s="100"/>
      <c r="AM265" s="100"/>
      <c r="AN265" s="100"/>
      <c r="AO265" s="100"/>
      <c r="AP265" s="100"/>
      <c r="AQ265" s="100"/>
      <c r="AR265" s="100"/>
      <c r="AS265" s="100"/>
      <c r="AT265" s="100"/>
      <c r="AU265" s="100"/>
      <c r="AV265" s="100"/>
      <c r="AW265" s="100"/>
      <c r="AX265" s="100"/>
      <c r="AY265" s="100"/>
      <c r="AZ265" s="100"/>
      <c r="BA265" s="100"/>
      <c r="BB265" s="100"/>
      <c r="BC265" s="100"/>
      <c r="BD265" s="100"/>
      <c r="BE265" s="100"/>
      <c r="BF265" s="100"/>
      <c r="BG265" s="100"/>
      <c r="BH265" s="100"/>
      <c r="BI265" s="100"/>
      <c r="BJ265" s="100"/>
      <c r="BK265" s="100"/>
      <c r="BL265" s="100"/>
      <c r="BM265" s="100"/>
      <c r="BN265" s="100"/>
      <c r="BO265" s="100"/>
      <c r="BP265" s="100"/>
      <c r="BQ265" s="100"/>
      <c r="BR265" s="100"/>
      <c r="BS265" s="100"/>
      <c r="BT265" s="100"/>
      <c r="BU265" s="100"/>
      <c r="BV265" s="100"/>
      <c r="BW265" s="100"/>
      <c r="BX265" s="100"/>
      <c r="BY265" s="100"/>
      <c r="BZ265" s="100"/>
      <c r="CA265" s="100"/>
      <c r="CB265" s="100"/>
      <c r="CC265" s="100"/>
      <c r="CD265" s="100"/>
      <c r="CE265" s="100"/>
      <c r="CF265" s="100"/>
      <c r="CG265" s="100"/>
      <c r="CH265" s="100"/>
      <c r="CI265" s="100"/>
    </row>
    <row r="266" spans="1:87" x14ac:dyDescent="0.2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  <c r="AF266" s="100"/>
      <c r="AG266" s="100"/>
      <c r="AH266" s="100"/>
      <c r="AI266" s="100"/>
      <c r="AJ266" s="100"/>
      <c r="AK266" s="100"/>
      <c r="AL266" s="100"/>
      <c r="AM266" s="100"/>
      <c r="AN266" s="100"/>
      <c r="AO266" s="100"/>
      <c r="AP266" s="100"/>
      <c r="AQ266" s="100"/>
      <c r="AR266" s="100"/>
      <c r="AS266" s="100"/>
      <c r="AT266" s="100"/>
      <c r="AU266" s="100"/>
      <c r="AV266" s="100"/>
      <c r="AW266" s="100"/>
      <c r="AX266" s="100"/>
      <c r="AY266" s="100"/>
      <c r="AZ266" s="100"/>
      <c r="BA266" s="100"/>
      <c r="BB266" s="100"/>
      <c r="BC266" s="100"/>
      <c r="BD266" s="100"/>
      <c r="BE266" s="100"/>
      <c r="BF266" s="100"/>
      <c r="BG266" s="100"/>
      <c r="BH266" s="100"/>
      <c r="BI266" s="100"/>
      <c r="BJ266" s="100"/>
      <c r="BK266" s="100"/>
      <c r="BL266" s="100"/>
      <c r="BM266" s="100"/>
      <c r="BN266" s="100"/>
      <c r="BO266" s="100"/>
      <c r="BP266" s="100"/>
      <c r="BQ266" s="100"/>
      <c r="BR266" s="100"/>
      <c r="BS266" s="100"/>
      <c r="BT266" s="100"/>
      <c r="BU266" s="100"/>
      <c r="BV266" s="100"/>
      <c r="BW266" s="100"/>
      <c r="BX266" s="100"/>
      <c r="BY266" s="100"/>
      <c r="BZ266" s="100"/>
      <c r="CA266" s="100"/>
      <c r="CB266" s="100"/>
      <c r="CC266" s="100"/>
      <c r="CD266" s="100"/>
      <c r="CE266" s="100"/>
      <c r="CF266" s="100"/>
      <c r="CG266" s="100"/>
      <c r="CH266" s="100"/>
      <c r="CI266" s="100"/>
    </row>
    <row r="267" spans="1:87" x14ac:dyDescent="0.2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  <c r="AF267" s="100"/>
      <c r="AG267" s="100"/>
      <c r="AH267" s="100"/>
      <c r="AI267" s="100"/>
      <c r="AJ267" s="100"/>
      <c r="AK267" s="100"/>
      <c r="AL267" s="100"/>
      <c r="AM267" s="100"/>
      <c r="AN267" s="100"/>
      <c r="AO267" s="100"/>
      <c r="AP267" s="100"/>
      <c r="AQ267" s="100"/>
      <c r="AR267" s="100"/>
      <c r="AS267" s="100"/>
      <c r="AT267" s="100"/>
      <c r="AU267" s="100"/>
      <c r="AV267" s="100"/>
      <c r="AW267" s="100"/>
      <c r="AX267" s="100"/>
      <c r="AY267" s="100"/>
      <c r="AZ267" s="100"/>
      <c r="BA267" s="100"/>
      <c r="BB267" s="100"/>
      <c r="BC267" s="100"/>
      <c r="BD267" s="100"/>
      <c r="BE267" s="100"/>
      <c r="BF267" s="100"/>
      <c r="BG267" s="100"/>
      <c r="BH267" s="100"/>
      <c r="BI267" s="100"/>
      <c r="BJ267" s="100"/>
      <c r="BK267" s="100"/>
      <c r="BL267" s="100"/>
      <c r="BM267" s="100"/>
      <c r="BN267" s="100"/>
      <c r="BO267" s="100"/>
      <c r="BP267" s="100"/>
      <c r="BQ267" s="100"/>
      <c r="BR267" s="100"/>
      <c r="BS267" s="100"/>
      <c r="BT267" s="100"/>
      <c r="BU267" s="100"/>
      <c r="BV267" s="100"/>
      <c r="BW267" s="100"/>
      <c r="BX267" s="100"/>
      <c r="BY267" s="100"/>
      <c r="BZ267" s="100"/>
      <c r="CA267" s="100"/>
      <c r="CB267" s="100"/>
      <c r="CC267" s="100"/>
      <c r="CD267" s="100"/>
      <c r="CE267" s="100"/>
      <c r="CF267" s="100"/>
      <c r="CG267" s="100"/>
      <c r="CH267" s="100"/>
      <c r="CI267" s="100"/>
    </row>
    <row r="268" spans="1:87" x14ac:dyDescent="0.2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  <c r="AF268" s="100"/>
      <c r="AG268" s="100"/>
      <c r="AH268" s="100"/>
      <c r="AI268" s="100"/>
      <c r="AJ268" s="100"/>
      <c r="AK268" s="100"/>
      <c r="AL268" s="100"/>
      <c r="AM268" s="100"/>
      <c r="AN268" s="100"/>
      <c r="AO268" s="100"/>
      <c r="AP268" s="100"/>
      <c r="AQ268" s="100"/>
      <c r="AR268" s="100"/>
      <c r="AS268" s="100"/>
      <c r="AT268" s="100"/>
      <c r="AU268" s="100"/>
      <c r="AV268" s="100"/>
      <c r="AW268" s="100"/>
      <c r="AX268" s="100"/>
      <c r="AY268" s="100"/>
      <c r="AZ268" s="100"/>
      <c r="BA268" s="100"/>
      <c r="BB268" s="100"/>
      <c r="BC268" s="100"/>
      <c r="BD268" s="100"/>
      <c r="BE268" s="100"/>
      <c r="BF268" s="100"/>
      <c r="BG268" s="100"/>
      <c r="BH268" s="100"/>
      <c r="BI268" s="100"/>
      <c r="BJ268" s="100"/>
      <c r="BK268" s="100"/>
      <c r="BL268" s="100"/>
      <c r="BM268" s="100"/>
      <c r="BN268" s="100"/>
      <c r="BO268" s="100"/>
      <c r="BP268" s="100"/>
      <c r="BQ268" s="100"/>
      <c r="BR268" s="100"/>
      <c r="BS268" s="100"/>
      <c r="BT268" s="100"/>
      <c r="BU268" s="100"/>
      <c r="BV268" s="100"/>
      <c r="BW268" s="100"/>
      <c r="BX268" s="100"/>
      <c r="BY268" s="100"/>
      <c r="BZ268" s="100"/>
      <c r="CA268" s="100"/>
      <c r="CB268" s="100"/>
      <c r="CC268" s="100"/>
      <c r="CD268" s="100"/>
      <c r="CE268" s="100"/>
      <c r="CF268" s="100"/>
      <c r="CG268" s="100"/>
      <c r="CH268" s="100"/>
      <c r="CI268" s="100"/>
    </row>
    <row r="269" spans="1:87" x14ac:dyDescent="0.2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  <c r="AF269" s="100"/>
      <c r="AG269" s="100"/>
      <c r="AH269" s="100"/>
      <c r="AI269" s="100"/>
      <c r="AJ269" s="100"/>
      <c r="AK269" s="100"/>
      <c r="AL269" s="100"/>
      <c r="AM269" s="100"/>
      <c r="AN269" s="100"/>
      <c r="AO269" s="100"/>
      <c r="AP269" s="100"/>
      <c r="AQ269" s="100"/>
      <c r="AR269" s="100"/>
      <c r="AS269" s="100"/>
      <c r="AT269" s="100"/>
      <c r="AU269" s="100"/>
      <c r="AV269" s="100"/>
      <c r="AW269" s="100"/>
      <c r="AX269" s="100"/>
      <c r="AY269" s="100"/>
      <c r="AZ269" s="100"/>
      <c r="BA269" s="100"/>
      <c r="BB269" s="100"/>
      <c r="BC269" s="100"/>
      <c r="BD269" s="100"/>
      <c r="BE269" s="100"/>
      <c r="BF269" s="100"/>
      <c r="BG269" s="100"/>
      <c r="BH269" s="100"/>
      <c r="BI269" s="100"/>
      <c r="BJ269" s="100"/>
      <c r="BK269" s="100"/>
      <c r="BL269" s="100"/>
      <c r="BM269" s="100"/>
      <c r="BN269" s="100"/>
      <c r="BO269" s="100"/>
      <c r="BP269" s="100"/>
      <c r="BQ269" s="100"/>
      <c r="BR269" s="100"/>
      <c r="BS269" s="100"/>
      <c r="BT269" s="100"/>
      <c r="BU269" s="100"/>
      <c r="BV269" s="100"/>
      <c r="BW269" s="100"/>
      <c r="BX269" s="100"/>
      <c r="BY269" s="100"/>
      <c r="BZ269" s="100"/>
      <c r="CA269" s="100"/>
      <c r="CB269" s="100"/>
      <c r="CC269" s="100"/>
      <c r="CD269" s="100"/>
      <c r="CE269" s="100"/>
      <c r="CF269" s="100"/>
      <c r="CG269" s="100"/>
      <c r="CH269" s="100"/>
      <c r="CI269" s="100"/>
    </row>
    <row r="270" spans="1:87" x14ac:dyDescent="0.2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  <c r="AF270" s="100"/>
      <c r="AG270" s="100"/>
      <c r="AH270" s="100"/>
      <c r="AI270" s="100"/>
      <c r="AJ270" s="100"/>
      <c r="AK270" s="100"/>
      <c r="AL270" s="100"/>
      <c r="AM270" s="100"/>
      <c r="AN270" s="100"/>
      <c r="AO270" s="100"/>
      <c r="AP270" s="100"/>
      <c r="AQ270" s="100"/>
      <c r="AR270" s="100"/>
      <c r="AS270" s="100"/>
      <c r="AT270" s="100"/>
      <c r="AU270" s="100"/>
      <c r="AV270" s="100"/>
      <c r="AW270" s="100"/>
      <c r="AX270" s="100"/>
      <c r="AY270" s="100"/>
      <c r="AZ270" s="100"/>
      <c r="BA270" s="100"/>
      <c r="BB270" s="100"/>
      <c r="BC270" s="100"/>
      <c r="BD270" s="100"/>
      <c r="BE270" s="100"/>
      <c r="BF270" s="100"/>
      <c r="BG270" s="100"/>
      <c r="BH270" s="100"/>
      <c r="BI270" s="100"/>
      <c r="BJ270" s="100"/>
      <c r="BK270" s="100"/>
      <c r="BL270" s="100"/>
      <c r="BM270" s="100"/>
      <c r="BN270" s="100"/>
      <c r="BO270" s="100"/>
      <c r="BP270" s="100"/>
      <c r="BQ270" s="100"/>
      <c r="BR270" s="100"/>
      <c r="BS270" s="100"/>
      <c r="BT270" s="100"/>
      <c r="BU270" s="100"/>
      <c r="BV270" s="100"/>
      <c r="BW270" s="100"/>
      <c r="BX270" s="100"/>
      <c r="BY270" s="100"/>
      <c r="BZ270" s="100"/>
      <c r="CA270" s="100"/>
      <c r="CB270" s="100"/>
      <c r="CC270" s="100"/>
      <c r="CD270" s="100"/>
      <c r="CE270" s="100"/>
      <c r="CF270" s="100"/>
      <c r="CG270" s="100"/>
      <c r="CH270" s="100"/>
      <c r="CI270" s="100"/>
    </row>
    <row r="271" spans="1:87" x14ac:dyDescent="0.2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  <c r="AF271" s="100"/>
      <c r="AG271" s="100"/>
      <c r="AH271" s="100"/>
      <c r="AI271" s="100"/>
      <c r="AJ271" s="100"/>
      <c r="AK271" s="100"/>
      <c r="AL271" s="100"/>
      <c r="AM271" s="100"/>
      <c r="AN271" s="100"/>
      <c r="AO271" s="100"/>
      <c r="AP271" s="100"/>
      <c r="AQ271" s="100"/>
      <c r="AR271" s="100"/>
      <c r="AS271" s="100"/>
      <c r="AT271" s="100"/>
      <c r="AU271" s="100"/>
      <c r="AV271" s="100"/>
      <c r="AW271" s="100"/>
      <c r="AX271" s="100"/>
      <c r="AY271" s="100"/>
      <c r="AZ271" s="100"/>
      <c r="BA271" s="100"/>
      <c r="BB271" s="100"/>
      <c r="BC271" s="100"/>
      <c r="BD271" s="100"/>
      <c r="BE271" s="100"/>
      <c r="BF271" s="100"/>
      <c r="BG271" s="100"/>
      <c r="BH271" s="100"/>
      <c r="BI271" s="100"/>
      <c r="BJ271" s="100"/>
      <c r="BK271" s="100"/>
      <c r="BL271" s="100"/>
      <c r="BM271" s="100"/>
      <c r="BN271" s="100"/>
      <c r="BO271" s="100"/>
      <c r="BP271" s="100"/>
      <c r="BQ271" s="100"/>
      <c r="BR271" s="100"/>
      <c r="BS271" s="100"/>
      <c r="BT271" s="100"/>
      <c r="BU271" s="100"/>
      <c r="BV271" s="100"/>
      <c r="BW271" s="100"/>
      <c r="BX271" s="100"/>
      <c r="BY271" s="100"/>
      <c r="BZ271" s="100"/>
      <c r="CA271" s="100"/>
      <c r="CB271" s="100"/>
      <c r="CC271" s="100"/>
      <c r="CD271" s="100"/>
      <c r="CE271" s="100"/>
      <c r="CF271" s="100"/>
      <c r="CG271" s="100"/>
      <c r="CH271" s="100"/>
      <c r="CI271" s="100"/>
    </row>
    <row r="272" spans="1:87" x14ac:dyDescent="0.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  <c r="AF272" s="100"/>
      <c r="AG272" s="100"/>
      <c r="AH272" s="100"/>
      <c r="AI272" s="100"/>
      <c r="AJ272" s="100"/>
      <c r="AK272" s="100"/>
      <c r="AL272" s="100"/>
      <c r="AM272" s="100"/>
      <c r="AN272" s="100"/>
      <c r="AO272" s="100"/>
      <c r="AP272" s="100"/>
      <c r="AQ272" s="100"/>
      <c r="AR272" s="100"/>
      <c r="AS272" s="100"/>
      <c r="AT272" s="100"/>
      <c r="AU272" s="100"/>
      <c r="AV272" s="100"/>
      <c r="AW272" s="100"/>
      <c r="AX272" s="100"/>
      <c r="AY272" s="100"/>
      <c r="AZ272" s="100"/>
      <c r="BA272" s="100"/>
      <c r="BB272" s="100"/>
      <c r="BC272" s="100"/>
      <c r="BD272" s="100"/>
      <c r="BE272" s="100"/>
      <c r="BF272" s="100"/>
      <c r="BG272" s="100"/>
      <c r="BH272" s="100"/>
      <c r="BI272" s="100"/>
      <c r="BJ272" s="100"/>
      <c r="BK272" s="100"/>
      <c r="BL272" s="100"/>
      <c r="BM272" s="100"/>
      <c r="BN272" s="100"/>
      <c r="BO272" s="100"/>
      <c r="BP272" s="100"/>
      <c r="BQ272" s="100"/>
      <c r="BR272" s="100"/>
      <c r="BS272" s="100"/>
      <c r="BT272" s="100"/>
      <c r="BU272" s="100"/>
      <c r="BV272" s="100"/>
      <c r="BW272" s="100"/>
      <c r="BX272" s="100"/>
      <c r="BY272" s="100"/>
      <c r="BZ272" s="100"/>
      <c r="CA272" s="100"/>
      <c r="CB272" s="100"/>
      <c r="CC272" s="100"/>
      <c r="CD272" s="100"/>
      <c r="CE272" s="100"/>
      <c r="CF272" s="100"/>
      <c r="CG272" s="100"/>
      <c r="CH272" s="100"/>
      <c r="CI272" s="100"/>
    </row>
    <row r="273" spans="1:87" x14ac:dyDescent="0.2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  <c r="AF273" s="100"/>
      <c r="AG273" s="100"/>
      <c r="AH273" s="100"/>
      <c r="AI273" s="100"/>
      <c r="AJ273" s="100"/>
      <c r="AK273" s="100"/>
      <c r="AL273" s="100"/>
      <c r="AM273" s="100"/>
      <c r="AN273" s="100"/>
      <c r="AO273" s="100"/>
      <c r="AP273" s="100"/>
      <c r="AQ273" s="100"/>
      <c r="AR273" s="100"/>
      <c r="AS273" s="100"/>
      <c r="AT273" s="100"/>
      <c r="AU273" s="100"/>
      <c r="AV273" s="100"/>
      <c r="AW273" s="100"/>
      <c r="AX273" s="100"/>
      <c r="AY273" s="100"/>
      <c r="AZ273" s="100"/>
      <c r="BA273" s="100"/>
      <c r="BB273" s="100"/>
      <c r="BC273" s="100"/>
      <c r="BD273" s="100"/>
      <c r="BE273" s="100"/>
      <c r="BF273" s="100"/>
      <c r="BG273" s="100"/>
      <c r="BH273" s="100"/>
      <c r="BI273" s="100"/>
      <c r="BJ273" s="100"/>
      <c r="BK273" s="100"/>
      <c r="BL273" s="100"/>
      <c r="BM273" s="100"/>
      <c r="BN273" s="100"/>
      <c r="BO273" s="100"/>
      <c r="BP273" s="100"/>
      <c r="BQ273" s="100"/>
      <c r="BR273" s="100"/>
      <c r="BS273" s="100"/>
      <c r="BT273" s="100"/>
      <c r="BU273" s="100"/>
      <c r="BV273" s="100"/>
      <c r="BW273" s="100"/>
      <c r="BX273" s="100"/>
      <c r="BY273" s="100"/>
      <c r="BZ273" s="100"/>
      <c r="CA273" s="100"/>
      <c r="CB273" s="100"/>
      <c r="CC273" s="100"/>
      <c r="CD273" s="100"/>
      <c r="CE273" s="100"/>
      <c r="CF273" s="100"/>
      <c r="CG273" s="100"/>
      <c r="CH273" s="100"/>
      <c r="CI273" s="100"/>
    </row>
    <row r="274" spans="1:87" x14ac:dyDescent="0.2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  <c r="AF274" s="100"/>
      <c r="AG274" s="100"/>
      <c r="AH274" s="100"/>
      <c r="AI274" s="100"/>
      <c r="AJ274" s="100"/>
      <c r="AK274" s="100"/>
      <c r="AL274" s="100"/>
      <c r="AM274" s="100"/>
      <c r="AN274" s="100"/>
      <c r="AO274" s="100"/>
      <c r="AP274" s="100"/>
      <c r="AQ274" s="100"/>
      <c r="AR274" s="100"/>
      <c r="AS274" s="100"/>
      <c r="AT274" s="100"/>
      <c r="AU274" s="100"/>
      <c r="AV274" s="100"/>
      <c r="AW274" s="100"/>
      <c r="AX274" s="100"/>
      <c r="AY274" s="100"/>
      <c r="AZ274" s="100"/>
      <c r="BA274" s="100"/>
      <c r="BB274" s="100"/>
      <c r="BC274" s="100"/>
      <c r="BD274" s="100"/>
      <c r="BE274" s="100"/>
      <c r="BF274" s="100"/>
      <c r="BG274" s="100"/>
      <c r="BH274" s="100"/>
      <c r="BI274" s="100"/>
      <c r="BJ274" s="100"/>
      <c r="BK274" s="100"/>
      <c r="BL274" s="100"/>
      <c r="BM274" s="100"/>
      <c r="BN274" s="100"/>
      <c r="BO274" s="100"/>
      <c r="BP274" s="100"/>
      <c r="BQ274" s="100"/>
      <c r="BR274" s="100"/>
      <c r="BS274" s="100"/>
      <c r="BT274" s="100"/>
      <c r="BU274" s="100"/>
      <c r="BV274" s="100"/>
      <c r="BW274" s="100"/>
      <c r="BX274" s="100"/>
      <c r="BY274" s="100"/>
      <c r="BZ274" s="100"/>
      <c r="CA274" s="100"/>
      <c r="CB274" s="100"/>
      <c r="CC274" s="100"/>
      <c r="CD274" s="100"/>
      <c r="CE274" s="100"/>
      <c r="CF274" s="100"/>
      <c r="CG274" s="100"/>
      <c r="CH274" s="100"/>
      <c r="CI274" s="100"/>
    </row>
    <row r="275" spans="1:87" x14ac:dyDescent="0.2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100"/>
      <c r="AI275" s="100"/>
      <c r="AJ275" s="100"/>
      <c r="AK275" s="100"/>
      <c r="AL275" s="100"/>
      <c r="AM275" s="100"/>
      <c r="AN275" s="100"/>
      <c r="AO275" s="100"/>
      <c r="AP275" s="100"/>
      <c r="AQ275" s="100"/>
      <c r="AR275" s="100"/>
      <c r="AS275" s="100"/>
      <c r="AT275" s="100"/>
      <c r="AU275" s="100"/>
      <c r="AV275" s="100"/>
      <c r="AW275" s="100"/>
      <c r="AX275" s="100"/>
      <c r="AY275" s="100"/>
      <c r="AZ275" s="100"/>
      <c r="BA275" s="100"/>
      <c r="BB275" s="100"/>
      <c r="BC275" s="100"/>
      <c r="BD275" s="100"/>
      <c r="BE275" s="100"/>
      <c r="BF275" s="100"/>
      <c r="BG275" s="100"/>
      <c r="BH275" s="100"/>
      <c r="BI275" s="100"/>
      <c r="BJ275" s="100"/>
      <c r="BK275" s="100"/>
      <c r="BL275" s="100"/>
      <c r="BM275" s="100"/>
      <c r="BN275" s="100"/>
      <c r="BO275" s="100"/>
      <c r="BP275" s="100"/>
      <c r="BQ275" s="100"/>
      <c r="BR275" s="100"/>
      <c r="BS275" s="100"/>
      <c r="BT275" s="100"/>
      <c r="BU275" s="100"/>
      <c r="BV275" s="100"/>
      <c r="BW275" s="100"/>
      <c r="BX275" s="100"/>
      <c r="BY275" s="100"/>
      <c r="BZ275" s="100"/>
      <c r="CA275" s="100"/>
      <c r="CB275" s="100"/>
      <c r="CC275" s="100"/>
      <c r="CD275" s="100"/>
      <c r="CE275" s="100"/>
      <c r="CF275" s="100"/>
      <c r="CG275" s="100"/>
      <c r="CH275" s="100"/>
      <c r="CI275" s="100"/>
    </row>
    <row r="276" spans="1:87" x14ac:dyDescent="0.2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  <c r="AF276" s="100"/>
      <c r="AG276" s="100"/>
      <c r="AH276" s="100"/>
      <c r="AI276" s="100"/>
      <c r="AJ276" s="100"/>
      <c r="AK276" s="100"/>
      <c r="AL276" s="100"/>
      <c r="AM276" s="100"/>
      <c r="AN276" s="100"/>
      <c r="AO276" s="100"/>
      <c r="AP276" s="100"/>
      <c r="AQ276" s="100"/>
      <c r="AR276" s="100"/>
      <c r="AS276" s="100"/>
      <c r="AT276" s="100"/>
      <c r="AU276" s="100"/>
      <c r="AV276" s="100"/>
      <c r="AW276" s="100"/>
      <c r="AX276" s="100"/>
      <c r="AY276" s="100"/>
      <c r="AZ276" s="100"/>
      <c r="BA276" s="100"/>
      <c r="BB276" s="100"/>
      <c r="BC276" s="100"/>
      <c r="BD276" s="100"/>
      <c r="BE276" s="100"/>
      <c r="BF276" s="100"/>
      <c r="BG276" s="100"/>
      <c r="BH276" s="100"/>
      <c r="BI276" s="100"/>
      <c r="BJ276" s="100"/>
      <c r="BK276" s="100"/>
      <c r="BL276" s="100"/>
      <c r="BM276" s="100"/>
      <c r="BN276" s="100"/>
      <c r="BO276" s="100"/>
      <c r="BP276" s="100"/>
      <c r="BQ276" s="100"/>
      <c r="BR276" s="100"/>
      <c r="BS276" s="100"/>
      <c r="BT276" s="100"/>
      <c r="BU276" s="100"/>
      <c r="BV276" s="100"/>
      <c r="BW276" s="100"/>
      <c r="BX276" s="100"/>
      <c r="BY276" s="100"/>
      <c r="BZ276" s="100"/>
      <c r="CA276" s="100"/>
      <c r="CB276" s="100"/>
      <c r="CC276" s="100"/>
      <c r="CD276" s="100"/>
      <c r="CE276" s="100"/>
      <c r="CF276" s="100"/>
      <c r="CG276" s="100"/>
      <c r="CH276" s="100"/>
      <c r="CI276" s="100"/>
    </row>
    <row r="277" spans="1:87" x14ac:dyDescent="0.2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  <c r="AF277" s="100"/>
      <c r="AG277" s="100"/>
      <c r="AH277" s="100"/>
      <c r="AI277" s="100"/>
      <c r="AJ277" s="100"/>
      <c r="AK277" s="100"/>
      <c r="AL277" s="100"/>
      <c r="AM277" s="100"/>
      <c r="AN277" s="100"/>
      <c r="AO277" s="100"/>
      <c r="AP277" s="100"/>
      <c r="AQ277" s="100"/>
      <c r="AR277" s="100"/>
      <c r="AS277" s="100"/>
      <c r="AT277" s="100"/>
      <c r="AU277" s="100"/>
      <c r="AV277" s="100"/>
      <c r="AW277" s="100"/>
      <c r="AX277" s="100"/>
      <c r="AY277" s="100"/>
      <c r="AZ277" s="100"/>
      <c r="BA277" s="100"/>
      <c r="BB277" s="100"/>
      <c r="BC277" s="100"/>
      <c r="BD277" s="100"/>
      <c r="BE277" s="100"/>
      <c r="BF277" s="100"/>
      <c r="BG277" s="100"/>
      <c r="BH277" s="100"/>
      <c r="BI277" s="100"/>
      <c r="BJ277" s="100"/>
      <c r="BK277" s="100"/>
      <c r="BL277" s="100"/>
      <c r="BM277" s="100"/>
      <c r="BN277" s="100"/>
      <c r="BO277" s="100"/>
      <c r="BP277" s="100"/>
      <c r="BQ277" s="100"/>
      <c r="BR277" s="100"/>
      <c r="BS277" s="100"/>
      <c r="BT277" s="100"/>
      <c r="BU277" s="100"/>
      <c r="BV277" s="100"/>
      <c r="BW277" s="100"/>
      <c r="BX277" s="100"/>
      <c r="BY277" s="100"/>
      <c r="BZ277" s="100"/>
      <c r="CA277" s="100"/>
      <c r="CB277" s="100"/>
      <c r="CC277" s="100"/>
      <c r="CD277" s="100"/>
      <c r="CE277" s="100"/>
      <c r="CF277" s="100"/>
      <c r="CG277" s="100"/>
      <c r="CH277" s="100"/>
      <c r="CI277" s="100"/>
    </row>
    <row r="278" spans="1:87" x14ac:dyDescent="0.2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  <c r="AF278" s="100"/>
      <c r="AG278" s="100"/>
      <c r="AH278" s="100"/>
      <c r="AI278" s="100"/>
      <c r="AJ278" s="100"/>
      <c r="AK278" s="100"/>
      <c r="AL278" s="100"/>
      <c r="AM278" s="100"/>
      <c r="AN278" s="100"/>
      <c r="AO278" s="100"/>
      <c r="AP278" s="100"/>
      <c r="AQ278" s="100"/>
      <c r="AR278" s="100"/>
      <c r="AS278" s="100"/>
      <c r="AT278" s="100"/>
      <c r="AU278" s="100"/>
      <c r="AV278" s="100"/>
      <c r="AW278" s="100"/>
      <c r="AX278" s="100"/>
      <c r="AY278" s="100"/>
      <c r="AZ278" s="100"/>
      <c r="BA278" s="100"/>
      <c r="BB278" s="100"/>
      <c r="BC278" s="100"/>
      <c r="BD278" s="100"/>
      <c r="BE278" s="100"/>
      <c r="BF278" s="100"/>
      <c r="BG278" s="100"/>
      <c r="BH278" s="100"/>
      <c r="BI278" s="100"/>
      <c r="BJ278" s="100"/>
      <c r="BK278" s="100"/>
      <c r="BL278" s="100"/>
      <c r="BM278" s="100"/>
      <c r="BN278" s="100"/>
      <c r="BO278" s="100"/>
      <c r="BP278" s="100"/>
      <c r="BQ278" s="100"/>
      <c r="BR278" s="100"/>
      <c r="BS278" s="100"/>
      <c r="BT278" s="100"/>
      <c r="BU278" s="100"/>
      <c r="BV278" s="100"/>
      <c r="BW278" s="100"/>
      <c r="BX278" s="100"/>
      <c r="BY278" s="100"/>
      <c r="BZ278" s="100"/>
      <c r="CA278" s="100"/>
      <c r="CB278" s="100"/>
      <c r="CC278" s="100"/>
      <c r="CD278" s="100"/>
      <c r="CE278" s="100"/>
      <c r="CF278" s="100"/>
      <c r="CG278" s="100"/>
      <c r="CH278" s="100"/>
      <c r="CI278" s="100"/>
    </row>
    <row r="279" spans="1:87" x14ac:dyDescent="0.2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  <c r="AF279" s="100"/>
      <c r="AG279" s="100"/>
      <c r="AH279" s="100"/>
      <c r="AI279" s="100"/>
      <c r="AJ279" s="100"/>
      <c r="AK279" s="100"/>
      <c r="AL279" s="100"/>
      <c r="AM279" s="100"/>
      <c r="AN279" s="100"/>
      <c r="AO279" s="100"/>
      <c r="AP279" s="100"/>
      <c r="AQ279" s="100"/>
      <c r="AR279" s="100"/>
      <c r="AS279" s="100"/>
      <c r="AT279" s="100"/>
      <c r="AU279" s="100"/>
      <c r="AV279" s="100"/>
      <c r="AW279" s="100"/>
      <c r="AX279" s="100"/>
      <c r="AY279" s="100"/>
      <c r="AZ279" s="100"/>
      <c r="BA279" s="100"/>
      <c r="BB279" s="100"/>
      <c r="BC279" s="100"/>
      <c r="BD279" s="100"/>
      <c r="BE279" s="100"/>
      <c r="BF279" s="100"/>
      <c r="BG279" s="100"/>
      <c r="BH279" s="100"/>
      <c r="BI279" s="100"/>
      <c r="BJ279" s="100"/>
      <c r="BK279" s="100"/>
      <c r="BL279" s="100"/>
      <c r="BM279" s="100"/>
      <c r="BN279" s="100"/>
      <c r="BO279" s="100"/>
      <c r="BP279" s="100"/>
      <c r="BQ279" s="100"/>
      <c r="BR279" s="100"/>
      <c r="BS279" s="100"/>
      <c r="BT279" s="100"/>
      <c r="BU279" s="100"/>
      <c r="BV279" s="100"/>
      <c r="BW279" s="100"/>
      <c r="BX279" s="100"/>
      <c r="BY279" s="100"/>
      <c r="BZ279" s="100"/>
      <c r="CA279" s="100"/>
      <c r="CB279" s="100"/>
      <c r="CC279" s="100"/>
      <c r="CD279" s="100"/>
      <c r="CE279" s="100"/>
      <c r="CF279" s="100"/>
      <c r="CG279" s="100"/>
      <c r="CH279" s="100"/>
      <c r="CI279" s="100"/>
    </row>
    <row r="280" spans="1:87" x14ac:dyDescent="0.2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  <c r="AF280" s="100"/>
      <c r="AG280" s="100"/>
      <c r="AH280" s="100"/>
      <c r="AI280" s="100"/>
      <c r="AJ280" s="100"/>
      <c r="AK280" s="100"/>
      <c r="AL280" s="100"/>
      <c r="AM280" s="100"/>
      <c r="AN280" s="100"/>
      <c r="AO280" s="100"/>
      <c r="AP280" s="100"/>
      <c r="AQ280" s="100"/>
      <c r="AR280" s="100"/>
      <c r="AS280" s="100"/>
      <c r="AT280" s="100"/>
      <c r="AU280" s="100"/>
      <c r="AV280" s="100"/>
      <c r="AW280" s="100"/>
      <c r="AX280" s="100"/>
      <c r="AY280" s="100"/>
      <c r="AZ280" s="100"/>
      <c r="BA280" s="100"/>
      <c r="BB280" s="100"/>
      <c r="BC280" s="100"/>
      <c r="BD280" s="100"/>
      <c r="BE280" s="100"/>
      <c r="BF280" s="100"/>
      <c r="BG280" s="100"/>
      <c r="BH280" s="100"/>
      <c r="BI280" s="100"/>
      <c r="BJ280" s="100"/>
      <c r="BK280" s="100"/>
      <c r="BL280" s="100"/>
      <c r="BM280" s="100"/>
      <c r="BN280" s="100"/>
      <c r="BO280" s="100"/>
      <c r="BP280" s="100"/>
      <c r="BQ280" s="100"/>
      <c r="BR280" s="100"/>
      <c r="BS280" s="100"/>
      <c r="BT280" s="100"/>
      <c r="BU280" s="100"/>
      <c r="BV280" s="100"/>
      <c r="BW280" s="100"/>
      <c r="BX280" s="100"/>
      <c r="BY280" s="100"/>
      <c r="BZ280" s="100"/>
      <c r="CA280" s="100"/>
      <c r="CB280" s="100"/>
      <c r="CC280" s="100"/>
      <c r="CD280" s="100"/>
      <c r="CE280" s="100"/>
      <c r="CF280" s="100"/>
      <c r="CG280" s="100"/>
      <c r="CH280" s="100"/>
      <c r="CI280" s="100"/>
    </row>
    <row r="281" spans="1:87" x14ac:dyDescent="0.2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  <c r="AF281" s="100"/>
      <c r="AG281" s="100"/>
      <c r="AH281" s="100"/>
      <c r="AI281" s="100"/>
      <c r="AJ281" s="100"/>
      <c r="AK281" s="100"/>
      <c r="AL281" s="100"/>
      <c r="AM281" s="100"/>
      <c r="AN281" s="100"/>
      <c r="AO281" s="100"/>
      <c r="AP281" s="100"/>
      <c r="AQ281" s="100"/>
      <c r="AR281" s="100"/>
      <c r="AS281" s="100"/>
      <c r="AT281" s="100"/>
      <c r="AU281" s="100"/>
      <c r="AV281" s="100"/>
      <c r="AW281" s="100"/>
      <c r="AX281" s="100"/>
      <c r="AY281" s="100"/>
      <c r="AZ281" s="100"/>
      <c r="BA281" s="100"/>
      <c r="BB281" s="100"/>
      <c r="BC281" s="100"/>
      <c r="BD281" s="100"/>
      <c r="BE281" s="100"/>
      <c r="BF281" s="100"/>
      <c r="BG281" s="100"/>
      <c r="BH281" s="100"/>
      <c r="BI281" s="100"/>
      <c r="BJ281" s="100"/>
      <c r="BK281" s="100"/>
      <c r="BL281" s="100"/>
      <c r="BM281" s="100"/>
      <c r="BN281" s="100"/>
      <c r="BO281" s="100"/>
      <c r="BP281" s="100"/>
      <c r="BQ281" s="100"/>
      <c r="BR281" s="100"/>
      <c r="BS281" s="100"/>
      <c r="BT281" s="100"/>
      <c r="BU281" s="100"/>
      <c r="BV281" s="100"/>
      <c r="BW281" s="100"/>
      <c r="BX281" s="100"/>
      <c r="BY281" s="100"/>
      <c r="BZ281" s="100"/>
      <c r="CA281" s="100"/>
      <c r="CB281" s="100"/>
      <c r="CC281" s="100"/>
      <c r="CD281" s="100"/>
      <c r="CE281" s="100"/>
      <c r="CF281" s="100"/>
      <c r="CG281" s="100"/>
      <c r="CH281" s="100"/>
      <c r="CI281" s="100"/>
    </row>
    <row r="282" spans="1:87" x14ac:dyDescent="0.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  <c r="AF282" s="100"/>
      <c r="AG282" s="100"/>
      <c r="AH282" s="100"/>
      <c r="AI282" s="100"/>
      <c r="AJ282" s="100"/>
      <c r="AK282" s="100"/>
      <c r="AL282" s="100"/>
      <c r="AM282" s="100"/>
      <c r="AN282" s="100"/>
      <c r="AO282" s="100"/>
      <c r="AP282" s="100"/>
      <c r="AQ282" s="100"/>
      <c r="AR282" s="100"/>
      <c r="AS282" s="100"/>
      <c r="AT282" s="100"/>
      <c r="AU282" s="100"/>
      <c r="AV282" s="100"/>
      <c r="AW282" s="100"/>
      <c r="AX282" s="100"/>
      <c r="AY282" s="100"/>
      <c r="AZ282" s="100"/>
      <c r="BA282" s="100"/>
      <c r="BB282" s="100"/>
      <c r="BC282" s="100"/>
      <c r="BD282" s="100"/>
      <c r="BE282" s="100"/>
      <c r="BF282" s="100"/>
      <c r="BG282" s="100"/>
      <c r="BH282" s="100"/>
      <c r="BI282" s="100"/>
      <c r="BJ282" s="100"/>
      <c r="BK282" s="100"/>
      <c r="BL282" s="100"/>
      <c r="BM282" s="100"/>
      <c r="BN282" s="100"/>
      <c r="BO282" s="100"/>
      <c r="BP282" s="100"/>
      <c r="BQ282" s="100"/>
      <c r="BR282" s="100"/>
      <c r="BS282" s="100"/>
      <c r="BT282" s="100"/>
      <c r="BU282" s="100"/>
      <c r="BV282" s="100"/>
      <c r="BW282" s="100"/>
      <c r="BX282" s="100"/>
      <c r="BY282" s="100"/>
      <c r="BZ282" s="100"/>
      <c r="CA282" s="100"/>
      <c r="CB282" s="100"/>
      <c r="CC282" s="100"/>
      <c r="CD282" s="100"/>
      <c r="CE282" s="100"/>
      <c r="CF282" s="100"/>
      <c r="CG282" s="100"/>
      <c r="CH282" s="100"/>
      <c r="CI282" s="100"/>
    </row>
    <row r="283" spans="1:87" x14ac:dyDescent="0.2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  <c r="AF283" s="100"/>
      <c r="AG283" s="100"/>
      <c r="AH283" s="100"/>
      <c r="AI283" s="100"/>
      <c r="AJ283" s="100"/>
      <c r="AK283" s="100"/>
      <c r="AL283" s="100"/>
      <c r="AM283" s="100"/>
      <c r="AN283" s="100"/>
      <c r="AO283" s="100"/>
      <c r="AP283" s="100"/>
      <c r="AQ283" s="100"/>
      <c r="AR283" s="100"/>
      <c r="AS283" s="100"/>
      <c r="AT283" s="100"/>
      <c r="AU283" s="100"/>
      <c r="AV283" s="100"/>
      <c r="AW283" s="100"/>
      <c r="AX283" s="100"/>
      <c r="AY283" s="100"/>
      <c r="AZ283" s="100"/>
      <c r="BA283" s="100"/>
      <c r="BB283" s="100"/>
      <c r="BC283" s="100"/>
      <c r="BD283" s="100"/>
      <c r="BE283" s="100"/>
      <c r="BF283" s="100"/>
      <c r="BG283" s="100"/>
      <c r="BH283" s="100"/>
      <c r="BI283" s="100"/>
      <c r="BJ283" s="100"/>
      <c r="BK283" s="100"/>
      <c r="BL283" s="100"/>
      <c r="BM283" s="100"/>
      <c r="BN283" s="100"/>
      <c r="BO283" s="100"/>
      <c r="BP283" s="100"/>
      <c r="BQ283" s="100"/>
      <c r="BR283" s="100"/>
      <c r="BS283" s="100"/>
      <c r="BT283" s="100"/>
      <c r="BU283" s="100"/>
      <c r="BV283" s="100"/>
      <c r="BW283" s="100"/>
      <c r="BX283" s="100"/>
      <c r="BY283" s="100"/>
      <c r="BZ283" s="100"/>
      <c r="CA283" s="100"/>
      <c r="CB283" s="100"/>
      <c r="CC283" s="100"/>
      <c r="CD283" s="100"/>
      <c r="CE283" s="100"/>
      <c r="CF283" s="100"/>
      <c r="CG283" s="100"/>
      <c r="CH283" s="100"/>
      <c r="CI283" s="100"/>
    </row>
    <row r="284" spans="1:87" x14ac:dyDescent="0.2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  <c r="AF284" s="100"/>
      <c r="AG284" s="100"/>
      <c r="AH284" s="100"/>
      <c r="AI284" s="100"/>
      <c r="AJ284" s="100"/>
      <c r="AK284" s="100"/>
      <c r="AL284" s="100"/>
      <c r="AM284" s="100"/>
      <c r="AN284" s="100"/>
      <c r="AO284" s="100"/>
      <c r="AP284" s="100"/>
      <c r="AQ284" s="100"/>
      <c r="AR284" s="100"/>
      <c r="AS284" s="100"/>
      <c r="AT284" s="100"/>
      <c r="AU284" s="100"/>
      <c r="AV284" s="100"/>
      <c r="AW284" s="100"/>
      <c r="AX284" s="100"/>
      <c r="AY284" s="100"/>
      <c r="AZ284" s="100"/>
      <c r="BA284" s="100"/>
      <c r="BB284" s="100"/>
      <c r="BC284" s="100"/>
      <c r="BD284" s="100"/>
      <c r="BE284" s="100"/>
      <c r="BF284" s="100"/>
      <c r="BG284" s="100"/>
      <c r="BH284" s="100"/>
      <c r="BI284" s="100"/>
      <c r="BJ284" s="100"/>
      <c r="BK284" s="100"/>
      <c r="BL284" s="100"/>
      <c r="BM284" s="100"/>
      <c r="BN284" s="100"/>
      <c r="BO284" s="100"/>
      <c r="BP284" s="100"/>
      <c r="BQ284" s="100"/>
      <c r="BR284" s="100"/>
      <c r="BS284" s="100"/>
      <c r="BT284" s="100"/>
      <c r="BU284" s="100"/>
      <c r="BV284" s="100"/>
      <c r="BW284" s="100"/>
      <c r="BX284" s="100"/>
      <c r="BY284" s="100"/>
      <c r="BZ284" s="100"/>
      <c r="CA284" s="100"/>
      <c r="CB284" s="100"/>
      <c r="CC284" s="100"/>
      <c r="CD284" s="100"/>
      <c r="CE284" s="100"/>
      <c r="CF284" s="100"/>
      <c r="CG284" s="100"/>
      <c r="CH284" s="100"/>
      <c r="CI284" s="100"/>
    </row>
    <row r="285" spans="1:87" x14ac:dyDescent="0.2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  <c r="AF285" s="100"/>
      <c r="AG285" s="100"/>
      <c r="AH285" s="100"/>
      <c r="AI285" s="100"/>
      <c r="AJ285" s="100"/>
      <c r="AK285" s="100"/>
      <c r="AL285" s="100"/>
      <c r="AM285" s="100"/>
      <c r="AN285" s="100"/>
      <c r="AO285" s="100"/>
      <c r="AP285" s="100"/>
      <c r="AQ285" s="100"/>
      <c r="AR285" s="100"/>
      <c r="AS285" s="100"/>
      <c r="AT285" s="100"/>
      <c r="AU285" s="100"/>
      <c r="AV285" s="100"/>
      <c r="AW285" s="100"/>
      <c r="AX285" s="100"/>
      <c r="AY285" s="100"/>
      <c r="AZ285" s="100"/>
      <c r="BA285" s="100"/>
      <c r="BB285" s="100"/>
      <c r="BC285" s="100"/>
      <c r="BD285" s="100"/>
      <c r="BE285" s="100"/>
      <c r="BF285" s="100"/>
      <c r="BG285" s="100"/>
      <c r="BH285" s="100"/>
      <c r="BI285" s="100"/>
      <c r="BJ285" s="100"/>
      <c r="BK285" s="100"/>
      <c r="BL285" s="100"/>
      <c r="BM285" s="100"/>
      <c r="BN285" s="100"/>
      <c r="BO285" s="100"/>
      <c r="BP285" s="100"/>
      <c r="BQ285" s="100"/>
      <c r="BR285" s="100"/>
      <c r="BS285" s="100"/>
      <c r="BT285" s="100"/>
      <c r="BU285" s="100"/>
      <c r="BV285" s="100"/>
      <c r="BW285" s="100"/>
      <c r="BX285" s="100"/>
      <c r="BY285" s="100"/>
      <c r="BZ285" s="100"/>
      <c r="CA285" s="100"/>
      <c r="CB285" s="100"/>
      <c r="CC285" s="100"/>
      <c r="CD285" s="100"/>
      <c r="CE285" s="100"/>
      <c r="CF285" s="100"/>
      <c r="CG285" s="100"/>
      <c r="CH285" s="100"/>
      <c r="CI285" s="100"/>
    </row>
    <row r="286" spans="1:87" x14ac:dyDescent="0.2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  <c r="AF286" s="100"/>
      <c r="AG286" s="100"/>
      <c r="AH286" s="100"/>
      <c r="AI286" s="100"/>
      <c r="AJ286" s="100"/>
      <c r="AK286" s="100"/>
      <c r="AL286" s="100"/>
      <c r="AM286" s="100"/>
      <c r="AN286" s="100"/>
      <c r="AO286" s="100"/>
      <c r="AP286" s="100"/>
      <c r="AQ286" s="100"/>
      <c r="AR286" s="100"/>
      <c r="AS286" s="100"/>
      <c r="AT286" s="100"/>
      <c r="AU286" s="100"/>
      <c r="AV286" s="100"/>
      <c r="AW286" s="100"/>
      <c r="AX286" s="100"/>
      <c r="AY286" s="100"/>
      <c r="AZ286" s="100"/>
      <c r="BA286" s="100"/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0"/>
      <c r="BR286" s="100"/>
      <c r="BS286" s="100"/>
      <c r="BT286" s="100"/>
      <c r="BU286" s="100"/>
      <c r="BV286" s="100"/>
      <c r="BW286" s="100"/>
      <c r="BX286" s="100"/>
      <c r="BY286" s="100"/>
      <c r="BZ286" s="100"/>
      <c r="CA286" s="100"/>
      <c r="CB286" s="100"/>
      <c r="CC286" s="100"/>
      <c r="CD286" s="100"/>
      <c r="CE286" s="100"/>
      <c r="CF286" s="100"/>
      <c r="CG286" s="100"/>
      <c r="CH286" s="100"/>
      <c r="CI286" s="100"/>
    </row>
    <row r="287" spans="1:87" x14ac:dyDescent="0.2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  <c r="AF287" s="100"/>
      <c r="AG287" s="100"/>
      <c r="AH287" s="100"/>
      <c r="AI287" s="100"/>
      <c r="AJ287" s="100"/>
      <c r="AK287" s="100"/>
      <c r="AL287" s="100"/>
      <c r="AM287" s="100"/>
      <c r="AN287" s="100"/>
      <c r="AO287" s="100"/>
      <c r="AP287" s="100"/>
      <c r="AQ287" s="100"/>
      <c r="AR287" s="100"/>
      <c r="AS287" s="100"/>
      <c r="AT287" s="100"/>
      <c r="AU287" s="100"/>
      <c r="AV287" s="100"/>
      <c r="AW287" s="100"/>
      <c r="AX287" s="100"/>
      <c r="AY287" s="100"/>
      <c r="AZ287" s="100"/>
      <c r="BA287" s="100"/>
      <c r="BB287" s="100"/>
      <c r="BC287" s="100"/>
      <c r="BD287" s="100"/>
      <c r="BE287" s="100"/>
      <c r="BF287" s="100"/>
      <c r="BG287" s="100"/>
      <c r="BH287" s="100"/>
      <c r="BI287" s="100"/>
      <c r="BJ287" s="100"/>
      <c r="BK287" s="100"/>
      <c r="BL287" s="100"/>
      <c r="BM287" s="100"/>
      <c r="BN287" s="100"/>
      <c r="BO287" s="100"/>
      <c r="BP287" s="100"/>
      <c r="BQ287" s="100"/>
      <c r="BR287" s="100"/>
      <c r="BS287" s="100"/>
      <c r="BT287" s="100"/>
      <c r="BU287" s="100"/>
      <c r="BV287" s="100"/>
      <c r="BW287" s="100"/>
      <c r="BX287" s="100"/>
      <c r="BY287" s="100"/>
      <c r="BZ287" s="100"/>
      <c r="CA287" s="100"/>
      <c r="CB287" s="100"/>
      <c r="CC287" s="100"/>
      <c r="CD287" s="100"/>
      <c r="CE287" s="100"/>
      <c r="CF287" s="100"/>
      <c r="CG287" s="100"/>
      <c r="CH287" s="100"/>
      <c r="CI287" s="100"/>
    </row>
    <row r="288" spans="1:87" x14ac:dyDescent="0.2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  <c r="AF288" s="100"/>
      <c r="AG288" s="100"/>
      <c r="AH288" s="100"/>
      <c r="AI288" s="100"/>
      <c r="AJ288" s="100"/>
      <c r="AK288" s="100"/>
      <c r="AL288" s="100"/>
      <c r="AM288" s="100"/>
      <c r="AN288" s="100"/>
      <c r="AO288" s="100"/>
      <c r="AP288" s="100"/>
      <c r="AQ288" s="100"/>
      <c r="AR288" s="100"/>
      <c r="AS288" s="100"/>
      <c r="AT288" s="100"/>
      <c r="AU288" s="100"/>
      <c r="AV288" s="100"/>
      <c r="AW288" s="100"/>
      <c r="AX288" s="100"/>
      <c r="AY288" s="100"/>
      <c r="AZ288" s="100"/>
      <c r="BA288" s="100"/>
      <c r="BB288" s="100"/>
      <c r="BC288" s="100"/>
      <c r="BD288" s="100"/>
      <c r="BE288" s="100"/>
      <c r="BF288" s="100"/>
      <c r="BG288" s="100"/>
      <c r="BH288" s="100"/>
      <c r="BI288" s="100"/>
      <c r="BJ288" s="100"/>
      <c r="BK288" s="100"/>
      <c r="BL288" s="100"/>
      <c r="BM288" s="100"/>
      <c r="BN288" s="100"/>
      <c r="BO288" s="100"/>
      <c r="BP288" s="100"/>
      <c r="BQ288" s="100"/>
      <c r="BR288" s="100"/>
      <c r="BS288" s="100"/>
      <c r="BT288" s="100"/>
      <c r="BU288" s="100"/>
      <c r="BV288" s="100"/>
      <c r="BW288" s="100"/>
      <c r="BX288" s="100"/>
      <c r="BY288" s="100"/>
      <c r="BZ288" s="100"/>
      <c r="CA288" s="100"/>
      <c r="CB288" s="100"/>
      <c r="CC288" s="100"/>
      <c r="CD288" s="100"/>
      <c r="CE288" s="100"/>
      <c r="CF288" s="100"/>
      <c r="CG288" s="100"/>
      <c r="CH288" s="100"/>
      <c r="CI288" s="100"/>
    </row>
    <row r="289" spans="1:87" x14ac:dyDescent="0.2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  <c r="AF289" s="100"/>
      <c r="AG289" s="100"/>
      <c r="AH289" s="100"/>
      <c r="AI289" s="100"/>
      <c r="AJ289" s="100"/>
      <c r="AK289" s="100"/>
      <c r="AL289" s="100"/>
      <c r="AM289" s="100"/>
      <c r="AN289" s="100"/>
      <c r="AO289" s="100"/>
      <c r="AP289" s="100"/>
      <c r="AQ289" s="100"/>
      <c r="AR289" s="100"/>
      <c r="AS289" s="100"/>
      <c r="AT289" s="100"/>
      <c r="AU289" s="100"/>
      <c r="AV289" s="100"/>
      <c r="AW289" s="100"/>
      <c r="AX289" s="100"/>
      <c r="AY289" s="100"/>
      <c r="AZ289" s="100"/>
      <c r="BA289" s="100"/>
      <c r="BB289" s="100"/>
      <c r="BC289" s="100"/>
      <c r="BD289" s="100"/>
      <c r="BE289" s="100"/>
      <c r="BF289" s="100"/>
      <c r="BG289" s="100"/>
      <c r="BH289" s="100"/>
      <c r="BI289" s="100"/>
      <c r="BJ289" s="100"/>
      <c r="BK289" s="100"/>
      <c r="BL289" s="100"/>
      <c r="BM289" s="100"/>
      <c r="BN289" s="100"/>
      <c r="BO289" s="100"/>
      <c r="BP289" s="100"/>
      <c r="BQ289" s="100"/>
      <c r="BR289" s="100"/>
      <c r="BS289" s="100"/>
      <c r="BT289" s="100"/>
      <c r="BU289" s="100"/>
      <c r="BV289" s="100"/>
      <c r="BW289" s="100"/>
      <c r="BX289" s="100"/>
      <c r="BY289" s="100"/>
      <c r="BZ289" s="100"/>
      <c r="CA289" s="100"/>
      <c r="CB289" s="100"/>
      <c r="CC289" s="100"/>
      <c r="CD289" s="100"/>
      <c r="CE289" s="100"/>
      <c r="CF289" s="100"/>
      <c r="CG289" s="100"/>
      <c r="CH289" s="100"/>
      <c r="CI289" s="100"/>
    </row>
    <row r="290" spans="1:87" x14ac:dyDescent="0.2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  <c r="AF290" s="100"/>
      <c r="AG290" s="100"/>
      <c r="AH290" s="100"/>
      <c r="AI290" s="100"/>
      <c r="AJ290" s="100"/>
      <c r="AK290" s="100"/>
      <c r="AL290" s="100"/>
      <c r="AM290" s="100"/>
      <c r="AN290" s="100"/>
      <c r="AO290" s="100"/>
      <c r="AP290" s="100"/>
      <c r="AQ290" s="100"/>
      <c r="AR290" s="100"/>
      <c r="AS290" s="100"/>
      <c r="AT290" s="100"/>
      <c r="AU290" s="100"/>
      <c r="AV290" s="100"/>
      <c r="AW290" s="100"/>
      <c r="AX290" s="100"/>
      <c r="AY290" s="100"/>
      <c r="AZ290" s="100"/>
      <c r="BA290" s="100"/>
      <c r="BB290" s="100"/>
      <c r="BC290" s="100"/>
      <c r="BD290" s="100"/>
      <c r="BE290" s="100"/>
      <c r="BF290" s="100"/>
      <c r="BG290" s="100"/>
      <c r="BH290" s="100"/>
      <c r="BI290" s="100"/>
      <c r="BJ290" s="100"/>
      <c r="BK290" s="100"/>
      <c r="BL290" s="100"/>
      <c r="BM290" s="100"/>
      <c r="BN290" s="100"/>
      <c r="BO290" s="100"/>
      <c r="BP290" s="100"/>
      <c r="BQ290" s="100"/>
      <c r="BR290" s="100"/>
      <c r="BS290" s="100"/>
      <c r="BT290" s="100"/>
      <c r="BU290" s="100"/>
      <c r="BV290" s="100"/>
      <c r="BW290" s="100"/>
      <c r="BX290" s="100"/>
      <c r="BY290" s="100"/>
      <c r="BZ290" s="100"/>
      <c r="CA290" s="100"/>
      <c r="CB290" s="100"/>
      <c r="CC290" s="100"/>
      <c r="CD290" s="100"/>
      <c r="CE290" s="100"/>
      <c r="CF290" s="100"/>
      <c r="CG290" s="100"/>
      <c r="CH290" s="100"/>
      <c r="CI290" s="100"/>
    </row>
    <row r="291" spans="1:87" x14ac:dyDescent="0.2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  <c r="AF291" s="100"/>
      <c r="AG291" s="100"/>
      <c r="AH291" s="100"/>
      <c r="AI291" s="100"/>
      <c r="AJ291" s="100"/>
      <c r="AK291" s="100"/>
      <c r="AL291" s="100"/>
      <c r="AM291" s="100"/>
      <c r="AN291" s="100"/>
      <c r="AO291" s="100"/>
      <c r="AP291" s="100"/>
      <c r="AQ291" s="100"/>
      <c r="AR291" s="100"/>
      <c r="AS291" s="100"/>
      <c r="AT291" s="100"/>
      <c r="AU291" s="100"/>
      <c r="AV291" s="100"/>
      <c r="AW291" s="100"/>
      <c r="AX291" s="100"/>
      <c r="AY291" s="100"/>
      <c r="AZ291" s="100"/>
      <c r="BA291" s="100"/>
      <c r="BB291" s="100"/>
      <c r="BC291" s="100"/>
      <c r="BD291" s="100"/>
      <c r="BE291" s="100"/>
      <c r="BF291" s="100"/>
      <c r="BG291" s="100"/>
      <c r="BH291" s="100"/>
      <c r="BI291" s="100"/>
      <c r="BJ291" s="100"/>
      <c r="BK291" s="100"/>
      <c r="BL291" s="100"/>
      <c r="BM291" s="100"/>
      <c r="BN291" s="100"/>
      <c r="BO291" s="100"/>
      <c r="BP291" s="100"/>
      <c r="BQ291" s="100"/>
      <c r="BR291" s="100"/>
      <c r="BS291" s="100"/>
      <c r="BT291" s="100"/>
      <c r="BU291" s="100"/>
      <c r="BV291" s="100"/>
      <c r="BW291" s="100"/>
      <c r="BX291" s="100"/>
      <c r="BY291" s="100"/>
      <c r="BZ291" s="100"/>
      <c r="CA291" s="100"/>
      <c r="CB291" s="100"/>
      <c r="CC291" s="100"/>
      <c r="CD291" s="100"/>
      <c r="CE291" s="100"/>
      <c r="CF291" s="100"/>
      <c r="CG291" s="100"/>
      <c r="CH291" s="100"/>
      <c r="CI291" s="100"/>
    </row>
    <row r="292" spans="1:87" x14ac:dyDescent="0.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  <c r="AF292" s="100"/>
      <c r="AG292" s="100"/>
      <c r="AH292" s="100"/>
      <c r="AI292" s="100"/>
      <c r="AJ292" s="100"/>
      <c r="AK292" s="100"/>
      <c r="AL292" s="100"/>
      <c r="AM292" s="100"/>
      <c r="AN292" s="100"/>
      <c r="AO292" s="100"/>
      <c r="AP292" s="100"/>
      <c r="AQ292" s="100"/>
      <c r="AR292" s="100"/>
      <c r="AS292" s="100"/>
      <c r="AT292" s="100"/>
      <c r="AU292" s="100"/>
      <c r="AV292" s="100"/>
      <c r="AW292" s="100"/>
      <c r="AX292" s="100"/>
      <c r="AY292" s="100"/>
      <c r="AZ292" s="100"/>
      <c r="BA292" s="100"/>
      <c r="BB292" s="100"/>
      <c r="BC292" s="100"/>
      <c r="BD292" s="100"/>
      <c r="BE292" s="100"/>
      <c r="BF292" s="100"/>
      <c r="BG292" s="100"/>
      <c r="BH292" s="100"/>
      <c r="BI292" s="100"/>
      <c r="BJ292" s="100"/>
      <c r="BK292" s="100"/>
      <c r="BL292" s="100"/>
      <c r="BM292" s="100"/>
      <c r="BN292" s="100"/>
      <c r="BO292" s="100"/>
      <c r="BP292" s="100"/>
      <c r="BQ292" s="100"/>
      <c r="BR292" s="100"/>
      <c r="BS292" s="100"/>
      <c r="BT292" s="100"/>
      <c r="BU292" s="100"/>
      <c r="BV292" s="100"/>
      <c r="BW292" s="100"/>
      <c r="BX292" s="100"/>
      <c r="BY292" s="100"/>
      <c r="BZ292" s="100"/>
      <c r="CA292" s="100"/>
      <c r="CB292" s="100"/>
      <c r="CC292" s="100"/>
      <c r="CD292" s="100"/>
      <c r="CE292" s="100"/>
      <c r="CF292" s="100"/>
      <c r="CG292" s="100"/>
      <c r="CH292" s="100"/>
      <c r="CI292" s="100"/>
    </row>
    <row r="293" spans="1:87" x14ac:dyDescent="0.2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  <c r="AF293" s="100"/>
      <c r="AG293" s="100"/>
      <c r="AH293" s="100"/>
      <c r="AI293" s="100"/>
      <c r="AJ293" s="100"/>
      <c r="AK293" s="100"/>
      <c r="AL293" s="100"/>
      <c r="AM293" s="100"/>
      <c r="AN293" s="100"/>
      <c r="AO293" s="100"/>
      <c r="AP293" s="100"/>
      <c r="AQ293" s="100"/>
      <c r="AR293" s="100"/>
      <c r="AS293" s="100"/>
      <c r="AT293" s="100"/>
      <c r="AU293" s="100"/>
      <c r="AV293" s="100"/>
      <c r="AW293" s="100"/>
      <c r="AX293" s="100"/>
      <c r="AY293" s="100"/>
      <c r="AZ293" s="100"/>
      <c r="BA293" s="100"/>
      <c r="BB293" s="100"/>
      <c r="BC293" s="100"/>
      <c r="BD293" s="100"/>
      <c r="BE293" s="100"/>
      <c r="BF293" s="100"/>
      <c r="BG293" s="100"/>
      <c r="BH293" s="100"/>
      <c r="BI293" s="100"/>
      <c r="BJ293" s="100"/>
      <c r="BK293" s="100"/>
      <c r="BL293" s="100"/>
      <c r="BM293" s="100"/>
      <c r="BN293" s="100"/>
      <c r="BO293" s="100"/>
      <c r="BP293" s="100"/>
      <c r="BQ293" s="100"/>
      <c r="BR293" s="100"/>
      <c r="BS293" s="100"/>
      <c r="BT293" s="100"/>
      <c r="BU293" s="100"/>
      <c r="BV293" s="100"/>
      <c r="BW293" s="100"/>
      <c r="BX293" s="100"/>
      <c r="BY293" s="100"/>
      <c r="BZ293" s="100"/>
      <c r="CA293" s="100"/>
      <c r="CB293" s="100"/>
      <c r="CC293" s="100"/>
      <c r="CD293" s="100"/>
      <c r="CE293" s="100"/>
      <c r="CF293" s="100"/>
      <c r="CG293" s="100"/>
      <c r="CH293" s="100"/>
      <c r="CI293" s="100"/>
    </row>
    <row r="294" spans="1:87" x14ac:dyDescent="0.2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  <c r="AF294" s="100"/>
      <c r="AG294" s="100"/>
      <c r="AH294" s="100"/>
      <c r="AI294" s="100"/>
      <c r="AJ294" s="100"/>
      <c r="AK294" s="100"/>
      <c r="AL294" s="100"/>
      <c r="AM294" s="100"/>
      <c r="AN294" s="100"/>
      <c r="AO294" s="100"/>
      <c r="AP294" s="100"/>
      <c r="AQ294" s="100"/>
      <c r="AR294" s="100"/>
      <c r="AS294" s="100"/>
      <c r="AT294" s="100"/>
      <c r="AU294" s="100"/>
      <c r="AV294" s="100"/>
      <c r="AW294" s="100"/>
      <c r="AX294" s="100"/>
      <c r="AY294" s="100"/>
      <c r="AZ294" s="100"/>
      <c r="BA294" s="100"/>
      <c r="BB294" s="100"/>
      <c r="BC294" s="100"/>
      <c r="BD294" s="100"/>
      <c r="BE294" s="100"/>
      <c r="BF294" s="100"/>
      <c r="BG294" s="100"/>
      <c r="BH294" s="100"/>
      <c r="BI294" s="100"/>
      <c r="BJ294" s="100"/>
      <c r="BK294" s="100"/>
      <c r="BL294" s="100"/>
      <c r="BM294" s="100"/>
      <c r="BN294" s="100"/>
      <c r="BO294" s="100"/>
      <c r="BP294" s="100"/>
      <c r="BQ294" s="100"/>
      <c r="BR294" s="100"/>
      <c r="BS294" s="100"/>
      <c r="BT294" s="100"/>
      <c r="BU294" s="100"/>
      <c r="BV294" s="100"/>
      <c r="BW294" s="100"/>
      <c r="BX294" s="100"/>
      <c r="BY294" s="100"/>
      <c r="BZ294" s="100"/>
      <c r="CA294" s="100"/>
      <c r="CB294" s="100"/>
      <c r="CC294" s="100"/>
      <c r="CD294" s="100"/>
      <c r="CE294" s="100"/>
      <c r="CF294" s="100"/>
      <c r="CG294" s="100"/>
      <c r="CH294" s="100"/>
      <c r="CI294" s="100"/>
    </row>
    <row r="295" spans="1:87" x14ac:dyDescent="0.2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  <c r="AF295" s="100"/>
      <c r="AG295" s="100"/>
      <c r="AH295" s="100"/>
      <c r="AI295" s="100"/>
      <c r="AJ295" s="100"/>
      <c r="AK295" s="100"/>
      <c r="AL295" s="100"/>
      <c r="AM295" s="100"/>
      <c r="AN295" s="100"/>
      <c r="AO295" s="100"/>
      <c r="AP295" s="100"/>
      <c r="AQ295" s="100"/>
      <c r="AR295" s="100"/>
      <c r="AS295" s="100"/>
      <c r="AT295" s="100"/>
      <c r="AU295" s="100"/>
      <c r="AV295" s="100"/>
      <c r="AW295" s="100"/>
      <c r="AX295" s="100"/>
      <c r="AY295" s="100"/>
      <c r="AZ295" s="100"/>
      <c r="BA295" s="100"/>
      <c r="BB295" s="100"/>
      <c r="BC295" s="100"/>
      <c r="BD295" s="100"/>
      <c r="BE295" s="100"/>
      <c r="BF295" s="100"/>
      <c r="BG295" s="100"/>
      <c r="BH295" s="100"/>
      <c r="BI295" s="100"/>
      <c r="BJ295" s="100"/>
      <c r="BK295" s="100"/>
      <c r="BL295" s="100"/>
      <c r="BM295" s="100"/>
      <c r="BN295" s="100"/>
      <c r="BO295" s="100"/>
      <c r="BP295" s="100"/>
      <c r="BQ295" s="100"/>
      <c r="BR295" s="100"/>
      <c r="BS295" s="100"/>
      <c r="BT295" s="100"/>
      <c r="BU295" s="100"/>
      <c r="BV295" s="100"/>
      <c r="BW295" s="100"/>
      <c r="BX295" s="100"/>
      <c r="BY295" s="100"/>
      <c r="BZ295" s="100"/>
      <c r="CA295" s="100"/>
      <c r="CB295" s="100"/>
      <c r="CC295" s="100"/>
      <c r="CD295" s="100"/>
      <c r="CE295" s="100"/>
      <c r="CF295" s="100"/>
      <c r="CG295" s="100"/>
      <c r="CH295" s="100"/>
      <c r="CI295" s="100"/>
    </row>
    <row r="296" spans="1:87" x14ac:dyDescent="0.2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  <c r="AF296" s="100"/>
      <c r="AG296" s="100"/>
      <c r="AH296" s="100"/>
      <c r="AI296" s="100"/>
      <c r="AJ296" s="100"/>
      <c r="AK296" s="100"/>
      <c r="AL296" s="100"/>
      <c r="AM296" s="100"/>
      <c r="AN296" s="100"/>
      <c r="AO296" s="100"/>
      <c r="AP296" s="100"/>
      <c r="AQ296" s="100"/>
      <c r="AR296" s="100"/>
      <c r="AS296" s="100"/>
      <c r="AT296" s="100"/>
      <c r="AU296" s="100"/>
      <c r="AV296" s="100"/>
      <c r="AW296" s="100"/>
      <c r="AX296" s="100"/>
      <c r="AY296" s="100"/>
      <c r="AZ296" s="100"/>
      <c r="BA296" s="100"/>
      <c r="BB296" s="100"/>
      <c r="BC296" s="100"/>
      <c r="BD296" s="100"/>
      <c r="BE296" s="100"/>
      <c r="BF296" s="100"/>
      <c r="BG296" s="100"/>
      <c r="BH296" s="100"/>
      <c r="BI296" s="100"/>
      <c r="BJ296" s="100"/>
      <c r="BK296" s="100"/>
      <c r="BL296" s="100"/>
      <c r="BM296" s="100"/>
      <c r="BN296" s="100"/>
      <c r="BO296" s="100"/>
      <c r="BP296" s="100"/>
      <c r="BQ296" s="100"/>
      <c r="BR296" s="100"/>
      <c r="BS296" s="100"/>
      <c r="BT296" s="100"/>
      <c r="BU296" s="100"/>
      <c r="BV296" s="100"/>
      <c r="BW296" s="100"/>
      <c r="BX296" s="100"/>
      <c r="BY296" s="100"/>
      <c r="BZ296" s="100"/>
      <c r="CA296" s="100"/>
      <c r="CB296" s="100"/>
      <c r="CC296" s="100"/>
      <c r="CD296" s="100"/>
      <c r="CE296" s="100"/>
      <c r="CF296" s="100"/>
      <c r="CG296" s="100"/>
      <c r="CH296" s="100"/>
      <c r="CI296" s="100"/>
    </row>
    <row r="297" spans="1:87" x14ac:dyDescent="0.2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  <c r="AF297" s="100"/>
      <c r="AG297" s="100"/>
      <c r="AH297" s="100"/>
      <c r="AI297" s="100"/>
      <c r="AJ297" s="100"/>
      <c r="AK297" s="100"/>
      <c r="AL297" s="100"/>
      <c r="AM297" s="100"/>
      <c r="AN297" s="100"/>
      <c r="AO297" s="100"/>
      <c r="AP297" s="100"/>
      <c r="AQ297" s="100"/>
      <c r="AR297" s="100"/>
      <c r="AS297" s="100"/>
      <c r="AT297" s="100"/>
      <c r="AU297" s="100"/>
      <c r="AV297" s="100"/>
      <c r="AW297" s="100"/>
      <c r="AX297" s="100"/>
      <c r="AY297" s="100"/>
      <c r="AZ297" s="100"/>
      <c r="BA297" s="100"/>
      <c r="BB297" s="100"/>
      <c r="BC297" s="100"/>
      <c r="BD297" s="100"/>
      <c r="BE297" s="100"/>
      <c r="BF297" s="100"/>
      <c r="BG297" s="100"/>
      <c r="BH297" s="100"/>
      <c r="BI297" s="100"/>
      <c r="BJ297" s="100"/>
      <c r="BK297" s="100"/>
      <c r="BL297" s="100"/>
      <c r="BM297" s="100"/>
      <c r="BN297" s="100"/>
      <c r="BO297" s="100"/>
      <c r="BP297" s="100"/>
      <c r="BQ297" s="100"/>
      <c r="BR297" s="100"/>
      <c r="BS297" s="100"/>
      <c r="BT297" s="100"/>
      <c r="BU297" s="100"/>
      <c r="BV297" s="100"/>
      <c r="BW297" s="100"/>
      <c r="BX297" s="100"/>
      <c r="BY297" s="100"/>
      <c r="BZ297" s="100"/>
      <c r="CA297" s="100"/>
      <c r="CB297" s="100"/>
      <c r="CC297" s="100"/>
      <c r="CD297" s="100"/>
      <c r="CE297" s="100"/>
      <c r="CF297" s="100"/>
      <c r="CG297" s="100"/>
      <c r="CH297" s="100"/>
      <c r="CI297" s="100"/>
    </row>
    <row r="298" spans="1:87" x14ac:dyDescent="0.2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  <c r="AF298" s="100"/>
      <c r="AG298" s="100"/>
      <c r="AH298" s="100"/>
      <c r="AI298" s="100"/>
      <c r="AJ298" s="100"/>
      <c r="AK298" s="100"/>
      <c r="AL298" s="100"/>
      <c r="AM298" s="100"/>
      <c r="AN298" s="100"/>
      <c r="AO298" s="100"/>
      <c r="AP298" s="100"/>
      <c r="AQ298" s="100"/>
      <c r="AR298" s="100"/>
      <c r="AS298" s="100"/>
      <c r="AT298" s="100"/>
      <c r="AU298" s="100"/>
      <c r="AV298" s="100"/>
      <c r="AW298" s="100"/>
      <c r="AX298" s="100"/>
      <c r="AY298" s="100"/>
      <c r="AZ298" s="100"/>
      <c r="BA298" s="100"/>
      <c r="BB298" s="100"/>
      <c r="BC298" s="100"/>
      <c r="BD298" s="100"/>
      <c r="BE298" s="100"/>
      <c r="BF298" s="100"/>
      <c r="BG298" s="100"/>
      <c r="BH298" s="100"/>
      <c r="BI298" s="100"/>
      <c r="BJ298" s="100"/>
      <c r="BK298" s="100"/>
      <c r="BL298" s="100"/>
      <c r="BM298" s="100"/>
      <c r="BN298" s="100"/>
      <c r="BO298" s="100"/>
      <c r="BP298" s="100"/>
      <c r="BQ298" s="100"/>
      <c r="BR298" s="100"/>
      <c r="BS298" s="100"/>
      <c r="BT298" s="100"/>
      <c r="BU298" s="100"/>
      <c r="BV298" s="100"/>
      <c r="BW298" s="100"/>
      <c r="BX298" s="100"/>
      <c r="BY298" s="100"/>
      <c r="BZ298" s="100"/>
      <c r="CA298" s="100"/>
      <c r="CB298" s="100"/>
      <c r="CC298" s="100"/>
      <c r="CD298" s="100"/>
      <c r="CE298" s="100"/>
      <c r="CF298" s="100"/>
      <c r="CG298" s="100"/>
      <c r="CH298" s="100"/>
      <c r="CI298" s="100"/>
    </row>
    <row r="299" spans="1:87" x14ac:dyDescent="0.2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  <c r="AF299" s="100"/>
      <c r="AG299" s="100"/>
      <c r="AH299" s="100"/>
      <c r="AI299" s="100"/>
      <c r="AJ299" s="100"/>
      <c r="AK299" s="100"/>
      <c r="AL299" s="100"/>
      <c r="AM299" s="100"/>
      <c r="AN299" s="100"/>
      <c r="AO299" s="100"/>
      <c r="AP299" s="100"/>
      <c r="AQ299" s="100"/>
      <c r="AR299" s="100"/>
      <c r="AS299" s="100"/>
      <c r="AT299" s="100"/>
      <c r="AU299" s="100"/>
      <c r="AV299" s="100"/>
      <c r="AW299" s="100"/>
      <c r="AX299" s="100"/>
      <c r="AY299" s="100"/>
      <c r="AZ299" s="100"/>
      <c r="BA299" s="100"/>
      <c r="BB299" s="100"/>
      <c r="BC299" s="100"/>
      <c r="BD299" s="100"/>
      <c r="BE299" s="100"/>
      <c r="BF299" s="100"/>
      <c r="BG299" s="100"/>
      <c r="BH299" s="100"/>
      <c r="BI299" s="100"/>
      <c r="BJ299" s="100"/>
      <c r="BK299" s="100"/>
      <c r="BL299" s="100"/>
      <c r="BM299" s="100"/>
      <c r="BN299" s="100"/>
      <c r="BO299" s="100"/>
      <c r="BP299" s="100"/>
      <c r="BQ299" s="100"/>
      <c r="BR299" s="100"/>
      <c r="BS299" s="100"/>
      <c r="BT299" s="100"/>
      <c r="BU299" s="100"/>
      <c r="BV299" s="100"/>
      <c r="BW299" s="100"/>
      <c r="BX299" s="100"/>
      <c r="BY299" s="100"/>
      <c r="BZ299" s="100"/>
      <c r="CA299" s="100"/>
      <c r="CB299" s="100"/>
      <c r="CC299" s="100"/>
      <c r="CD299" s="100"/>
      <c r="CE299" s="100"/>
      <c r="CF299" s="100"/>
      <c r="CG299" s="100"/>
      <c r="CH299" s="100"/>
      <c r="CI299" s="100"/>
    </row>
    <row r="300" spans="1:87" x14ac:dyDescent="0.2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  <c r="AF300" s="100"/>
      <c r="AG300" s="100"/>
      <c r="AH300" s="100"/>
      <c r="AI300" s="100"/>
      <c r="AJ300" s="100"/>
      <c r="AK300" s="100"/>
      <c r="AL300" s="100"/>
      <c r="AM300" s="100"/>
      <c r="AN300" s="100"/>
      <c r="AO300" s="100"/>
      <c r="AP300" s="100"/>
      <c r="AQ300" s="100"/>
      <c r="AR300" s="100"/>
      <c r="AS300" s="100"/>
      <c r="AT300" s="100"/>
      <c r="AU300" s="100"/>
      <c r="AV300" s="100"/>
      <c r="AW300" s="100"/>
      <c r="AX300" s="100"/>
      <c r="AY300" s="100"/>
      <c r="AZ300" s="100"/>
      <c r="BA300" s="100"/>
      <c r="BB300" s="100"/>
      <c r="BC300" s="100"/>
      <c r="BD300" s="100"/>
      <c r="BE300" s="100"/>
      <c r="BF300" s="100"/>
      <c r="BG300" s="100"/>
      <c r="BH300" s="100"/>
      <c r="BI300" s="100"/>
      <c r="BJ300" s="100"/>
      <c r="BK300" s="100"/>
      <c r="BL300" s="100"/>
      <c r="BM300" s="100"/>
      <c r="BN300" s="100"/>
      <c r="BO300" s="100"/>
      <c r="BP300" s="100"/>
      <c r="BQ300" s="100"/>
      <c r="BR300" s="100"/>
      <c r="BS300" s="100"/>
      <c r="BT300" s="100"/>
      <c r="BU300" s="100"/>
      <c r="BV300" s="100"/>
      <c r="BW300" s="100"/>
      <c r="BX300" s="100"/>
      <c r="BY300" s="100"/>
      <c r="BZ300" s="100"/>
      <c r="CA300" s="100"/>
      <c r="CB300" s="100"/>
      <c r="CC300" s="100"/>
      <c r="CD300" s="100"/>
      <c r="CE300" s="100"/>
      <c r="CF300" s="100"/>
      <c r="CG300" s="100"/>
      <c r="CH300" s="100"/>
      <c r="CI300" s="100"/>
    </row>
    <row r="301" spans="1:87" x14ac:dyDescent="0.2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  <c r="AF301" s="100"/>
      <c r="AG301" s="100"/>
      <c r="AH301" s="100"/>
      <c r="AI301" s="100"/>
      <c r="AJ301" s="100"/>
      <c r="AK301" s="100"/>
      <c r="AL301" s="100"/>
      <c r="AM301" s="100"/>
      <c r="AN301" s="100"/>
      <c r="AO301" s="100"/>
      <c r="AP301" s="100"/>
      <c r="AQ301" s="100"/>
      <c r="AR301" s="100"/>
      <c r="AS301" s="100"/>
      <c r="AT301" s="100"/>
      <c r="AU301" s="100"/>
      <c r="AV301" s="100"/>
      <c r="AW301" s="100"/>
      <c r="AX301" s="100"/>
      <c r="AY301" s="100"/>
      <c r="AZ301" s="100"/>
      <c r="BA301" s="100"/>
      <c r="BB301" s="100"/>
      <c r="BC301" s="100"/>
      <c r="BD301" s="100"/>
      <c r="BE301" s="100"/>
      <c r="BF301" s="100"/>
      <c r="BG301" s="100"/>
      <c r="BH301" s="100"/>
      <c r="BI301" s="100"/>
      <c r="BJ301" s="100"/>
      <c r="BK301" s="100"/>
      <c r="BL301" s="100"/>
      <c r="BM301" s="100"/>
      <c r="BN301" s="100"/>
      <c r="BO301" s="100"/>
      <c r="BP301" s="100"/>
      <c r="BQ301" s="100"/>
      <c r="BR301" s="100"/>
      <c r="BS301" s="100"/>
      <c r="BT301" s="100"/>
      <c r="BU301" s="100"/>
      <c r="BV301" s="100"/>
      <c r="BW301" s="100"/>
      <c r="BX301" s="100"/>
      <c r="BY301" s="100"/>
      <c r="BZ301" s="100"/>
      <c r="CA301" s="100"/>
      <c r="CB301" s="100"/>
      <c r="CC301" s="100"/>
      <c r="CD301" s="100"/>
      <c r="CE301" s="100"/>
      <c r="CF301" s="100"/>
      <c r="CG301" s="100"/>
      <c r="CH301" s="100"/>
      <c r="CI301" s="100"/>
    </row>
    <row r="302" spans="1:87" x14ac:dyDescent="0.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  <c r="AF302" s="100"/>
      <c r="AG302" s="100"/>
      <c r="AH302" s="100"/>
      <c r="AI302" s="100"/>
      <c r="AJ302" s="100"/>
      <c r="AK302" s="100"/>
      <c r="AL302" s="100"/>
      <c r="AM302" s="100"/>
      <c r="AN302" s="100"/>
      <c r="AO302" s="100"/>
      <c r="AP302" s="100"/>
      <c r="AQ302" s="100"/>
      <c r="AR302" s="100"/>
      <c r="AS302" s="100"/>
      <c r="AT302" s="100"/>
      <c r="AU302" s="100"/>
      <c r="AV302" s="100"/>
      <c r="AW302" s="100"/>
      <c r="AX302" s="100"/>
      <c r="AY302" s="100"/>
      <c r="AZ302" s="100"/>
      <c r="BA302" s="100"/>
      <c r="BB302" s="100"/>
      <c r="BC302" s="100"/>
      <c r="BD302" s="100"/>
      <c r="BE302" s="100"/>
      <c r="BF302" s="100"/>
      <c r="BG302" s="100"/>
      <c r="BH302" s="100"/>
      <c r="BI302" s="100"/>
      <c r="BJ302" s="100"/>
      <c r="BK302" s="100"/>
      <c r="BL302" s="100"/>
      <c r="BM302" s="100"/>
      <c r="BN302" s="100"/>
      <c r="BO302" s="100"/>
      <c r="BP302" s="100"/>
      <c r="BQ302" s="100"/>
      <c r="BR302" s="100"/>
      <c r="BS302" s="100"/>
      <c r="BT302" s="100"/>
      <c r="BU302" s="100"/>
      <c r="BV302" s="100"/>
      <c r="BW302" s="100"/>
      <c r="BX302" s="100"/>
      <c r="BY302" s="100"/>
      <c r="BZ302" s="100"/>
      <c r="CA302" s="100"/>
      <c r="CB302" s="100"/>
      <c r="CC302" s="100"/>
      <c r="CD302" s="100"/>
      <c r="CE302" s="100"/>
      <c r="CF302" s="100"/>
      <c r="CG302" s="100"/>
      <c r="CH302" s="100"/>
      <c r="CI302" s="100"/>
    </row>
    <row r="303" spans="1:87" x14ac:dyDescent="0.2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  <c r="AF303" s="100"/>
      <c r="AG303" s="100"/>
      <c r="AH303" s="100"/>
      <c r="AI303" s="100"/>
      <c r="AJ303" s="100"/>
      <c r="AK303" s="100"/>
      <c r="AL303" s="100"/>
      <c r="AM303" s="100"/>
      <c r="AN303" s="100"/>
      <c r="AO303" s="100"/>
      <c r="AP303" s="100"/>
      <c r="AQ303" s="100"/>
      <c r="AR303" s="100"/>
      <c r="AS303" s="100"/>
      <c r="AT303" s="100"/>
      <c r="AU303" s="100"/>
      <c r="AV303" s="100"/>
      <c r="AW303" s="100"/>
      <c r="AX303" s="100"/>
      <c r="AY303" s="100"/>
      <c r="AZ303" s="100"/>
      <c r="BA303" s="100"/>
      <c r="BB303" s="100"/>
      <c r="BC303" s="100"/>
      <c r="BD303" s="100"/>
      <c r="BE303" s="100"/>
      <c r="BF303" s="100"/>
      <c r="BG303" s="100"/>
      <c r="BH303" s="100"/>
      <c r="BI303" s="100"/>
      <c r="BJ303" s="100"/>
      <c r="BK303" s="100"/>
      <c r="BL303" s="100"/>
      <c r="BM303" s="100"/>
      <c r="BN303" s="100"/>
      <c r="BO303" s="100"/>
      <c r="BP303" s="100"/>
      <c r="BQ303" s="100"/>
      <c r="BR303" s="100"/>
      <c r="BS303" s="100"/>
      <c r="BT303" s="100"/>
      <c r="BU303" s="100"/>
      <c r="BV303" s="100"/>
      <c r="BW303" s="100"/>
      <c r="BX303" s="100"/>
      <c r="BY303" s="100"/>
      <c r="BZ303" s="100"/>
      <c r="CA303" s="100"/>
      <c r="CB303" s="100"/>
      <c r="CC303" s="100"/>
      <c r="CD303" s="100"/>
      <c r="CE303" s="100"/>
      <c r="CF303" s="100"/>
      <c r="CG303" s="100"/>
      <c r="CH303" s="100"/>
      <c r="CI303" s="100"/>
    </row>
    <row r="304" spans="1:87" x14ac:dyDescent="0.2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  <c r="AF304" s="100"/>
      <c r="AG304" s="100"/>
      <c r="AH304" s="100"/>
      <c r="AI304" s="100"/>
      <c r="AJ304" s="100"/>
      <c r="AK304" s="100"/>
      <c r="AL304" s="100"/>
      <c r="AM304" s="100"/>
      <c r="AN304" s="100"/>
      <c r="AO304" s="100"/>
      <c r="AP304" s="100"/>
      <c r="AQ304" s="100"/>
      <c r="AR304" s="100"/>
      <c r="AS304" s="100"/>
      <c r="AT304" s="100"/>
      <c r="AU304" s="100"/>
      <c r="AV304" s="100"/>
      <c r="AW304" s="100"/>
      <c r="AX304" s="100"/>
      <c r="AY304" s="100"/>
      <c r="AZ304" s="100"/>
      <c r="BA304" s="100"/>
      <c r="BB304" s="100"/>
      <c r="BC304" s="100"/>
      <c r="BD304" s="100"/>
      <c r="BE304" s="100"/>
      <c r="BF304" s="100"/>
      <c r="BG304" s="100"/>
      <c r="BH304" s="100"/>
      <c r="BI304" s="100"/>
      <c r="BJ304" s="100"/>
      <c r="BK304" s="100"/>
      <c r="BL304" s="100"/>
      <c r="BM304" s="100"/>
      <c r="BN304" s="100"/>
      <c r="BO304" s="100"/>
      <c r="BP304" s="100"/>
      <c r="BQ304" s="100"/>
      <c r="BR304" s="100"/>
      <c r="BS304" s="100"/>
      <c r="BT304" s="100"/>
      <c r="BU304" s="100"/>
      <c r="BV304" s="100"/>
      <c r="BW304" s="100"/>
      <c r="BX304" s="100"/>
      <c r="BY304" s="100"/>
      <c r="BZ304" s="100"/>
      <c r="CA304" s="100"/>
      <c r="CB304" s="100"/>
      <c r="CC304" s="100"/>
      <c r="CD304" s="100"/>
      <c r="CE304" s="100"/>
      <c r="CF304" s="100"/>
      <c r="CG304" s="100"/>
      <c r="CH304" s="100"/>
      <c r="CI304" s="100"/>
    </row>
    <row r="305" spans="1:87" x14ac:dyDescent="0.2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  <c r="AF305" s="100"/>
      <c r="AG305" s="100"/>
      <c r="AH305" s="100"/>
      <c r="AI305" s="100"/>
      <c r="AJ305" s="100"/>
      <c r="AK305" s="100"/>
      <c r="AL305" s="100"/>
      <c r="AM305" s="100"/>
      <c r="AN305" s="100"/>
      <c r="AO305" s="100"/>
      <c r="AP305" s="100"/>
      <c r="AQ305" s="100"/>
      <c r="AR305" s="100"/>
      <c r="AS305" s="100"/>
      <c r="AT305" s="100"/>
      <c r="AU305" s="100"/>
      <c r="AV305" s="100"/>
      <c r="AW305" s="100"/>
      <c r="AX305" s="100"/>
      <c r="AY305" s="100"/>
      <c r="AZ305" s="100"/>
      <c r="BA305" s="100"/>
      <c r="BB305" s="100"/>
      <c r="BC305" s="100"/>
      <c r="BD305" s="100"/>
      <c r="BE305" s="100"/>
      <c r="BF305" s="100"/>
      <c r="BG305" s="100"/>
      <c r="BH305" s="100"/>
      <c r="BI305" s="100"/>
      <c r="BJ305" s="100"/>
      <c r="BK305" s="100"/>
      <c r="BL305" s="100"/>
      <c r="BM305" s="100"/>
      <c r="BN305" s="100"/>
      <c r="BO305" s="100"/>
      <c r="BP305" s="100"/>
      <c r="BQ305" s="100"/>
      <c r="BR305" s="100"/>
      <c r="BS305" s="100"/>
      <c r="BT305" s="100"/>
      <c r="BU305" s="100"/>
      <c r="BV305" s="100"/>
      <c r="BW305" s="100"/>
      <c r="BX305" s="100"/>
      <c r="BY305" s="100"/>
      <c r="BZ305" s="100"/>
      <c r="CA305" s="100"/>
      <c r="CB305" s="100"/>
      <c r="CC305" s="100"/>
      <c r="CD305" s="100"/>
      <c r="CE305" s="100"/>
      <c r="CF305" s="100"/>
      <c r="CG305" s="100"/>
      <c r="CH305" s="100"/>
      <c r="CI305" s="100"/>
    </row>
    <row r="306" spans="1:87" x14ac:dyDescent="0.2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  <c r="AF306" s="100"/>
      <c r="AG306" s="100"/>
      <c r="AH306" s="100"/>
      <c r="AI306" s="100"/>
      <c r="AJ306" s="100"/>
      <c r="AK306" s="100"/>
      <c r="AL306" s="100"/>
      <c r="AM306" s="100"/>
      <c r="AN306" s="100"/>
      <c r="AO306" s="100"/>
      <c r="AP306" s="100"/>
      <c r="AQ306" s="100"/>
      <c r="AR306" s="100"/>
      <c r="AS306" s="100"/>
      <c r="AT306" s="100"/>
      <c r="AU306" s="100"/>
      <c r="AV306" s="100"/>
      <c r="AW306" s="100"/>
      <c r="AX306" s="100"/>
      <c r="AY306" s="100"/>
      <c r="AZ306" s="100"/>
      <c r="BA306" s="100"/>
      <c r="BB306" s="100"/>
      <c r="BC306" s="100"/>
      <c r="BD306" s="100"/>
      <c r="BE306" s="100"/>
      <c r="BF306" s="100"/>
      <c r="BG306" s="100"/>
      <c r="BH306" s="100"/>
      <c r="BI306" s="100"/>
      <c r="BJ306" s="100"/>
      <c r="BK306" s="100"/>
      <c r="BL306" s="100"/>
      <c r="BM306" s="100"/>
      <c r="BN306" s="100"/>
      <c r="BO306" s="100"/>
      <c r="BP306" s="100"/>
      <c r="BQ306" s="100"/>
      <c r="BR306" s="100"/>
      <c r="BS306" s="100"/>
      <c r="BT306" s="100"/>
      <c r="BU306" s="100"/>
      <c r="BV306" s="100"/>
      <c r="BW306" s="100"/>
      <c r="BX306" s="100"/>
      <c r="BY306" s="100"/>
      <c r="BZ306" s="100"/>
      <c r="CA306" s="100"/>
      <c r="CB306" s="100"/>
      <c r="CC306" s="100"/>
      <c r="CD306" s="100"/>
      <c r="CE306" s="100"/>
      <c r="CF306" s="100"/>
      <c r="CG306" s="100"/>
      <c r="CH306" s="100"/>
      <c r="CI306" s="100"/>
    </row>
    <row r="307" spans="1:87" x14ac:dyDescent="0.2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  <c r="AF307" s="100"/>
      <c r="AG307" s="100"/>
      <c r="AH307" s="100"/>
      <c r="AI307" s="100"/>
      <c r="AJ307" s="100"/>
      <c r="AK307" s="100"/>
      <c r="AL307" s="100"/>
      <c r="AM307" s="100"/>
      <c r="AN307" s="100"/>
      <c r="AO307" s="100"/>
      <c r="AP307" s="100"/>
      <c r="AQ307" s="100"/>
      <c r="AR307" s="100"/>
      <c r="AS307" s="100"/>
      <c r="AT307" s="100"/>
      <c r="AU307" s="100"/>
      <c r="AV307" s="100"/>
      <c r="AW307" s="100"/>
      <c r="AX307" s="100"/>
      <c r="AY307" s="100"/>
      <c r="AZ307" s="100"/>
      <c r="BA307" s="100"/>
      <c r="BB307" s="100"/>
      <c r="BC307" s="100"/>
      <c r="BD307" s="100"/>
      <c r="BE307" s="100"/>
      <c r="BF307" s="100"/>
      <c r="BG307" s="100"/>
      <c r="BH307" s="100"/>
      <c r="BI307" s="100"/>
      <c r="BJ307" s="100"/>
      <c r="BK307" s="100"/>
      <c r="BL307" s="100"/>
      <c r="BM307" s="100"/>
      <c r="BN307" s="100"/>
      <c r="BO307" s="100"/>
      <c r="BP307" s="100"/>
      <c r="BQ307" s="100"/>
      <c r="BR307" s="100"/>
      <c r="BS307" s="100"/>
      <c r="BT307" s="100"/>
      <c r="BU307" s="100"/>
      <c r="BV307" s="100"/>
      <c r="BW307" s="100"/>
      <c r="BX307" s="100"/>
      <c r="BY307" s="100"/>
      <c r="BZ307" s="100"/>
      <c r="CA307" s="100"/>
      <c r="CB307" s="100"/>
      <c r="CC307" s="100"/>
      <c r="CD307" s="100"/>
      <c r="CE307" s="100"/>
      <c r="CF307" s="100"/>
      <c r="CG307" s="100"/>
      <c r="CH307" s="100"/>
      <c r="CI307" s="100"/>
    </row>
    <row r="308" spans="1:87" x14ac:dyDescent="0.2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  <c r="AF308" s="100"/>
      <c r="AG308" s="100"/>
      <c r="AH308" s="100"/>
      <c r="AI308" s="100"/>
      <c r="AJ308" s="100"/>
      <c r="AK308" s="100"/>
      <c r="AL308" s="100"/>
      <c r="AM308" s="100"/>
      <c r="AN308" s="100"/>
      <c r="AO308" s="100"/>
      <c r="AP308" s="100"/>
      <c r="AQ308" s="100"/>
      <c r="AR308" s="100"/>
      <c r="AS308" s="100"/>
      <c r="AT308" s="100"/>
      <c r="AU308" s="100"/>
      <c r="AV308" s="100"/>
      <c r="AW308" s="100"/>
      <c r="AX308" s="100"/>
      <c r="AY308" s="100"/>
      <c r="AZ308" s="100"/>
      <c r="BA308" s="100"/>
      <c r="BB308" s="100"/>
      <c r="BC308" s="100"/>
      <c r="BD308" s="100"/>
      <c r="BE308" s="100"/>
      <c r="BF308" s="100"/>
      <c r="BG308" s="100"/>
      <c r="BH308" s="100"/>
      <c r="BI308" s="100"/>
      <c r="BJ308" s="100"/>
      <c r="BK308" s="100"/>
      <c r="BL308" s="100"/>
      <c r="BM308" s="100"/>
      <c r="BN308" s="100"/>
      <c r="BO308" s="100"/>
      <c r="BP308" s="100"/>
      <c r="BQ308" s="100"/>
      <c r="BR308" s="100"/>
      <c r="BS308" s="100"/>
      <c r="BT308" s="100"/>
      <c r="BU308" s="100"/>
      <c r="BV308" s="100"/>
      <c r="BW308" s="100"/>
      <c r="BX308" s="100"/>
      <c r="BY308" s="100"/>
      <c r="BZ308" s="100"/>
      <c r="CA308" s="100"/>
      <c r="CB308" s="100"/>
      <c r="CC308" s="100"/>
      <c r="CD308" s="100"/>
      <c r="CE308" s="100"/>
      <c r="CF308" s="100"/>
      <c r="CG308" s="100"/>
      <c r="CH308" s="100"/>
      <c r="CI308" s="100"/>
    </row>
    <row r="309" spans="1:87" x14ac:dyDescent="0.2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  <c r="AF309" s="100"/>
      <c r="AG309" s="100"/>
      <c r="AH309" s="100"/>
      <c r="AI309" s="100"/>
      <c r="AJ309" s="100"/>
      <c r="AK309" s="100"/>
      <c r="AL309" s="100"/>
      <c r="AM309" s="100"/>
      <c r="AN309" s="100"/>
      <c r="AO309" s="100"/>
      <c r="AP309" s="100"/>
      <c r="AQ309" s="100"/>
      <c r="AR309" s="100"/>
      <c r="AS309" s="100"/>
      <c r="AT309" s="100"/>
      <c r="AU309" s="100"/>
      <c r="AV309" s="100"/>
      <c r="AW309" s="100"/>
      <c r="AX309" s="100"/>
      <c r="AY309" s="100"/>
      <c r="AZ309" s="100"/>
      <c r="BA309" s="100"/>
      <c r="BB309" s="100"/>
      <c r="BC309" s="100"/>
      <c r="BD309" s="100"/>
      <c r="BE309" s="100"/>
      <c r="BF309" s="100"/>
      <c r="BG309" s="100"/>
      <c r="BH309" s="100"/>
      <c r="BI309" s="100"/>
      <c r="BJ309" s="100"/>
      <c r="BK309" s="100"/>
      <c r="BL309" s="100"/>
      <c r="BM309" s="100"/>
      <c r="BN309" s="100"/>
      <c r="BO309" s="100"/>
      <c r="BP309" s="100"/>
      <c r="BQ309" s="100"/>
      <c r="BR309" s="100"/>
      <c r="BS309" s="100"/>
      <c r="BT309" s="100"/>
      <c r="BU309" s="100"/>
      <c r="BV309" s="100"/>
      <c r="BW309" s="100"/>
      <c r="BX309" s="100"/>
      <c r="BY309" s="100"/>
      <c r="BZ309" s="100"/>
      <c r="CA309" s="100"/>
      <c r="CB309" s="100"/>
      <c r="CC309" s="100"/>
      <c r="CD309" s="100"/>
      <c r="CE309" s="100"/>
      <c r="CF309" s="100"/>
      <c r="CG309" s="100"/>
      <c r="CH309" s="100"/>
      <c r="CI309" s="100"/>
    </row>
    <row r="310" spans="1:87" x14ac:dyDescent="0.2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  <c r="AF310" s="100"/>
      <c r="AG310" s="100"/>
      <c r="AH310" s="100"/>
      <c r="AI310" s="100"/>
      <c r="AJ310" s="100"/>
      <c r="AK310" s="100"/>
      <c r="AL310" s="100"/>
      <c r="AM310" s="100"/>
      <c r="AN310" s="100"/>
      <c r="AO310" s="100"/>
      <c r="AP310" s="100"/>
      <c r="AQ310" s="100"/>
      <c r="AR310" s="100"/>
      <c r="AS310" s="100"/>
      <c r="AT310" s="100"/>
      <c r="AU310" s="100"/>
      <c r="AV310" s="100"/>
      <c r="AW310" s="100"/>
      <c r="AX310" s="100"/>
      <c r="AY310" s="100"/>
      <c r="AZ310" s="100"/>
      <c r="BA310" s="100"/>
      <c r="BB310" s="100"/>
      <c r="BC310" s="100"/>
      <c r="BD310" s="100"/>
      <c r="BE310" s="100"/>
      <c r="BF310" s="100"/>
      <c r="BG310" s="100"/>
      <c r="BH310" s="100"/>
      <c r="BI310" s="100"/>
      <c r="BJ310" s="100"/>
      <c r="BK310" s="100"/>
      <c r="BL310" s="100"/>
      <c r="BM310" s="100"/>
      <c r="BN310" s="100"/>
      <c r="BO310" s="100"/>
      <c r="BP310" s="100"/>
      <c r="BQ310" s="100"/>
      <c r="BR310" s="100"/>
      <c r="BS310" s="100"/>
      <c r="BT310" s="100"/>
      <c r="BU310" s="100"/>
      <c r="BV310" s="100"/>
      <c r="BW310" s="100"/>
      <c r="BX310" s="100"/>
      <c r="BY310" s="100"/>
      <c r="BZ310" s="100"/>
      <c r="CA310" s="100"/>
      <c r="CB310" s="100"/>
      <c r="CC310" s="100"/>
      <c r="CD310" s="100"/>
      <c r="CE310" s="100"/>
      <c r="CF310" s="100"/>
      <c r="CG310" s="100"/>
      <c r="CH310" s="100"/>
      <c r="CI310" s="100"/>
    </row>
    <row r="311" spans="1:87" x14ac:dyDescent="0.2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  <c r="AF311" s="100"/>
      <c r="AG311" s="100"/>
      <c r="AH311" s="100"/>
      <c r="AI311" s="100"/>
      <c r="AJ311" s="100"/>
      <c r="AK311" s="100"/>
      <c r="AL311" s="100"/>
      <c r="AM311" s="100"/>
      <c r="AN311" s="100"/>
      <c r="AO311" s="100"/>
      <c r="AP311" s="100"/>
      <c r="AQ311" s="100"/>
      <c r="AR311" s="100"/>
      <c r="AS311" s="100"/>
      <c r="AT311" s="100"/>
      <c r="AU311" s="100"/>
      <c r="AV311" s="100"/>
      <c r="AW311" s="100"/>
      <c r="AX311" s="100"/>
      <c r="AY311" s="100"/>
      <c r="AZ311" s="100"/>
      <c r="BA311" s="100"/>
      <c r="BB311" s="100"/>
      <c r="BC311" s="100"/>
      <c r="BD311" s="100"/>
      <c r="BE311" s="100"/>
      <c r="BF311" s="100"/>
      <c r="BG311" s="100"/>
      <c r="BH311" s="100"/>
      <c r="BI311" s="100"/>
      <c r="BJ311" s="100"/>
      <c r="BK311" s="100"/>
      <c r="BL311" s="100"/>
      <c r="BM311" s="100"/>
      <c r="BN311" s="100"/>
      <c r="BO311" s="100"/>
      <c r="BP311" s="100"/>
      <c r="BQ311" s="100"/>
      <c r="BR311" s="100"/>
      <c r="BS311" s="100"/>
      <c r="BT311" s="100"/>
      <c r="BU311" s="100"/>
      <c r="BV311" s="100"/>
      <c r="BW311" s="100"/>
      <c r="BX311" s="100"/>
      <c r="BY311" s="100"/>
      <c r="BZ311" s="100"/>
      <c r="CA311" s="100"/>
      <c r="CB311" s="100"/>
      <c r="CC311" s="100"/>
      <c r="CD311" s="100"/>
      <c r="CE311" s="100"/>
      <c r="CF311" s="100"/>
      <c r="CG311" s="100"/>
      <c r="CH311" s="100"/>
      <c r="CI311" s="100"/>
    </row>
    <row r="312" spans="1:87" x14ac:dyDescent="0.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  <c r="AF312" s="100"/>
      <c r="AG312" s="100"/>
      <c r="AH312" s="100"/>
      <c r="AI312" s="100"/>
      <c r="AJ312" s="100"/>
      <c r="AK312" s="100"/>
      <c r="AL312" s="100"/>
      <c r="AM312" s="100"/>
      <c r="AN312" s="100"/>
      <c r="AO312" s="100"/>
      <c r="AP312" s="100"/>
      <c r="AQ312" s="100"/>
      <c r="AR312" s="100"/>
      <c r="AS312" s="100"/>
      <c r="AT312" s="100"/>
      <c r="AU312" s="100"/>
      <c r="AV312" s="100"/>
      <c r="AW312" s="100"/>
      <c r="AX312" s="100"/>
      <c r="AY312" s="100"/>
      <c r="AZ312" s="100"/>
      <c r="BA312" s="100"/>
      <c r="BB312" s="100"/>
      <c r="BC312" s="100"/>
      <c r="BD312" s="100"/>
      <c r="BE312" s="100"/>
      <c r="BF312" s="100"/>
      <c r="BG312" s="100"/>
      <c r="BH312" s="100"/>
      <c r="BI312" s="100"/>
      <c r="BJ312" s="100"/>
      <c r="BK312" s="100"/>
      <c r="BL312" s="100"/>
      <c r="BM312" s="100"/>
      <c r="BN312" s="100"/>
      <c r="BO312" s="100"/>
      <c r="BP312" s="100"/>
      <c r="BQ312" s="100"/>
      <c r="BR312" s="100"/>
      <c r="BS312" s="100"/>
      <c r="BT312" s="100"/>
      <c r="BU312" s="100"/>
      <c r="BV312" s="100"/>
      <c r="BW312" s="100"/>
      <c r="BX312" s="100"/>
      <c r="BY312" s="100"/>
      <c r="BZ312" s="100"/>
      <c r="CA312" s="100"/>
      <c r="CB312" s="100"/>
      <c r="CC312" s="100"/>
      <c r="CD312" s="100"/>
      <c r="CE312" s="100"/>
      <c r="CF312" s="100"/>
      <c r="CG312" s="100"/>
      <c r="CH312" s="100"/>
      <c r="CI312" s="100"/>
    </row>
    <row r="313" spans="1:87" x14ac:dyDescent="0.2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  <c r="AF313" s="100"/>
      <c r="AG313" s="100"/>
      <c r="AH313" s="100"/>
      <c r="AI313" s="100"/>
      <c r="AJ313" s="100"/>
      <c r="AK313" s="100"/>
      <c r="AL313" s="100"/>
      <c r="AM313" s="100"/>
      <c r="AN313" s="100"/>
      <c r="AO313" s="100"/>
      <c r="AP313" s="100"/>
      <c r="AQ313" s="100"/>
      <c r="AR313" s="100"/>
      <c r="AS313" s="100"/>
      <c r="AT313" s="100"/>
      <c r="AU313" s="100"/>
      <c r="AV313" s="100"/>
      <c r="AW313" s="100"/>
      <c r="AX313" s="100"/>
      <c r="AY313" s="100"/>
      <c r="AZ313" s="100"/>
      <c r="BA313" s="100"/>
      <c r="BB313" s="100"/>
      <c r="BC313" s="100"/>
      <c r="BD313" s="100"/>
      <c r="BE313" s="100"/>
      <c r="BF313" s="100"/>
      <c r="BG313" s="100"/>
      <c r="BH313" s="100"/>
      <c r="BI313" s="100"/>
      <c r="BJ313" s="100"/>
      <c r="BK313" s="100"/>
      <c r="BL313" s="100"/>
      <c r="BM313" s="100"/>
      <c r="BN313" s="100"/>
      <c r="BO313" s="100"/>
      <c r="BP313" s="100"/>
      <c r="BQ313" s="100"/>
      <c r="BR313" s="100"/>
      <c r="BS313" s="100"/>
      <c r="BT313" s="100"/>
      <c r="BU313" s="100"/>
      <c r="BV313" s="100"/>
      <c r="BW313" s="100"/>
      <c r="BX313" s="100"/>
      <c r="BY313" s="100"/>
      <c r="BZ313" s="100"/>
      <c r="CA313" s="100"/>
      <c r="CB313" s="100"/>
      <c r="CC313" s="100"/>
      <c r="CD313" s="100"/>
      <c r="CE313" s="100"/>
      <c r="CF313" s="100"/>
      <c r="CG313" s="100"/>
      <c r="CH313" s="100"/>
      <c r="CI313" s="100"/>
    </row>
    <row r="314" spans="1:87" x14ac:dyDescent="0.2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  <c r="AF314" s="100"/>
      <c r="AG314" s="100"/>
      <c r="AH314" s="100"/>
      <c r="AI314" s="100"/>
      <c r="AJ314" s="100"/>
      <c r="AK314" s="100"/>
      <c r="AL314" s="100"/>
      <c r="AM314" s="100"/>
      <c r="AN314" s="100"/>
      <c r="AO314" s="100"/>
      <c r="AP314" s="100"/>
      <c r="AQ314" s="100"/>
      <c r="AR314" s="100"/>
      <c r="AS314" s="100"/>
      <c r="AT314" s="100"/>
      <c r="AU314" s="100"/>
      <c r="AV314" s="100"/>
      <c r="AW314" s="100"/>
      <c r="AX314" s="100"/>
      <c r="AY314" s="100"/>
      <c r="AZ314" s="100"/>
      <c r="BA314" s="100"/>
      <c r="BB314" s="100"/>
      <c r="BC314" s="100"/>
      <c r="BD314" s="100"/>
      <c r="BE314" s="100"/>
      <c r="BF314" s="100"/>
      <c r="BG314" s="100"/>
      <c r="BH314" s="100"/>
      <c r="BI314" s="100"/>
      <c r="BJ314" s="100"/>
      <c r="BK314" s="100"/>
      <c r="BL314" s="100"/>
      <c r="BM314" s="100"/>
      <c r="BN314" s="100"/>
      <c r="BO314" s="100"/>
      <c r="BP314" s="100"/>
      <c r="BQ314" s="100"/>
      <c r="BR314" s="100"/>
      <c r="BS314" s="100"/>
      <c r="BT314" s="100"/>
      <c r="BU314" s="100"/>
      <c r="BV314" s="100"/>
      <c r="BW314" s="100"/>
      <c r="BX314" s="100"/>
      <c r="BY314" s="100"/>
      <c r="BZ314" s="100"/>
      <c r="CA314" s="100"/>
      <c r="CB314" s="100"/>
      <c r="CC314" s="100"/>
      <c r="CD314" s="100"/>
      <c r="CE314" s="100"/>
      <c r="CF314" s="100"/>
      <c r="CG314" s="100"/>
      <c r="CH314" s="100"/>
      <c r="CI314" s="100"/>
    </row>
    <row r="315" spans="1:87" x14ac:dyDescent="0.2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  <c r="AF315" s="100"/>
      <c r="AG315" s="100"/>
      <c r="AH315" s="100"/>
      <c r="AI315" s="100"/>
      <c r="AJ315" s="100"/>
      <c r="AK315" s="100"/>
      <c r="AL315" s="100"/>
      <c r="AM315" s="100"/>
      <c r="AN315" s="100"/>
      <c r="AO315" s="100"/>
      <c r="AP315" s="100"/>
      <c r="AQ315" s="100"/>
      <c r="AR315" s="100"/>
      <c r="AS315" s="100"/>
      <c r="AT315" s="100"/>
      <c r="AU315" s="100"/>
      <c r="AV315" s="100"/>
      <c r="AW315" s="100"/>
      <c r="AX315" s="100"/>
      <c r="AY315" s="100"/>
      <c r="AZ315" s="100"/>
      <c r="BA315" s="100"/>
      <c r="BB315" s="100"/>
      <c r="BC315" s="100"/>
      <c r="BD315" s="100"/>
      <c r="BE315" s="100"/>
      <c r="BF315" s="100"/>
      <c r="BG315" s="100"/>
      <c r="BH315" s="100"/>
      <c r="BI315" s="100"/>
      <c r="BJ315" s="100"/>
      <c r="BK315" s="100"/>
      <c r="BL315" s="100"/>
      <c r="BM315" s="100"/>
      <c r="BN315" s="100"/>
      <c r="BO315" s="100"/>
      <c r="BP315" s="100"/>
      <c r="BQ315" s="100"/>
      <c r="BR315" s="100"/>
      <c r="BS315" s="100"/>
      <c r="BT315" s="100"/>
      <c r="BU315" s="100"/>
      <c r="BV315" s="100"/>
      <c r="BW315" s="100"/>
      <c r="BX315" s="100"/>
      <c r="BY315" s="100"/>
      <c r="BZ315" s="100"/>
      <c r="CA315" s="100"/>
      <c r="CB315" s="100"/>
      <c r="CC315" s="100"/>
      <c r="CD315" s="100"/>
      <c r="CE315" s="100"/>
      <c r="CF315" s="100"/>
      <c r="CG315" s="100"/>
      <c r="CH315" s="100"/>
      <c r="CI315" s="100"/>
    </row>
    <row r="316" spans="1:87" x14ac:dyDescent="0.2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  <c r="AF316" s="100"/>
      <c r="AG316" s="100"/>
      <c r="AH316" s="100"/>
      <c r="AI316" s="100"/>
      <c r="AJ316" s="100"/>
      <c r="AK316" s="100"/>
      <c r="AL316" s="100"/>
      <c r="AM316" s="100"/>
      <c r="AN316" s="100"/>
      <c r="AO316" s="100"/>
      <c r="AP316" s="100"/>
      <c r="AQ316" s="100"/>
      <c r="AR316" s="100"/>
      <c r="AS316" s="100"/>
      <c r="AT316" s="100"/>
      <c r="AU316" s="100"/>
      <c r="AV316" s="100"/>
      <c r="AW316" s="100"/>
      <c r="AX316" s="100"/>
      <c r="AY316" s="100"/>
      <c r="AZ316" s="100"/>
      <c r="BA316" s="100"/>
      <c r="BB316" s="100"/>
      <c r="BC316" s="100"/>
      <c r="BD316" s="100"/>
      <c r="BE316" s="100"/>
      <c r="BF316" s="100"/>
      <c r="BG316" s="100"/>
      <c r="BH316" s="100"/>
      <c r="BI316" s="100"/>
      <c r="BJ316" s="100"/>
      <c r="BK316" s="100"/>
      <c r="BL316" s="100"/>
      <c r="BM316" s="100"/>
      <c r="BN316" s="100"/>
      <c r="BO316" s="100"/>
      <c r="BP316" s="100"/>
      <c r="BQ316" s="100"/>
      <c r="BR316" s="100"/>
      <c r="BS316" s="100"/>
      <c r="BT316" s="100"/>
      <c r="BU316" s="100"/>
      <c r="BV316" s="100"/>
      <c r="BW316" s="100"/>
      <c r="BX316" s="100"/>
      <c r="BY316" s="100"/>
      <c r="BZ316" s="100"/>
      <c r="CA316" s="100"/>
      <c r="CB316" s="100"/>
      <c r="CC316" s="100"/>
      <c r="CD316" s="100"/>
      <c r="CE316" s="100"/>
      <c r="CF316" s="100"/>
      <c r="CG316" s="100"/>
      <c r="CH316" s="100"/>
      <c r="CI316" s="100"/>
    </row>
    <row r="317" spans="1:87" x14ac:dyDescent="0.2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  <c r="AF317" s="100"/>
      <c r="AG317" s="100"/>
      <c r="AH317" s="100"/>
      <c r="AI317" s="100"/>
      <c r="AJ317" s="100"/>
      <c r="AK317" s="100"/>
      <c r="AL317" s="100"/>
      <c r="AM317" s="100"/>
      <c r="AN317" s="100"/>
      <c r="AO317" s="100"/>
      <c r="AP317" s="100"/>
      <c r="AQ317" s="100"/>
      <c r="AR317" s="100"/>
      <c r="AS317" s="100"/>
      <c r="AT317" s="100"/>
      <c r="AU317" s="100"/>
      <c r="AV317" s="100"/>
      <c r="AW317" s="100"/>
      <c r="AX317" s="100"/>
      <c r="AY317" s="100"/>
      <c r="AZ317" s="100"/>
      <c r="BA317" s="100"/>
      <c r="BB317" s="100"/>
      <c r="BC317" s="100"/>
      <c r="BD317" s="100"/>
      <c r="BE317" s="100"/>
      <c r="BF317" s="100"/>
      <c r="BG317" s="100"/>
      <c r="BH317" s="100"/>
      <c r="BI317" s="100"/>
      <c r="BJ317" s="100"/>
      <c r="BK317" s="100"/>
      <c r="BL317" s="100"/>
      <c r="BM317" s="100"/>
      <c r="BN317" s="100"/>
      <c r="BO317" s="100"/>
      <c r="BP317" s="100"/>
      <c r="BQ317" s="100"/>
      <c r="BR317" s="100"/>
      <c r="BS317" s="100"/>
      <c r="BT317" s="100"/>
      <c r="BU317" s="100"/>
      <c r="BV317" s="100"/>
      <c r="BW317" s="100"/>
      <c r="BX317" s="100"/>
      <c r="BY317" s="100"/>
      <c r="BZ317" s="100"/>
      <c r="CA317" s="100"/>
      <c r="CB317" s="100"/>
      <c r="CC317" s="100"/>
      <c r="CD317" s="100"/>
      <c r="CE317" s="100"/>
      <c r="CF317" s="100"/>
      <c r="CG317" s="100"/>
      <c r="CH317" s="100"/>
      <c r="CI317" s="100"/>
    </row>
    <row r="318" spans="1:87" x14ac:dyDescent="0.2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  <c r="AF318" s="100"/>
      <c r="AG318" s="100"/>
      <c r="AH318" s="100"/>
      <c r="AI318" s="100"/>
      <c r="AJ318" s="100"/>
      <c r="AK318" s="100"/>
      <c r="AL318" s="100"/>
      <c r="AM318" s="100"/>
      <c r="AN318" s="100"/>
      <c r="AO318" s="100"/>
      <c r="AP318" s="100"/>
      <c r="AQ318" s="100"/>
      <c r="AR318" s="100"/>
      <c r="AS318" s="100"/>
      <c r="AT318" s="100"/>
      <c r="AU318" s="100"/>
      <c r="AV318" s="100"/>
      <c r="AW318" s="100"/>
      <c r="AX318" s="100"/>
      <c r="AY318" s="100"/>
      <c r="AZ318" s="100"/>
      <c r="BA318" s="100"/>
      <c r="BB318" s="100"/>
      <c r="BC318" s="100"/>
      <c r="BD318" s="100"/>
      <c r="BE318" s="100"/>
      <c r="BF318" s="100"/>
      <c r="BG318" s="100"/>
      <c r="BH318" s="100"/>
      <c r="BI318" s="100"/>
      <c r="BJ318" s="100"/>
      <c r="BK318" s="100"/>
      <c r="BL318" s="100"/>
      <c r="BM318" s="100"/>
      <c r="BN318" s="100"/>
      <c r="BO318" s="100"/>
      <c r="BP318" s="100"/>
      <c r="BQ318" s="100"/>
      <c r="BR318" s="100"/>
      <c r="BS318" s="100"/>
      <c r="BT318" s="100"/>
      <c r="BU318" s="100"/>
      <c r="BV318" s="100"/>
      <c r="BW318" s="100"/>
      <c r="BX318" s="100"/>
      <c r="BY318" s="100"/>
      <c r="BZ318" s="100"/>
      <c r="CA318" s="100"/>
      <c r="CB318" s="100"/>
      <c r="CC318" s="100"/>
      <c r="CD318" s="100"/>
      <c r="CE318" s="100"/>
      <c r="CF318" s="100"/>
      <c r="CG318" s="100"/>
      <c r="CH318" s="100"/>
      <c r="CI318" s="100"/>
    </row>
    <row r="319" spans="1:87" x14ac:dyDescent="0.2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  <c r="AF319" s="100"/>
      <c r="AG319" s="100"/>
      <c r="AH319" s="100"/>
      <c r="AI319" s="100"/>
      <c r="AJ319" s="100"/>
      <c r="AK319" s="100"/>
      <c r="AL319" s="100"/>
      <c r="AM319" s="100"/>
      <c r="AN319" s="100"/>
      <c r="AO319" s="100"/>
      <c r="AP319" s="100"/>
      <c r="AQ319" s="100"/>
      <c r="AR319" s="100"/>
      <c r="AS319" s="100"/>
      <c r="AT319" s="100"/>
      <c r="AU319" s="100"/>
      <c r="AV319" s="100"/>
      <c r="AW319" s="100"/>
      <c r="AX319" s="100"/>
      <c r="AY319" s="100"/>
      <c r="AZ319" s="100"/>
      <c r="BA319" s="100"/>
      <c r="BB319" s="100"/>
      <c r="BC319" s="100"/>
      <c r="BD319" s="100"/>
      <c r="BE319" s="100"/>
      <c r="BF319" s="100"/>
      <c r="BG319" s="100"/>
      <c r="BH319" s="100"/>
      <c r="BI319" s="100"/>
      <c r="BJ319" s="100"/>
      <c r="BK319" s="100"/>
      <c r="BL319" s="100"/>
      <c r="BM319" s="100"/>
      <c r="BN319" s="100"/>
      <c r="BO319" s="100"/>
      <c r="BP319" s="100"/>
      <c r="BQ319" s="100"/>
      <c r="BR319" s="100"/>
      <c r="BS319" s="100"/>
      <c r="BT319" s="100"/>
      <c r="BU319" s="100"/>
      <c r="BV319" s="100"/>
      <c r="BW319" s="100"/>
      <c r="BX319" s="100"/>
      <c r="BY319" s="100"/>
      <c r="BZ319" s="100"/>
      <c r="CA319" s="100"/>
      <c r="CB319" s="100"/>
      <c r="CC319" s="100"/>
      <c r="CD319" s="100"/>
      <c r="CE319" s="100"/>
      <c r="CF319" s="100"/>
      <c r="CG319" s="100"/>
      <c r="CH319" s="100"/>
      <c r="CI319" s="100"/>
    </row>
    <row r="320" spans="1:87" x14ac:dyDescent="0.2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  <c r="AF320" s="100"/>
      <c r="AG320" s="100"/>
      <c r="AH320" s="100"/>
      <c r="AI320" s="100"/>
      <c r="AJ320" s="100"/>
      <c r="AK320" s="100"/>
      <c r="AL320" s="100"/>
      <c r="AM320" s="100"/>
      <c r="AN320" s="100"/>
      <c r="AO320" s="100"/>
      <c r="AP320" s="100"/>
      <c r="AQ320" s="100"/>
      <c r="AR320" s="100"/>
      <c r="AS320" s="100"/>
      <c r="AT320" s="100"/>
      <c r="AU320" s="100"/>
      <c r="AV320" s="100"/>
      <c r="AW320" s="100"/>
      <c r="AX320" s="100"/>
      <c r="AY320" s="100"/>
      <c r="AZ320" s="100"/>
      <c r="BA320" s="100"/>
      <c r="BB320" s="100"/>
      <c r="BC320" s="100"/>
      <c r="BD320" s="100"/>
      <c r="BE320" s="100"/>
      <c r="BF320" s="100"/>
      <c r="BG320" s="100"/>
      <c r="BH320" s="100"/>
      <c r="BI320" s="100"/>
      <c r="BJ320" s="100"/>
      <c r="BK320" s="100"/>
      <c r="BL320" s="100"/>
      <c r="BM320" s="100"/>
      <c r="BN320" s="100"/>
      <c r="BO320" s="100"/>
      <c r="BP320" s="100"/>
      <c r="BQ320" s="100"/>
      <c r="BR320" s="100"/>
      <c r="BS320" s="100"/>
      <c r="BT320" s="100"/>
      <c r="BU320" s="100"/>
      <c r="BV320" s="100"/>
      <c r="BW320" s="100"/>
      <c r="BX320" s="100"/>
      <c r="BY320" s="100"/>
      <c r="BZ320" s="100"/>
      <c r="CA320" s="100"/>
      <c r="CB320" s="100"/>
      <c r="CC320" s="100"/>
      <c r="CD320" s="100"/>
      <c r="CE320" s="100"/>
      <c r="CF320" s="100"/>
      <c r="CG320" s="100"/>
      <c r="CH320" s="100"/>
      <c r="CI320" s="100"/>
    </row>
    <row r="321" spans="1:87" x14ac:dyDescent="0.2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  <c r="AF321" s="100"/>
      <c r="AG321" s="100"/>
      <c r="AH321" s="100"/>
      <c r="AI321" s="100"/>
      <c r="AJ321" s="100"/>
      <c r="AK321" s="100"/>
      <c r="AL321" s="100"/>
      <c r="AM321" s="100"/>
      <c r="AN321" s="100"/>
      <c r="AO321" s="100"/>
      <c r="AP321" s="100"/>
      <c r="AQ321" s="100"/>
      <c r="AR321" s="100"/>
      <c r="AS321" s="100"/>
      <c r="AT321" s="100"/>
      <c r="AU321" s="100"/>
      <c r="AV321" s="100"/>
      <c r="AW321" s="100"/>
      <c r="AX321" s="100"/>
      <c r="AY321" s="100"/>
      <c r="AZ321" s="100"/>
      <c r="BA321" s="100"/>
      <c r="BB321" s="100"/>
      <c r="BC321" s="100"/>
      <c r="BD321" s="100"/>
      <c r="BE321" s="100"/>
      <c r="BF321" s="100"/>
      <c r="BG321" s="100"/>
      <c r="BH321" s="100"/>
      <c r="BI321" s="100"/>
      <c r="BJ321" s="100"/>
      <c r="BK321" s="100"/>
      <c r="BL321" s="100"/>
      <c r="BM321" s="100"/>
      <c r="BN321" s="100"/>
      <c r="BO321" s="100"/>
      <c r="BP321" s="100"/>
      <c r="BQ321" s="100"/>
      <c r="BR321" s="100"/>
      <c r="BS321" s="100"/>
      <c r="BT321" s="100"/>
      <c r="BU321" s="100"/>
      <c r="BV321" s="100"/>
      <c r="BW321" s="100"/>
      <c r="BX321" s="100"/>
      <c r="BY321" s="100"/>
      <c r="BZ321" s="100"/>
      <c r="CA321" s="100"/>
      <c r="CB321" s="100"/>
      <c r="CC321" s="100"/>
      <c r="CD321" s="100"/>
      <c r="CE321" s="100"/>
      <c r="CF321" s="100"/>
      <c r="CG321" s="100"/>
      <c r="CH321" s="100"/>
      <c r="CI321" s="100"/>
    </row>
    <row r="322" spans="1:87" x14ac:dyDescent="0.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  <c r="AF322" s="100"/>
      <c r="AG322" s="100"/>
      <c r="AH322" s="100"/>
      <c r="AI322" s="100"/>
      <c r="AJ322" s="100"/>
      <c r="AK322" s="100"/>
      <c r="AL322" s="100"/>
      <c r="AM322" s="100"/>
      <c r="AN322" s="100"/>
      <c r="AO322" s="100"/>
      <c r="AP322" s="100"/>
      <c r="AQ322" s="100"/>
      <c r="AR322" s="100"/>
      <c r="AS322" s="100"/>
      <c r="AT322" s="100"/>
      <c r="AU322" s="100"/>
      <c r="AV322" s="100"/>
      <c r="AW322" s="100"/>
      <c r="AX322" s="100"/>
      <c r="AY322" s="100"/>
      <c r="AZ322" s="100"/>
      <c r="BA322" s="100"/>
      <c r="BB322" s="100"/>
      <c r="BC322" s="100"/>
      <c r="BD322" s="100"/>
      <c r="BE322" s="100"/>
      <c r="BF322" s="100"/>
      <c r="BG322" s="100"/>
      <c r="BH322" s="100"/>
      <c r="BI322" s="100"/>
      <c r="BJ322" s="100"/>
      <c r="BK322" s="100"/>
      <c r="BL322" s="100"/>
      <c r="BM322" s="100"/>
      <c r="BN322" s="100"/>
      <c r="BO322" s="100"/>
      <c r="BP322" s="100"/>
      <c r="BQ322" s="100"/>
      <c r="BR322" s="100"/>
      <c r="BS322" s="100"/>
      <c r="BT322" s="100"/>
      <c r="BU322" s="100"/>
      <c r="BV322" s="100"/>
      <c r="BW322" s="100"/>
      <c r="BX322" s="100"/>
      <c r="BY322" s="100"/>
      <c r="BZ322" s="100"/>
      <c r="CA322" s="100"/>
      <c r="CB322" s="100"/>
      <c r="CC322" s="100"/>
      <c r="CD322" s="100"/>
      <c r="CE322" s="100"/>
      <c r="CF322" s="100"/>
      <c r="CG322" s="100"/>
      <c r="CH322" s="100"/>
      <c r="CI322" s="100"/>
    </row>
    <row r="323" spans="1:87" x14ac:dyDescent="0.2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G323" s="100"/>
      <c r="AH323" s="100"/>
      <c r="AI323" s="100"/>
      <c r="AJ323" s="100"/>
      <c r="AK323" s="100"/>
      <c r="AL323" s="100"/>
      <c r="AM323" s="100"/>
      <c r="AN323" s="100"/>
      <c r="AO323" s="100"/>
      <c r="AP323" s="100"/>
      <c r="AQ323" s="100"/>
      <c r="AR323" s="100"/>
      <c r="AS323" s="100"/>
      <c r="AT323" s="100"/>
      <c r="AU323" s="100"/>
      <c r="AV323" s="100"/>
      <c r="AW323" s="100"/>
      <c r="AX323" s="100"/>
      <c r="AY323" s="100"/>
      <c r="AZ323" s="100"/>
      <c r="BA323" s="100"/>
      <c r="BB323" s="100"/>
      <c r="BC323" s="100"/>
      <c r="BD323" s="100"/>
      <c r="BE323" s="100"/>
      <c r="BF323" s="100"/>
      <c r="BG323" s="100"/>
      <c r="BH323" s="100"/>
      <c r="BI323" s="100"/>
      <c r="BJ323" s="100"/>
      <c r="BK323" s="100"/>
      <c r="BL323" s="100"/>
      <c r="BM323" s="100"/>
      <c r="BN323" s="100"/>
      <c r="BO323" s="100"/>
      <c r="BP323" s="100"/>
      <c r="BQ323" s="100"/>
      <c r="BR323" s="100"/>
      <c r="BS323" s="100"/>
      <c r="BT323" s="100"/>
      <c r="BU323" s="100"/>
      <c r="BV323" s="100"/>
      <c r="BW323" s="100"/>
      <c r="BX323" s="100"/>
      <c r="BY323" s="100"/>
      <c r="BZ323" s="100"/>
      <c r="CA323" s="100"/>
      <c r="CB323" s="100"/>
      <c r="CC323" s="100"/>
      <c r="CD323" s="100"/>
      <c r="CE323" s="100"/>
      <c r="CF323" s="100"/>
      <c r="CG323" s="100"/>
      <c r="CH323" s="100"/>
      <c r="CI323" s="100"/>
    </row>
    <row r="324" spans="1:87" x14ac:dyDescent="0.2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  <c r="AF324" s="100"/>
      <c r="AG324" s="100"/>
      <c r="AH324" s="100"/>
      <c r="AI324" s="100"/>
      <c r="AJ324" s="100"/>
      <c r="AK324" s="100"/>
      <c r="AL324" s="100"/>
      <c r="AM324" s="100"/>
      <c r="AN324" s="100"/>
      <c r="AO324" s="100"/>
      <c r="AP324" s="100"/>
      <c r="AQ324" s="100"/>
      <c r="AR324" s="100"/>
      <c r="AS324" s="100"/>
      <c r="AT324" s="100"/>
      <c r="AU324" s="100"/>
      <c r="AV324" s="100"/>
      <c r="AW324" s="100"/>
      <c r="AX324" s="100"/>
      <c r="AY324" s="100"/>
      <c r="AZ324" s="100"/>
      <c r="BA324" s="100"/>
      <c r="BB324" s="100"/>
      <c r="BC324" s="100"/>
      <c r="BD324" s="100"/>
      <c r="BE324" s="100"/>
      <c r="BF324" s="100"/>
      <c r="BG324" s="100"/>
      <c r="BH324" s="100"/>
      <c r="BI324" s="100"/>
      <c r="BJ324" s="100"/>
      <c r="BK324" s="100"/>
      <c r="BL324" s="100"/>
      <c r="BM324" s="100"/>
      <c r="BN324" s="100"/>
      <c r="BO324" s="100"/>
      <c r="BP324" s="100"/>
      <c r="BQ324" s="100"/>
      <c r="BR324" s="100"/>
      <c r="BS324" s="100"/>
      <c r="BT324" s="100"/>
      <c r="BU324" s="100"/>
      <c r="BV324" s="100"/>
      <c r="BW324" s="100"/>
      <c r="BX324" s="100"/>
      <c r="BY324" s="100"/>
      <c r="BZ324" s="100"/>
      <c r="CA324" s="100"/>
      <c r="CB324" s="100"/>
      <c r="CC324" s="100"/>
      <c r="CD324" s="100"/>
      <c r="CE324" s="100"/>
      <c r="CF324" s="100"/>
      <c r="CG324" s="100"/>
      <c r="CH324" s="100"/>
      <c r="CI324" s="100"/>
    </row>
    <row r="325" spans="1:87" x14ac:dyDescent="0.2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  <c r="AF325" s="100"/>
      <c r="AG325" s="100"/>
      <c r="AH325" s="100"/>
      <c r="AI325" s="100"/>
      <c r="AJ325" s="100"/>
      <c r="AK325" s="100"/>
      <c r="AL325" s="100"/>
      <c r="AM325" s="100"/>
      <c r="AN325" s="100"/>
      <c r="AO325" s="100"/>
      <c r="AP325" s="100"/>
      <c r="AQ325" s="100"/>
      <c r="AR325" s="100"/>
      <c r="AS325" s="100"/>
      <c r="AT325" s="100"/>
      <c r="AU325" s="100"/>
      <c r="AV325" s="100"/>
      <c r="AW325" s="100"/>
      <c r="AX325" s="100"/>
      <c r="AY325" s="100"/>
      <c r="AZ325" s="100"/>
      <c r="BA325" s="100"/>
      <c r="BB325" s="100"/>
      <c r="BC325" s="100"/>
      <c r="BD325" s="100"/>
      <c r="BE325" s="100"/>
      <c r="BF325" s="100"/>
      <c r="BG325" s="100"/>
      <c r="BH325" s="100"/>
      <c r="BI325" s="100"/>
      <c r="BJ325" s="100"/>
      <c r="BK325" s="100"/>
      <c r="BL325" s="100"/>
      <c r="BM325" s="100"/>
      <c r="BN325" s="100"/>
      <c r="BO325" s="100"/>
      <c r="BP325" s="100"/>
      <c r="BQ325" s="100"/>
      <c r="BR325" s="100"/>
      <c r="BS325" s="100"/>
      <c r="BT325" s="100"/>
      <c r="BU325" s="100"/>
      <c r="BV325" s="100"/>
      <c r="BW325" s="100"/>
      <c r="BX325" s="100"/>
      <c r="BY325" s="100"/>
      <c r="BZ325" s="100"/>
      <c r="CA325" s="100"/>
      <c r="CB325" s="100"/>
      <c r="CC325" s="100"/>
      <c r="CD325" s="100"/>
      <c r="CE325" s="100"/>
      <c r="CF325" s="100"/>
      <c r="CG325" s="100"/>
      <c r="CH325" s="100"/>
      <c r="CI325" s="100"/>
    </row>
    <row r="326" spans="1:87" x14ac:dyDescent="0.2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  <c r="AF326" s="100"/>
      <c r="AG326" s="100"/>
      <c r="AH326" s="100"/>
      <c r="AI326" s="100"/>
      <c r="AJ326" s="100"/>
      <c r="AK326" s="100"/>
      <c r="AL326" s="100"/>
      <c r="AM326" s="100"/>
      <c r="AN326" s="100"/>
      <c r="AO326" s="100"/>
      <c r="AP326" s="100"/>
      <c r="AQ326" s="100"/>
      <c r="AR326" s="100"/>
      <c r="AS326" s="100"/>
      <c r="AT326" s="100"/>
      <c r="AU326" s="100"/>
      <c r="AV326" s="100"/>
      <c r="AW326" s="100"/>
      <c r="AX326" s="100"/>
      <c r="AY326" s="100"/>
      <c r="AZ326" s="100"/>
      <c r="BA326" s="100"/>
      <c r="BB326" s="100"/>
      <c r="BC326" s="100"/>
      <c r="BD326" s="100"/>
      <c r="BE326" s="100"/>
      <c r="BF326" s="100"/>
      <c r="BG326" s="100"/>
      <c r="BH326" s="100"/>
      <c r="BI326" s="100"/>
      <c r="BJ326" s="100"/>
      <c r="BK326" s="100"/>
      <c r="BL326" s="100"/>
      <c r="BM326" s="100"/>
      <c r="BN326" s="100"/>
      <c r="BO326" s="100"/>
      <c r="BP326" s="100"/>
      <c r="BQ326" s="100"/>
      <c r="BR326" s="100"/>
      <c r="BS326" s="100"/>
      <c r="BT326" s="100"/>
      <c r="BU326" s="100"/>
      <c r="BV326" s="100"/>
      <c r="BW326" s="100"/>
      <c r="BX326" s="100"/>
      <c r="BY326" s="100"/>
      <c r="BZ326" s="100"/>
      <c r="CA326" s="100"/>
      <c r="CB326" s="100"/>
      <c r="CC326" s="100"/>
      <c r="CD326" s="100"/>
      <c r="CE326" s="100"/>
      <c r="CF326" s="100"/>
      <c r="CG326" s="100"/>
      <c r="CH326" s="100"/>
      <c r="CI326" s="100"/>
    </row>
    <row r="327" spans="1:87" x14ac:dyDescent="0.2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  <c r="AF327" s="100"/>
      <c r="AG327" s="100"/>
      <c r="AH327" s="100"/>
      <c r="AI327" s="100"/>
      <c r="AJ327" s="100"/>
      <c r="AK327" s="100"/>
      <c r="AL327" s="100"/>
      <c r="AM327" s="100"/>
      <c r="AN327" s="100"/>
      <c r="AO327" s="100"/>
      <c r="AP327" s="100"/>
      <c r="AQ327" s="100"/>
      <c r="AR327" s="100"/>
      <c r="AS327" s="100"/>
      <c r="AT327" s="100"/>
      <c r="AU327" s="100"/>
      <c r="AV327" s="100"/>
      <c r="AW327" s="100"/>
      <c r="AX327" s="100"/>
      <c r="AY327" s="100"/>
      <c r="AZ327" s="100"/>
      <c r="BA327" s="100"/>
      <c r="BB327" s="100"/>
      <c r="BC327" s="100"/>
      <c r="BD327" s="100"/>
      <c r="BE327" s="100"/>
      <c r="BF327" s="100"/>
      <c r="BG327" s="100"/>
      <c r="BH327" s="100"/>
      <c r="BI327" s="100"/>
      <c r="BJ327" s="100"/>
      <c r="BK327" s="100"/>
      <c r="BL327" s="100"/>
      <c r="BM327" s="100"/>
      <c r="BN327" s="100"/>
      <c r="BO327" s="100"/>
      <c r="BP327" s="100"/>
      <c r="BQ327" s="100"/>
      <c r="BR327" s="100"/>
      <c r="BS327" s="100"/>
      <c r="BT327" s="100"/>
      <c r="BU327" s="100"/>
      <c r="BV327" s="100"/>
      <c r="BW327" s="100"/>
      <c r="BX327" s="100"/>
      <c r="BY327" s="100"/>
      <c r="BZ327" s="100"/>
      <c r="CA327" s="100"/>
      <c r="CB327" s="100"/>
      <c r="CC327" s="100"/>
      <c r="CD327" s="100"/>
      <c r="CE327" s="100"/>
      <c r="CF327" s="100"/>
      <c r="CG327" s="100"/>
      <c r="CH327" s="100"/>
      <c r="CI327" s="100"/>
    </row>
    <row r="328" spans="1:87" x14ac:dyDescent="0.2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  <c r="AF328" s="100"/>
      <c r="AG328" s="100"/>
      <c r="AH328" s="100"/>
      <c r="AI328" s="100"/>
      <c r="AJ328" s="100"/>
      <c r="AK328" s="100"/>
      <c r="AL328" s="100"/>
      <c r="AM328" s="100"/>
      <c r="AN328" s="100"/>
      <c r="AO328" s="100"/>
      <c r="AP328" s="100"/>
      <c r="AQ328" s="100"/>
      <c r="AR328" s="100"/>
      <c r="AS328" s="100"/>
      <c r="AT328" s="100"/>
      <c r="AU328" s="100"/>
      <c r="AV328" s="100"/>
      <c r="AW328" s="100"/>
      <c r="AX328" s="100"/>
      <c r="AY328" s="100"/>
      <c r="AZ328" s="100"/>
      <c r="BA328" s="100"/>
      <c r="BB328" s="100"/>
      <c r="BC328" s="100"/>
      <c r="BD328" s="100"/>
      <c r="BE328" s="100"/>
      <c r="BF328" s="100"/>
      <c r="BG328" s="100"/>
      <c r="BH328" s="100"/>
      <c r="BI328" s="100"/>
      <c r="BJ328" s="100"/>
      <c r="BK328" s="100"/>
      <c r="BL328" s="100"/>
      <c r="BM328" s="100"/>
      <c r="BN328" s="100"/>
      <c r="BO328" s="100"/>
      <c r="BP328" s="100"/>
      <c r="BQ328" s="100"/>
      <c r="BR328" s="100"/>
      <c r="BS328" s="100"/>
      <c r="BT328" s="100"/>
      <c r="BU328" s="100"/>
      <c r="BV328" s="100"/>
      <c r="BW328" s="100"/>
      <c r="BX328" s="100"/>
      <c r="BY328" s="100"/>
      <c r="BZ328" s="100"/>
      <c r="CA328" s="100"/>
      <c r="CB328" s="100"/>
      <c r="CC328" s="100"/>
      <c r="CD328" s="100"/>
      <c r="CE328" s="100"/>
      <c r="CF328" s="100"/>
      <c r="CG328" s="100"/>
      <c r="CH328" s="100"/>
      <c r="CI328" s="100"/>
    </row>
    <row r="329" spans="1:87" x14ac:dyDescent="0.2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  <c r="AF329" s="100"/>
      <c r="AG329" s="100"/>
      <c r="AH329" s="100"/>
      <c r="AI329" s="100"/>
      <c r="AJ329" s="100"/>
      <c r="AK329" s="100"/>
      <c r="AL329" s="100"/>
      <c r="AM329" s="100"/>
      <c r="AN329" s="100"/>
      <c r="AO329" s="100"/>
      <c r="AP329" s="100"/>
      <c r="AQ329" s="100"/>
      <c r="AR329" s="100"/>
      <c r="AS329" s="100"/>
      <c r="AT329" s="100"/>
      <c r="AU329" s="100"/>
      <c r="AV329" s="100"/>
      <c r="AW329" s="100"/>
      <c r="AX329" s="100"/>
      <c r="AY329" s="100"/>
      <c r="AZ329" s="100"/>
      <c r="BA329" s="100"/>
      <c r="BB329" s="100"/>
      <c r="BC329" s="100"/>
      <c r="BD329" s="100"/>
      <c r="BE329" s="100"/>
      <c r="BF329" s="100"/>
      <c r="BG329" s="100"/>
      <c r="BH329" s="100"/>
      <c r="BI329" s="100"/>
      <c r="BJ329" s="100"/>
      <c r="BK329" s="100"/>
      <c r="BL329" s="100"/>
      <c r="BM329" s="100"/>
      <c r="BN329" s="100"/>
      <c r="BO329" s="100"/>
      <c r="BP329" s="100"/>
      <c r="BQ329" s="100"/>
      <c r="BR329" s="100"/>
      <c r="BS329" s="100"/>
      <c r="BT329" s="100"/>
      <c r="BU329" s="100"/>
      <c r="BV329" s="100"/>
      <c r="BW329" s="100"/>
      <c r="BX329" s="100"/>
      <c r="BY329" s="100"/>
      <c r="BZ329" s="100"/>
      <c r="CA329" s="100"/>
      <c r="CB329" s="100"/>
      <c r="CC329" s="100"/>
      <c r="CD329" s="100"/>
      <c r="CE329" s="100"/>
      <c r="CF329" s="100"/>
      <c r="CG329" s="100"/>
      <c r="CH329" s="100"/>
      <c r="CI329" s="100"/>
    </row>
    <row r="330" spans="1:87" x14ac:dyDescent="0.2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  <c r="AF330" s="100"/>
      <c r="AG330" s="100"/>
      <c r="AH330" s="100"/>
      <c r="AI330" s="100"/>
      <c r="AJ330" s="100"/>
      <c r="AK330" s="100"/>
      <c r="AL330" s="100"/>
      <c r="AM330" s="100"/>
      <c r="AN330" s="100"/>
      <c r="AO330" s="100"/>
      <c r="AP330" s="100"/>
      <c r="AQ330" s="100"/>
      <c r="AR330" s="100"/>
      <c r="AS330" s="100"/>
      <c r="AT330" s="100"/>
      <c r="AU330" s="100"/>
      <c r="AV330" s="100"/>
      <c r="AW330" s="100"/>
      <c r="AX330" s="100"/>
      <c r="AY330" s="100"/>
      <c r="AZ330" s="100"/>
      <c r="BA330" s="100"/>
      <c r="BB330" s="100"/>
      <c r="BC330" s="100"/>
      <c r="BD330" s="100"/>
      <c r="BE330" s="100"/>
      <c r="BF330" s="100"/>
      <c r="BG330" s="100"/>
      <c r="BH330" s="100"/>
      <c r="BI330" s="100"/>
      <c r="BJ330" s="100"/>
      <c r="BK330" s="100"/>
      <c r="BL330" s="100"/>
      <c r="BM330" s="100"/>
      <c r="BN330" s="100"/>
      <c r="BO330" s="100"/>
      <c r="BP330" s="100"/>
      <c r="BQ330" s="100"/>
      <c r="BR330" s="100"/>
      <c r="BS330" s="100"/>
      <c r="BT330" s="100"/>
      <c r="BU330" s="100"/>
      <c r="BV330" s="100"/>
      <c r="BW330" s="100"/>
      <c r="BX330" s="100"/>
      <c r="BY330" s="100"/>
      <c r="BZ330" s="100"/>
      <c r="CA330" s="100"/>
      <c r="CB330" s="100"/>
      <c r="CC330" s="100"/>
      <c r="CD330" s="100"/>
      <c r="CE330" s="100"/>
      <c r="CF330" s="100"/>
      <c r="CG330" s="100"/>
      <c r="CH330" s="100"/>
      <c r="CI330" s="100"/>
    </row>
    <row r="331" spans="1:87" x14ac:dyDescent="0.2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  <c r="AF331" s="100"/>
      <c r="AG331" s="100"/>
      <c r="AH331" s="100"/>
      <c r="AI331" s="100"/>
      <c r="AJ331" s="100"/>
      <c r="AK331" s="100"/>
      <c r="AL331" s="100"/>
      <c r="AM331" s="100"/>
      <c r="AN331" s="100"/>
      <c r="AO331" s="100"/>
      <c r="AP331" s="100"/>
      <c r="AQ331" s="100"/>
      <c r="AR331" s="100"/>
      <c r="AS331" s="100"/>
      <c r="AT331" s="100"/>
      <c r="AU331" s="100"/>
      <c r="AV331" s="100"/>
      <c r="AW331" s="100"/>
      <c r="AX331" s="100"/>
      <c r="AY331" s="100"/>
      <c r="AZ331" s="100"/>
      <c r="BA331" s="100"/>
      <c r="BB331" s="100"/>
      <c r="BC331" s="100"/>
      <c r="BD331" s="100"/>
      <c r="BE331" s="100"/>
      <c r="BF331" s="100"/>
      <c r="BG331" s="100"/>
      <c r="BH331" s="100"/>
      <c r="BI331" s="100"/>
      <c r="BJ331" s="100"/>
      <c r="BK331" s="100"/>
      <c r="BL331" s="100"/>
      <c r="BM331" s="100"/>
      <c r="BN331" s="100"/>
      <c r="BO331" s="100"/>
      <c r="BP331" s="100"/>
      <c r="BQ331" s="100"/>
      <c r="BR331" s="100"/>
      <c r="BS331" s="100"/>
      <c r="BT331" s="100"/>
      <c r="BU331" s="100"/>
      <c r="BV331" s="100"/>
      <c r="BW331" s="100"/>
      <c r="BX331" s="100"/>
      <c r="BY331" s="100"/>
      <c r="BZ331" s="100"/>
      <c r="CA331" s="100"/>
      <c r="CB331" s="100"/>
      <c r="CC331" s="100"/>
      <c r="CD331" s="100"/>
      <c r="CE331" s="100"/>
      <c r="CF331" s="100"/>
      <c r="CG331" s="100"/>
      <c r="CH331" s="100"/>
      <c r="CI331" s="100"/>
    </row>
    <row r="332" spans="1:87" x14ac:dyDescent="0.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  <c r="AF332" s="100"/>
      <c r="AG332" s="100"/>
      <c r="AH332" s="100"/>
      <c r="AI332" s="100"/>
      <c r="AJ332" s="100"/>
      <c r="AK332" s="100"/>
      <c r="AL332" s="100"/>
      <c r="AM332" s="100"/>
      <c r="AN332" s="100"/>
      <c r="AO332" s="100"/>
      <c r="AP332" s="100"/>
      <c r="AQ332" s="100"/>
      <c r="AR332" s="100"/>
      <c r="AS332" s="100"/>
      <c r="AT332" s="100"/>
      <c r="AU332" s="100"/>
      <c r="AV332" s="100"/>
      <c r="AW332" s="100"/>
      <c r="AX332" s="100"/>
      <c r="AY332" s="100"/>
      <c r="AZ332" s="100"/>
      <c r="BA332" s="100"/>
      <c r="BB332" s="100"/>
      <c r="BC332" s="100"/>
      <c r="BD332" s="100"/>
      <c r="BE332" s="100"/>
      <c r="BF332" s="100"/>
      <c r="BG332" s="100"/>
      <c r="BH332" s="100"/>
      <c r="BI332" s="100"/>
      <c r="BJ332" s="100"/>
      <c r="BK332" s="100"/>
      <c r="BL332" s="100"/>
      <c r="BM332" s="100"/>
      <c r="BN332" s="100"/>
      <c r="BO332" s="100"/>
      <c r="BP332" s="100"/>
      <c r="BQ332" s="100"/>
      <c r="BR332" s="100"/>
      <c r="BS332" s="100"/>
      <c r="BT332" s="100"/>
      <c r="BU332" s="100"/>
      <c r="BV332" s="100"/>
      <c r="BW332" s="100"/>
      <c r="BX332" s="100"/>
      <c r="BY332" s="100"/>
      <c r="BZ332" s="100"/>
      <c r="CA332" s="100"/>
      <c r="CB332" s="100"/>
      <c r="CC332" s="100"/>
      <c r="CD332" s="100"/>
      <c r="CE332" s="100"/>
      <c r="CF332" s="100"/>
      <c r="CG332" s="100"/>
      <c r="CH332" s="100"/>
      <c r="CI332" s="100"/>
    </row>
    <row r="333" spans="1:87" x14ac:dyDescent="0.2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  <c r="AF333" s="100"/>
      <c r="AG333" s="100"/>
      <c r="AH333" s="100"/>
      <c r="AI333" s="100"/>
      <c r="AJ333" s="100"/>
      <c r="AK333" s="100"/>
      <c r="AL333" s="100"/>
      <c r="AM333" s="100"/>
      <c r="AN333" s="100"/>
      <c r="AO333" s="100"/>
      <c r="AP333" s="100"/>
      <c r="AQ333" s="100"/>
      <c r="AR333" s="100"/>
      <c r="AS333" s="100"/>
      <c r="AT333" s="100"/>
      <c r="AU333" s="100"/>
      <c r="AV333" s="100"/>
      <c r="AW333" s="100"/>
      <c r="AX333" s="100"/>
      <c r="AY333" s="100"/>
      <c r="AZ333" s="100"/>
      <c r="BA333" s="100"/>
      <c r="BB333" s="100"/>
      <c r="BC333" s="100"/>
      <c r="BD333" s="100"/>
      <c r="BE333" s="100"/>
      <c r="BF333" s="100"/>
      <c r="BG333" s="100"/>
      <c r="BH333" s="100"/>
      <c r="BI333" s="100"/>
      <c r="BJ333" s="100"/>
      <c r="BK333" s="100"/>
      <c r="BL333" s="100"/>
      <c r="BM333" s="100"/>
      <c r="BN333" s="100"/>
      <c r="BO333" s="100"/>
      <c r="BP333" s="100"/>
      <c r="BQ333" s="100"/>
      <c r="BR333" s="100"/>
      <c r="BS333" s="100"/>
      <c r="BT333" s="100"/>
      <c r="BU333" s="100"/>
      <c r="BV333" s="100"/>
      <c r="BW333" s="100"/>
      <c r="BX333" s="100"/>
      <c r="BY333" s="100"/>
      <c r="BZ333" s="100"/>
      <c r="CA333" s="100"/>
      <c r="CB333" s="100"/>
      <c r="CC333" s="100"/>
      <c r="CD333" s="100"/>
      <c r="CE333" s="100"/>
      <c r="CF333" s="100"/>
      <c r="CG333" s="100"/>
      <c r="CH333" s="100"/>
      <c r="CI333" s="100"/>
    </row>
    <row r="334" spans="1:87" x14ac:dyDescent="0.2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  <c r="AF334" s="100"/>
      <c r="AG334" s="100"/>
      <c r="AH334" s="100"/>
      <c r="AI334" s="100"/>
      <c r="AJ334" s="100"/>
      <c r="AK334" s="100"/>
      <c r="AL334" s="100"/>
      <c r="AM334" s="100"/>
      <c r="AN334" s="100"/>
      <c r="AO334" s="100"/>
      <c r="AP334" s="100"/>
      <c r="AQ334" s="100"/>
      <c r="AR334" s="100"/>
      <c r="AS334" s="100"/>
      <c r="AT334" s="100"/>
      <c r="AU334" s="100"/>
      <c r="AV334" s="100"/>
      <c r="AW334" s="100"/>
      <c r="AX334" s="100"/>
      <c r="AY334" s="100"/>
      <c r="AZ334" s="100"/>
      <c r="BA334" s="100"/>
      <c r="BB334" s="100"/>
      <c r="BC334" s="100"/>
      <c r="BD334" s="100"/>
      <c r="BE334" s="100"/>
      <c r="BF334" s="100"/>
      <c r="BG334" s="100"/>
      <c r="BH334" s="100"/>
      <c r="BI334" s="100"/>
      <c r="BJ334" s="100"/>
      <c r="BK334" s="100"/>
      <c r="BL334" s="100"/>
      <c r="BM334" s="100"/>
      <c r="BN334" s="100"/>
      <c r="BO334" s="100"/>
      <c r="BP334" s="100"/>
      <c r="BQ334" s="100"/>
      <c r="BR334" s="100"/>
      <c r="BS334" s="100"/>
      <c r="BT334" s="100"/>
      <c r="BU334" s="100"/>
      <c r="BV334" s="100"/>
      <c r="BW334" s="100"/>
      <c r="BX334" s="100"/>
      <c r="BY334" s="100"/>
      <c r="BZ334" s="100"/>
      <c r="CA334" s="100"/>
      <c r="CB334" s="100"/>
      <c r="CC334" s="100"/>
      <c r="CD334" s="100"/>
      <c r="CE334" s="100"/>
      <c r="CF334" s="100"/>
      <c r="CG334" s="100"/>
      <c r="CH334" s="100"/>
      <c r="CI334" s="100"/>
    </row>
    <row r="335" spans="1:87" x14ac:dyDescent="0.2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  <c r="AF335" s="100"/>
      <c r="AG335" s="100"/>
      <c r="AH335" s="100"/>
      <c r="AI335" s="100"/>
      <c r="AJ335" s="100"/>
      <c r="AK335" s="100"/>
      <c r="AL335" s="100"/>
      <c r="AM335" s="100"/>
      <c r="AN335" s="100"/>
      <c r="AO335" s="100"/>
      <c r="AP335" s="100"/>
      <c r="AQ335" s="100"/>
      <c r="AR335" s="100"/>
      <c r="AS335" s="100"/>
      <c r="AT335" s="100"/>
      <c r="AU335" s="100"/>
      <c r="AV335" s="100"/>
      <c r="AW335" s="100"/>
      <c r="AX335" s="100"/>
      <c r="AY335" s="100"/>
      <c r="AZ335" s="100"/>
      <c r="BA335" s="100"/>
      <c r="BB335" s="100"/>
      <c r="BC335" s="100"/>
      <c r="BD335" s="100"/>
      <c r="BE335" s="100"/>
      <c r="BF335" s="100"/>
      <c r="BG335" s="100"/>
      <c r="BH335" s="100"/>
      <c r="BI335" s="100"/>
      <c r="BJ335" s="100"/>
      <c r="BK335" s="100"/>
      <c r="BL335" s="100"/>
      <c r="BM335" s="100"/>
      <c r="BN335" s="100"/>
      <c r="BO335" s="100"/>
      <c r="BP335" s="100"/>
      <c r="BQ335" s="100"/>
      <c r="BR335" s="100"/>
      <c r="BS335" s="100"/>
      <c r="BT335" s="100"/>
      <c r="BU335" s="100"/>
      <c r="BV335" s="100"/>
      <c r="BW335" s="100"/>
      <c r="BX335" s="100"/>
      <c r="BY335" s="100"/>
      <c r="BZ335" s="100"/>
      <c r="CA335" s="100"/>
      <c r="CB335" s="100"/>
      <c r="CC335" s="100"/>
      <c r="CD335" s="100"/>
      <c r="CE335" s="100"/>
      <c r="CF335" s="100"/>
      <c r="CG335" s="100"/>
      <c r="CH335" s="100"/>
      <c r="CI335" s="100"/>
    </row>
    <row r="336" spans="1:87" x14ac:dyDescent="0.2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  <c r="AF336" s="100"/>
      <c r="AG336" s="100"/>
      <c r="AH336" s="100"/>
      <c r="AI336" s="100"/>
      <c r="AJ336" s="100"/>
      <c r="AK336" s="100"/>
      <c r="AL336" s="100"/>
      <c r="AM336" s="100"/>
      <c r="AN336" s="100"/>
      <c r="AO336" s="100"/>
      <c r="AP336" s="100"/>
      <c r="AQ336" s="100"/>
      <c r="AR336" s="100"/>
      <c r="AS336" s="100"/>
      <c r="AT336" s="100"/>
      <c r="AU336" s="100"/>
      <c r="AV336" s="100"/>
      <c r="AW336" s="100"/>
      <c r="AX336" s="100"/>
      <c r="AY336" s="100"/>
      <c r="AZ336" s="100"/>
      <c r="BA336" s="100"/>
      <c r="BB336" s="100"/>
      <c r="BC336" s="100"/>
      <c r="BD336" s="100"/>
      <c r="BE336" s="100"/>
      <c r="BF336" s="100"/>
      <c r="BG336" s="100"/>
      <c r="BH336" s="100"/>
      <c r="BI336" s="100"/>
      <c r="BJ336" s="100"/>
      <c r="BK336" s="100"/>
      <c r="BL336" s="100"/>
      <c r="BM336" s="100"/>
      <c r="BN336" s="100"/>
      <c r="BO336" s="100"/>
      <c r="BP336" s="100"/>
      <c r="BQ336" s="100"/>
      <c r="BR336" s="100"/>
      <c r="BS336" s="100"/>
      <c r="BT336" s="100"/>
      <c r="BU336" s="100"/>
      <c r="BV336" s="100"/>
      <c r="BW336" s="100"/>
      <c r="BX336" s="100"/>
      <c r="BY336" s="100"/>
      <c r="BZ336" s="100"/>
      <c r="CA336" s="100"/>
      <c r="CB336" s="100"/>
      <c r="CC336" s="100"/>
      <c r="CD336" s="100"/>
      <c r="CE336" s="100"/>
      <c r="CF336" s="100"/>
      <c r="CG336" s="100"/>
      <c r="CH336" s="100"/>
      <c r="CI336" s="100"/>
    </row>
    <row r="337" spans="1:87" x14ac:dyDescent="0.2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  <c r="AF337" s="100"/>
      <c r="AG337" s="100"/>
      <c r="AH337" s="100"/>
      <c r="AI337" s="100"/>
      <c r="AJ337" s="100"/>
      <c r="AK337" s="100"/>
      <c r="AL337" s="100"/>
      <c r="AM337" s="100"/>
      <c r="AN337" s="100"/>
      <c r="AO337" s="100"/>
      <c r="AP337" s="100"/>
      <c r="AQ337" s="100"/>
      <c r="AR337" s="100"/>
      <c r="AS337" s="100"/>
      <c r="AT337" s="100"/>
      <c r="AU337" s="100"/>
      <c r="AV337" s="100"/>
      <c r="AW337" s="100"/>
      <c r="AX337" s="100"/>
      <c r="AY337" s="100"/>
      <c r="AZ337" s="100"/>
      <c r="BA337" s="100"/>
      <c r="BB337" s="100"/>
      <c r="BC337" s="100"/>
      <c r="BD337" s="100"/>
      <c r="BE337" s="100"/>
      <c r="BF337" s="100"/>
      <c r="BG337" s="100"/>
      <c r="BH337" s="100"/>
      <c r="BI337" s="100"/>
      <c r="BJ337" s="100"/>
      <c r="BK337" s="100"/>
      <c r="BL337" s="100"/>
      <c r="BM337" s="100"/>
      <c r="BN337" s="100"/>
      <c r="BO337" s="100"/>
      <c r="BP337" s="100"/>
      <c r="BQ337" s="100"/>
      <c r="BR337" s="100"/>
      <c r="BS337" s="100"/>
      <c r="BT337" s="100"/>
      <c r="BU337" s="100"/>
      <c r="BV337" s="100"/>
      <c r="BW337" s="100"/>
      <c r="BX337" s="100"/>
      <c r="BY337" s="100"/>
      <c r="BZ337" s="100"/>
      <c r="CA337" s="100"/>
      <c r="CB337" s="100"/>
      <c r="CC337" s="100"/>
      <c r="CD337" s="100"/>
      <c r="CE337" s="100"/>
      <c r="CF337" s="100"/>
      <c r="CG337" s="100"/>
      <c r="CH337" s="100"/>
      <c r="CI337" s="100"/>
    </row>
    <row r="338" spans="1:87" x14ac:dyDescent="0.2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  <c r="AF338" s="100"/>
      <c r="AG338" s="100"/>
      <c r="AH338" s="100"/>
      <c r="AI338" s="100"/>
      <c r="AJ338" s="100"/>
      <c r="AK338" s="100"/>
      <c r="AL338" s="100"/>
      <c r="AM338" s="100"/>
      <c r="AN338" s="100"/>
      <c r="AO338" s="100"/>
      <c r="AP338" s="100"/>
      <c r="AQ338" s="100"/>
      <c r="AR338" s="100"/>
      <c r="AS338" s="100"/>
      <c r="AT338" s="100"/>
      <c r="AU338" s="100"/>
      <c r="AV338" s="100"/>
      <c r="AW338" s="100"/>
      <c r="AX338" s="100"/>
      <c r="AY338" s="100"/>
      <c r="AZ338" s="100"/>
      <c r="BA338" s="100"/>
      <c r="BB338" s="100"/>
      <c r="BC338" s="100"/>
      <c r="BD338" s="100"/>
      <c r="BE338" s="100"/>
      <c r="BF338" s="100"/>
      <c r="BG338" s="100"/>
      <c r="BH338" s="100"/>
      <c r="BI338" s="100"/>
      <c r="BJ338" s="100"/>
      <c r="BK338" s="100"/>
      <c r="BL338" s="100"/>
      <c r="BM338" s="100"/>
      <c r="BN338" s="100"/>
      <c r="BO338" s="100"/>
      <c r="BP338" s="100"/>
      <c r="BQ338" s="100"/>
      <c r="BR338" s="100"/>
      <c r="BS338" s="100"/>
      <c r="BT338" s="100"/>
      <c r="BU338" s="100"/>
      <c r="BV338" s="100"/>
      <c r="BW338" s="100"/>
      <c r="BX338" s="100"/>
      <c r="BY338" s="100"/>
      <c r="BZ338" s="100"/>
      <c r="CA338" s="100"/>
      <c r="CB338" s="100"/>
      <c r="CC338" s="100"/>
      <c r="CD338" s="100"/>
      <c r="CE338" s="100"/>
      <c r="CF338" s="100"/>
      <c r="CG338" s="100"/>
      <c r="CH338" s="100"/>
      <c r="CI338" s="100"/>
    </row>
    <row r="339" spans="1:87" x14ac:dyDescent="0.2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  <c r="AF339" s="100"/>
      <c r="AG339" s="100"/>
      <c r="AH339" s="100"/>
      <c r="AI339" s="100"/>
      <c r="AJ339" s="100"/>
      <c r="AK339" s="100"/>
      <c r="AL339" s="100"/>
      <c r="AM339" s="100"/>
      <c r="AN339" s="100"/>
      <c r="AO339" s="100"/>
      <c r="AP339" s="100"/>
      <c r="AQ339" s="100"/>
      <c r="AR339" s="100"/>
      <c r="AS339" s="100"/>
      <c r="AT339" s="100"/>
      <c r="AU339" s="100"/>
      <c r="AV339" s="100"/>
      <c r="AW339" s="100"/>
      <c r="AX339" s="100"/>
      <c r="AY339" s="100"/>
      <c r="AZ339" s="100"/>
      <c r="BA339" s="100"/>
      <c r="BB339" s="100"/>
      <c r="BC339" s="100"/>
      <c r="BD339" s="100"/>
      <c r="BE339" s="100"/>
      <c r="BF339" s="100"/>
      <c r="BG339" s="100"/>
      <c r="BH339" s="100"/>
      <c r="BI339" s="100"/>
      <c r="BJ339" s="100"/>
      <c r="BK339" s="100"/>
      <c r="BL339" s="100"/>
      <c r="BM339" s="100"/>
      <c r="BN339" s="100"/>
      <c r="BO339" s="100"/>
      <c r="BP339" s="100"/>
      <c r="BQ339" s="100"/>
      <c r="BR339" s="100"/>
      <c r="BS339" s="100"/>
      <c r="BT339" s="100"/>
      <c r="BU339" s="100"/>
      <c r="BV339" s="100"/>
      <c r="BW339" s="100"/>
      <c r="BX339" s="100"/>
      <c r="BY339" s="100"/>
      <c r="BZ339" s="100"/>
      <c r="CA339" s="100"/>
      <c r="CB339" s="100"/>
      <c r="CC339" s="100"/>
      <c r="CD339" s="100"/>
      <c r="CE339" s="100"/>
      <c r="CF339" s="100"/>
      <c r="CG339" s="100"/>
      <c r="CH339" s="100"/>
      <c r="CI339" s="100"/>
    </row>
    <row r="340" spans="1:87" x14ac:dyDescent="0.2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  <c r="AF340" s="100"/>
      <c r="AG340" s="100"/>
      <c r="AH340" s="100"/>
      <c r="AI340" s="100"/>
      <c r="AJ340" s="100"/>
      <c r="AK340" s="100"/>
      <c r="AL340" s="100"/>
      <c r="AM340" s="100"/>
      <c r="AN340" s="100"/>
      <c r="AO340" s="100"/>
      <c r="AP340" s="100"/>
      <c r="AQ340" s="100"/>
      <c r="AR340" s="100"/>
      <c r="AS340" s="100"/>
      <c r="AT340" s="100"/>
      <c r="AU340" s="100"/>
      <c r="AV340" s="100"/>
      <c r="AW340" s="100"/>
      <c r="AX340" s="100"/>
      <c r="AY340" s="100"/>
      <c r="AZ340" s="100"/>
      <c r="BA340" s="100"/>
      <c r="BB340" s="100"/>
      <c r="BC340" s="100"/>
      <c r="BD340" s="100"/>
      <c r="BE340" s="100"/>
      <c r="BF340" s="100"/>
      <c r="BG340" s="100"/>
      <c r="BH340" s="100"/>
      <c r="BI340" s="100"/>
      <c r="BJ340" s="100"/>
      <c r="BK340" s="100"/>
      <c r="BL340" s="100"/>
      <c r="BM340" s="100"/>
      <c r="BN340" s="100"/>
      <c r="BO340" s="100"/>
      <c r="BP340" s="100"/>
      <c r="BQ340" s="100"/>
      <c r="BR340" s="100"/>
      <c r="BS340" s="100"/>
      <c r="BT340" s="100"/>
      <c r="BU340" s="100"/>
      <c r="BV340" s="100"/>
      <c r="BW340" s="100"/>
      <c r="BX340" s="100"/>
      <c r="BY340" s="100"/>
      <c r="BZ340" s="100"/>
      <c r="CA340" s="100"/>
      <c r="CB340" s="100"/>
      <c r="CC340" s="100"/>
      <c r="CD340" s="100"/>
      <c r="CE340" s="100"/>
      <c r="CF340" s="100"/>
      <c r="CG340" s="100"/>
      <c r="CH340" s="100"/>
      <c r="CI340" s="100"/>
    </row>
    <row r="341" spans="1:87" x14ac:dyDescent="0.2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  <c r="AF341" s="100"/>
      <c r="AG341" s="100"/>
      <c r="AH341" s="100"/>
      <c r="AI341" s="100"/>
      <c r="AJ341" s="100"/>
      <c r="AK341" s="100"/>
      <c r="AL341" s="100"/>
      <c r="AM341" s="100"/>
      <c r="AN341" s="100"/>
      <c r="AO341" s="100"/>
      <c r="AP341" s="100"/>
      <c r="AQ341" s="100"/>
      <c r="AR341" s="100"/>
      <c r="AS341" s="100"/>
      <c r="AT341" s="100"/>
      <c r="AU341" s="100"/>
      <c r="AV341" s="100"/>
      <c r="AW341" s="100"/>
      <c r="AX341" s="100"/>
      <c r="AY341" s="100"/>
      <c r="AZ341" s="100"/>
      <c r="BA341" s="100"/>
      <c r="BB341" s="100"/>
      <c r="BC341" s="100"/>
      <c r="BD341" s="100"/>
      <c r="BE341" s="100"/>
      <c r="BF341" s="100"/>
      <c r="BG341" s="100"/>
      <c r="BH341" s="100"/>
      <c r="BI341" s="100"/>
      <c r="BJ341" s="100"/>
      <c r="BK341" s="100"/>
      <c r="BL341" s="100"/>
      <c r="BM341" s="100"/>
      <c r="BN341" s="100"/>
      <c r="BO341" s="100"/>
      <c r="BP341" s="100"/>
      <c r="BQ341" s="100"/>
      <c r="BR341" s="100"/>
      <c r="BS341" s="100"/>
      <c r="BT341" s="100"/>
      <c r="BU341" s="100"/>
      <c r="BV341" s="100"/>
      <c r="BW341" s="100"/>
      <c r="BX341" s="100"/>
      <c r="BY341" s="100"/>
      <c r="BZ341" s="100"/>
      <c r="CA341" s="100"/>
      <c r="CB341" s="100"/>
      <c r="CC341" s="100"/>
      <c r="CD341" s="100"/>
      <c r="CE341" s="100"/>
      <c r="CF341" s="100"/>
      <c r="CG341" s="100"/>
      <c r="CH341" s="100"/>
      <c r="CI341" s="100"/>
    </row>
    <row r="342" spans="1:87" x14ac:dyDescent="0.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  <c r="AF342" s="100"/>
      <c r="AG342" s="100"/>
      <c r="AH342" s="100"/>
      <c r="AI342" s="100"/>
      <c r="AJ342" s="100"/>
      <c r="AK342" s="100"/>
      <c r="AL342" s="100"/>
      <c r="AM342" s="100"/>
      <c r="AN342" s="100"/>
      <c r="AO342" s="100"/>
      <c r="AP342" s="100"/>
      <c r="AQ342" s="100"/>
      <c r="AR342" s="100"/>
      <c r="AS342" s="100"/>
      <c r="AT342" s="100"/>
      <c r="AU342" s="100"/>
      <c r="AV342" s="100"/>
      <c r="AW342" s="100"/>
      <c r="AX342" s="100"/>
      <c r="AY342" s="100"/>
      <c r="AZ342" s="100"/>
      <c r="BA342" s="100"/>
      <c r="BB342" s="100"/>
      <c r="BC342" s="100"/>
      <c r="BD342" s="100"/>
      <c r="BE342" s="100"/>
      <c r="BF342" s="100"/>
      <c r="BG342" s="100"/>
      <c r="BH342" s="100"/>
      <c r="BI342" s="100"/>
      <c r="BJ342" s="100"/>
      <c r="BK342" s="100"/>
      <c r="BL342" s="100"/>
      <c r="BM342" s="100"/>
      <c r="BN342" s="100"/>
      <c r="BO342" s="100"/>
      <c r="BP342" s="100"/>
      <c r="BQ342" s="100"/>
      <c r="BR342" s="100"/>
      <c r="BS342" s="100"/>
      <c r="BT342" s="100"/>
      <c r="BU342" s="100"/>
      <c r="BV342" s="100"/>
      <c r="BW342" s="100"/>
      <c r="BX342" s="100"/>
      <c r="BY342" s="100"/>
      <c r="BZ342" s="100"/>
      <c r="CA342" s="100"/>
      <c r="CB342" s="100"/>
      <c r="CC342" s="100"/>
      <c r="CD342" s="100"/>
      <c r="CE342" s="100"/>
      <c r="CF342" s="100"/>
      <c r="CG342" s="100"/>
      <c r="CH342" s="100"/>
      <c r="CI342" s="100"/>
    </row>
    <row r="343" spans="1:87" x14ac:dyDescent="0.2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  <c r="AF343" s="100"/>
      <c r="AG343" s="100"/>
      <c r="AH343" s="100"/>
      <c r="AI343" s="100"/>
      <c r="AJ343" s="100"/>
      <c r="AK343" s="100"/>
      <c r="AL343" s="100"/>
      <c r="AM343" s="100"/>
      <c r="AN343" s="100"/>
      <c r="AO343" s="100"/>
      <c r="AP343" s="100"/>
      <c r="AQ343" s="100"/>
      <c r="AR343" s="100"/>
      <c r="AS343" s="100"/>
      <c r="AT343" s="100"/>
      <c r="AU343" s="100"/>
      <c r="AV343" s="100"/>
      <c r="AW343" s="100"/>
      <c r="AX343" s="100"/>
      <c r="AY343" s="100"/>
      <c r="AZ343" s="100"/>
      <c r="BA343" s="100"/>
      <c r="BB343" s="100"/>
      <c r="BC343" s="100"/>
      <c r="BD343" s="100"/>
      <c r="BE343" s="100"/>
      <c r="BF343" s="100"/>
      <c r="BG343" s="100"/>
      <c r="BH343" s="100"/>
      <c r="BI343" s="100"/>
      <c r="BJ343" s="100"/>
      <c r="BK343" s="100"/>
      <c r="BL343" s="100"/>
      <c r="BM343" s="100"/>
      <c r="BN343" s="100"/>
      <c r="BO343" s="100"/>
      <c r="BP343" s="100"/>
      <c r="BQ343" s="100"/>
      <c r="BR343" s="100"/>
      <c r="BS343" s="100"/>
      <c r="BT343" s="100"/>
      <c r="BU343" s="100"/>
      <c r="BV343" s="100"/>
      <c r="BW343" s="100"/>
      <c r="BX343" s="100"/>
      <c r="BY343" s="100"/>
      <c r="BZ343" s="100"/>
      <c r="CA343" s="100"/>
      <c r="CB343" s="100"/>
      <c r="CC343" s="100"/>
      <c r="CD343" s="100"/>
      <c r="CE343" s="100"/>
      <c r="CF343" s="100"/>
      <c r="CG343" s="100"/>
      <c r="CH343" s="100"/>
      <c r="CI343" s="100"/>
    </row>
    <row r="344" spans="1:87" x14ac:dyDescent="0.2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  <c r="AF344" s="100"/>
      <c r="AG344" s="100"/>
      <c r="AH344" s="100"/>
      <c r="AI344" s="100"/>
      <c r="AJ344" s="100"/>
      <c r="AK344" s="100"/>
      <c r="AL344" s="100"/>
      <c r="AM344" s="100"/>
      <c r="AN344" s="100"/>
      <c r="AO344" s="100"/>
      <c r="AP344" s="100"/>
      <c r="AQ344" s="100"/>
      <c r="AR344" s="100"/>
      <c r="AS344" s="100"/>
      <c r="AT344" s="100"/>
      <c r="AU344" s="100"/>
      <c r="AV344" s="100"/>
      <c r="AW344" s="100"/>
      <c r="AX344" s="100"/>
      <c r="AY344" s="100"/>
      <c r="AZ344" s="100"/>
      <c r="BA344" s="100"/>
      <c r="BB344" s="100"/>
      <c r="BC344" s="100"/>
      <c r="BD344" s="100"/>
      <c r="BE344" s="100"/>
      <c r="BF344" s="100"/>
      <c r="BG344" s="100"/>
      <c r="BH344" s="100"/>
      <c r="BI344" s="100"/>
      <c r="BJ344" s="100"/>
      <c r="BK344" s="100"/>
      <c r="BL344" s="100"/>
      <c r="BM344" s="100"/>
      <c r="BN344" s="100"/>
      <c r="BO344" s="100"/>
      <c r="BP344" s="100"/>
      <c r="BQ344" s="100"/>
      <c r="BR344" s="100"/>
      <c r="BS344" s="100"/>
      <c r="BT344" s="100"/>
      <c r="BU344" s="100"/>
      <c r="BV344" s="100"/>
      <c r="BW344" s="100"/>
      <c r="BX344" s="100"/>
      <c r="BY344" s="100"/>
      <c r="BZ344" s="100"/>
      <c r="CA344" s="100"/>
      <c r="CB344" s="100"/>
      <c r="CC344" s="100"/>
      <c r="CD344" s="100"/>
      <c r="CE344" s="100"/>
      <c r="CF344" s="100"/>
      <c r="CG344" s="100"/>
      <c r="CH344" s="100"/>
      <c r="CI344" s="100"/>
    </row>
    <row r="345" spans="1:87" x14ac:dyDescent="0.2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  <c r="AF345" s="100"/>
      <c r="AG345" s="100"/>
      <c r="AH345" s="100"/>
      <c r="AI345" s="100"/>
      <c r="AJ345" s="100"/>
      <c r="AK345" s="100"/>
      <c r="AL345" s="100"/>
      <c r="AM345" s="100"/>
      <c r="AN345" s="100"/>
      <c r="AO345" s="100"/>
      <c r="AP345" s="100"/>
      <c r="AQ345" s="100"/>
      <c r="AR345" s="100"/>
      <c r="AS345" s="100"/>
      <c r="AT345" s="100"/>
      <c r="AU345" s="100"/>
      <c r="AV345" s="100"/>
      <c r="AW345" s="100"/>
      <c r="AX345" s="100"/>
      <c r="AY345" s="100"/>
      <c r="AZ345" s="100"/>
      <c r="BA345" s="100"/>
      <c r="BB345" s="100"/>
      <c r="BC345" s="100"/>
      <c r="BD345" s="100"/>
      <c r="BE345" s="100"/>
      <c r="BF345" s="100"/>
      <c r="BG345" s="100"/>
      <c r="BH345" s="100"/>
      <c r="BI345" s="100"/>
      <c r="BJ345" s="100"/>
      <c r="BK345" s="100"/>
      <c r="BL345" s="100"/>
      <c r="BM345" s="100"/>
      <c r="BN345" s="100"/>
      <c r="BO345" s="100"/>
      <c r="BP345" s="100"/>
      <c r="BQ345" s="100"/>
      <c r="BR345" s="100"/>
      <c r="BS345" s="100"/>
      <c r="BT345" s="100"/>
      <c r="BU345" s="100"/>
      <c r="BV345" s="100"/>
      <c r="BW345" s="100"/>
      <c r="BX345" s="100"/>
      <c r="BY345" s="100"/>
      <c r="BZ345" s="100"/>
      <c r="CA345" s="100"/>
      <c r="CB345" s="100"/>
      <c r="CC345" s="100"/>
      <c r="CD345" s="100"/>
      <c r="CE345" s="100"/>
      <c r="CF345" s="100"/>
      <c r="CG345" s="100"/>
      <c r="CH345" s="100"/>
      <c r="CI345" s="100"/>
    </row>
    <row r="346" spans="1:87" x14ac:dyDescent="0.2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  <c r="AF346" s="100"/>
      <c r="AG346" s="100"/>
      <c r="AH346" s="100"/>
      <c r="AI346" s="100"/>
      <c r="AJ346" s="100"/>
      <c r="AK346" s="100"/>
      <c r="AL346" s="100"/>
      <c r="AM346" s="100"/>
      <c r="AN346" s="100"/>
      <c r="AO346" s="100"/>
      <c r="AP346" s="100"/>
      <c r="AQ346" s="100"/>
      <c r="AR346" s="100"/>
      <c r="AS346" s="100"/>
      <c r="AT346" s="100"/>
      <c r="AU346" s="100"/>
      <c r="AV346" s="100"/>
      <c r="AW346" s="100"/>
      <c r="AX346" s="100"/>
      <c r="AY346" s="100"/>
      <c r="AZ346" s="100"/>
      <c r="BA346" s="100"/>
      <c r="BB346" s="100"/>
      <c r="BC346" s="100"/>
      <c r="BD346" s="100"/>
      <c r="BE346" s="100"/>
      <c r="BF346" s="100"/>
      <c r="BG346" s="100"/>
      <c r="BH346" s="100"/>
      <c r="BI346" s="100"/>
      <c r="BJ346" s="100"/>
      <c r="BK346" s="100"/>
      <c r="BL346" s="100"/>
      <c r="BM346" s="100"/>
      <c r="BN346" s="100"/>
      <c r="BO346" s="100"/>
      <c r="BP346" s="100"/>
      <c r="BQ346" s="100"/>
      <c r="BR346" s="100"/>
      <c r="BS346" s="100"/>
      <c r="BT346" s="100"/>
      <c r="BU346" s="100"/>
      <c r="BV346" s="100"/>
      <c r="BW346" s="100"/>
      <c r="BX346" s="100"/>
      <c r="BY346" s="100"/>
      <c r="BZ346" s="100"/>
      <c r="CA346" s="100"/>
      <c r="CB346" s="100"/>
      <c r="CC346" s="100"/>
      <c r="CD346" s="100"/>
      <c r="CE346" s="100"/>
      <c r="CF346" s="100"/>
      <c r="CG346" s="100"/>
      <c r="CH346" s="100"/>
      <c r="CI346" s="100"/>
    </row>
    <row r="347" spans="1:87" x14ac:dyDescent="0.2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  <c r="AF347" s="100"/>
      <c r="AG347" s="100"/>
      <c r="AH347" s="100"/>
      <c r="AI347" s="100"/>
      <c r="AJ347" s="100"/>
      <c r="AK347" s="100"/>
      <c r="AL347" s="100"/>
      <c r="AM347" s="100"/>
      <c r="AN347" s="100"/>
      <c r="AO347" s="100"/>
      <c r="AP347" s="100"/>
      <c r="AQ347" s="100"/>
      <c r="AR347" s="100"/>
      <c r="AS347" s="100"/>
      <c r="AT347" s="100"/>
      <c r="AU347" s="100"/>
      <c r="AV347" s="100"/>
      <c r="AW347" s="100"/>
      <c r="AX347" s="100"/>
      <c r="AY347" s="100"/>
      <c r="AZ347" s="100"/>
      <c r="BA347" s="100"/>
      <c r="BB347" s="100"/>
      <c r="BC347" s="100"/>
      <c r="BD347" s="100"/>
      <c r="BE347" s="100"/>
      <c r="BF347" s="100"/>
      <c r="BG347" s="100"/>
      <c r="BH347" s="100"/>
      <c r="BI347" s="100"/>
      <c r="BJ347" s="100"/>
      <c r="BK347" s="100"/>
      <c r="BL347" s="100"/>
      <c r="BM347" s="100"/>
      <c r="BN347" s="100"/>
      <c r="BO347" s="100"/>
      <c r="BP347" s="100"/>
      <c r="BQ347" s="100"/>
      <c r="BR347" s="100"/>
      <c r="BS347" s="100"/>
      <c r="BT347" s="100"/>
      <c r="BU347" s="100"/>
      <c r="BV347" s="100"/>
      <c r="BW347" s="100"/>
      <c r="BX347" s="100"/>
      <c r="BY347" s="100"/>
      <c r="BZ347" s="100"/>
      <c r="CA347" s="100"/>
      <c r="CB347" s="100"/>
      <c r="CC347" s="100"/>
      <c r="CD347" s="100"/>
      <c r="CE347" s="100"/>
      <c r="CF347" s="100"/>
      <c r="CG347" s="100"/>
      <c r="CH347" s="100"/>
      <c r="CI347" s="100"/>
    </row>
    <row r="348" spans="1:87" x14ac:dyDescent="0.2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  <c r="AF348" s="100"/>
      <c r="AG348" s="100"/>
      <c r="AH348" s="100"/>
      <c r="AI348" s="100"/>
      <c r="AJ348" s="100"/>
      <c r="AK348" s="100"/>
      <c r="AL348" s="100"/>
      <c r="AM348" s="100"/>
      <c r="AN348" s="100"/>
      <c r="AO348" s="100"/>
      <c r="AP348" s="100"/>
      <c r="AQ348" s="100"/>
      <c r="AR348" s="100"/>
      <c r="AS348" s="100"/>
      <c r="AT348" s="100"/>
      <c r="AU348" s="100"/>
      <c r="AV348" s="100"/>
      <c r="AW348" s="100"/>
      <c r="AX348" s="100"/>
      <c r="AY348" s="100"/>
      <c r="AZ348" s="100"/>
      <c r="BA348" s="100"/>
      <c r="BB348" s="100"/>
      <c r="BC348" s="100"/>
      <c r="BD348" s="100"/>
      <c r="BE348" s="100"/>
      <c r="BF348" s="100"/>
      <c r="BG348" s="100"/>
      <c r="BH348" s="100"/>
      <c r="BI348" s="100"/>
      <c r="BJ348" s="100"/>
      <c r="BK348" s="100"/>
      <c r="BL348" s="100"/>
      <c r="BM348" s="100"/>
      <c r="BN348" s="100"/>
      <c r="BO348" s="100"/>
      <c r="BP348" s="100"/>
      <c r="BQ348" s="100"/>
      <c r="BR348" s="100"/>
      <c r="BS348" s="100"/>
      <c r="BT348" s="100"/>
      <c r="BU348" s="100"/>
      <c r="BV348" s="100"/>
      <c r="BW348" s="100"/>
      <c r="BX348" s="100"/>
      <c r="BY348" s="100"/>
      <c r="BZ348" s="100"/>
      <c r="CA348" s="100"/>
      <c r="CB348" s="100"/>
      <c r="CC348" s="100"/>
      <c r="CD348" s="100"/>
      <c r="CE348" s="100"/>
      <c r="CF348" s="100"/>
      <c r="CG348" s="100"/>
      <c r="CH348" s="100"/>
      <c r="CI348" s="100"/>
    </row>
    <row r="349" spans="1:87" x14ac:dyDescent="0.2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  <c r="AF349" s="100"/>
      <c r="AG349" s="100"/>
      <c r="AH349" s="100"/>
      <c r="AI349" s="100"/>
      <c r="AJ349" s="100"/>
      <c r="AK349" s="100"/>
      <c r="AL349" s="100"/>
      <c r="AM349" s="100"/>
      <c r="AN349" s="100"/>
      <c r="AO349" s="100"/>
      <c r="AP349" s="100"/>
      <c r="AQ349" s="100"/>
      <c r="AR349" s="100"/>
      <c r="AS349" s="100"/>
      <c r="AT349" s="100"/>
      <c r="AU349" s="100"/>
      <c r="AV349" s="100"/>
      <c r="AW349" s="100"/>
      <c r="AX349" s="100"/>
      <c r="AY349" s="100"/>
      <c r="AZ349" s="100"/>
      <c r="BA349" s="100"/>
      <c r="BB349" s="100"/>
      <c r="BC349" s="100"/>
      <c r="BD349" s="100"/>
      <c r="BE349" s="100"/>
      <c r="BF349" s="100"/>
      <c r="BG349" s="100"/>
      <c r="BH349" s="100"/>
      <c r="BI349" s="100"/>
      <c r="BJ349" s="100"/>
      <c r="BK349" s="100"/>
      <c r="BL349" s="100"/>
      <c r="BM349" s="100"/>
      <c r="BN349" s="100"/>
      <c r="BO349" s="100"/>
      <c r="BP349" s="100"/>
      <c r="BQ349" s="100"/>
      <c r="BR349" s="100"/>
      <c r="BS349" s="100"/>
      <c r="BT349" s="100"/>
      <c r="BU349" s="100"/>
      <c r="BV349" s="100"/>
      <c r="BW349" s="100"/>
      <c r="BX349" s="100"/>
      <c r="BY349" s="100"/>
      <c r="BZ349" s="100"/>
      <c r="CA349" s="100"/>
      <c r="CB349" s="100"/>
      <c r="CC349" s="100"/>
      <c r="CD349" s="100"/>
      <c r="CE349" s="100"/>
      <c r="CF349" s="100"/>
      <c r="CG349" s="100"/>
      <c r="CH349" s="100"/>
      <c r="CI349" s="100"/>
    </row>
    <row r="350" spans="1:87" x14ac:dyDescent="0.2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  <c r="AF350" s="100"/>
      <c r="AG350" s="100"/>
      <c r="AH350" s="100"/>
      <c r="AI350" s="100"/>
      <c r="AJ350" s="100"/>
      <c r="AK350" s="100"/>
      <c r="AL350" s="100"/>
      <c r="AM350" s="100"/>
      <c r="AN350" s="100"/>
      <c r="AO350" s="100"/>
      <c r="AP350" s="100"/>
      <c r="AQ350" s="100"/>
      <c r="AR350" s="100"/>
      <c r="AS350" s="100"/>
      <c r="AT350" s="100"/>
      <c r="AU350" s="100"/>
      <c r="AV350" s="100"/>
      <c r="AW350" s="100"/>
      <c r="AX350" s="100"/>
      <c r="AY350" s="100"/>
      <c r="AZ350" s="100"/>
      <c r="BA350" s="100"/>
      <c r="BB350" s="100"/>
      <c r="BC350" s="100"/>
      <c r="BD350" s="100"/>
      <c r="BE350" s="100"/>
      <c r="BF350" s="100"/>
      <c r="BG350" s="100"/>
      <c r="BH350" s="100"/>
      <c r="BI350" s="100"/>
      <c r="BJ350" s="100"/>
      <c r="BK350" s="100"/>
      <c r="BL350" s="100"/>
      <c r="BM350" s="100"/>
      <c r="BN350" s="100"/>
      <c r="BO350" s="100"/>
      <c r="BP350" s="100"/>
      <c r="BQ350" s="100"/>
      <c r="BR350" s="100"/>
      <c r="BS350" s="100"/>
      <c r="BT350" s="100"/>
      <c r="BU350" s="100"/>
      <c r="BV350" s="100"/>
      <c r="BW350" s="100"/>
      <c r="BX350" s="100"/>
      <c r="BY350" s="100"/>
      <c r="BZ350" s="100"/>
      <c r="CA350" s="100"/>
      <c r="CB350" s="100"/>
      <c r="CC350" s="100"/>
      <c r="CD350" s="100"/>
      <c r="CE350" s="100"/>
      <c r="CF350" s="100"/>
      <c r="CG350" s="100"/>
      <c r="CH350" s="100"/>
      <c r="CI350" s="100"/>
    </row>
    <row r="351" spans="1:87" x14ac:dyDescent="0.2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  <c r="AF351" s="100"/>
      <c r="AG351" s="100"/>
      <c r="AH351" s="100"/>
      <c r="AI351" s="100"/>
      <c r="AJ351" s="100"/>
      <c r="AK351" s="100"/>
      <c r="AL351" s="100"/>
      <c r="AM351" s="100"/>
      <c r="AN351" s="100"/>
      <c r="AO351" s="100"/>
      <c r="AP351" s="100"/>
      <c r="AQ351" s="100"/>
      <c r="AR351" s="100"/>
      <c r="AS351" s="100"/>
      <c r="AT351" s="100"/>
      <c r="AU351" s="100"/>
      <c r="AV351" s="100"/>
      <c r="AW351" s="100"/>
      <c r="AX351" s="100"/>
      <c r="AY351" s="100"/>
      <c r="AZ351" s="100"/>
      <c r="BA351" s="100"/>
      <c r="BB351" s="100"/>
      <c r="BC351" s="100"/>
      <c r="BD351" s="100"/>
      <c r="BE351" s="100"/>
      <c r="BF351" s="100"/>
      <c r="BG351" s="100"/>
      <c r="BH351" s="100"/>
      <c r="BI351" s="100"/>
      <c r="BJ351" s="100"/>
      <c r="BK351" s="100"/>
      <c r="BL351" s="100"/>
      <c r="BM351" s="100"/>
      <c r="BN351" s="100"/>
      <c r="BO351" s="100"/>
      <c r="BP351" s="100"/>
      <c r="BQ351" s="100"/>
      <c r="BR351" s="100"/>
      <c r="BS351" s="100"/>
      <c r="BT351" s="100"/>
      <c r="BU351" s="100"/>
      <c r="BV351" s="100"/>
      <c r="BW351" s="100"/>
      <c r="BX351" s="100"/>
      <c r="BY351" s="100"/>
      <c r="BZ351" s="100"/>
      <c r="CA351" s="100"/>
      <c r="CB351" s="100"/>
      <c r="CC351" s="100"/>
      <c r="CD351" s="100"/>
      <c r="CE351" s="100"/>
      <c r="CF351" s="100"/>
      <c r="CG351" s="100"/>
      <c r="CH351" s="100"/>
      <c r="CI351" s="100"/>
    </row>
    <row r="352" spans="1:87" x14ac:dyDescent="0.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  <c r="AF352" s="100"/>
      <c r="AG352" s="100"/>
      <c r="AH352" s="100"/>
      <c r="AI352" s="100"/>
      <c r="AJ352" s="100"/>
      <c r="AK352" s="100"/>
      <c r="AL352" s="100"/>
      <c r="AM352" s="100"/>
      <c r="AN352" s="100"/>
      <c r="AO352" s="100"/>
      <c r="AP352" s="100"/>
      <c r="AQ352" s="100"/>
      <c r="AR352" s="100"/>
      <c r="AS352" s="100"/>
      <c r="AT352" s="100"/>
      <c r="AU352" s="100"/>
      <c r="AV352" s="100"/>
      <c r="AW352" s="100"/>
      <c r="AX352" s="100"/>
      <c r="AY352" s="100"/>
      <c r="AZ352" s="100"/>
      <c r="BA352" s="100"/>
      <c r="BB352" s="100"/>
      <c r="BC352" s="100"/>
      <c r="BD352" s="100"/>
      <c r="BE352" s="100"/>
      <c r="BF352" s="100"/>
      <c r="BG352" s="100"/>
      <c r="BH352" s="100"/>
      <c r="BI352" s="100"/>
      <c r="BJ352" s="100"/>
      <c r="BK352" s="100"/>
      <c r="BL352" s="100"/>
      <c r="BM352" s="100"/>
      <c r="BN352" s="100"/>
      <c r="BO352" s="100"/>
      <c r="BP352" s="100"/>
      <c r="BQ352" s="100"/>
      <c r="BR352" s="100"/>
      <c r="BS352" s="100"/>
      <c r="BT352" s="100"/>
      <c r="BU352" s="100"/>
      <c r="BV352" s="100"/>
      <c r="BW352" s="100"/>
      <c r="BX352" s="100"/>
      <c r="BY352" s="100"/>
      <c r="BZ352" s="100"/>
      <c r="CA352" s="100"/>
      <c r="CB352" s="100"/>
      <c r="CC352" s="100"/>
      <c r="CD352" s="100"/>
      <c r="CE352" s="100"/>
      <c r="CF352" s="100"/>
      <c r="CG352" s="100"/>
      <c r="CH352" s="100"/>
      <c r="CI352" s="100"/>
    </row>
    <row r="353" spans="1:87" x14ac:dyDescent="0.2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  <c r="AF353" s="100"/>
      <c r="AG353" s="100"/>
      <c r="AH353" s="100"/>
      <c r="AI353" s="100"/>
      <c r="AJ353" s="100"/>
      <c r="AK353" s="100"/>
      <c r="AL353" s="100"/>
      <c r="AM353" s="100"/>
      <c r="AN353" s="100"/>
      <c r="AO353" s="100"/>
      <c r="AP353" s="100"/>
      <c r="AQ353" s="100"/>
      <c r="AR353" s="100"/>
      <c r="AS353" s="100"/>
      <c r="AT353" s="100"/>
      <c r="AU353" s="100"/>
      <c r="AV353" s="100"/>
      <c r="AW353" s="100"/>
      <c r="AX353" s="100"/>
      <c r="AY353" s="100"/>
      <c r="AZ353" s="100"/>
      <c r="BA353" s="100"/>
      <c r="BB353" s="100"/>
      <c r="BC353" s="100"/>
      <c r="BD353" s="100"/>
      <c r="BE353" s="100"/>
      <c r="BF353" s="100"/>
      <c r="BG353" s="100"/>
      <c r="BH353" s="100"/>
      <c r="BI353" s="100"/>
      <c r="BJ353" s="100"/>
      <c r="BK353" s="100"/>
      <c r="BL353" s="100"/>
      <c r="BM353" s="100"/>
      <c r="BN353" s="100"/>
      <c r="BO353" s="100"/>
      <c r="BP353" s="100"/>
      <c r="BQ353" s="100"/>
      <c r="BR353" s="100"/>
      <c r="BS353" s="100"/>
      <c r="BT353" s="100"/>
      <c r="BU353" s="100"/>
      <c r="BV353" s="100"/>
      <c r="BW353" s="100"/>
      <c r="BX353" s="100"/>
      <c r="BY353" s="100"/>
      <c r="BZ353" s="100"/>
      <c r="CA353" s="100"/>
      <c r="CB353" s="100"/>
      <c r="CC353" s="100"/>
      <c r="CD353" s="100"/>
      <c r="CE353" s="100"/>
      <c r="CF353" s="100"/>
      <c r="CG353" s="100"/>
      <c r="CH353" s="100"/>
      <c r="CI353" s="100"/>
    </row>
    <row r="354" spans="1:87" x14ac:dyDescent="0.2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  <c r="AF354" s="100"/>
      <c r="AG354" s="100"/>
      <c r="AH354" s="100"/>
      <c r="AI354" s="100"/>
      <c r="AJ354" s="100"/>
      <c r="AK354" s="100"/>
      <c r="AL354" s="100"/>
      <c r="AM354" s="100"/>
      <c r="AN354" s="100"/>
      <c r="AO354" s="100"/>
      <c r="AP354" s="100"/>
      <c r="AQ354" s="100"/>
      <c r="AR354" s="100"/>
      <c r="AS354" s="100"/>
      <c r="AT354" s="100"/>
      <c r="AU354" s="100"/>
      <c r="AV354" s="100"/>
      <c r="AW354" s="100"/>
      <c r="AX354" s="100"/>
      <c r="AY354" s="100"/>
      <c r="AZ354" s="100"/>
      <c r="BA354" s="100"/>
      <c r="BB354" s="100"/>
      <c r="BC354" s="100"/>
      <c r="BD354" s="100"/>
      <c r="BE354" s="100"/>
      <c r="BF354" s="100"/>
      <c r="BG354" s="100"/>
      <c r="BH354" s="100"/>
      <c r="BI354" s="100"/>
      <c r="BJ354" s="100"/>
      <c r="BK354" s="100"/>
      <c r="BL354" s="100"/>
      <c r="BM354" s="100"/>
      <c r="BN354" s="100"/>
      <c r="BO354" s="100"/>
      <c r="BP354" s="100"/>
      <c r="BQ354" s="100"/>
      <c r="BR354" s="100"/>
      <c r="BS354" s="100"/>
      <c r="BT354" s="100"/>
      <c r="BU354" s="100"/>
      <c r="BV354" s="100"/>
      <c r="BW354" s="100"/>
      <c r="BX354" s="100"/>
      <c r="BY354" s="100"/>
      <c r="BZ354" s="100"/>
      <c r="CA354" s="100"/>
      <c r="CB354" s="100"/>
      <c r="CC354" s="100"/>
      <c r="CD354" s="100"/>
      <c r="CE354" s="100"/>
      <c r="CF354" s="100"/>
      <c r="CG354" s="100"/>
      <c r="CH354" s="100"/>
      <c r="CI354" s="100"/>
    </row>
    <row r="355" spans="1:87" x14ac:dyDescent="0.2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  <c r="AF355" s="100"/>
      <c r="AG355" s="100"/>
      <c r="AH355" s="100"/>
      <c r="AI355" s="100"/>
      <c r="AJ355" s="100"/>
      <c r="AK355" s="100"/>
      <c r="AL355" s="100"/>
      <c r="AM355" s="100"/>
      <c r="AN355" s="100"/>
      <c r="AO355" s="100"/>
      <c r="AP355" s="100"/>
      <c r="AQ355" s="100"/>
      <c r="AR355" s="100"/>
      <c r="AS355" s="100"/>
      <c r="AT355" s="100"/>
      <c r="AU355" s="100"/>
      <c r="AV355" s="100"/>
      <c r="AW355" s="100"/>
      <c r="AX355" s="100"/>
      <c r="AY355" s="100"/>
      <c r="AZ355" s="100"/>
      <c r="BA355" s="100"/>
      <c r="BB355" s="100"/>
      <c r="BC355" s="100"/>
      <c r="BD355" s="100"/>
      <c r="BE355" s="100"/>
      <c r="BF355" s="100"/>
      <c r="BG355" s="100"/>
      <c r="BH355" s="100"/>
      <c r="BI355" s="100"/>
      <c r="BJ355" s="100"/>
      <c r="BK355" s="100"/>
      <c r="BL355" s="100"/>
      <c r="BM355" s="100"/>
      <c r="BN355" s="100"/>
      <c r="BO355" s="100"/>
      <c r="BP355" s="100"/>
      <c r="BQ355" s="100"/>
      <c r="BR355" s="100"/>
      <c r="BS355" s="100"/>
      <c r="BT355" s="100"/>
      <c r="BU355" s="100"/>
      <c r="BV355" s="100"/>
      <c r="BW355" s="100"/>
      <c r="BX355" s="100"/>
      <c r="BY355" s="100"/>
      <c r="BZ355" s="100"/>
      <c r="CA355" s="100"/>
      <c r="CB355" s="100"/>
      <c r="CC355" s="100"/>
      <c r="CD355" s="100"/>
      <c r="CE355" s="100"/>
      <c r="CF355" s="100"/>
      <c r="CG355" s="100"/>
      <c r="CH355" s="100"/>
      <c r="CI355" s="100"/>
    </row>
    <row r="356" spans="1:87" x14ac:dyDescent="0.2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  <c r="AF356" s="100"/>
      <c r="AG356" s="100"/>
      <c r="AH356" s="100"/>
      <c r="AI356" s="100"/>
      <c r="AJ356" s="100"/>
      <c r="AK356" s="100"/>
      <c r="AL356" s="100"/>
      <c r="AM356" s="100"/>
      <c r="AN356" s="100"/>
      <c r="AO356" s="100"/>
      <c r="AP356" s="100"/>
      <c r="AQ356" s="100"/>
      <c r="AR356" s="100"/>
      <c r="AS356" s="100"/>
      <c r="AT356" s="100"/>
      <c r="AU356" s="100"/>
      <c r="AV356" s="100"/>
      <c r="AW356" s="100"/>
      <c r="AX356" s="100"/>
      <c r="AY356" s="100"/>
      <c r="AZ356" s="100"/>
      <c r="BA356" s="100"/>
      <c r="BB356" s="100"/>
      <c r="BC356" s="100"/>
      <c r="BD356" s="100"/>
      <c r="BE356" s="100"/>
      <c r="BF356" s="100"/>
      <c r="BG356" s="100"/>
      <c r="BH356" s="100"/>
      <c r="BI356" s="100"/>
      <c r="BJ356" s="100"/>
      <c r="BK356" s="100"/>
      <c r="BL356" s="100"/>
      <c r="BM356" s="100"/>
      <c r="BN356" s="100"/>
      <c r="BO356" s="100"/>
      <c r="BP356" s="100"/>
      <c r="BQ356" s="100"/>
      <c r="BR356" s="100"/>
      <c r="BS356" s="100"/>
      <c r="BT356" s="100"/>
      <c r="BU356" s="100"/>
      <c r="BV356" s="100"/>
      <c r="BW356" s="100"/>
      <c r="BX356" s="100"/>
      <c r="BY356" s="100"/>
      <c r="BZ356" s="100"/>
      <c r="CA356" s="100"/>
      <c r="CB356" s="100"/>
      <c r="CC356" s="100"/>
      <c r="CD356" s="100"/>
      <c r="CE356" s="100"/>
      <c r="CF356" s="100"/>
      <c r="CG356" s="100"/>
      <c r="CH356" s="100"/>
      <c r="CI356" s="100"/>
    </row>
    <row r="357" spans="1:87" x14ac:dyDescent="0.2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  <c r="AF357" s="100"/>
      <c r="AG357" s="100"/>
      <c r="AH357" s="100"/>
      <c r="AI357" s="100"/>
      <c r="AJ357" s="100"/>
      <c r="AK357" s="100"/>
      <c r="AL357" s="100"/>
      <c r="AM357" s="100"/>
      <c r="AN357" s="100"/>
      <c r="AO357" s="100"/>
      <c r="AP357" s="100"/>
      <c r="AQ357" s="100"/>
      <c r="AR357" s="100"/>
      <c r="AS357" s="100"/>
      <c r="AT357" s="100"/>
      <c r="AU357" s="100"/>
      <c r="AV357" s="100"/>
      <c r="AW357" s="100"/>
      <c r="AX357" s="100"/>
      <c r="AY357" s="100"/>
      <c r="AZ357" s="100"/>
      <c r="BA357" s="100"/>
      <c r="BB357" s="100"/>
      <c r="BC357" s="100"/>
      <c r="BD357" s="100"/>
      <c r="BE357" s="100"/>
      <c r="BF357" s="100"/>
      <c r="BG357" s="100"/>
      <c r="BH357" s="100"/>
      <c r="BI357" s="100"/>
      <c r="BJ357" s="100"/>
      <c r="BK357" s="100"/>
      <c r="BL357" s="100"/>
      <c r="BM357" s="100"/>
      <c r="BN357" s="100"/>
      <c r="BO357" s="100"/>
      <c r="BP357" s="100"/>
      <c r="BQ357" s="100"/>
      <c r="BR357" s="100"/>
      <c r="BS357" s="100"/>
      <c r="BT357" s="100"/>
      <c r="BU357" s="100"/>
      <c r="BV357" s="100"/>
      <c r="BW357" s="100"/>
      <c r="BX357" s="100"/>
      <c r="BY357" s="100"/>
      <c r="BZ357" s="100"/>
      <c r="CA357" s="100"/>
      <c r="CB357" s="100"/>
      <c r="CC357" s="100"/>
      <c r="CD357" s="100"/>
      <c r="CE357" s="100"/>
      <c r="CF357" s="100"/>
      <c r="CG357" s="100"/>
      <c r="CH357" s="100"/>
      <c r="CI357" s="100"/>
    </row>
    <row r="358" spans="1:87" x14ac:dyDescent="0.2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  <c r="AF358" s="100"/>
      <c r="AG358" s="100"/>
      <c r="AH358" s="100"/>
      <c r="AI358" s="100"/>
      <c r="AJ358" s="100"/>
      <c r="AK358" s="100"/>
      <c r="AL358" s="100"/>
      <c r="AM358" s="100"/>
      <c r="AN358" s="100"/>
      <c r="AO358" s="100"/>
      <c r="AP358" s="100"/>
      <c r="AQ358" s="100"/>
      <c r="AR358" s="100"/>
      <c r="AS358" s="100"/>
      <c r="AT358" s="100"/>
      <c r="AU358" s="100"/>
      <c r="AV358" s="100"/>
      <c r="AW358" s="100"/>
      <c r="AX358" s="100"/>
      <c r="AY358" s="100"/>
      <c r="AZ358" s="100"/>
      <c r="BA358" s="100"/>
      <c r="BB358" s="100"/>
      <c r="BC358" s="100"/>
      <c r="BD358" s="100"/>
      <c r="BE358" s="100"/>
      <c r="BF358" s="100"/>
      <c r="BG358" s="100"/>
      <c r="BH358" s="100"/>
      <c r="BI358" s="100"/>
      <c r="BJ358" s="100"/>
      <c r="BK358" s="100"/>
      <c r="BL358" s="100"/>
      <c r="BM358" s="100"/>
      <c r="BN358" s="100"/>
      <c r="BO358" s="100"/>
      <c r="BP358" s="100"/>
      <c r="BQ358" s="100"/>
      <c r="BR358" s="100"/>
      <c r="BS358" s="100"/>
      <c r="BT358" s="100"/>
      <c r="BU358" s="100"/>
      <c r="BV358" s="100"/>
      <c r="BW358" s="100"/>
      <c r="BX358" s="100"/>
      <c r="BY358" s="100"/>
      <c r="BZ358" s="100"/>
      <c r="CA358" s="100"/>
      <c r="CB358" s="100"/>
      <c r="CC358" s="100"/>
      <c r="CD358" s="100"/>
      <c r="CE358" s="100"/>
      <c r="CF358" s="100"/>
      <c r="CG358" s="100"/>
      <c r="CH358" s="100"/>
      <c r="CI358" s="100"/>
    </row>
    <row r="359" spans="1:87" x14ac:dyDescent="0.2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  <c r="AF359" s="100"/>
      <c r="AG359" s="100"/>
      <c r="AH359" s="100"/>
      <c r="AI359" s="100"/>
      <c r="AJ359" s="100"/>
      <c r="AK359" s="100"/>
      <c r="AL359" s="100"/>
      <c r="AM359" s="100"/>
      <c r="AN359" s="100"/>
      <c r="AO359" s="100"/>
      <c r="AP359" s="100"/>
      <c r="AQ359" s="100"/>
      <c r="AR359" s="100"/>
      <c r="AS359" s="100"/>
      <c r="AT359" s="100"/>
      <c r="AU359" s="100"/>
      <c r="AV359" s="100"/>
      <c r="AW359" s="100"/>
      <c r="AX359" s="100"/>
      <c r="AY359" s="100"/>
      <c r="AZ359" s="100"/>
      <c r="BA359" s="100"/>
      <c r="BB359" s="100"/>
      <c r="BC359" s="100"/>
      <c r="BD359" s="100"/>
      <c r="BE359" s="100"/>
      <c r="BF359" s="100"/>
      <c r="BG359" s="100"/>
      <c r="BH359" s="100"/>
      <c r="BI359" s="100"/>
      <c r="BJ359" s="100"/>
      <c r="BK359" s="100"/>
      <c r="BL359" s="100"/>
      <c r="BM359" s="100"/>
      <c r="BN359" s="100"/>
      <c r="BO359" s="100"/>
      <c r="BP359" s="100"/>
      <c r="BQ359" s="100"/>
      <c r="BR359" s="100"/>
      <c r="BS359" s="100"/>
      <c r="BT359" s="100"/>
      <c r="BU359" s="100"/>
      <c r="BV359" s="100"/>
      <c r="BW359" s="100"/>
      <c r="BX359" s="100"/>
      <c r="BY359" s="100"/>
      <c r="BZ359" s="100"/>
      <c r="CA359" s="100"/>
      <c r="CB359" s="100"/>
      <c r="CC359" s="100"/>
      <c r="CD359" s="100"/>
      <c r="CE359" s="100"/>
      <c r="CF359" s="100"/>
      <c r="CG359" s="100"/>
      <c r="CH359" s="100"/>
      <c r="CI359" s="100"/>
    </row>
    <row r="360" spans="1:87" x14ac:dyDescent="0.2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  <c r="AF360" s="100"/>
      <c r="AG360" s="100"/>
      <c r="AH360" s="100"/>
      <c r="AI360" s="100"/>
      <c r="AJ360" s="100"/>
      <c r="AK360" s="100"/>
      <c r="AL360" s="100"/>
      <c r="AM360" s="100"/>
      <c r="AN360" s="100"/>
      <c r="AO360" s="100"/>
      <c r="AP360" s="100"/>
      <c r="AQ360" s="100"/>
      <c r="AR360" s="100"/>
      <c r="AS360" s="100"/>
      <c r="AT360" s="100"/>
      <c r="AU360" s="100"/>
      <c r="AV360" s="100"/>
      <c r="AW360" s="100"/>
      <c r="AX360" s="100"/>
      <c r="AY360" s="100"/>
      <c r="AZ360" s="100"/>
      <c r="BA360" s="100"/>
      <c r="BB360" s="100"/>
      <c r="BC360" s="100"/>
      <c r="BD360" s="100"/>
      <c r="BE360" s="100"/>
      <c r="BF360" s="100"/>
      <c r="BG360" s="100"/>
      <c r="BH360" s="100"/>
      <c r="BI360" s="100"/>
      <c r="BJ360" s="100"/>
      <c r="BK360" s="100"/>
      <c r="BL360" s="100"/>
      <c r="BM360" s="100"/>
      <c r="BN360" s="100"/>
      <c r="BO360" s="100"/>
      <c r="BP360" s="100"/>
      <c r="BQ360" s="100"/>
      <c r="BR360" s="100"/>
      <c r="BS360" s="100"/>
      <c r="BT360" s="100"/>
      <c r="BU360" s="100"/>
      <c r="BV360" s="100"/>
      <c r="BW360" s="100"/>
      <c r="BX360" s="100"/>
      <c r="BY360" s="100"/>
      <c r="BZ360" s="100"/>
      <c r="CA360" s="100"/>
      <c r="CB360" s="100"/>
      <c r="CC360" s="100"/>
      <c r="CD360" s="100"/>
      <c r="CE360" s="100"/>
      <c r="CF360" s="100"/>
      <c r="CG360" s="100"/>
      <c r="CH360" s="100"/>
      <c r="CI360" s="100"/>
    </row>
    <row r="361" spans="1:87" x14ac:dyDescent="0.2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  <c r="AF361" s="100"/>
      <c r="AG361" s="100"/>
      <c r="AH361" s="100"/>
      <c r="AI361" s="100"/>
      <c r="AJ361" s="100"/>
      <c r="AK361" s="100"/>
      <c r="AL361" s="100"/>
      <c r="AM361" s="100"/>
      <c r="AN361" s="100"/>
      <c r="AO361" s="100"/>
      <c r="AP361" s="100"/>
      <c r="AQ361" s="100"/>
      <c r="AR361" s="100"/>
      <c r="AS361" s="100"/>
      <c r="AT361" s="100"/>
      <c r="AU361" s="100"/>
      <c r="AV361" s="100"/>
      <c r="AW361" s="100"/>
      <c r="AX361" s="100"/>
      <c r="AY361" s="100"/>
      <c r="AZ361" s="100"/>
      <c r="BA361" s="100"/>
      <c r="BB361" s="100"/>
      <c r="BC361" s="100"/>
      <c r="BD361" s="100"/>
      <c r="BE361" s="100"/>
      <c r="BF361" s="100"/>
      <c r="BG361" s="100"/>
      <c r="BH361" s="100"/>
      <c r="BI361" s="100"/>
      <c r="BJ361" s="100"/>
      <c r="BK361" s="100"/>
      <c r="BL361" s="100"/>
      <c r="BM361" s="100"/>
      <c r="BN361" s="100"/>
      <c r="BO361" s="100"/>
      <c r="BP361" s="100"/>
      <c r="BQ361" s="100"/>
      <c r="BR361" s="100"/>
      <c r="BS361" s="100"/>
      <c r="BT361" s="100"/>
      <c r="BU361" s="100"/>
      <c r="BV361" s="100"/>
      <c r="BW361" s="100"/>
      <c r="BX361" s="100"/>
      <c r="BY361" s="100"/>
      <c r="BZ361" s="100"/>
      <c r="CA361" s="100"/>
      <c r="CB361" s="100"/>
      <c r="CC361" s="100"/>
      <c r="CD361" s="100"/>
      <c r="CE361" s="100"/>
      <c r="CF361" s="100"/>
      <c r="CG361" s="100"/>
      <c r="CH361" s="100"/>
      <c r="CI361" s="100"/>
    </row>
    <row r="362" spans="1:87" x14ac:dyDescent="0.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  <c r="AF362" s="100"/>
      <c r="AG362" s="100"/>
      <c r="AH362" s="100"/>
      <c r="AI362" s="100"/>
      <c r="AJ362" s="100"/>
      <c r="AK362" s="100"/>
      <c r="AL362" s="100"/>
      <c r="AM362" s="100"/>
      <c r="AN362" s="100"/>
      <c r="AO362" s="100"/>
      <c r="AP362" s="100"/>
      <c r="AQ362" s="100"/>
      <c r="AR362" s="100"/>
      <c r="AS362" s="100"/>
      <c r="AT362" s="100"/>
      <c r="AU362" s="100"/>
      <c r="AV362" s="100"/>
      <c r="AW362" s="100"/>
      <c r="AX362" s="100"/>
      <c r="AY362" s="100"/>
      <c r="AZ362" s="100"/>
      <c r="BA362" s="100"/>
      <c r="BB362" s="100"/>
      <c r="BC362" s="100"/>
      <c r="BD362" s="100"/>
      <c r="BE362" s="100"/>
      <c r="BF362" s="100"/>
      <c r="BG362" s="100"/>
      <c r="BH362" s="100"/>
      <c r="BI362" s="100"/>
      <c r="BJ362" s="100"/>
      <c r="BK362" s="100"/>
      <c r="BL362" s="100"/>
      <c r="BM362" s="100"/>
      <c r="BN362" s="100"/>
      <c r="BO362" s="100"/>
      <c r="BP362" s="100"/>
      <c r="BQ362" s="100"/>
      <c r="BR362" s="100"/>
      <c r="BS362" s="100"/>
      <c r="BT362" s="100"/>
      <c r="BU362" s="100"/>
      <c r="BV362" s="100"/>
      <c r="BW362" s="100"/>
      <c r="BX362" s="100"/>
      <c r="BY362" s="100"/>
      <c r="BZ362" s="100"/>
      <c r="CA362" s="100"/>
      <c r="CB362" s="100"/>
      <c r="CC362" s="100"/>
      <c r="CD362" s="100"/>
      <c r="CE362" s="100"/>
      <c r="CF362" s="100"/>
      <c r="CG362" s="100"/>
      <c r="CH362" s="100"/>
      <c r="CI362" s="100"/>
    </row>
    <row r="363" spans="1:87" x14ac:dyDescent="0.2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  <c r="AF363" s="100"/>
      <c r="AG363" s="100"/>
      <c r="AH363" s="100"/>
      <c r="AI363" s="100"/>
      <c r="AJ363" s="100"/>
      <c r="AK363" s="100"/>
      <c r="AL363" s="100"/>
      <c r="AM363" s="100"/>
      <c r="AN363" s="100"/>
      <c r="AO363" s="100"/>
      <c r="AP363" s="100"/>
      <c r="AQ363" s="100"/>
      <c r="AR363" s="100"/>
      <c r="AS363" s="100"/>
      <c r="AT363" s="100"/>
      <c r="AU363" s="100"/>
      <c r="AV363" s="100"/>
      <c r="AW363" s="100"/>
      <c r="AX363" s="100"/>
      <c r="AY363" s="100"/>
      <c r="AZ363" s="100"/>
      <c r="BA363" s="100"/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0"/>
      <c r="BR363" s="100"/>
      <c r="BS363" s="100"/>
      <c r="BT363" s="100"/>
      <c r="BU363" s="100"/>
      <c r="BV363" s="100"/>
      <c r="BW363" s="100"/>
      <c r="BX363" s="100"/>
      <c r="BY363" s="100"/>
      <c r="BZ363" s="100"/>
      <c r="CA363" s="100"/>
      <c r="CB363" s="100"/>
      <c r="CC363" s="100"/>
      <c r="CD363" s="100"/>
      <c r="CE363" s="100"/>
      <c r="CF363" s="100"/>
      <c r="CG363" s="100"/>
      <c r="CH363" s="100"/>
      <c r="CI363" s="100"/>
    </row>
    <row r="364" spans="1:87" x14ac:dyDescent="0.2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  <c r="AF364" s="100"/>
      <c r="AG364" s="100"/>
      <c r="AH364" s="100"/>
      <c r="AI364" s="100"/>
      <c r="AJ364" s="100"/>
      <c r="AK364" s="100"/>
      <c r="AL364" s="100"/>
      <c r="AM364" s="100"/>
      <c r="AN364" s="100"/>
      <c r="AO364" s="100"/>
      <c r="AP364" s="100"/>
      <c r="AQ364" s="100"/>
      <c r="AR364" s="100"/>
      <c r="AS364" s="100"/>
      <c r="AT364" s="100"/>
      <c r="AU364" s="100"/>
      <c r="AV364" s="100"/>
      <c r="AW364" s="100"/>
      <c r="AX364" s="100"/>
      <c r="AY364" s="100"/>
      <c r="AZ364" s="100"/>
      <c r="BA364" s="100"/>
      <c r="BB364" s="100"/>
      <c r="BC364" s="100"/>
      <c r="BD364" s="100"/>
      <c r="BE364" s="100"/>
      <c r="BF364" s="100"/>
      <c r="BG364" s="100"/>
      <c r="BH364" s="100"/>
      <c r="BI364" s="100"/>
      <c r="BJ364" s="100"/>
      <c r="BK364" s="100"/>
      <c r="BL364" s="100"/>
      <c r="BM364" s="100"/>
      <c r="BN364" s="100"/>
      <c r="BO364" s="100"/>
      <c r="BP364" s="100"/>
      <c r="BQ364" s="100"/>
      <c r="BR364" s="100"/>
      <c r="BS364" s="100"/>
      <c r="BT364" s="100"/>
      <c r="BU364" s="100"/>
      <c r="BV364" s="100"/>
      <c r="BW364" s="100"/>
      <c r="BX364" s="100"/>
      <c r="BY364" s="100"/>
      <c r="BZ364" s="100"/>
      <c r="CA364" s="100"/>
      <c r="CB364" s="100"/>
      <c r="CC364" s="100"/>
      <c r="CD364" s="100"/>
      <c r="CE364" s="100"/>
      <c r="CF364" s="100"/>
      <c r="CG364" s="100"/>
      <c r="CH364" s="100"/>
      <c r="CI364" s="100"/>
    </row>
    <row r="365" spans="1:87" x14ac:dyDescent="0.2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  <c r="AF365" s="100"/>
      <c r="AG365" s="100"/>
      <c r="AH365" s="100"/>
      <c r="AI365" s="100"/>
      <c r="AJ365" s="100"/>
      <c r="AK365" s="100"/>
      <c r="AL365" s="100"/>
      <c r="AM365" s="100"/>
      <c r="AN365" s="100"/>
      <c r="AO365" s="100"/>
      <c r="AP365" s="100"/>
      <c r="AQ365" s="100"/>
      <c r="AR365" s="100"/>
      <c r="AS365" s="100"/>
      <c r="AT365" s="100"/>
      <c r="AU365" s="100"/>
      <c r="AV365" s="100"/>
      <c r="AW365" s="100"/>
      <c r="AX365" s="100"/>
      <c r="AY365" s="100"/>
      <c r="AZ365" s="100"/>
      <c r="BA365" s="100"/>
      <c r="BB365" s="100"/>
      <c r="BC365" s="100"/>
      <c r="BD365" s="100"/>
      <c r="BE365" s="100"/>
      <c r="BF365" s="100"/>
      <c r="BG365" s="100"/>
      <c r="BH365" s="100"/>
      <c r="BI365" s="100"/>
      <c r="BJ365" s="100"/>
      <c r="BK365" s="100"/>
      <c r="BL365" s="100"/>
      <c r="BM365" s="100"/>
      <c r="BN365" s="100"/>
      <c r="BO365" s="100"/>
      <c r="BP365" s="100"/>
      <c r="BQ365" s="100"/>
      <c r="BR365" s="100"/>
      <c r="BS365" s="100"/>
      <c r="BT365" s="100"/>
      <c r="BU365" s="100"/>
      <c r="BV365" s="100"/>
      <c r="BW365" s="100"/>
      <c r="BX365" s="100"/>
      <c r="BY365" s="100"/>
      <c r="BZ365" s="100"/>
      <c r="CA365" s="100"/>
      <c r="CB365" s="100"/>
      <c r="CC365" s="100"/>
      <c r="CD365" s="100"/>
      <c r="CE365" s="100"/>
      <c r="CF365" s="100"/>
      <c r="CG365" s="100"/>
      <c r="CH365" s="100"/>
      <c r="CI365" s="100"/>
    </row>
    <row r="366" spans="1:87" x14ac:dyDescent="0.2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  <c r="AF366" s="100"/>
      <c r="AG366" s="100"/>
      <c r="AH366" s="100"/>
      <c r="AI366" s="100"/>
      <c r="AJ366" s="100"/>
      <c r="AK366" s="100"/>
      <c r="AL366" s="100"/>
      <c r="AM366" s="100"/>
      <c r="AN366" s="100"/>
      <c r="AO366" s="100"/>
      <c r="AP366" s="100"/>
      <c r="AQ366" s="100"/>
      <c r="AR366" s="100"/>
      <c r="AS366" s="100"/>
      <c r="AT366" s="100"/>
      <c r="AU366" s="100"/>
      <c r="AV366" s="100"/>
      <c r="AW366" s="100"/>
      <c r="AX366" s="100"/>
      <c r="AY366" s="100"/>
      <c r="AZ366" s="100"/>
      <c r="BA366" s="100"/>
      <c r="BB366" s="100"/>
      <c r="BC366" s="100"/>
      <c r="BD366" s="100"/>
      <c r="BE366" s="100"/>
      <c r="BF366" s="100"/>
      <c r="BG366" s="100"/>
      <c r="BH366" s="100"/>
      <c r="BI366" s="100"/>
      <c r="BJ366" s="100"/>
      <c r="BK366" s="100"/>
      <c r="BL366" s="100"/>
      <c r="BM366" s="100"/>
      <c r="BN366" s="100"/>
      <c r="BO366" s="100"/>
      <c r="BP366" s="100"/>
      <c r="BQ366" s="100"/>
      <c r="BR366" s="100"/>
      <c r="BS366" s="100"/>
      <c r="BT366" s="100"/>
      <c r="BU366" s="100"/>
      <c r="BV366" s="100"/>
      <c r="BW366" s="100"/>
      <c r="BX366" s="100"/>
      <c r="BY366" s="100"/>
      <c r="BZ366" s="100"/>
      <c r="CA366" s="100"/>
      <c r="CB366" s="100"/>
      <c r="CC366" s="100"/>
      <c r="CD366" s="100"/>
      <c r="CE366" s="100"/>
      <c r="CF366" s="100"/>
      <c r="CG366" s="100"/>
      <c r="CH366" s="100"/>
      <c r="CI366" s="100"/>
    </row>
    <row r="367" spans="1:87" x14ac:dyDescent="0.2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  <c r="AF367" s="100"/>
      <c r="AG367" s="100"/>
      <c r="AH367" s="100"/>
      <c r="AI367" s="100"/>
      <c r="AJ367" s="100"/>
      <c r="AK367" s="100"/>
      <c r="AL367" s="100"/>
      <c r="AM367" s="100"/>
      <c r="AN367" s="100"/>
      <c r="AO367" s="100"/>
      <c r="AP367" s="100"/>
      <c r="AQ367" s="100"/>
      <c r="AR367" s="100"/>
      <c r="AS367" s="100"/>
      <c r="AT367" s="100"/>
      <c r="AU367" s="100"/>
      <c r="AV367" s="100"/>
      <c r="AW367" s="100"/>
      <c r="AX367" s="100"/>
      <c r="AY367" s="100"/>
      <c r="AZ367" s="100"/>
      <c r="BA367" s="100"/>
      <c r="BB367" s="100"/>
      <c r="BC367" s="100"/>
      <c r="BD367" s="100"/>
      <c r="BE367" s="100"/>
      <c r="BF367" s="100"/>
      <c r="BG367" s="100"/>
      <c r="BH367" s="100"/>
      <c r="BI367" s="100"/>
      <c r="BJ367" s="100"/>
      <c r="BK367" s="100"/>
      <c r="BL367" s="100"/>
      <c r="BM367" s="100"/>
      <c r="BN367" s="100"/>
      <c r="BO367" s="100"/>
      <c r="BP367" s="100"/>
      <c r="BQ367" s="100"/>
      <c r="BR367" s="100"/>
      <c r="BS367" s="100"/>
      <c r="BT367" s="100"/>
      <c r="BU367" s="100"/>
      <c r="BV367" s="100"/>
      <c r="BW367" s="100"/>
      <c r="BX367" s="100"/>
      <c r="BY367" s="100"/>
      <c r="BZ367" s="100"/>
      <c r="CA367" s="100"/>
      <c r="CB367" s="100"/>
      <c r="CC367" s="100"/>
      <c r="CD367" s="100"/>
      <c r="CE367" s="100"/>
      <c r="CF367" s="100"/>
      <c r="CG367" s="100"/>
      <c r="CH367" s="100"/>
      <c r="CI367" s="100"/>
    </row>
    <row r="368" spans="1:87" x14ac:dyDescent="0.2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  <c r="AF368" s="100"/>
      <c r="AG368" s="100"/>
      <c r="AH368" s="100"/>
      <c r="AI368" s="100"/>
      <c r="AJ368" s="100"/>
      <c r="AK368" s="100"/>
      <c r="AL368" s="100"/>
      <c r="AM368" s="100"/>
      <c r="AN368" s="100"/>
      <c r="AO368" s="100"/>
      <c r="AP368" s="100"/>
      <c r="AQ368" s="100"/>
      <c r="AR368" s="100"/>
      <c r="AS368" s="100"/>
      <c r="AT368" s="100"/>
      <c r="AU368" s="100"/>
      <c r="AV368" s="100"/>
      <c r="AW368" s="100"/>
      <c r="AX368" s="100"/>
      <c r="AY368" s="100"/>
      <c r="AZ368" s="100"/>
      <c r="BA368" s="100"/>
      <c r="BB368" s="100"/>
      <c r="BC368" s="100"/>
      <c r="BD368" s="100"/>
      <c r="BE368" s="100"/>
      <c r="BF368" s="100"/>
      <c r="BG368" s="100"/>
      <c r="BH368" s="100"/>
      <c r="BI368" s="100"/>
      <c r="BJ368" s="100"/>
      <c r="BK368" s="100"/>
      <c r="BL368" s="100"/>
      <c r="BM368" s="100"/>
      <c r="BN368" s="100"/>
      <c r="BO368" s="100"/>
      <c r="BP368" s="100"/>
      <c r="BQ368" s="100"/>
      <c r="BR368" s="100"/>
      <c r="BS368" s="100"/>
      <c r="BT368" s="100"/>
      <c r="BU368" s="100"/>
      <c r="BV368" s="100"/>
      <c r="BW368" s="100"/>
      <c r="BX368" s="100"/>
      <c r="BY368" s="100"/>
      <c r="BZ368" s="100"/>
      <c r="CA368" s="100"/>
      <c r="CB368" s="100"/>
      <c r="CC368" s="100"/>
      <c r="CD368" s="100"/>
      <c r="CE368" s="100"/>
      <c r="CF368" s="100"/>
      <c r="CG368" s="100"/>
      <c r="CH368" s="100"/>
      <c r="CI368" s="100"/>
    </row>
    <row r="369" spans="1:87" x14ac:dyDescent="0.2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  <c r="AF369" s="100"/>
      <c r="AG369" s="100"/>
      <c r="AH369" s="100"/>
      <c r="AI369" s="100"/>
      <c r="AJ369" s="100"/>
      <c r="AK369" s="100"/>
      <c r="AL369" s="100"/>
      <c r="AM369" s="100"/>
      <c r="AN369" s="100"/>
      <c r="AO369" s="100"/>
      <c r="AP369" s="100"/>
      <c r="AQ369" s="100"/>
      <c r="AR369" s="100"/>
      <c r="AS369" s="100"/>
      <c r="AT369" s="100"/>
      <c r="AU369" s="100"/>
      <c r="AV369" s="100"/>
      <c r="AW369" s="100"/>
      <c r="AX369" s="100"/>
      <c r="AY369" s="100"/>
      <c r="AZ369" s="100"/>
      <c r="BA369" s="100"/>
      <c r="BB369" s="100"/>
      <c r="BC369" s="100"/>
      <c r="BD369" s="100"/>
      <c r="BE369" s="100"/>
      <c r="BF369" s="100"/>
      <c r="BG369" s="100"/>
      <c r="BH369" s="100"/>
      <c r="BI369" s="100"/>
      <c r="BJ369" s="100"/>
      <c r="BK369" s="100"/>
      <c r="BL369" s="100"/>
      <c r="BM369" s="100"/>
      <c r="BN369" s="100"/>
      <c r="BO369" s="100"/>
      <c r="BP369" s="100"/>
      <c r="BQ369" s="100"/>
      <c r="BR369" s="100"/>
      <c r="BS369" s="100"/>
      <c r="BT369" s="100"/>
      <c r="BU369" s="100"/>
      <c r="BV369" s="100"/>
      <c r="BW369" s="100"/>
      <c r="BX369" s="100"/>
      <c r="BY369" s="100"/>
      <c r="BZ369" s="100"/>
      <c r="CA369" s="100"/>
      <c r="CB369" s="100"/>
      <c r="CC369" s="100"/>
      <c r="CD369" s="100"/>
      <c r="CE369" s="100"/>
      <c r="CF369" s="100"/>
      <c r="CG369" s="100"/>
      <c r="CH369" s="100"/>
      <c r="CI369" s="100"/>
    </row>
    <row r="370" spans="1:87" x14ac:dyDescent="0.2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  <c r="AF370" s="100"/>
      <c r="AG370" s="100"/>
      <c r="AH370" s="100"/>
      <c r="AI370" s="100"/>
      <c r="AJ370" s="100"/>
      <c r="AK370" s="100"/>
      <c r="AL370" s="100"/>
      <c r="AM370" s="100"/>
      <c r="AN370" s="100"/>
      <c r="AO370" s="100"/>
      <c r="AP370" s="100"/>
      <c r="AQ370" s="100"/>
      <c r="AR370" s="100"/>
      <c r="AS370" s="100"/>
      <c r="AT370" s="100"/>
      <c r="AU370" s="100"/>
      <c r="AV370" s="100"/>
      <c r="AW370" s="100"/>
      <c r="AX370" s="100"/>
      <c r="AY370" s="100"/>
      <c r="AZ370" s="100"/>
      <c r="BA370" s="100"/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100"/>
      <c r="BR370" s="100"/>
      <c r="BS370" s="100"/>
      <c r="BT370" s="100"/>
      <c r="BU370" s="100"/>
      <c r="BV370" s="100"/>
      <c r="BW370" s="100"/>
      <c r="BX370" s="100"/>
      <c r="BY370" s="100"/>
      <c r="BZ370" s="100"/>
      <c r="CA370" s="100"/>
      <c r="CB370" s="100"/>
      <c r="CC370" s="100"/>
      <c r="CD370" s="100"/>
      <c r="CE370" s="100"/>
      <c r="CF370" s="100"/>
      <c r="CG370" s="100"/>
      <c r="CH370" s="100"/>
      <c r="CI370" s="100"/>
    </row>
    <row r="371" spans="1:87" x14ac:dyDescent="0.2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  <c r="AF371" s="100"/>
      <c r="AG371" s="100"/>
      <c r="AH371" s="100"/>
      <c r="AI371" s="100"/>
      <c r="AJ371" s="100"/>
      <c r="AK371" s="100"/>
      <c r="AL371" s="100"/>
      <c r="AM371" s="100"/>
      <c r="AN371" s="100"/>
      <c r="AO371" s="100"/>
      <c r="AP371" s="100"/>
      <c r="AQ371" s="100"/>
      <c r="AR371" s="100"/>
      <c r="AS371" s="100"/>
      <c r="AT371" s="100"/>
      <c r="AU371" s="100"/>
      <c r="AV371" s="100"/>
      <c r="AW371" s="100"/>
      <c r="AX371" s="100"/>
      <c r="AY371" s="100"/>
      <c r="AZ371" s="100"/>
      <c r="BA371" s="100"/>
      <c r="BB371" s="100"/>
      <c r="BC371" s="100"/>
      <c r="BD371" s="100"/>
      <c r="BE371" s="100"/>
      <c r="BF371" s="100"/>
      <c r="BG371" s="100"/>
      <c r="BH371" s="100"/>
      <c r="BI371" s="100"/>
      <c r="BJ371" s="100"/>
      <c r="BK371" s="100"/>
      <c r="BL371" s="100"/>
      <c r="BM371" s="100"/>
      <c r="BN371" s="100"/>
      <c r="BO371" s="100"/>
      <c r="BP371" s="100"/>
      <c r="BQ371" s="100"/>
      <c r="BR371" s="100"/>
      <c r="BS371" s="100"/>
      <c r="BT371" s="100"/>
      <c r="BU371" s="100"/>
      <c r="BV371" s="100"/>
      <c r="BW371" s="100"/>
      <c r="BX371" s="100"/>
      <c r="BY371" s="100"/>
      <c r="BZ371" s="100"/>
      <c r="CA371" s="100"/>
      <c r="CB371" s="100"/>
      <c r="CC371" s="100"/>
      <c r="CD371" s="100"/>
      <c r="CE371" s="100"/>
      <c r="CF371" s="100"/>
      <c r="CG371" s="100"/>
      <c r="CH371" s="100"/>
      <c r="CI371" s="100"/>
    </row>
    <row r="372" spans="1:87" x14ac:dyDescent="0.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  <c r="AF372" s="100"/>
      <c r="AG372" s="100"/>
      <c r="AH372" s="100"/>
      <c r="AI372" s="100"/>
      <c r="AJ372" s="100"/>
      <c r="AK372" s="100"/>
      <c r="AL372" s="100"/>
      <c r="AM372" s="100"/>
      <c r="AN372" s="100"/>
      <c r="AO372" s="100"/>
      <c r="AP372" s="100"/>
      <c r="AQ372" s="100"/>
      <c r="AR372" s="100"/>
      <c r="AS372" s="100"/>
      <c r="AT372" s="100"/>
      <c r="AU372" s="100"/>
      <c r="AV372" s="100"/>
      <c r="AW372" s="100"/>
      <c r="AX372" s="100"/>
      <c r="AY372" s="100"/>
      <c r="AZ372" s="100"/>
      <c r="BA372" s="100"/>
      <c r="BB372" s="100"/>
      <c r="BC372" s="100"/>
      <c r="BD372" s="100"/>
      <c r="BE372" s="100"/>
      <c r="BF372" s="100"/>
      <c r="BG372" s="100"/>
      <c r="BH372" s="100"/>
      <c r="BI372" s="100"/>
      <c r="BJ372" s="100"/>
      <c r="BK372" s="100"/>
      <c r="BL372" s="100"/>
      <c r="BM372" s="100"/>
      <c r="BN372" s="100"/>
      <c r="BO372" s="100"/>
      <c r="BP372" s="100"/>
      <c r="BQ372" s="100"/>
      <c r="BR372" s="100"/>
      <c r="BS372" s="100"/>
      <c r="BT372" s="100"/>
      <c r="BU372" s="100"/>
      <c r="BV372" s="100"/>
      <c r="BW372" s="100"/>
      <c r="BX372" s="100"/>
      <c r="BY372" s="100"/>
      <c r="BZ372" s="100"/>
      <c r="CA372" s="100"/>
      <c r="CB372" s="100"/>
      <c r="CC372" s="100"/>
      <c r="CD372" s="100"/>
      <c r="CE372" s="100"/>
      <c r="CF372" s="100"/>
      <c r="CG372" s="100"/>
      <c r="CH372" s="100"/>
      <c r="CI372" s="100"/>
    </row>
    <row r="373" spans="1:87" x14ac:dyDescent="0.2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  <c r="AF373" s="100"/>
      <c r="AG373" s="100"/>
      <c r="AH373" s="100"/>
      <c r="AI373" s="100"/>
      <c r="AJ373" s="100"/>
      <c r="AK373" s="100"/>
      <c r="AL373" s="100"/>
      <c r="AM373" s="100"/>
      <c r="AN373" s="100"/>
      <c r="AO373" s="100"/>
      <c r="AP373" s="100"/>
      <c r="AQ373" s="100"/>
      <c r="AR373" s="100"/>
      <c r="AS373" s="100"/>
      <c r="AT373" s="100"/>
      <c r="AU373" s="100"/>
      <c r="AV373" s="100"/>
      <c r="AW373" s="100"/>
      <c r="AX373" s="100"/>
      <c r="AY373" s="100"/>
      <c r="AZ373" s="100"/>
      <c r="BA373" s="100"/>
      <c r="BB373" s="100"/>
      <c r="BC373" s="100"/>
      <c r="BD373" s="100"/>
      <c r="BE373" s="100"/>
      <c r="BF373" s="100"/>
      <c r="BG373" s="100"/>
      <c r="BH373" s="100"/>
      <c r="BI373" s="100"/>
      <c r="BJ373" s="100"/>
      <c r="BK373" s="100"/>
      <c r="BL373" s="100"/>
      <c r="BM373" s="100"/>
      <c r="BN373" s="100"/>
      <c r="BO373" s="100"/>
      <c r="BP373" s="100"/>
      <c r="BQ373" s="100"/>
      <c r="BR373" s="100"/>
      <c r="BS373" s="100"/>
      <c r="BT373" s="100"/>
      <c r="BU373" s="100"/>
      <c r="BV373" s="100"/>
      <c r="BW373" s="100"/>
      <c r="BX373" s="100"/>
      <c r="BY373" s="100"/>
      <c r="BZ373" s="100"/>
      <c r="CA373" s="100"/>
      <c r="CB373" s="100"/>
      <c r="CC373" s="100"/>
      <c r="CD373" s="100"/>
      <c r="CE373" s="100"/>
      <c r="CF373" s="100"/>
      <c r="CG373" s="100"/>
      <c r="CH373" s="100"/>
      <c r="CI373" s="100"/>
    </row>
    <row r="374" spans="1:87" x14ac:dyDescent="0.2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  <c r="AF374" s="100"/>
      <c r="AG374" s="100"/>
      <c r="AH374" s="100"/>
      <c r="AI374" s="100"/>
      <c r="AJ374" s="100"/>
      <c r="AK374" s="100"/>
      <c r="AL374" s="100"/>
      <c r="AM374" s="100"/>
      <c r="AN374" s="100"/>
      <c r="AO374" s="100"/>
      <c r="AP374" s="100"/>
      <c r="AQ374" s="100"/>
      <c r="AR374" s="100"/>
      <c r="AS374" s="100"/>
      <c r="AT374" s="100"/>
      <c r="AU374" s="100"/>
      <c r="AV374" s="100"/>
      <c r="AW374" s="100"/>
      <c r="AX374" s="100"/>
      <c r="AY374" s="100"/>
      <c r="AZ374" s="100"/>
      <c r="BA374" s="100"/>
      <c r="BB374" s="100"/>
      <c r="BC374" s="100"/>
      <c r="BD374" s="100"/>
      <c r="BE374" s="100"/>
      <c r="BF374" s="100"/>
      <c r="BG374" s="100"/>
      <c r="BH374" s="100"/>
      <c r="BI374" s="100"/>
      <c r="BJ374" s="100"/>
      <c r="BK374" s="100"/>
      <c r="BL374" s="100"/>
      <c r="BM374" s="100"/>
      <c r="BN374" s="100"/>
      <c r="BO374" s="100"/>
      <c r="BP374" s="100"/>
      <c r="BQ374" s="100"/>
      <c r="BR374" s="100"/>
      <c r="BS374" s="100"/>
      <c r="BT374" s="100"/>
      <c r="BU374" s="100"/>
      <c r="BV374" s="100"/>
      <c r="BW374" s="100"/>
      <c r="BX374" s="100"/>
      <c r="BY374" s="100"/>
      <c r="BZ374" s="100"/>
      <c r="CA374" s="100"/>
      <c r="CB374" s="100"/>
      <c r="CC374" s="100"/>
      <c r="CD374" s="100"/>
      <c r="CE374" s="100"/>
      <c r="CF374" s="100"/>
      <c r="CG374" s="100"/>
      <c r="CH374" s="100"/>
      <c r="CI374" s="100"/>
    </row>
    <row r="375" spans="1:87" x14ac:dyDescent="0.2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  <c r="AF375" s="100"/>
      <c r="AG375" s="100"/>
      <c r="AH375" s="100"/>
      <c r="AI375" s="100"/>
      <c r="AJ375" s="100"/>
      <c r="AK375" s="100"/>
      <c r="AL375" s="100"/>
      <c r="AM375" s="100"/>
      <c r="AN375" s="100"/>
      <c r="AO375" s="100"/>
      <c r="AP375" s="100"/>
      <c r="AQ375" s="100"/>
      <c r="AR375" s="100"/>
      <c r="AS375" s="100"/>
      <c r="AT375" s="100"/>
      <c r="AU375" s="100"/>
      <c r="AV375" s="100"/>
      <c r="AW375" s="100"/>
      <c r="AX375" s="100"/>
      <c r="AY375" s="100"/>
      <c r="AZ375" s="100"/>
      <c r="BA375" s="100"/>
      <c r="BB375" s="100"/>
      <c r="BC375" s="100"/>
      <c r="BD375" s="100"/>
      <c r="BE375" s="100"/>
      <c r="BF375" s="100"/>
      <c r="BG375" s="100"/>
      <c r="BH375" s="100"/>
      <c r="BI375" s="100"/>
      <c r="BJ375" s="100"/>
      <c r="BK375" s="100"/>
      <c r="BL375" s="100"/>
      <c r="BM375" s="100"/>
      <c r="BN375" s="100"/>
      <c r="BO375" s="100"/>
      <c r="BP375" s="100"/>
      <c r="BQ375" s="100"/>
      <c r="BR375" s="100"/>
      <c r="BS375" s="100"/>
      <c r="BT375" s="100"/>
      <c r="BU375" s="100"/>
      <c r="BV375" s="100"/>
      <c r="BW375" s="100"/>
      <c r="BX375" s="100"/>
      <c r="BY375" s="100"/>
      <c r="BZ375" s="100"/>
      <c r="CA375" s="100"/>
      <c r="CB375" s="100"/>
      <c r="CC375" s="100"/>
      <c r="CD375" s="100"/>
      <c r="CE375" s="100"/>
      <c r="CF375" s="100"/>
      <c r="CG375" s="100"/>
      <c r="CH375" s="100"/>
      <c r="CI375" s="100"/>
    </row>
    <row r="376" spans="1:87" x14ac:dyDescent="0.2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  <c r="AF376" s="100"/>
      <c r="AG376" s="100"/>
      <c r="AH376" s="100"/>
      <c r="AI376" s="100"/>
      <c r="AJ376" s="100"/>
      <c r="AK376" s="100"/>
      <c r="AL376" s="100"/>
      <c r="AM376" s="100"/>
      <c r="AN376" s="100"/>
      <c r="AO376" s="100"/>
      <c r="AP376" s="100"/>
      <c r="AQ376" s="100"/>
      <c r="AR376" s="100"/>
      <c r="AS376" s="100"/>
      <c r="AT376" s="100"/>
      <c r="AU376" s="100"/>
      <c r="AV376" s="100"/>
      <c r="AW376" s="100"/>
      <c r="AX376" s="100"/>
      <c r="AY376" s="100"/>
      <c r="AZ376" s="100"/>
      <c r="BA376" s="100"/>
      <c r="BB376" s="100"/>
      <c r="BC376" s="100"/>
      <c r="BD376" s="100"/>
      <c r="BE376" s="100"/>
      <c r="BF376" s="100"/>
      <c r="BG376" s="100"/>
      <c r="BH376" s="100"/>
      <c r="BI376" s="100"/>
      <c r="BJ376" s="100"/>
      <c r="BK376" s="100"/>
      <c r="BL376" s="100"/>
      <c r="BM376" s="100"/>
      <c r="BN376" s="100"/>
      <c r="BO376" s="100"/>
      <c r="BP376" s="100"/>
      <c r="BQ376" s="100"/>
      <c r="BR376" s="100"/>
      <c r="BS376" s="100"/>
      <c r="BT376" s="100"/>
      <c r="BU376" s="100"/>
      <c r="BV376" s="100"/>
      <c r="BW376" s="100"/>
      <c r="BX376" s="100"/>
      <c r="BY376" s="100"/>
      <c r="BZ376" s="100"/>
      <c r="CA376" s="100"/>
      <c r="CB376" s="100"/>
      <c r="CC376" s="100"/>
      <c r="CD376" s="100"/>
      <c r="CE376" s="100"/>
      <c r="CF376" s="100"/>
      <c r="CG376" s="100"/>
      <c r="CH376" s="100"/>
      <c r="CI376" s="100"/>
    </row>
    <row r="377" spans="1:87" x14ac:dyDescent="0.2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  <c r="AF377" s="100"/>
      <c r="AG377" s="100"/>
      <c r="AH377" s="100"/>
      <c r="AI377" s="100"/>
      <c r="AJ377" s="100"/>
      <c r="AK377" s="100"/>
      <c r="AL377" s="100"/>
      <c r="AM377" s="100"/>
      <c r="AN377" s="100"/>
      <c r="AO377" s="100"/>
      <c r="AP377" s="100"/>
      <c r="AQ377" s="100"/>
      <c r="AR377" s="100"/>
      <c r="AS377" s="100"/>
      <c r="AT377" s="100"/>
      <c r="AU377" s="100"/>
      <c r="AV377" s="100"/>
      <c r="AW377" s="100"/>
      <c r="AX377" s="100"/>
      <c r="AY377" s="100"/>
      <c r="AZ377" s="100"/>
      <c r="BA377" s="100"/>
      <c r="BB377" s="100"/>
      <c r="BC377" s="100"/>
      <c r="BD377" s="100"/>
      <c r="BE377" s="100"/>
      <c r="BF377" s="100"/>
      <c r="BG377" s="100"/>
      <c r="BH377" s="100"/>
      <c r="BI377" s="100"/>
      <c r="BJ377" s="100"/>
      <c r="BK377" s="100"/>
      <c r="BL377" s="100"/>
      <c r="BM377" s="100"/>
      <c r="BN377" s="100"/>
      <c r="BO377" s="100"/>
      <c r="BP377" s="100"/>
      <c r="BQ377" s="100"/>
      <c r="BR377" s="100"/>
      <c r="BS377" s="100"/>
      <c r="BT377" s="100"/>
      <c r="BU377" s="100"/>
      <c r="BV377" s="100"/>
      <c r="BW377" s="100"/>
      <c r="BX377" s="100"/>
      <c r="BY377" s="100"/>
      <c r="BZ377" s="100"/>
      <c r="CA377" s="100"/>
      <c r="CB377" s="100"/>
      <c r="CC377" s="100"/>
      <c r="CD377" s="100"/>
      <c r="CE377" s="100"/>
      <c r="CF377" s="100"/>
      <c r="CG377" s="100"/>
      <c r="CH377" s="100"/>
      <c r="CI377" s="100"/>
    </row>
    <row r="378" spans="1:87" x14ac:dyDescent="0.2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  <c r="AF378" s="100"/>
      <c r="AG378" s="100"/>
      <c r="AH378" s="100"/>
      <c r="AI378" s="100"/>
      <c r="AJ378" s="100"/>
      <c r="AK378" s="100"/>
      <c r="AL378" s="100"/>
      <c r="AM378" s="100"/>
      <c r="AN378" s="100"/>
      <c r="AO378" s="100"/>
      <c r="AP378" s="100"/>
      <c r="AQ378" s="100"/>
      <c r="AR378" s="100"/>
      <c r="AS378" s="100"/>
      <c r="AT378" s="100"/>
      <c r="AU378" s="100"/>
      <c r="AV378" s="100"/>
      <c r="AW378" s="100"/>
      <c r="AX378" s="100"/>
      <c r="AY378" s="100"/>
      <c r="AZ378" s="100"/>
      <c r="BA378" s="100"/>
      <c r="BB378" s="100"/>
      <c r="BC378" s="100"/>
      <c r="BD378" s="100"/>
      <c r="BE378" s="100"/>
      <c r="BF378" s="100"/>
      <c r="BG378" s="100"/>
      <c r="BH378" s="100"/>
      <c r="BI378" s="100"/>
      <c r="BJ378" s="100"/>
      <c r="BK378" s="100"/>
      <c r="BL378" s="100"/>
      <c r="BM378" s="100"/>
      <c r="BN378" s="100"/>
      <c r="BO378" s="100"/>
      <c r="BP378" s="100"/>
      <c r="BQ378" s="100"/>
      <c r="BR378" s="100"/>
      <c r="BS378" s="100"/>
      <c r="BT378" s="100"/>
      <c r="BU378" s="100"/>
      <c r="BV378" s="100"/>
      <c r="BW378" s="100"/>
      <c r="BX378" s="100"/>
      <c r="BY378" s="100"/>
      <c r="BZ378" s="100"/>
      <c r="CA378" s="100"/>
      <c r="CB378" s="100"/>
      <c r="CC378" s="100"/>
      <c r="CD378" s="100"/>
      <c r="CE378" s="100"/>
      <c r="CF378" s="100"/>
      <c r="CG378" s="100"/>
      <c r="CH378" s="100"/>
      <c r="CI378" s="100"/>
    </row>
    <row r="379" spans="1:87" x14ac:dyDescent="0.2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  <c r="AF379" s="100"/>
      <c r="AG379" s="100"/>
      <c r="AH379" s="100"/>
      <c r="AI379" s="100"/>
      <c r="AJ379" s="100"/>
      <c r="AK379" s="100"/>
      <c r="AL379" s="100"/>
      <c r="AM379" s="100"/>
      <c r="AN379" s="100"/>
      <c r="AO379" s="100"/>
      <c r="AP379" s="100"/>
      <c r="AQ379" s="100"/>
      <c r="AR379" s="100"/>
      <c r="AS379" s="100"/>
      <c r="AT379" s="100"/>
      <c r="AU379" s="100"/>
      <c r="AV379" s="100"/>
      <c r="AW379" s="100"/>
      <c r="AX379" s="100"/>
      <c r="AY379" s="100"/>
      <c r="AZ379" s="100"/>
      <c r="BA379" s="100"/>
      <c r="BB379" s="100"/>
      <c r="BC379" s="100"/>
      <c r="BD379" s="100"/>
      <c r="BE379" s="100"/>
      <c r="BF379" s="100"/>
      <c r="BG379" s="100"/>
      <c r="BH379" s="100"/>
      <c r="BI379" s="100"/>
      <c r="BJ379" s="100"/>
      <c r="BK379" s="100"/>
      <c r="BL379" s="100"/>
      <c r="BM379" s="100"/>
      <c r="BN379" s="100"/>
      <c r="BO379" s="100"/>
      <c r="BP379" s="100"/>
      <c r="BQ379" s="100"/>
      <c r="BR379" s="100"/>
      <c r="BS379" s="100"/>
      <c r="BT379" s="100"/>
      <c r="BU379" s="100"/>
      <c r="BV379" s="100"/>
      <c r="BW379" s="100"/>
      <c r="BX379" s="100"/>
      <c r="BY379" s="100"/>
      <c r="BZ379" s="100"/>
      <c r="CA379" s="100"/>
      <c r="CB379" s="100"/>
      <c r="CC379" s="100"/>
      <c r="CD379" s="100"/>
      <c r="CE379" s="100"/>
      <c r="CF379" s="100"/>
      <c r="CG379" s="100"/>
      <c r="CH379" s="100"/>
      <c r="CI379" s="100"/>
    </row>
    <row r="380" spans="1:87" x14ac:dyDescent="0.2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  <c r="AF380" s="100"/>
      <c r="AG380" s="100"/>
      <c r="AH380" s="100"/>
      <c r="AI380" s="100"/>
      <c r="AJ380" s="100"/>
      <c r="AK380" s="100"/>
      <c r="AL380" s="100"/>
      <c r="AM380" s="100"/>
      <c r="AN380" s="100"/>
      <c r="AO380" s="100"/>
      <c r="AP380" s="100"/>
      <c r="AQ380" s="100"/>
      <c r="AR380" s="100"/>
      <c r="AS380" s="100"/>
      <c r="AT380" s="100"/>
      <c r="AU380" s="100"/>
      <c r="AV380" s="100"/>
      <c r="AW380" s="100"/>
      <c r="AX380" s="100"/>
      <c r="AY380" s="100"/>
      <c r="AZ380" s="100"/>
      <c r="BA380" s="100"/>
      <c r="BB380" s="100"/>
      <c r="BC380" s="100"/>
      <c r="BD380" s="100"/>
      <c r="BE380" s="100"/>
      <c r="BF380" s="100"/>
      <c r="BG380" s="100"/>
      <c r="BH380" s="100"/>
      <c r="BI380" s="100"/>
      <c r="BJ380" s="100"/>
      <c r="BK380" s="100"/>
      <c r="BL380" s="100"/>
      <c r="BM380" s="100"/>
      <c r="BN380" s="100"/>
      <c r="BO380" s="100"/>
      <c r="BP380" s="100"/>
      <c r="BQ380" s="100"/>
      <c r="BR380" s="100"/>
      <c r="BS380" s="100"/>
      <c r="BT380" s="100"/>
      <c r="BU380" s="100"/>
      <c r="BV380" s="100"/>
      <c r="BW380" s="100"/>
      <c r="BX380" s="100"/>
      <c r="BY380" s="100"/>
      <c r="BZ380" s="100"/>
      <c r="CA380" s="100"/>
      <c r="CB380" s="100"/>
      <c r="CC380" s="100"/>
      <c r="CD380" s="100"/>
      <c r="CE380" s="100"/>
      <c r="CF380" s="100"/>
      <c r="CG380" s="100"/>
      <c r="CH380" s="100"/>
      <c r="CI380" s="100"/>
    </row>
    <row r="381" spans="1:87" x14ac:dyDescent="0.2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  <c r="AF381" s="100"/>
      <c r="AG381" s="100"/>
      <c r="AH381" s="100"/>
      <c r="AI381" s="100"/>
      <c r="AJ381" s="100"/>
      <c r="AK381" s="100"/>
      <c r="AL381" s="100"/>
      <c r="AM381" s="100"/>
      <c r="AN381" s="100"/>
      <c r="AO381" s="100"/>
      <c r="AP381" s="100"/>
      <c r="AQ381" s="100"/>
      <c r="AR381" s="100"/>
      <c r="AS381" s="100"/>
      <c r="AT381" s="100"/>
      <c r="AU381" s="100"/>
      <c r="AV381" s="100"/>
      <c r="AW381" s="100"/>
      <c r="AX381" s="100"/>
      <c r="AY381" s="100"/>
      <c r="AZ381" s="100"/>
      <c r="BA381" s="100"/>
      <c r="BB381" s="100"/>
      <c r="BC381" s="100"/>
      <c r="BD381" s="100"/>
      <c r="BE381" s="100"/>
      <c r="BF381" s="100"/>
      <c r="BG381" s="100"/>
      <c r="BH381" s="100"/>
      <c r="BI381" s="100"/>
      <c r="BJ381" s="100"/>
      <c r="BK381" s="100"/>
      <c r="BL381" s="100"/>
      <c r="BM381" s="100"/>
      <c r="BN381" s="100"/>
      <c r="BO381" s="100"/>
      <c r="BP381" s="100"/>
      <c r="BQ381" s="100"/>
      <c r="BR381" s="100"/>
      <c r="BS381" s="100"/>
      <c r="BT381" s="100"/>
      <c r="BU381" s="100"/>
      <c r="BV381" s="100"/>
      <c r="BW381" s="100"/>
      <c r="BX381" s="100"/>
      <c r="BY381" s="100"/>
      <c r="BZ381" s="100"/>
      <c r="CA381" s="100"/>
      <c r="CB381" s="100"/>
      <c r="CC381" s="100"/>
      <c r="CD381" s="100"/>
      <c r="CE381" s="100"/>
      <c r="CF381" s="100"/>
      <c r="CG381" s="100"/>
      <c r="CH381" s="100"/>
      <c r="CI381" s="100"/>
    </row>
    <row r="382" spans="1:87" x14ac:dyDescent="0.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  <c r="AF382" s="100"/>
      <c r="AG382" s="100"/>
      <c r="AH382" s="100"/>
      <c r="AI382" s="100"/>
      <c r="AJ382" s="100"/>
      <c r="AK382" s="100"/>
      <c r="AL382" s="100"/>
      <c r="AM382" s="100"/>
      <c r="AN382" s="100"/>
      <c r="AO382" s="100"/>
      <c r="AP382" s="100"/>
      <c r="AQ382" s="100"/>
      <c r="AR382" s="100"/>
      <c r="AS382" s="100"/>
      <c r="AT382" s="100"/>
      <c r="AU382" s="100"/>
      <c r="AV382" s="100"/>
      <c r="AW382" s="100"/>
      <c r="AX382" s="100"/>
      <c r="AY382" s="100"/>
      <c r="AZ382" s="100"/>
      <c r="BA382" s="100"/>
      <c r="BB382" s="100"/>
      <c r="BC382" s="100"/>
      <c r="BD382" s="100"/>
      <c r="BE382" s="100"/>
      <c r="BF382" s="100"/>
      <c r="BG382" s="100"/>
      <c r="BH382" s="100"/>
      <c r="BI382" s="100"/>
      <c r="BJ382" s="100"/>
      <c r="BK382" s="100"/>
      <c r="BL382" s="100"/>
      <c r="BM382" s="100"/>
      <c r="BN382" s="100"/>
      <c r="BO382" s="100"/>
      <c r="BP382" s="100"/>
      <c r="BQ382" s="100"/>
      <c r="BR382" s="100"/>
      <c r="BS382" s="100"/>
      <c r="BT382" s="100"/>
      <c r="BU382" s="100"/>
      <c r="BV382" s="100"/>
      <c r="BW382" s="100"/>
      <c r="BX382" s="100"/>
      <c r="BY382" s="100"/>
      <c r="BZ382" s="100"/>
      <c r="CA382" s="100"/>
      <c r="CB382" s="100"/>
      <c r="CC382" s="100"/>
      <c r="CD382" s="100"/>
      <c r="CE382" s="100"/>
      <c r="CF382" s="100"/>
      <c r="CG382" s="100"/>
      <c r="CH382" s="100"/>
      <c r="CI382" s="100"/>
    </row>
    <row r="383" spans="1:87" x14ac:dyDescent="0.2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  <c r="AF383" s="100"/>
      <c r="AG383" s="100"/>
      <c r="AH383" s="100"/>
      <c r="AI383" s="100"/>
      <c r="AJ383" s="100"/>
      <c r="AK383" s="100"/>
      <c r="AL383" s="100"/>
      <c r="AM383" s="100"/>
      <c r="AN383" s="100"/>
      <c r="AO383" s="100"/>
      <c r="AP383" s="100"/>
      <c r="AQ383" s="100"/>
      <c r="AR383" s="100"/>
      <c r="AS383" s="100"/>
      <c r="AT383" s="100"/>
      <c r="AU383" s="100"/>
      <c r="AV383" s="100"/>
      <c r="AW383" s="100"/>
      <c r="AX383" s="100"/>
      <c r="AY383" s="100"/>
      <c r="AZ383" s="100"/>
      <c r="BA383" s="100"/>
      <c r="BB383" s="100"/>
      <c r="BC383" s="100"/>
      <c r="BD383" s="100"/>
      <c r="BE383" s="100"/>
      <c r="BF383" s="100"/>
      <c r="BG383" s="100"/>
      <c r="BH383" s="100"/>
      <c r="BI383" s="100"/>
      <c r="BJ383" s="100"/>
      <c r="BK383" s="100"/>
      <c r="BL383" s="100"/>
      <c r="BM383" s="100"/>
      <c r="BN383" s="100"/>
      <c r="BO383" s="100"/>
      <c r="BP383" s="100"/>
      <c r="BQ383" s="100"/>
      <c r="BR383" s="100"/>
      <c r="BS383" s="100"/>
      <c r="BT383" s="100"/>
      <c r="BU383" s="100"/>
      <c r="BV383" s="100"/>
      <c r="BW383" s="100"/>
      <c r="BX383" s="100"/>
      <c r="BY383" s="100"/>
      <c r="BZ383" s="100"/>
      <c r="CA383" s="100"/>
      <c r="CB383" s="100"/>
      <c r="CC383" s="100"/>
      <c r="CD383" s="100"/>
      <c r="CE383" s="100"/>
      <c r="CF383" s="100"/>
      <c r="CG383" s="100"/>
      <c r="CH383" s="100"/>
      <c r="CI383" s="100"/>
    </row>
    <row r="384" spans="1:87" x14ac:dyDescent="0.2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  <c r="AF384" s="100"/>
      <c r="AG384" s="100"/>
      <c r="AH384" s="100"/>
      <c r="AI384" s="100"/>
      <c r="AJ384" s="100"/>
      <c r="AK384" s="100"/>
      <c r="AL384" s="100"/>
      <c r="AM384" s="100"/>
      <c r="AN384" s="100"/>
      <c r="AO384" s="100"/>
      <c r="AP384" s="100"/>
      <c r="AQ384" s="100"/>
      <c r="AR384" s="100"/>
      <c r="AS384" s="100"/>
      <c r="AT384" s="100"/>
      <c r="AU384" s="100"/>
      <c r="AV384" s="100"/>
      <c r="AW384" s="100"/>
      <c r="AX384" s="100"/>
      <c r="AY384" s="100"/>
      <c r="AZ384" s="100"/>
      <c r="BA384" s="100"/>
      <c r="BB384" s="100"/>
      <c r="BC384" s="100"/>
      <c r="BD384" s="100"/>
      <c r="BE384" s="100"/>
      <c r="BF384" s="100"/>
      <c r="BG384" s="100"/>
      <c r="BH384" s="100"/>
      <c r="BI384" s="100"/>
      <c r="BJ384" s="100"/>
      <c r="BK384" s="100"/>
      <c r="BL384" s="100"/>
      <c r="BM384" s="100"/>
      <c r="BN384" s="100"/>
      <c r="BO384" s="100"/>
      <c r="BP384" s="100"/>
      <c r="BQ384" s="100"/>
      <c r="BR384" s="100"/>
      <c r="BS384" s="100"/>
      <c r="BT384" s="100"/>
      <c r="BU384" s="100"/>
      <c r="BV384" s="100"/>
      <c r="BW384" s="100"/>
      <c r="BX384" s="100"/>
      <c r="BY384" s="100"/>
      <c r="BZ384" s="100"/>
      <c r="CA384" s="100"/>
      <c r="CB384" s="100"/>
      <c r="CC384" s="100"/>
      <c r="CD384" s="100"/>
      <c r="CE384" s="100"/>
      <c r="CF384" s="100"/>
      <c r="CG384" s="100"/>
      <c r="CH384" s="100"/>
      <c r="CI384" s="100"/>
    </row>
    <row r="385" spans="1:87" x14ac:dyDescent="0.2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  <c r="AF385" s="100"/>
      <c r="AG385" s="100"/>
      <c r="AH385" s="100"/>
      <c r="AI385" s="100"/>
      <c r="AJ385" s="100"/>
      <c r="AK385" s="100"/>
      <c r="AL385" s="100"/>
      <c r="AM385" s="100"/>
      <c r="AN385" s="100"/>
      <c r="AO385" s="100"/>
      <c r="AP385" s="100"/>
      <c r="AQ385" s="100"/>
      <c r="AR385" s="100"/>
      <c r="AS385" s="100"/>
      <c r="AT385" s="100"/>
      <c r="AU385" s="100"/>
      <c r="AV385" s="100"/>
      <c r="AW385" s="100"/>
      <c r="AX385" s="100"/>
      <c r="AY385" s="100"/>
      <c r="AZ385" s="100"/>
      <c r="BA385" s="100"/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0"/>
      <c r="BR385" s="100"/>
      <c r="BS385" s="100"/>
      <c r="BT385" s="100"/>
      <c r="BU385" s="100"/>
      <c r="BV385" s="100"/>
      <c r="BW385" s="100"/>
      <c r="BX385" s="100"/>
      <c r="BY385" s="100"/>
      <c r="BZ385" s="100"/>
      <c r="CA385" s="100"/>
      <c r="CB385" s="100"/>
      <c r="CC385" s="100"/>
      <c r="CD385" s="100"/>
      <c r="CE385" s="100"/>
      <c r="CF385" s="100"/>
      <c r="CG385" s="100"/>
      <c r="CH385" s="100"/>
      <c r="CI385" s="100"/>
    </row>
    <row r="386" spans="1:87" x14ac:dyDescent="0.2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  <c r="AF386" s="100"/>
      <c r="AG386" s="100"/>
      <c r="AH386" s="100"/>
      <c r="AI386" s="100"/>
      <c r="AJ386" s="100"/>
      <c r="AK386" s="100"/>
      <c r="AL386" s="100"/>
      <c r="AM386" s="100"/>
      <c r="AN386" s="100"/>
      <c r="AO386" s="100"/>
      <c r="AP386" s="100"/>
      <c r="AQ386" s="100"/>
      <c r="AR386" s="100"/>
      <c r="AS386" s="100"/>
      <c r="AT386" s="100"/>
      <c r="AU386" s="100"/>
      <c r="AV386" s="100"/>
      <c r="AW386" s="100"/>
      <c r="AX386" s="100"/>
      <c r="AY386" s="100"/>
      <c r="AZ386" s="100"/>
      <c r="BA386" s="100"/>
      <c r="BB386" s="100"/>
      <c r="BC386" s="100"/>
      <c r="BD386" s="100"/>
      <c r="BE386" s="100"/>
      <c r="BF386" s="100"/>
      <c r="BG386" s="100"/>
      <c r="BH386" s="100"/>
      <c r="BI386" s="100"/>
      <c r="BJ386" s="100"/>
      <c r="BK386" s="100"/>
      <c r="BL386" s="100"/>
      <c r="BM386" s="100"/>
      <c r="BN386" s="100"/>
      <c r="BO386" s="100"/>
      <c r="BP386" s="100"/>
      <c r="BQ386" s="100"/>
      <c r="BR386" s="100"/>
      <c r="BS386" s="100"/>
      <c r="BT386" s="100"/>
      <c r="BU386" s="100"/>
      <c r="BV386" s="100"/>
      <c r="BW386" s="100"/>
      <c r="BX386" s="100"/>
      <c r="BY386" s="100"/>
      <c r="BZ386" s="100"/>
      <c r="CA386" s="100"/>
      <c r="CB386" s="100"/>
      <c r="CC386" s="100"/>
      <c r="CD386" s="100"/>
      <c r="CE386" s="100"/>
      <c r="CF386" s="100"/>
      <c r="CG386" s="100"/>
      <c r="CH386" s="100"/>
      <c r="CI386" s="100"/>
    </row>
    <row r="387" spans="1:87" x14ac:dyDescent="0.2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  <c r="AF387" s="100"/>
      <c r="AG387" s="100"/>
      <c r="AH387" s="100"/>
      <c r="AI387" s="100"/>
      <c r="AJ387" s="100"/>
      <c r="AK387" s="100"/>
      <c r="AL387" s="100"/>
      <c r="AM387" s="100"/>
      <c r="AN387" s="100"/>
      <c r="AO387" s="100"/>
      <c r="AP387" s="100"/>
      <c r="AQ387" s="100"/>
      <c r="AR387" s="100"/>
      <c r="AS387" s="100"/>
      <c r="AT387" s="100"/>
      <c r="AU387" s="100"/>
      <c r="AV387" s="100"/>
      <c r="AW387" s="100"/>
      <c r="AX387" s="100"/>
      <c r="AY387" s="100"/>
      <c r="AZ387" s="100"/>
      <c r="BA387" s="100"/>
      <c r="BB387" s="100"/>
      <c r="BC387" s="100"/>
      <c r="BD387" s="100"/>
      <c r="BE387" s="100"/>
      <c r="BF387" s="100"/>
      <c r="BG387" s="100"/>
      <c r="BH387" s="100"/>
      <c r="BI387" s="100"/>
      <c r="BJ387" s="100"/>
      <c r="BK387" s="100"/>
      <c r="BL387" s="100"/>
      <c r="BM387" s="100"/>
      <c r="BN387" s="100"/>
      <c r="BO387" s="100"/>
      <c r="BP387" s="100"/>
      <c r="BQ387" s="100"/>
      <c r="BR387" s="100"/>
      <c r="BS387" s="100"/>
      <c r="BT387" s="100"/>
      <c r="BU387" s="100"/>
      <c r="BV387" s="100"/>
      <c r="BW387" s="100"/>
      <c r="BX387" s="100"/>
      <c r="BY387" s="100"/>
      <c r="BZ387" s="100"/>
      <c r="CA387" s="100"/>
      <c r="CB387" s="100"/>
      <c r="CC387" s="100"/>
      <c r="CD387" s="100"/>
      <c r="CE387" s="100"/>
      <c r="CF387" s="100"/>
      <c r="CG387" s="100"/>
      <c r="CH387" s="100"/>
      <c r="CI387" s="100"/>
    </row>
    <row r="388" spans="1:87" x14ac:dyDescent="0.2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  <c r="AF388" s="100"/>
      <c r="AG388" s="100"/>
      <c r="AH388" s="100"/>
      <c r="AI388" s="100"/>
      <c r="AJ388" s="100"/>
      <c r="AK388" s="100"/>
      <c r="AL388" s="100"/>
      <c r="AM388" s="100"/>
      <c r="AN388" s="100"/>
      <c r="AO388" s="100"/>
      <c r="AP388" s="100"/>
      <c r="AQ388" s="100"/>
      <c r="AR388" s="100"/>
      <c r="AS388" s="100"/>
      <c r="AT388" s="100"/>
      <c r="AU388" s="100"/>
      <c r="AV388" s="100"/>
      <c r="AW388" s="100"/>
      <c r="AX388" s="100"/>
      <c r="AY388" s="100"/>
      <c r="AZ388" s="100"/>
      <c r="BA388" s="100"/>
      <c r="BB388" s="100"/>
      <c r="BC388" s="100"/>
      <c r="BD388" s="100"/>
      <c r="BE388" s="100"/>
      <c r="BF388" s="100"/>
      <c r="BG388" s="100"/>
      <c r="BH388" s="100"/>
      <c r="BI388" s="100"/>
      <c r="BJ388" s="100"/>
      <c r="BK388" s="100"/>
      <c r="BL388" s="100"/>
      <c r="BM388" s="100"/>
      <c r="BN388" s="100"/>
      <c r="BO388" s="100"/>
      <c r="BP388" s="100"/>
      <c r="BQ388" s="100"/>
      <c r="BR388" s="100"/>
      <c r="BS388" s="100"/>
      <c r="BT388" s="100"/>
      <c r="BU388" s="100"/>
      <c r="BV388" s="100"/>
      <c r="BW388" s="100"/>
      <c r="BX388" s="100"/>
      <c r="BY388" s="100"/>
      <c r="BZ388" s="100"/>
      <c r="CA388" s="100"/>
      <c r="CB388" s="100"/>
      <c r="CC388" s="100"/>
      <c r="CD388" s="100"/>
      <c r="CE388" s="100"/>
      <c r="CF388" s="100"/>
      <c r="CG388" s="100"/>
      <c r="CH388" s="100"/>
      <c r="CI388" s="100"/>
    </row>
    <row r="389" spans="1:87" x14ac:dyDescent="0.2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  <c r="AF389" s="100"/>
      <c r="AG389" s="100"/>
      <c r="AH389" s="100"/>
      <c r="AI389" s="100"/>
      <c r="AJ389" s="100"/>
      <c r="AK389" s="100"/>
      <c r="AL389" s="100"/>
      <c r="AM389" s="100"/>
      <c r="AN389" s="100"/>
      <c r="AO389" s="100"/>
      <c r="AP389" s="100"/>
      <c r="AQ389" s="100"/>
      <c r="AR389" s="100"/>
      <c r="AS389" s="100"/>
      <c r="AT389" s="100"/>
      <c r="AU389" s="100"/>
      <c r="AV389" s="100"/>
      <c r="AW389" s="100"/>
      <c r="AX389" s="100"/>
      <c r="AY389" s="100"/>
      <c r="AZ389" s="100"/>
      <c r="BA389" s="100"/>
      <c r="BB389" s="100"/>
      <c r="BC389" s="100"/>
      <c r="BD389" s="100"/>
      <c r="BE389" s="100"/>
      <c r="BF389" s="100"/>
      <c r="BG389" s="100"/>
      <c r="BH389" s="100"/>
      <c r="BI389" s="100"/>
      <c r="BJ389" s="100"/>
      <c r="BK389" s="100"/>
      <c r="BL389" s="100"/>
      <c r="BM389" s="100"/>
      <c r="BN389" s="100"/>
      <c r="BO389" s="100"/>
      <c r="BP389" s="100"/>
      <c r="BQ389" s="100"/>
      <c r="BR389" s="100"/>
      <c r="BS389" s="100"/>
      <c r="BT389" s="100"/>
      <c r="BU389" s="100"/>
      <c r="BV389" s="100"/>
      <c r="BW389" s="100"/>
      <c r="BX389" s="100"/>
      <c r="BY389" s="100"/>
      <c r="BZ389" s="100"/>
      <c r="CA389" s="100"/>
      <c r="CB389" s="100"/>
      <c r="CC389" s="100"/>
      <c r="CD389" s="100"/>
      <c r="CE389" s="100"/>
      <c r="CF389" s="100"/>
      <c r="CG389" s="100"/>
      <c r="CH389" s="100"/>
      <c r="CI389" s="100"/>
    </row>
    <row r="390" spans="1:87" x14ac:dyDescent="0.2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  <c r="AF390" s="100"/>
      <c r="AG390" s="100"/>
      <c r="AH390" s="100"/>
      <c r="AI390" s="100"/>
      <c r="AJ390" s="100"/>
      <c r="AK390" s="100"/>
      <c r="AL390" s="100"/>
      <c r="AM390" s="100"/>
      <c r="AN390" s="100"/>
      <c r="AO390" s="100"/>
      <c r="AP390" s="100"/>
      <c r="AQ390" s="100"/>
      <c r="AR390" s="100"/>
      <c r="AS390" s="100"/>
      <c r="AT390" s="100"/>
      <c r="AU390" s="100"/>
      <c r="AV390" s="100"/>
      <c r="AW390" s="100"/>
      <c r="AX390" s="100"/>
      <c r="AY390" s="100"/>
      <c r="AZ390" s="100"/>
      <c r="BA390" s="100"/>
      <c r="BB390" s="100"/>
      <c r="BC390" s="100"/>
      <c r="BD390" s="100"/>
      <c r="BE390" s="100"/>
      <c r="BF390" s="100"/>
      <c r="BG390" s="100"/>
      <c r="BH390" s="100"/>
      <c r="BI390" s="100"/>
      <c r="BJ390" s="100"/>
      <c r="BK390" s="100"/>
      <c r="BL390" s="100"/>
      <c r="BM390" s="100"/>
      <c r="BN390" s="100"/>
      <c r="BO390" s="100"/>
      <c r="BP390" s="100"/>
      <c r="BQ390" s="100"/>
      <c r="BR390" s="100"/>
      <c r="BS390" s="100"/>
      <c r="BT390" s="100"/>
      <c r="BU390" s="100"/>
      <c r="BV390" s="100"/>
      <c r="BW390" s="100"/>
      <c r="BX390" s="100"/>
      <c r="BY390" s="100"/>
      <c r="BZ390" s="100"/>
      <c r="CA390" s="100"/>
      <c r="CB390" s="100"/>
      <c r="CC390" s="100"/>
      <c r="CD390" s="100"/>
      <c r="CE390" s="100"/>
      <c r="CF390" s="100"/>
      <c r="CG390" s="100"/>
      <c r="CH390" s="100"/>
      <c r="CI390" s="100"/>
    </row>
    <row r="391" spans="1:87" x14ac:dyDescent="0.2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  <c r="AF391" s="100"/>
      <c r="AG391" s="100"/>
      <c r="AH391" s="100"/>
      <c r="AI391" s="100"/>
      <c r="AJ391" s="100"/>
      <c r="AK391" s="100"/>
      <c r="AL391" s="100"/>
      <c r="AM391" s="100"/>
      <c r="AN391" s="100"/>
      <c r="AO391" s="100"/>
      <c r="AP391" s="100"/>
      <c r="AQ391" s="100"/>
      <c r="AR391" s="100"/>
      <c r="AS391" s="100"/>
      <c r="AT391" s="100"/>
      <c r="AU391" s="100"/>
      <c r="AV391" s="100"/>
      <c r="AW391" s="100"/>
      <c r="AX391" s="100"/>
      <c r="AY391" s="100"/>
      <c r="AZ391" s="100"/>
      <c r="BA391" s="100"/>
      <c r="BB391" s="100"/>
      <c r="BC391" s="100"/>
      <c r="BD391" s="100"/>
      <c r="BE391" s="100"/>
      <c r="BF391" s="100"/>
      <c r="BG391" s="100"/>
      <c r="BH391" s="100"/>
      <c r="BI391" s="100"/>
      <c r="BJ391" s="100"/>
      <c r="BK391" s="100"/>
      <c r="BL391" s="100"/>
      <c r="BM391" s="100"/>
      <c r="BN391" s="100"/>
      <c r="BO391" s="100"/>
      <c r="BP391" s="100"/>
      <c r="BQ391" s="100"/>
      <c r="BR391" s="100"/>
      <c r="BS391" s="100"/>
      <c r="BT391" s="100"/>
      <c r="BU391" s="100"/>
      <c r="BV391" s="100"/>
      <c r="BW391" s="100"/>
      <c r="BX391" s="100"/>
      <c r="BY391" s="100"/>
      <c r="BZ391" s="100"/>
      <c r="CA391" s="100"/>
      <c r="CB391" s="100"/>
      <c r="CC391" s="100"/>
      <c r="CD391" s="100"/>
      <c r="CE391" s="100"/>
      <c r="CF391" s="100"/>
      <c r="CG391" s="100"/>
      <c r="CH391" s="100"/>
      <c r="CI391" s="100"/>
    </row>
    <row r="392" spans="1:87" x14ac:dyDescent="0.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  <c r="AF392" s="100"/>
      <c r="AG392" s="100"/>
      <c r="AH392" s="100"/>
      <c r="AI392" s="100"/>
      <c r="AJ392" s="100"/>
      <c r="AK392" s="100"/>
      <c r="AL392" s="100"/>
      <c r="AM392" s="100"/>
      <c r="AN392" s="100"/>
      <c r="AO392" s="100"/>
      <c r="AP392" s="100"/>
      <c r="AQ392" s="100"/>
      <c r="AR392" s="100"/>
      <c r="AS392" s="100"/>
      <c r="AT392" s="100"/>
      <c r="AU392" s="100"/>
      <c r="AV392" s="100"/>
      <c r="AW392" s="100"/>
      <c r="AX392" s="100"/>
      <c r="AY392" s="100"/>
      <c r="AZ392" s="100"/>
      <c r="BA392" s="100"/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0"/>
      <c r="BR392" s="100"/>
      <c r="BS392" s="100"/>
      <c r="BT392" s="100"/>
      <c r="BU392" s="100"/>
      <c r="BV392" s="100"/>
      <c r="BW392" s="100"/>
      <c r="BX392" s="100"/>
      <c r="BY392" s="100"/>
      <c r="BZ392" s="100"/>
      <c r="CA392" s="100"/>
      <c r="CB392" s="100"/>
      <c r="CC392" s="100"/>
      <c r="CD392" s="100"/>
      <c r="CE392" s="100"/>
      <c r="CF392" s="100"/>
      <c r="CG392" s="100"/>
      <c r="CH392" s="100"/>
      <c r="CI392" s="100"/>
    </row>
    <row r="393" spans="1:87" x14ac:dyDescent="0.2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  <c r="AF393" s="100"/>
      <c r="AG393" s="100"/>
      <c r="AH393" s="100"/>
      <c r="AI393" s="100"/>
      <c r="AJ393" s="100"/>
      <c r="AK393" s="100"/>
      <c r="AL393" s="100"/>
      <c r="AM393" s="100"/>
      <c r="AN393" s="100"/>
      <c r="AO393" s="100"/>
      <c r="AP393" s="100"/>
      <c r="AQ393" s="100"/>
      <c r="AR393" s="100"/>
      <c r="AS393" s="100"/>
      <c r="AT393" s="100"/>
      <c r="AU393" s="100"/>
      <c r="AV393" s="100"/>
      <c r="AW393" s="100"/>
      <c r="AX393" s="100"/>
      <c r="AY393" s="100"/>
      <c r="AZ393" s="100"/>
      <c r="BA393" s="100"/>
      <c r="BB393" s="100"/>
      <c r="BC393" s="100"/>
      <c r="BD393" s="100"/>
      <c r="BE393" s="100"/>
      <c r="BF393" s="100"/>
      <c r="BG393" s="100"/>
      <c r="BH393" s="100"/>
      <c r="BI393" s="100"/>
      <c r="BJ393" s="100"/>
      <c r="BK393" s="100"/>
      <c r="BL393" s="100"/>
      <c r="BM393" s="100"/>
      <c r="BN393" s="100"/>
      <c r="BO393" s="100"/>
      <c r="BP393" s="100"/>
      <c r="BQ393" s="100"/>
      <c r="BR393" s="100"/>
      <c r="BS393" s="100"/>
      <c r="BT393" s="100"/>
      <c r="BU393" s="100"/>
      <c r="BV393" s="100"/>
      <c r="BW393" s="100"/>
      <c r="BX393" s="100"/>
      <c r="BY393" s="100"/>
      <c r="BZ393" s="100"/>
      <c r="CA393" s="100"/>
      <c r="CB393" s="100"/>
      <c r="CC393" s="100"/>
      <c r="CD393" s="100"/>
      <c r="CE393" s="100"/>
      <c r="CF393" s="100"/>
      <c r="CG393" s="100"/>
      <c r="CH393" s="100"/>
      <c r="CI393" s="100"/>
    </row>
    <row r="394" spans="1:87" x14ac:dyDescent="0.2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  <c r="AF394" s="100"/>
      <c r="AG394" s="100"/>
      <c r="AH394" s="100"/>
      <c r="AI394" s="100"/>
      <c r="AJ394" s="100"/>
      <c r="AK394" s="100"/>
      <c r="AL394" s="100"/>
      <c r="AM394" s="100"/>
      <c r="AN394" s="100"/>
      <c r="AO394" s="100"/>
      <c r="AP394" s="100"/>
      <c r="AQ394" s="100"/>
      <c r="AR394" s="100"/>
      <c r="AS394" s="100"/>
      <c r="AT394" s="100"/>
      <c r="AU394" s="100"/>
      <c r="AV394" s="100"/>
      <c r="AW394" s="100"/>
      <c r="AX394" s="100"/>
      <c r="AY394" s="100"/>
      <c r="AZ394" s="100"/>
      <c r="BA394" s="100"/>
      <c r="BB394" s="100"/>
      <c r="BC394" s="100"/>
      <c r="BD394" s="100"/>
      <c r="BE394" s="100"/>
      <c r="BF394" s="100"/>
      <c r="BG394" s="100"/>
      <c r="BH394" s="100"/>
      <c r="BI394" s="100"/>
      <c r="BJ394" s="100"/>
      <c r="BK394" s="100"/>
      <c r="BL394" s="100"/>
      <c r="BM394" s="100"/>
      <c r="BN394" s="100"/>
      <c r="BO394" s="100"/>
      <c r="BP394" s="100"/>
      <c r="BQ394" s="100"/>
      <c r="BR394" s="100"/>
      <c r="BS394" s="100"/>
      <c r="BT394" s="100"/>
      <c r="BU394" s="100"/>
      <c r="BV394" s="100"/>
      <c r="BW394" s="100"/>
      <c r="BX394" s="100"/>
      <c r="BY394" s="100"/>
      <c r="BZ394" s="100"/>
      <c r="CA394" s="100"/>
      <c r="CB394" s="100"/>
      <c r="CC394" s="100"/>
      <c r="CD394" s="100"/>
      <c r="CE394" s="100"/>
      <c r="CF394" s="100"/>
      <c r="CG394" s="100"/>
      <c r="CH394" s="100"/>
      <c r="CI394" s="100"/>
    </row>
    <row r="395" spans="1:87" x14ac:dyDescent="0.2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  <c r="AF395" s="100"/>
      <c r="AG395" s="100"/>
      <c r="AH395" s="100"/>
      <c r="AI395" s="100"/>
      <c r="AJ395" s="100"/>
      <c r="AK395" s="100"/>
      <c r="AL395" s="100"/>
      <c r="AM395" s="100"/>
      <c r="AN395" s="100"/>
      <c r="AO395" s="100"/>
      <c r="AP395" s="100"/>
      <c r="AQ395" s="100"/>
      <c r="AR395" s="100"/>
      <c r="AS395" s="100"/>
      <c r="AT395" s="100"/>
      <c r="AU395" s="100"/>
      <c r="AV395" s="100"/>
      <c r="AW395" s="100"/>
      <c r="AX395" s="100"/>
      <c r="AY395" s="100"/>
      <c r="AZ395" s="100"/>
      <c r="BA395" s="100"/>
      <c r="BB395" s="100"/>
      <c r="BC395" s="100"/>
      <c r="BD395" s="100"/>
      <c r="BE395" s="100"/>
      <c r="BF395" s="100"/>
      <c r="BG395" s="100"/>
      <c r="BH395" s="100"/>
      <c r="BI395" s="100"/>
      <c r="BJ395" s="100"/>
      <c r="BK395" s="100"/>
      <c r="BL395" s="100"/>
      <c r="BM395" s="100"/>
      <c r="BN395" s="100"/>
      <c r="BO395" s="100"/>
      <c r="BP395" s="100"/>
      <c r="BQ395" s="100"/>
      <c r="BR395" s="100"/>
      <c r="BS395" s="100"/>
      <c r="BT395" s="100"/>
      <c r="BU395" s="100"/>
      <c r="BV395" s="100"/>
      <c r="BW395" s="100"/>
      <c r="BX395" s="100"/>
      <c r="BY395" s="100"/>
      <c r="BZ395" s="100"/>
      <c r="CA395" s="100"/>
      <c r="CB395" s="100"/>
      <c r="CC395" s="100"/>
      <c r="CD395" s="100"/>
      <c r="CE395" s="100"/>
      <c r="CF395" s="100"/>
      <c r="CG395" s="100"/>
      <c r="CH395" s="100"/>
      <c r="CI395" s="100"/>
    </row>
    <row r="396" spans="1:87" x14ac:dyDescent="0.2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  <c r="AF396" s="100"/>
      <c r="AG396" s="100"/>
      <c r="AH396" s="100"/>
      <c r="AI396" s="100"/>
      <c r="AJ396" s="100"/>
      <c r="AK396" s="100"/>
      <c r="AL396" s="100"/>
      <c r="AM396" s="100"/>
      <c r="AN396" s="100"/>
      <c r="AO396" s="100"/>
      <c r="AP396" s="100"/>
      <c r="AQ396" s="100"/>
      <c r="AR396" s="100"/>
      <c r="AS396" s="100"/>
      <c r="AT396" s="100"/>
      <c r="AU396" s="100"/>
      <c r="AV396" s="100"/>
      <c r="AW396" s="100"/>
      <c r="AX396" s="100"/>
      <c r="AY396" s="100"/>
      <c r="AZ396" s="100"/>
      <c r="BA396" s="100"/>
      <c r="BB396" s="100"/>
      <c r="BC396" s="100"/>
      <c r="BD396" s="100"/>
      <c r="BE396" s="100"/>
      <c r="BF396" s="100"/>
      <c r="BG396" s="100"/>
      <c r="BH396" s="100"/>
      <c r="BI396" s="100"/>
      <c r="BJ396" s="100"/>
      <c r="BK396" s="100"/>
      <c r="BL396" s="100"/>
      <c r="BM396" s="100"/>
      <c r="BN396" s="100"/>
      <c r="BO396" s="100"/>
      <c r="BP396" s="100"/>
      <c r="BQ396" s="100"/>
      <c r="BR396" s="100"/>
      <c r="BS396" s="100"/>
      <c r="BT396" s="100"/>
      <c r="BU396" s="100"/>
      <c r="BV396" s="100"/>
      <c r="BW396" s="100"/>
      <c r="BX396" s="100"/>
      <c r="BY396" s="100"/>
      <c r="BZ396" s="100"/>
      <c r="CA396" s="100"/>
      <c r="CB396" s="100"/>
      <c r="CC396" s="100"/>
      <c r="CD396" s="100"/>
      <c r="CE396" s="100"/>
      <c r="CF396" s="100"/>
      <c r="CG396" s="100"/>
      <c r="CH396" s="100"/>
      <c r="CI396" s="100"/>
    </row>
    <row r="397" spans="1:87" x14ac:dyDescent="0.2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  <c r="AF397" s="100"/>
      <c r="AG397" s="100"/>
      <c r="AH397" s="100"/>
      <c r="AI397" s="100"/>
      <c r="AJ397" s="100"/>
      <c r="AK397" s="100"/>
      <c r="AL397" s="100"/>
      <c r="AM397" s="100"/>
      <c r="AN397" s="100"/>
      <c r="AO397" s="100"/>
      <c r="AP397" s="100"/>
      <c r="AQ397" s="100"/>
      <c r="AR397" s="100"/>
      <c r="AS397" s="100"/>
      <c r="AT397" s="100"/>
      <c r="AU397" s="100"/>
      <c r="AV397" s="100"/>
      <c r="AW397" s="100"/>
      <c r="AX397" s="100"/>
      <c r="AY397" s="100"/>
      <c r="AZ397" s="100"/>
      <c r="BA397" s="100"/>
      <c r="BB397" s="100"/>
      <c r="BC397" s="100"/>
      <c r="BD397" s="100"/>
      <c r="BE397" s="100"/>
      <c r="BF397" s="100"/>
      <c r="BG397" s="100"/>
      <c r="BH397" s="100"/>
      <c r="BI397" s="100"/>
      <c r="BJ397" s="100"/>
      <c r="BK397" s="100"/>
      <c r="BL397" s="100"/>
      <c r="BM397" s="100"/>
      <c r="BN397" s="100"/>
      <c r="BO397" s="100"/>
      <c r="BP397" s="100"/>
      <c r="BQ397" s="100"/>
      <c r="BR397" s="100"/>
      <c r="BS397" s="100"/>
      <c r="BT397" s="100"/>
      <c r="BU397" s="100"/>
      <c r="BV397" s="100"/>
      <c r="BW397" s="100"/>
      <c r="BX397" s="100"/>
      <c r="BY397" s="100"/>
      <c r="BZ397" s="100"/>
      <c r="CA397" s="100"/>
      <c r="CB397" s="100"/>
      <c r="CC397" s="100"/>
      <c r="CD397" s="100"/>
      <c r="CE397" s="100"/>
      <c r="CF397" s="100"/>
      <c r="CG397" s="100"/>
      <c r="CH397" s="100"/>
      <c r="CI397" s="100"/>
    </row>
    <row r="398" spans="1:87" x14ac:dyDescent="0.2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  <c r="AF398" s="100"/>
      <c r="AG398" s="100"/>
      <c r="AH398" s="100"/>
      <c r="AI398" s="100"/>
      <c r="AJ398" s="100"/>
      <c r="AK398" s="100"/>
      <c r="AL398" s="100"/>
      <c r="AM398" s="100"/>
      <c r="AN398" s="100"/>
      <c r="AO398" s="100"/>
      <c r="AP398" s="100"/>
      <c r="AQ398" s="100"/>
      <c r="AR398" s="100"/>
      <c r="AS398" s="100"/>
      <c r="AT398" s="100"/>
      <c r="AU398" s="100"/>
      <c r="AV398" s="100"/>
      <c r="AW398" s="100"/>
      <c r="AX398" s="100"/>
      <c r="AY398" s="100"/>
      <c r="AZ398" s="100"/>
      <c r="BA398" s="100"/>
      <c r="BB398" s="100"/>
      <c r="BC398" s="100"/>
      <c r="BD398" s="100"/>
      <c r="BE398" s="100"/>
      <c r="BF398" s="100"/>
      <c r="BG398" s="100"/>
      <c r="BH398" s="100"/>
      <c r="BI398" s="100"/>
      <c r="BJ398" s="100"/>
      <c r="BK398" s="100"/>
      <c r="BL398" s="100"/>
      <c r="BM398" s="100"/>
      <c r="BN398" s="100"/>
      <c r="BO398" s="100"/>
      <c r="BP398" s="100"/>
      <c r="BQ398" s="100"/>
      <c r="BR398" s="100"/>
      <c r="BS398" s="100"/>
      <c r="BT398" s="100"/>
      <c r="BU398" s="100"/>
      <c r="BV398" s="100"/>
      <c r="BW398" s="100"/>
      <c r="BX398" s="100"/>
      <c r="BY398" s="100"/>
      <c r="BZ398" s="100"/>
      <c r="CA398" s="100"/>
      <c r="CB398" s="100"/>
      <c r="CC398" s="100"/>
      <c r="CD398" s="100"/>
      <c r="CE398" s="100"/>
      <c r="CF398" s="100"/>
      <c r="CG398" s="100"/>
      <c r="CH398" s="100"/>
      <c r="CI398" s="100"/>
    </row>
    <row r="399" spans="1:87" x14ac:dyDescent="0.2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  <c r="AF399" s="100"/>
      <c r="AG399" s="100"/>
      <c r="AH399" s="100"/>
      <c r="AI399" s="100"/>
      <c r="AJ399" s="100"/>
      <c r="AK399" s="100"/>
      <c r="AL399" s="100"/>
      <c r="AM399" s="100"/>
      <c r="AN399" s="100"/>
      <c r="AO399" s="100"/>
      <c r="AP399" s="100"/>
      <c r="AQ399" s="100"/>
      <c r="AR399" s="100"/>
      <c r="AS399" s="100"/>
      <c r="AT399" s="100"/>
      <c r="AU399" s="100"/>
      <c r="AV399" s="100"/>
      <c r="AW399" s="100"/>
      <c r="AX399" s="100"/>
      <c r="AY399" s="100"/>
      <c r="AZ399" s="100"/>
      <c r="BA399" s="100"/>
      <c r="BB399" s="100"/>
      <c r="BC399" s="100"/>
      <c r="BD399" s="100"/>
      <c r="BE399" s="100"/>
      <c r="BF399" s="100"/>
      <c r="BG399" s="100"/>
      <c r="BH399" s="100"/>
      <c r="BI399" s="100"/>
      <c r="BJ399" s="100"/>
      <c r="BK399" s="100"/>
      <c r="BL399" s="100"/>
      <c r="BM399" s="100"/>
      <c r="BN399" s="100"/>
      <c r="BO399" s="100"/>
      <c r="BP399" s="100"/>
      <c r="BQ399" s="100"/>
      <c r="BR399" s="100"/>
      <c r="BS399" s="100"/>
      <c r="BT399" s="100"/>
      <c r="BU399" s="100"/>
      <c r="BV399" s="100"/>
      <c r="BW399" s="100"/>
      <c r="BX399" s="100"/>
      <c r="BY399" s="100"/>
      <c r="BZ399" s="100"/>
      <c r="CA399" s="100"/>
      <c r="CB399" s="100"/>
      <c r="CC399" s="100"/>
      <c r="CD399" s="100"/>
      <c r="CE399" s="100"/>
      <c r="CF399" s="100"/>
      <c r="CG399" s="100"/>
      <c r="CH399" s="100"/>
      <c r="CI399" s="100"/>
    </row>
    <row r="400" spans="1:87" x14ac:dyDescent="0.2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  <c r="AF400" s="100"/>
      <c r="AG400" s="100"/>
      <c r="AH400" s="100"/>
      <c r="AI400" s="100"/>
      <c r="AJ400" s="100"/>
      <c r="AK400" s="100"/>
      <c r="AL400" s="100"/>
      <c r="AM400" s="100"/>
      <c r="AN400" s="100"/>
      <c r="AO400" s="100"/>
      <c r="AP400" s="100"/>
      <c r="AQ400" s="100"/>
      <c r="AR400" s="100"/>
      <c r="AS400" s="100"/>
      <c r="AT400" s="100"/>
      <c r="AU400" s="100"/>
      <c r="AV400" s="100"/>
      <c r="AW400" s="100"/>
      <c r="AX400" s="100"/>
      <c r="AY400" s="100"/>
      <c r="AZ400" s="100"/>
      <c r="BA400" s="100"/>
      <c r="BB400" s="100"/>
      <c r="BC400" s="100"/>
      <c r="BD400" s="100"/>
      <c r="BE400" s="100"/>
      <c r="BF400" s="100"/>
      <c r="BG400" s="100"/>
      <c r="BH400" s="100"/>
      <c r="BI400" s="100"/>
      <c r="BJ400" s="100"/>
      <c r="BK400" s="100"/>
      <c r="BL400" s="100"/>
      <c r="BM400" s="100"/>
      <c r="BN400" s="100"/>
      <c r="BO400" s="100"/>
      <c r="BP400" s="100"/>
      <c r="BQ400" s="100"/>
      <c r="BR400" s="100"/>
      <c r="BS400" s="100"/>
      <c r="BT400" s="100"/>
      <c r="BU400" s="100"/>
      <c r="BV400" s="100"/>
      <c r="BW400" s="100"/>
      <c r="BX400" s="100"/>
      <c r="BY400" s="100"/>
      <c r="BZ400" s="100"/>
      <c r="CA400" s="100"/>
      <c r="CB400" s="100"/>
      <c r="CC400" s="100"/>
      <c r="CD400" s="100"/>
      <c r="CE400" s="100"/>
      <c r="CF400" s="100"/>
      <c r="CG400" s="100"/>
      <c r="CH400" s="100"/>
      <c r="CI400" s="100"/>
    </row>
    <row r="401" spans="1:87" x14ac:dyDescent="0.2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  <c r="AF401" s="100"/>
      <c r="AG401" s="100"/>
      <c r="AH401" s="100"/>
      <c r="AI401" s="100"/>
      <c r="AJ401" s="100"/>
      <c r="AK401" s="100"/>
      <c r="AL401" s="100"/>
      <c r="AM401" s="100"/>
      <c r="AN401" s="100"/>
      <c r="AO401" s="100"/>
      <c r="AP401" s="100"/>
      <c r="AQ401" s="100"/>
      <c r="AR401" s="100"/>
      <c r="AS401" s="100"/>
      <c r="AT401" s="100"/>
      <c r="AU401" s="100"/>
      <c r="AV401" s="100"/>
      <c r="AW401" s="100"/>
      <c r="AX401" s="100"/>
      <c r="AY401" s="100"/>
      <c r="AZ401" s="100"/>
      <c r="BA401" s="100"/>
      <c r="BB401" s="100"/>
      <c r="BC401" s="100"/>
      <c r="BD401" s="100"/>
      <c r="BE401" s="100"/>
      <c r="BF401" s="100"/>
      <c r="BG401" s="100"/>
      <c r="BH401" s="100"/>
      <c r="BI401" s="100"/>
      <c r="BJ401" s="100"/>
      <c r="BK401" s="100"/>
      <c r="BL401" s="100"/>
      <c r="BM401" s="100"/>
      <c r="BN401" s="100"/>
      <c r="BO401" s="100"/>
      <c r="BP401" s="100"/>
      <c r="BQ401" s="100"/>
      <c r="BR401" s="100"/>
      <c r="BS401" s="100"/>
      <c r="BT401" s="100"/>
      <c r="BU401" s="100"/>
      <c r="BV401" s="100"/>
      <c r="BW401" s="100"/>
      <c r="BX401" s="100"/>
      <c r="BY401" s="100"/>
      <c r="BZ401" s="100"/>
      <c r="CA401" s="100"/>
      <c r="CB401" s="100"/>
      <c r="CC401" s="100"/>
      <c r="CD401" s="100"/>
      <c r="CE401" s="100"/>
      <c r="CF401" s="100"/>
      <c r="CG401" s="100"/>
      <c r="CH401" s="100"/>
      <c r="CI401" s="100"/>
    </row>
    <row r="402" spans="1:87" x14ac:dyDescent="0.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  <c r="AF402" s="100"/>
      <c r="AG402" s="100"/>
      <c r="AH402" s="100"/>
      <c r="AI402" s="100"/>
      <c r="AJ402" s="100"/>
      <c r="AK402" s="100"/>
      <c r="AL402" s="100"/>
      <c r="AM402" s="100"/>
      <c r="AN402" s="100"/>
      <c r="AO402" s="100"/>
      <c r="AP402" s="100"/>
      <c r="AQ402" s="100"/>
      <c r="AR402" s="100"/>
      <c r="AS402" s="100"/>
      <c r="AT402" s="100"/>
      <c r="AU402" s="100"/>
      <c r="AV402" s="100"/>
      <c r="AW402" s="100"/>
      <c r="AX402" s="100"/>
      <c r="AY402" s="100"/>
      <c r="AZ402" s="100"/>
      <c r="BA402" s="100"/>
      <c r="BB402" s="100"/>
      <c r="BC402" s="100"/>
      <c r="BD402" s="100"/>
      <c r="BE402" s="100"/>
      <c r="BF402" s="100"/>
      <c r="BG402" s="100"/>
      <c r="BH402" s="100"/>
      <c r="BI402" s="100"/>
      <c r="BJ402" s="100"/>
      <c r="BK402" s="100"/>
      <c r="BL402" s="100"/>
      <c r="BM402" s="100"/>
      <c r="BN402" s="100"/>
      <c r="BO402" s="100"/>
      <c r="BP402" s="100"/>
      <c r="BQ402" s="100"/>
      <c r="BR402" s="100"/>
      <c r="BS402" s="100"/>
      <c r="BT402" s="100"/>
      <c r="BU402" s="100"/>
      <c r="BV402" s="100"/>
      <c r="BW402" s="100"/>
      <c r="BX402" s="100"/>
      <c r="BY402" s="100"/>
      <c r="BZ402" s="100"/>
      <c r="CA402" s="100"/>
      <c r="CB402" s="100"/>
      <c r="CC402" s="100"/>
      <c r="CD402" s="100"/>
      <c r="CE402" s="100"/>
      <c r="CF402" s="100"/>
      <c r="CG402" s="100"/>
      <c r="CH402" s="100"/>
      <c r="CI402" s="100"/>
    </row>
    <row r="403" spans="1:87" x14ac:dyDescent="0.2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  <c r="AF403" s="100"/>
      <c r="AG403" s="100"/>
      <c r="AH403" s="100"/>
      <c r="AI403" s="100"/>
      <c r="AJ403" s="100"/>
      <c r="AK403" s="100"/>
      <c r="AL403" s="100"/>
      <c r="AM403" s="100"/>
      <c r="AN403" s="100"/>
      <c r="AO403" s="100"/>
      <c r="AP403" s="100"/>
      <c r="AQ403" s="100"/>
      <c r="AR403" s="100"/>
      <c r="AS403" s="100"/>
      <c r="AT403" s="100"/>
      <c r="AU403" s="100"/>
      <c r="AV403" s="100"/>
      <c r="AW403" s="100"/>
      <c r="AX403" s="100"/>
      <c r="AY403" s="100"/>
      <c r="AZ403" s="100"/>
      <c r="BA403" s="100"/>
      <c r="BB403" s="100"/>
      <c r="BC403" s="100"/>
      <c r="BD403" s="100"/>
      <c r="BE403" s="100"/>
      <c r="BF403" s="100"/>
      <c r="BG403" s="100"/>
      <c r="BH403" s="100"/>
      <c r="BI403" s="100"/>
      <c r="BJ403" s="100"/>
      <c r="BK403" s="100"/>
      <c r="BL403" s="100"/>
      <c r="BM403" s="100"/>
      <c r="BN403" s="100"/>
      <c r="BO403" s="100"/>
      <c r="BP403" s="100"/>
      <c r="BQ403" s="100"/>
      <c r="BR403" s="100"/>
      <c r="BS403" s="100"/>
      <c r="BT403" s="100"/>
      <c r="BU403" s="100"/>
      <c r="BV403" s="100"/>
      <c r="BW403" s="100"/>
      <c r="BX403" s="100"/>
      <c r="BY403" s="100"/>
      <c r="BZ403" s="100"/>
      <c r="CA403" s="100"/>
      <c r="CB403" s="100"/>
      <c r="CC403" s="100"/>
      <c r="CD403" s="100"/>
      <c r="CE403" s="100"/>
      <c r="CF403" s="100"/>
      <c r="CG403" s="100"/>
      <c r="CH403" s="100"/>
      <c r="CI403" s="100"/>
    </row>
    <row r="404" spans="1:87" x14ac:dyDescent="0.2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  <c r="AF404" s="100"/>
      <c r="AG404" s="100"/>
      <c r="AH404" s="100"/>
      <c r="AI404" s="100"/>
      <c r="AJ404" s="100"/>
      <c r="AK404" s="100"/>
      <c r="AL404" s="100"/>
      <c r="AM404" s="100"/>
      <c r="AN404" s="100"/>
      <c r="AO404" s="100"/>
      <c r="AP404" s="100"/>
      <c r="AQ404" s="100"/>
      <c r="AR404" s="100"/>
      <c r="AS404" s="100"/>
      <c r="AT404" s="100"/>
      <c r="AU404" s="100"/>
      <c r="AV404" s="100"/>
      <c r="AW404" s="100"/>
      <c r="AX404" s="100"/>
      <c r="AY404" s="100"/>
      <c r="AZ404" s="100"/>
      <c r="BA404" s="100"/>
      <c r="BB404" s="100"/>
      <c r="BC404" s="100"/>
      <c r="BD404" s="100"/>
      <c r="BE404" s="100"/>
      <c r="BF404" s="100"/>
      <c r="BG404" s="100"/>
      <c r="BH404" s="100"/>
      <c r="BI404" s="100"/>
      <c r="BJ404" s="100"/>
      <c r="BK404" s="100"/>
      <c r="BL404" s="100"/>
      <c r="BM404" s="100"/>
      <c r="BN404" s="100"/>
      <c r="BO404" s="100"/>
      <c r="BP404" s="100"/>
      <c r="BQ404" s="100"/>
      <c r="BR404" s="100"/>
      <c r="BS404" s="100"/>
      <c r="BT404" s="100"/>
      <c r="BU404" s="100"/>
      <c r="BV404" s="100"/>
      <c r="BW404" s="100"/>
      <c r="BX404" s="100"/>
      <c r="BY404" s="100"/>
      <c r="BZ404" s="100"/>
      <c r="CA404" s="100"/>
      <c r="CB404" s="100"/>
      <c r="CC404" s="100"/>
      <c r="CD404" s="100"/>
      <c r="CE404" s="100"/>
      <c r="CF404" s="100"/>
      <c r="CG404" s="100"/>
      <c r="CH404" s="100"/>
      <c r="CI404" s="100"/>
    </row>
    <row r="405" spans="1:87" x14ac:dyDescent="0.2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  <c r="AF405" s="100"/>
      <c r="AG405" s="100"/>
      <c r="AH405" s="100"/>
      <c r="AI405" s="100"/>
      <c r="AJ405" s="100"/>
      <c r="AK405" s="100"/>
      <c r="AL405" s="100"/>
      <c r="AM405" s="100"/>
      <c r="AN405" s="100"/>
      <c r="AO405" s="100"/>
      <c r="AP405" s="100"/>
      <c r="AQ405" s="100"/>
      <c r="AR405" s="100"/>
      <c r="AS405" s="100"/>
      <c r="AT405" s="100"/>
      <c r="AU405" s="100"/>
      <c r="AV405" s="100"/>
      <c r="AW405" s="100"/>
      <c r="AX405" s="100"/>
      <c r="AY405" s="100"/>
      <c r="AZ405" s="100"/>
      <c r="BA405" s="100"/>
      <c r="BB405" s="100"/>
      <c r="BC405" s="100"/>
      <c r="BD405" s="100"/>
      <c r="BE405" s="100"/>
      <c r="BF405" s="100"/>
      <c r="BG405" s="100"/>
      <c r="BH405" s="100"/>
      <c r="BI405" s="100"/>
      <c r="BJ405" s="100"/>
      <c r="BK405" s="100"/>
      <c r="BL405" s="100"/>
      <c r="BM405" s="100"/>
      <c r="BN405" s="100"/>
      <c r="BO405" s="100"/>
      <c r="BP405" s="100"/>
      <c r="BQ405" s="100"/>
      <c r="BR405" s="100"/>
      <c r="BS405" s="100"/>
      <c r="BT405" s="100"/>
      <c r="BU405" s="100"/>
      <c r="BV405" s="100"/>
      <c r="BW405" s="100"/>
      <c r="BX405" s="100"/>
      <c r="BY405" s="100"/>
      <c r="BZ405" s="100"/>
      <c r="CA405" s="100"/>
      <c r="CB405" s="100"/>
      <c r="CC405" s="100"/>
      <c r="CD405" s="100"/>
      <c r="CE405" s="100"/>
      <c r="CF405" s="100"/>
      <c r="CG405" s="100"/>
      <c r="CH405" s="100"/>
      <c r="CI405" s="100"/>
    </row>
    <row r="406" spans="1:87" x14ac:dyDescent="0.2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  <c r="AF406" s="100"/>
      <c r="AG406" s="100"/>
      <c r="AH406" s="100"/>
      <c r="AI406" s="100"/>
      <c r="AJ406" s="100"/>
      <c r="AK406" s="100"/>
      <c r="AL406" s="100"/>
      <c r="AM406" s="100"/>
      <c r="AN406" s="100"/>
      <c r="AO406" s="100"/>
      <c r="AP406" s="100"/>
      <c r="AQ406" s="100"/>
      <c r="AR406" s="100"/>
      <c r="AS406" s="100"/>
      <c r="AT406" s="100"/>
      <c r="AU406" s="100"/>
      <c r="AV406" s="100"/>
      <c r="AW406" s="100"/>
      <c r="AX406" s="100"/>
      <c r="AY406" s="100"/>
      <c r="AZ406" s="100"/>
      <c r="BA406" s="100"/>
      <c r="BB406" s="100"/>
      <c r="BC406" s="100"/>
      <c r="BD406" s="100"/>
      <c r="BE406" s="100"/>
      <c r="BF406" s="100"/>
      <c r="BG406" s="100"/>
      <c r="BH406" s="100"/>
      <c r="BI406" s="100"/>
      <c r="BJ406" s="100"/>
      <c r="BK406" s="100"/>
      <c r="BL406" s="100"/>
      <c r="BM406" s="100"/>
      <c r="BN406" s="100"/>
      <c r="BO406" s="100"/>
      <c r="BP406" s="100"/>
      <c r="BQ406" s="100"/>
      <c r="BR406" s="100"/>
      <c r="BS406" s="100"/>
      <c r="BT406" s="100"/>
      <c r="BU406" s="100"/>
      <c r="BV406" s="100"/>
      <c r="BW406" s="100"/>
      <c r="BX406" s="100"/>
      <c r="BY406" s="100"/>
      <c r="BZ406" s="100"/>
      <c r="CA406" s="100"/>
      <c r="CB406" s="100"/>
      <c r="CC406" s="100"/>
      <c r="CD406" s="100"/>
      <c r="CE406" s="100"/>
      <c r="CF406" s="100"/>
      <c r="CG406" s="100"/>
      <c r="CH406" s="100"/>
      <c r="CI406" s="100"/>
    </row>
    <row r="407" spans="1:87" x14ac:dyDescent="0.2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  <c r="AF407" s="100"/>
      <c r="AG407" s="100"/>
      <c r="AH407" s="100"/>
      <c r="AI407" s="100"/>
      <c r="AJ407" s="100"/>
      <c r="AK407" s="100"/>
      <c r="AL407" s="100"/>
      <c r="AM407" s="100"/>
      <c r="AN407" s="100"/>
      <c r="AO407" s="100"/>
      <c r="AP407" s="100"/>
      <c r="AQ407" s="100"/>
      <c r="AR407" s="100"/>
      <c r="AS407" s="100"/>
      <c r="AT407" s="100"/>
      <c r="AU407" s="100"/>
      <c r="AV407" s="100"/>
      <c r="AW407" s="100"/>
      <c r="AX407" s="100"/>
      <c r="AY407" s="100"/>
      <c r="AZ407" s="100"/>
      <c r="BA407" s="100"/>
      <c r="BB407" s="100"/>
      <c r="BC407" s="100"/>
      <c r="BD407" s="100"/>
      <c r="BE407" s="100"/>
      <c r="BF407" s="100"/>
      <c r="BG407" s="100"/>
      <c r="BH407" s="100"/>
      <c r="BI407" s="100"/>
      <c r="BJ407" s="100"/>
      <c r="BK407" s="100"/>
      <c r="BL407" s="100"/>
      <c r="BM407" s="100"/>
      <c r="BN407" s="100"/>
      <c r="BO407" s="100"/>
      <c r="BP407" s="100"/>
      <c r="BQ407" s="100"/>
      <c r="BR407" s="100"/>
      <c r="BS407" s="100"/>
      <c r="BT407" s="100"/>
      <c r="BU407" s="100"/>
      <c r="BV407" s="100"/>
      <c r="BW407" s="100"/>
      <c r="BX407" s="100"/>
      <c r="BY407" s="100"/>
      <c r="BZ407" s="100"/>
      <c r="CA407" s="100"/>
      <c r="CB407" s="100"/>
      <c r="CC407" s="100"/>
      <c r="CD407" s="100"/>
      <c r="CE407" s="100"/>
      <c r="CF407" s="100"/>
      <c r="CG407" s="100"/>
      <c r="CH407" s="100"/>
      <c r="CI407" s="100"/>
    </row>
    <row r="408" spans="1:87" x14ac:dyDescent="0.2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  <c r="AF408" s="100"/>
      <c r="AG408" s="100"/>
      <c r="AH408" s="100"/>
      <c r="AI408" s="100"/>
      <c r="AJ408" s="100"/>
      <c r="AK408" s="100"/>
      <c r="AL408" s="100"/>
      <c r="AM408" s="100"/>
      <c r="AN408" s="100"/>
      <c r="AO408" s="100"/>
      <c r="AP408" s="100"/>
      <c r="AQ408" s="100"/>
      <c r="AR408" s="100"/>
      <c r="AS408" s="100"/>
      <c r="AT408" s="100"/>
      <c r="AU408" s="100"/>
      <c r="AV408" s="100"/>
      <c r="AW408" s="100"/>
      <c r="AX408" s="100"/>
      <c r="AY408" s="100"/>
      <c r="AZ408" s="100"/>
      <c r="BA408" s="100"/>
      <c r="BB408" s="100"/>
      <c r="BC408" s="100"/>
      <c r="BD408" s="100"/>
      <c r="BE408" s="100"/>
      <c r="BF408" s="100"/>
      <c r="BG408" s="100"/>
      <c r="BH408" s="100"/>
      <c r="BI408" s="100"/>
      <c r="BJ408" s="100"/>
      <c r="BK408" s="100"/>
      <c r="BL408" s="100"/>
      <c r="BM408" s="100"/>
      <c r="BN408" s="100"/>
      <c r="BO408" s="100"/>
      <c r="BP408" s="100"/>
      <c r="BQ408" s="100"/>
      <c r="BR408" s="100"/>
      <c r="BS408" s="100"/>
      <c r="BT408" s="100"/>
      <c r="BU408" s="100"/>
      <c r="BV408" s="100"/>
      <c r="BW408" s="100"/>
      <c r="BX408" s="100"/>
      <c r="BY408" s="100"/>
      <c r="BZ408" s="100"/>
      <c r="CA408" s="100"/>
      <c r="CB408" s="100"/>
      <c r="CC408" s="100"/>
      <c r="CD408" s="100"/>
      <c r="CE408" s="100"/>
      <c r="CF408" s="100"/>
      <c r="CG408" s="100"/>
      <c r="CH408" s="100"/>
      <c r="CI408" s="100"/>
    </row>
    <row r="409" spans="1:87" x14ac:dyDescent="0.2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  <c r="AF409" s="100"/>
      <c r="AG409" s="100"/>
      <c r="AH409" s="100"/>
      <c r="AI409" s="100"/>
      <c r="AJ409" s="100"/>
      <c r="AK409" s="100"/>
      <c r="AL409" s="100"/>
      <c r="AM409" s="100"/>
      <c r="AN409" s="100"/>
      <c r="AO409" s="100"/>
      <c r="AP409" s="100"/>
      <c r="AQ409" s="100"/>
      <c r="AR409" s="100"/>
      <c r="AS409" s="100"/>
      <c r="AT409" s="100"/>
      <c r="AU409" s="100"/>
      <c r="AV409" s="100"/>
      <c r="AW409" s="100"/>
      <c r="AX409" s="100"/>
      <c r="AY409" s="100"/>
      <c r="AZ409" s="100"/>
      <c r="BA409" s="100"/>
      <c r="BB409" s="100"/>
      <c r="BC409" s="100"/>
      <c r="BD409" s="100"/>
      <c r="BE409" s="100"/>
      <c r="BF409" s="100"/>
      <c r="BG409" s="100"/>
      <c r="BH409" s="100"/>
      <c r="BI409" s="100"/>
      <c r="BJ409" s="100"/>
      <c r="BK409" s="100"/>
      <c r="BL409" s="100"/>
      <c r="BM409" s="100"/>
      <c r="BN409" s="100"/>
      <c r="BO409" s="100"/>
      <c r="BP409" s="100"/>
      <c r="BQ409" s="100"/>
      <c r="BR409" s="100"/>
      <c r="BS409" s="100"/>
      <c r="BT409" s="100"/>
      <c r="BU409" s="100"/>
      <c r="BV409" s="100"/>
      <c r="BW409" s="100"/>
      <c r="BX409" s="100"/>
      <c r="BY409" s="100"/>
      <c r="BZ409" s="100"/>
      <c r="CA409" s="100"/>
      <c r="CB409" s="100"/>
      <c r="CC409" s="100"/>
      <c r="CD409" s="100"/>
      <c r="CE409" s="100"/>
      <c r="CF409" s="100"/>
      <c r="CG409" s="100"/>
      <c r="CH409" s="100"/>
      <c r="CI409" s="100"/>
    </row>
    <row r="410" spans="1:87" x14ac:dyDescent="0.2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  <c r="AF410" s="100"/>
      <c r="AG410" s="100"/>
      <c r="AH410" s="100"/>
      <c r="AI410" s="100"/>
      <c r="AJ410" s="100"/>
      <c r="AK410" s="100"/>
      <c r="AL410" s="100"/>
      <c r="AM410" s="100"/>
      <c r="AN410" s="100"/>
      <c r="AO410" s="100"/>
      <c r="AP410" s="100"/>
      <c r="AQ410" s="100"/>
      <c r="AR410" s="100"/>
      <c r="AS410" s="100"/>
      <c r="AT410" s="100"/>
      <c r="AU410" s="100"/>
      <c r="AV410" s="100"/>
      <c r="AW410" s="100"/>
      <c r="AX410" s="100"/>
      <c r="AY410" s="100"/>
      <c r="AZ410" s="100"/>
      <c r="BA410" s="100"/>
      <c r="BB410" s="100"/>
      <c r="BC410" s="100"/>
      <c r="BD410" s="100"/>
      <c r="BE410" s="100"/>
      <c r="BF410" s="100"/>
      <c r="BG410" s="100"/>
      <c r="BH410" s="100"/>
      <c r="BI410" s="100"/>
      <c r="BJ410" s="100"/>
      <c r="BK410" s="100"/>
      <c r="BL410" s="100"/>
      <c r="BM410" s="100"/>
      <c r="BN410" s="100"/>
      <c r="BO410" s="100"/>
      <c r="BP410" s="100"/>
      <c r="BQ410" s="100"/>
      <c r="BR410" s="100"/>
      <c r="BS410" s="100"/>
      <c r="BT410" s="100"/>
      <c r="BU410" s="100"/>
      <c r="BV410" s="100"/>
      <c r="BW410" s="100"/>
      <c r="BX410" s="100"/>
      <c r="BY410" s="100"/>
      <c r="BZ410" s="100"/>
      <c r="CA410" s="100"/>
      <c r="CB410" s="100"/>
      <c r="CC410" s="100"/>
      <c r="CD410" s="100"/>
      <c r="CE410" s="100"/>
      <c r="CF410" s="100"/>
      <c r="CG410" s="100"/>
      <c r="CH410" s="100"/>
      <c r="CI410" s="100"/>
    </row>
    <row r="411" spans="1:87" x14ac:dyDescent="0.2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  <c r="AF411" s="100"/>
      <c r="AG411" s="100"/>
      <c r="AH411" s="100"/>
      <c r="AI411" s="100"/>
      <c r="AJ411" s="100"/>
      <c r="AK411" s="100"/>
      <c r="AL411" s="100"/>
      <c r="AM411" s="100"/>
      <c r="AN411" s="100"/>
      <c r="AO411" s="100"/>
      <c r="AP411" s="100"/>
      <c r="AQ411" s="100"/>
      <c r="AR411" s="100"/>
      <c r="AS411" s="100"/>
      <c r="AT411" s="100"/>
      <c r="AU411" s="100"/>
      <c r="AV411" s="100"/>
      <c r="AW411" s="100"/>
      <c r="AX411" s="100"/>
      <c r="AY411" s="100"/>
      <c r="AZ411" s="100"/>
      <c r="BA411" s="100"/>
      <c r="BB411" s="100"/>
      <c r="BC411" s="100"/>
      <c r="BD411" s="100"/>
      <c r="BE411" s="100"/>
      <c r="BF411" s="100"/>
      <c r="BG411" s="100"/>
      <c r="BH411" s="100"/>
      <c r="BI411" s="100"/>
      <c r="BJ411" s="100"/>
      <c r="BK411" s="100"/>
      <c r="BL411" s="100"/>
      <c r="BM411" s="100"/>
      <c r="BN411" s="100"/>
      <c r="BO411" s="100"/>
      <c r="BP411" s="100"/>
      <c r="BQ411" s="100"/>
      <c r="BR411" s="100"/>
      <c r="BS411" s="100"/>
      <c r="BT411" s="100"/>
      <c r="BU411" s="100"/>
      <c r="BV411" s="100"/>
      <c r="BW411" s="100"/>
      <c r="BX411" s="100"/>
      <c r="BY411" s="100"/>
      <c r="BZ411" s="100"/>
      <c r="CA411" s="100"/>
      <c r="CB411" s="100"/>
      <c r="CC411" s="100"/>
      <c r="CD411" s="100"/>
      <c r="CE411" s="100"/>
      <c r="CF411" s="100"/>
      <c r="CG411" s="100"/>
      <c r="CH411" s="100"/>
      <c r="CI411" s="100"/>
    </row>
    <row r="412" spans="1:87" x14ac:dyDescent="0.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  <c r="AF412" s="100"/>
      <c r="AG412" s="100"/>
      <c r="AH412" s="100"/>
      <c r="AI412" s="100"/>
      <c r="AJ412" s="100"/>
      <c r="AK412" s="100"/>
      <c r="AL412" s="100"/>
      <c r="AM412" s="100"/>
      <c r="AN412" s="100"/>
      <c r="AO412" s="100"/>
      <c r="AP412" s="100"/>
      <c r="AQ412" s="100"/>
      <c r="AR412" s="100"/>
      <c r="AS412" s="100"/>
      <c r="AT412" s="100"/>
      <c r="AU412" s="100"/>
      <c r="AV412" s="100"/>
      <c r="AW412" s="100"/>
      <c r="AX412" s="100"/>
      <c r="AY412" s="100"/>
      <c r="AZ412" s="100"/>
      <c r="BA412" s="100"/>
      <c r="BB412" s="100"/>
      <c r="BC412" s="100"/>
      <c r="BD412" s="100"/>
      <c r="BE412" s="100"/>
      <c r="BF412" s="100"/>
      <c r="BG412" s="100"/>
      <c r="BH412" s="100"/>
      <c r="BI412" s="100"/>
      <c r="BJ412" s="100"/>
      <c r="BK412" s="100"/>
      <c r="BL412" s="100"/>
      <c r="BM412" s="100"/>
      <c r="BN412" s="100"/>
      <c r="BO412" s="100"/>
      <c r="BP412" s="100"/>
      <c r="BQ412" s="100"/>
      <c r="BR412" s="100"/>
      <c r="BS412" s="100"/>
      <c r="BT412" s="100"/>
      <c r="BU412" s="100"/>
      <c r="BV412" s="100"/>
      <c r="BW412" s="100"/>
      <c r="BX412" s="100"/>
      <c r="BY412" s="100"/>
      <c r="BZ412" s="100"/>
      <c r="CA412" s="100"/>
      <c r="CB412" s="100"/>
      <c r="CC412" s="100"/>
      <c r="CD412" s="100"/>
      <c r="CE412" s="100"/>
      <c r="CF412" s="100"/>
      <c r="CG412" s="100"/>
      <c r="CH412" s="100"/>
      <c r="CI412" s="100"/>
    </row>
    <row r="413" spans="1:87" x14ac:dyDescent="0.2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  <c r="AF413" s="100"/>
      <c r="AG413" s="100"/>
      <c r="AH413" s="100"/>
      <c r="AI413" s="100"/>
      <c r="AJ413" s="100"/>
      <c r="AK413" s="100"/>
      <c r="AL413" s="100"/>
      <c r="AM413" s="100"/>
      <c r="AN413" s="100"/>
      <c r="AO413" s="100"/>
      <c r="AP413" s="100"/>
      <c r="AQ413" s="100"/>
      <c r="AR413" s="100"/>
      <c r="AS413" s="100"/>
      <c r="AT413" s="100"/>
      <c r="AU413" s="100"/>
      <c r="AV413" s="100"/>
      <c r="AW413" s="100"/>
      <c r="AX413" s="100"/>
      <c r="AY413" s="100"/>
      <c r="AZ413" s="100"/>
      <c r="BA413" s="100"/>
      <c r="BB413" s="100"/>
      <c r="BC413" s="100"/>
      <c r="BD413" s="100"/>
      <c r="BE413" s="100"/>
      <c r="BF413" s="100"/>
      <c r="BG413" s="100"/>
      <c r="BH413" s="100"/>
      <c r="BI413" s="100"/>
      <c r="BJ413" s="100"/>
      <c r="BK413" s="100"/>
      <c r="BL413" s="100"/>
      <c r="BM413" s="100"/>
      <c r="BN413" s="100"/>
      <c r="BO413" s="100"/>
      <c r="BP413" s="100"/>
      <c r="BQ413" s="100"/>
      <c r="BR413" s="100"/>
      <c r="BS413" s="100"/>
      <c r="BT413" s="100"/>
      <c r="BU413" s="100"/>
      <c r="BV413" s="100"/>
      <c r="BW413" s="100"/>
      <c r="BX413" s="100"/>
      <c r="BY413" s="100"/>
      <c r="BZ413" s="100"/>
      <c r="CA413" s="100"/>
      <c r="CB413" s="100"/>
      <c r="CC413" s="100"/>
      <c r="CD413" s="100"/>
      <c r="CE413" s="100"/>
      <c r="CF413" s="100"/>
      <c r="CG413" s="100"/>
      <c r="CH413" s="100"/>
      <c r="CI413" s="100"/>
    </row>
    <row r="414" spans="1:87" x14ac:dyDescent="0.2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  <c r="AF414" s="100"/>
      <c r="AG414" s="100"/>
      <c r="AH414" s="100"/>
      <c r="AI414" s="100"/>
      <c r="AJ414" s="100"/>
      <c r="AK414" s="100"/>
      <c r="AL414" s="100"/>
      <c r="AM414" s="100"/>
      <c r="AN414" s="100"/>
      <c r="AO414" s="100"/>
      <c r="AP414" s="100"/>
      <c r="AQ414" s="100"/>
      <c r="AR414" s="100"/>
      <c r="AS414" s="100"/>
      <c r="AT414" s="100"/>
      <c r="AU414" s="100"/>
      <c r="AV414" s="100"/>
      <c r="AW414" s="100"/>
      <c r="AX414" s="100"/>
      <c r="AY414" s="100"/>
      <c r="AZ414" s="100"/>
      <c r="BA414" s="100"/>
      <c r="BB414" s="100"/>
      <c r="BC414" s="100"/>
      <c r="BD414" s="100"/>
      <c r="BE414" s="100"/>
      <c r="BF414" s="100"/>
      <c r="BG414" s="100"/>
      <c r="BH414" s="100"/>
      <c r="BI414" s="100"/>
      <c r="BJ414" s="100"/>
      <c r="BK414" s="100"/>
      <c r="BL414" s="100"/>
      <c r="BM414" s="100"/>
      <c r="BN414" s="100"/>
      <c r="BO414" s="100"/>
      <c r="BP414" s="100"/>
      <c r="BQ414" s="100"/>
      <c r="BR414" s="100"/>
      <c r="BS414" s="100"/>
      <c r="BT414" s="100"/>
      <c r="BU414" s="100"/>
      <c r="BV414" s="100"/>
      <c r="BW414" s="100"/>
      <c r="BX414" s="100"/>
      <c r="BY414" s="100"/>
      <c r="BZ414" s="100"/>
      <c r="CA414" s="100"/>
      <c r="CB414" s="100"/>
      <c r="CC414" s="100"/>
      <c r="CD414" s="100"/>
      <c r="CE414" s="100"/>
      <c r="CF414" s="100"/>
      <c r="CG414" s="100"/>
      <c r="CH414" s="100"/>
      <c r="CI414" s="100"/>
    </row>
    <row r="415" spans="1:87" x14ac:dyDescent="0.2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  <c r="AF415" s="100"/>
      <c r="AG415" s="100"/>
      <c r="AH415" s="100"/>
      <c r="AI415" s="100"/>
      <c r="AJ415" s="100"/>
      <c r="AK415" s="100"/>
      <c r="AL415" s="100"/>
      <c r="AM415" s="100"/>
      <c r="AN415" s="100"/>
      <c r="AO415" s="100"/>
      <c r="AP415" s="100"/>
      <c r="AQ415" s="100"/>
      <c r="AR415" s="100"/>
      <c r="AS415" s="100"/>
      <c r="AT415" s="100"/>
      <c r="AU415" s="100"/>
      <c r="AV415" s="100"/>
      <c r="AW415" s="100"/>
      <c r="AX415" s="100"/>
      <c r="AY415" s="100"/>
      <c r="AZ415" s="100"/>
      <c r="BA415" s="100"/>
      <c r="BB415" s="100"/>
      <c r="BC415" s="100"/>
      <c r="BD415" s="100"/>
      <c r="BE415" s="100"/>
      <c r="BF415" s="100"/>
      <c r="BG415" s="100"/>
      <c r="BH415" s="100"/>
      <c r="BI415" s="100"/>
      <c r="BJ415" s="100"/>
      <c r="BK415" s="100"/>
      <c r="BL415" s="100"/>
      <c r="BM415" s="100"/>
      <c r="BN415" s="100"/>
      <c r="BO415" s="100"/>
      <c r="BP415" s="100"/>
      <c r="BQ415" s="100"/>
      <c r="BR415" s="100"/>
      <c r="BS415" s="100"/>
      <c r="BT415" s="100"/>
      <c r="BU415" s="100"/>
      <c r="BV415" s="100"/>
      <c r="BW415" s="100"/>
      <c r="BX415" s="100"/>
      <c r="BY415" s="100"/>
      <c r="BZ415" s="100"/>
      <c r="CA415" s="100"/>
      <c r="CB415" s="100"/>
      <c r="CC415" s="100"/>
      <c r="CD415" s="100"/>
      <c r="CE415" s="100"/>
      <c r="CF415" s="100"/>
      <c r="CG415" s="100"/>
      <c r="CH415" s="100"/>
      <c r="CI415" s="100"/>
    </row>
    <row r="416" spans="1:87" x14ac:dyDescent="0.2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  <c r="AF416" s="100"/>
      <c r="AG416" s="100"/>
      <c r="AH416" s="100"/>
      <c r="AI416" s="100"/>
      <c r="AJ416" s="100"/>
      <c r="AK416" s="100"/>
      <c r="AL416" s="100"/>
      <c r="AM416" s="100"/>
      <c r="AN416" s="100"/>
      <c r="AO416" s="100"/>
      <c r="AP416" s="100"/>
      <c r="AQ416" s="100"/>
      <c r="AR416" s="100"/>
      <c r="AS416" s="100"/>
      <c r="AT416" s="100"/>
      <c r="AU416" s="100"/>
      <c r="AV416" s="100"/>
      <c r="AW416" s="100"/>
      <c r="AX416" s="100"/>
      <c r="AY416" s="100"/>
      <c r="AZ416" s="100"/>
      <c r="BA416" s="100"/>
      <c r="BB416" s="100"/>
      <c r="BC416" s="100"/>
      <c r="BD416" s="100"/>
      <c r="BE416" s="100"/>
      <c r="BF416" s="100"/>
      <c r="BG416" s="100"/>
      <c r="BH416" s="100"/>
      <c r="BI416" s="100"/>
      <c r="BJ416" s="100"/>
      <c r="BK416" s="100"/>
      <c r="BL416" s="100"/>
      <c r="BM416" s="100"/>
      <c r="BN416" s="100"/>
      <c r="BO416" s="100"/>
      <c r="BP416" s="100"/>
      <c r="BQ416" s="100"/>
      <c r="BR416" s="100"/>
      <c r="BS416" s="100"/>
      <c r="BT416" s="100"/>
      <c r="BU416" s="100"/>
      <c r="BV416" s="100"/>
      <c r="BW416" s="100"/>
      <c r="BX416" s="100"/>
      <c r="BY416" s="100"/>
      <c r="BZ416" s="100"/>
      <c r="CA416" s="100"/>
      <c r="CB416" s="100"/>
      <c r="CC416" s="100"/>
      <c r="CD416" s="100"/>
      <c r="CE416" s="100"/>
      <c r="CF416" s="100"/>
      <c r="CG416" s="100"/>
      <c r="CH416" s="100"/>
      <c r="CI416" s="100"/>
    </row>
    <row r="417" spans="1:87" x14ac:dyDescent="0.2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  <c r="AF417" s="100"/>
      <c r="AG417" s="100"/>
      <c r="AH417" s="100"/>
      <c r="AI417" s="100"/>
      <c r="AJ417" s="100"/>
      <c r="AK417" s="100"/>
      <c r="AL417" s="100"/>
      <c r="AM417" s="100"/>
      <c r="AN417" s="100"/>
      <c r="AO417" s="100"/>
      <c r="AP417" s="100"/>
      <c r="AQ417" s="100"/>
      <c r="AR417" s="100"/>
      <c r="AS417" s="100"/>
      <c r="AT417" s="100"/>
      <c r="AU417" s="100"/>
      <c r="AV417" s="100"/>
      <c r="AW417" s="100"/>
      <c r="AX417" s="100"/>
      <c r="AY417" s="100"/>
      <c r="AZ417" s="100"/>
      <c r="BA417" s="100"/>
      <c r="BB417" s="100"/>
      <c r="BC417" s="100"/>
      <c r="BD417" s="100"/>
      <c r="BE417" s="100"/>
      <c r="BF417" s="100"/>
      <c r="BG417" s="100"/>
      <c r="BH417" s="100"/>
      <c r="BI417" s="100"/>
      <c r="BJ417" s="100"/>
      <c r="BK417" s="100"/>
      <c r="BL417" s="100"/>
      <c r="BM417" s="100"/>
      <c r="BN417" s="100"/>
      <c r="BO417" s="100"/>
      <c r="BP417" s="100"/>
      <c r="BQ417" s="100"/>
      <c r="BR417" s="100"/>
      <c r="BS417" s="100"/>
      <c r="BT417" s="100"/>
      <c r="BU417" s="100"/>
      <c r="BV417" s="100"/>
      <c r="BW417" s="100"/>
      <c r="BX417" s="100"/>
      <c r="BY417" s="100"/>
      <c r="BZ417" s="100"/>
      <c r="CA417" s="100"/>
      <c r="CB417" s="100"/>
      <c r="CC417" s="100"/>
      <c r="CD417" s="100"/>
      <c r="CE417" s="100"/>
      <c r="CF417" s="100"/>
      <c r="CG417" s="100"/>
      <c r="CH417" s="100"/>
      <c r="CI417" s="100"/>
    </row>
    <row r="418" spans="1:87" x14ac:dyDescent="0.2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  <c r="AF418" s="100"/>
      <c r="AG418" s="100"/>
      <c r="AH418" s="100"/>
      <c r="AI418" s="100"/>
      <c r="AJ418" s="100"/>
      <c r="AK418" s="100"/>
      <c r="AL418" s="100"/>
      <c r="AM418" s="100"/>
      <c r="AN418" s="100"/>
      <c r="AO418" s="100"/>
      <c r="AP418" s="100"/>
      <c r="AQ418" s="100"/>
      <c r="AR418" s="100"/>
      <c r="AS418" s="100"/>
      <c r="AT418" s="100"/>
      <c r="AU418" s="100"/>
      <c r="AV418" s="100"/>
      <c r="AW418" s="100"/>
      <c r="AX418" s="100"/>
      <c r="AY418" s="100"/>
      <c r="AZ418" s="100"/>
      <c r="BA418" s="100"/>
      <c r="BB418" s="100"/>
      <c r="BC418" s="100"/>
      <c r="BD418" s="100"/>
      <c r="BE418" s="100"/>
      <c r="BF418" s="100"/>
      <c r="BG418" s="100"/>
      <c r="BH418" s="100"/>
      <c r="BI418" s="100"/>
      <c r="BJ418" s="100"/>
      <c r="BK418" s="100"/>
      <c r="BL418" s="100"/>
      <c r="BM418" s="100"/>
      <c r="BN418" s="100"/>
      <c r="BO418" s="100"/>
      <c r="BP418" s="100"/>
      <c r="BQ418" s="100"/>
      <c r="BR418" s="100"/>
      <c r="BS418" s="100"/>
      <c r="BT418" s="100"/>
      <c r="BU418" s="100"/>
      <c r="BV418" s="100"/>
      <c r="BW418" s="100"/>
      <c r="BX418" s="100"/>
      <c r="BY418" s="100"/>
      <c r="BZ418" s="100"/>
      <c r="CA418" s="100"/>
      <c r="CB418" s="100"/>
      <c r="CC418" s="100"/>
      <c r="CD418" s="100"/>
      <c r="CE418" s="100"/>
      <c r="CF418" s="100"/>
      <c r="CG418" s="100"/>
      <c r="CH418" s="100"/>
      <c r="CI418" s="100"/>
    </row>
    <row r="419" spans="1:87" x14ac:dyDescent="0.2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  <c r="AF419" s="100"/>
      <c r="AG419" s="100"/>
      <c r="AH419" s="100"/>
      <c r="AI419" s="100"/>
      <c r="AJ419" s="100"/>
      <c r="AK419" s="100"/>
      <c r="AL419" s="100"/>
      <c r="AM419" s="100"/>
      <c r="AN419" s="100"/>
      <c r="AO419" s="100"/>
      <c r="AP419" s="100"/>
      <c r="AQ419" s="100"/>
      <c r="AR419" s="100"/>
      <c r="AS419" s="100"/>
      <c r="AT419" s="100"/>
      <c r="AU419" s="100"/>
      <c r="AV419" s="100"/>
      <c r="AW419" s="100"/>
      <c r="AX419" s="100"/>
      <c r="AY419" s="100"/>
      <c r="AZ419" s="100"/>
      <c r="BA419" s="100"/>
      <c r="BB419" s="100"/>
      <c r="BC419" s="100"/>
      <c r="BD419" s="100"/>
      <c r="BE419" s="100"/>
      <c r="BF419" s="100"/>
      <c r="BG419" s="100"/>
      <c r="BH419" s="100"/>
      <c r="BI419" s="100"/>
      <c r="BJ419" s="100"/>
      <c r="BK419" s="100"/>
      <c r="BL419" s="100"/>
      <c r="BM419" s="100"/>
      <c r="BN419" s="100"/>
      <c r="BO419" s="100"/>
      <c r="BP419" s="100"/>
      <c r="BQ419" s="100"/>
      <c r="BR419" s="100"/>
      <c r="BS419" s="100"/>
      <c r="BT419" s="100"/>
      <c r="BU419" s="100"/>
      <c r="BV419" s="100"/>
      <c r="BW419" s="100"/>
      <c r="BX419" s="100"/>
      <c r="BY419" s="100"/>
      <c r="BZ419" s="100"/>
      <c r="CA419" s="100"/>
      <c r="CB419" s="100"/>
      <c r="CC419" s="100"/>
      <c r="CD419" s="100"/>
      <c r="CE419" s="100"/>
      <c r="CF419" s="100"/>
      <c r="CG419" s="100"/>
      <c r="CH419" s="100"/>
      <c r="CI419" s="100"/>
    </row>
    <row r="420" spans="1:87" x14ac:dyDescent="0.2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  <c r="AF420" s="100"/>
      <c r="AG420" s="100"/>
      <c r="AH420" s="100"/>
      <c r="AI420" s="100"/>
      <c r="AJ420" s="100"/>
      <c r="AK420" s="100"/>
      <c r="AL420" s="100"/>
      <c r="AM420" s="100"/>
      <c r="AN420" s="100"/>
      <c r="AO420" s="100"/>
      <c r="AP420" s="100"/>
      <c r="AQ420" s="100"/>
      <c r="AR420" s="100"/>
      <c r="AS420" s="100"/>
      <c r="AT420" s="100"/>
      <c r="AU420" s="100"/>
      <c r="AV420" s="100"/>
      <c r="AW420" s="100"/>
      <c r="AX420" s="100"/>
      <c r="AY420" s="100"/>
      <c r="AZ420" s="100"/>
      <c r="BA420" s="100"/>
      <c r="BB420" s="100"/>
      <c r="BC420" s="100"/>
      <c r="BD420" s="100"/>
      <c r="BE420" s="100"/>
      <c r="BF420" s="100"/>
      <c r="BG420" s="100"/>
      <c r="BH420" s="100"/>
      <c r="BI420" s="100"/>
      <c r="BJ420" s="100"/>
      <c r="BK420" s="100"/>
      <c r="BL420" s="100"/>
      <c r="BM420" s="100"/>
      <c r="BN420" s="100"/>
      <c r="BO420" s="100"/>
      <c r="BP420" s="100"/>
      <c r="BQ420" s="100"/>
      <c r="BR420" s="100"/>
      <c r="BS420" s="100"/>
      <c r="BT420" s="100"/>
      <c r="BU420" s="100"/>
      <c r="BV420" s="100"/>
      <c r="BW420" s="100"/>
      <c r="BX420" s="100"/>
      <c r="BY420" s="100"/>
      <c r="BZ420" s="100"/>
      <c r="CA420" s="100"/>
      <c r="CB420" s="100"/>
      <c r="CC420" s="100"/>
      <c r="CD420" s="100"/>
      <c r="CE420" s="100"/>
      <c r="CF420" s="100"/>
      <c r="CG420" s="100"/>
      <c r="CH420" s="100"/>
      <c r="CI420" s="100"/>
    </row>
    <row r="421" spans="1:87" x14ac:dyDescent="0.2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  <c r="AF421" s="100"/>
      <c r="AG421" s="100"/>
      <c r="AH421" s="100"/>
      <c r="AI421" s="100"/>
      <c r="AJ421" s="100"/>
      <c r="AK421" s="100"/>
      <c r="AL421" s="100"/>
      <c r="AM421" s="100"/>
      <c r="AN421" s="100"/>
      <c r="AO421" s="100"/>
      <c r="AP421" s="100"/>
      <c r="AQ421" s="100"/>
      <c r="AR421" s="100"/>
      <c r="AS421" s="100"/>
      <c r="AT421" s="100"/>
      <c r="AU421" s="100"/>
      <c r="AV421" s="100"/>
      <c r="AW421" s="100"/>
      <c r="AX421" s="100"/>
      <c r="AY421" s="100"/>
      <c r="AZ421" s="100"/>
      <c r="BA421" s="100"/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100"/>
      <c r="BR421" s="100"/>
      <c r="BS421" s="100"/>
      <c r="BT421" s="100"/>
      <c r="BU421" s="100"/>
      <c r="BV421" s="100"/>
      <c r="BW421" s="100"/>
      <c r="BX421" s="100"/>
      <c r="BY421" s="100"/>
      <c r="BZ421" s="100"/>
      <c r="CA421" s="100"/>
      <c r="CB421" s="100"/>
      <c r="CC421" s="100"/>
      <c r="CD421" s="100"/>
      <c r="CE421" s="100"/>
      <c r="CF421" s="100"/>
      <c r="CG421" s="100"/>
      <c r="CH421" s="100"/>
      <c r="CI421" s="100"/>
    </row>
    <row r="422" spans="1:87" x14ac:dyDescent="0.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  <c r="AF422" s="100"/>
      <c r="AG422" s="100"/>
      <c r="AH422" s="100"/>
      <c r="AI422" s="100"/>
      <c r="AJ422" s="100"/>
      <c r="AK422" s="100"/>
      <c r="AL422" s="100"/>
      <c r="AM422" s="100"/>
      <c r="AN422" s="100"/>
      <c r="AO422" s="100"/>
      <c r="AP422" s="100"/>
      <c r="AQ422" s="100"/>
      <c r="AR422" s="100"/>
      <c r="AS422" s="100"/>
      <c r="AT422" s="100"/>
      <c r="AU422" s="100"/>
      <c r="AV422" s="100"/>
      <c r="AW422" s="100"/>
      <c r="AX422" s="100"/>
      <c r="AY422" s="100"/>
      <c r="AZ422" s="100"/>
      <c r="BA422" s="100"/>
      <c r="BB422" s="100"/>
      <c r="BC422" s="100"/>
      <c r="BD422" s="100"/>
      <c r="BE422" s="100"/>
      <c r="BF422" s="100"/>
      <c r="BG422" s="100"/>
      <c r="BH422" s="100"/>
      <c r="BI422" s="100"/>
      <c r="BJ422" s="100"/>
      <c r="BK422" s="100"/>
      <c r="BL422" s="100"/>
      <c r="BM422" s="100"/>
      <c r="BN422" s="100"/>
      <c r="BO422" s="100"/>
      <c r="BP422" s="100"/>
      <c r="BQ422" s="100"/>
      <c r="BR422" s="100"/>
      <c r="BS422" s="100"/>
      <c r="BT422" s="100"/>
      <c r="BU422" s="100"/>
      <c r="BV422" s="100"/>
      <c r="BW422" s="100"/>
      <c r="BX422" s="100"/>
      <c r="BY422" s="100"/>
      <c r="BZ422" s="100"/>
      <c r="CA422" s="100"/>
      <c r="CB422" s="100"/>
      <c r="CC422" s="100"/>
      <c r="CD422" s="100"/>
      <c r="CE422" s="100"/>
      <c r="CF422" s="100"/>
      <c r="CG422" s="100"/>
      <c r="CH422" s="100"/>
      <c r="CI422" s="100"/>
    </row>
    <row r="423" spans="1:87" x14ac:dyDescent="0.2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  <c r="AF423" s="100"/>
      <c r="AG423" s="100"/>
      <c r="AH423" s="100"/>
      <c r="AI423" s="100"/>
      <c r="AJ423" s="100"/>
      <c r="AK423" s="100"/>
      <c r="AL423" s="100"/>
      <c r="AM423" s="100"/>
      <c r="AN423" s="100"/>
      <c r="AO423" s="100"/>
      <c r="AP423" s="100"/>
      <c r="AQ423" s="100"/>
      <c r="AR423" s="100"/>
      <c r="AS423" s="100"/>
      <c r="AT423" s="100"/>
      <c r="AU423" s="100"/>
      <c r="AV423" s="100"/>
      <c r="AW423" s="100"/>
      <c r="AX423" s="100"/>
      <c r="AY423" s="100"/>
      <c r="AZ423" s="100"/>
      <c r="BA423" s="100"/>
      <c r="BB423" s="100"/>
      <c r="BC423" s="100"/>
      <c r="BD423" s="100"/>
      <c r="BE423" s="100"/>
      <c r="BF423" s="100"/>
      <c r="BG423" s="100"/>
      <c r="BH423" s="100"/>
      <c r="BI423" s="100"/>
      <c r="BJ423" s="100"/>
      <c r="BK423" s="100"/>
      <c r="BL423" s="100"/>
      <c r="BM423" s="100"/>
      <c r="BN423" s="100"/>
      <c r="BO423" s="100"/>
      <c r="BP423" s="100"/>
      <c r="BQ423" s="100"/>
      <c r="BR423" s="100"/>
      <c r="BS423" s="100"/>
      <c r="BT423" s="100"/>
      <c r="BU423" s="100"/>
      <c r="BV423" s="100"/>
      <c r="BW423" s="100"/>
      <c r="BX423" s="100"/>
      <c r="BY423" s="100"/>
      <c r="BZ423" s="100"/>
      <c r="CA423" s="100"/>
      <c r="CB423" s="100"/>
      <c r="CC423" s="100"/>
      <c r="CD423" s="100"/>
      <c r="CE423" s="100"/>
      <c r="CF423" s="100"/>
      <c r="CG423" s="100"/>
      <c r="CH423" s="100"/>
      <c r="CI423" s="100"/>
    </row>
    <row r="424" spans="1:87" x14ac:dyDescent="0.2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  <c r="AF424" s="100"/>
      <c r="AG424" s="100"/>
      <c r="AH424" s="100"/>
      <c r="AI424" s="100"/>
      <c r="AJ424" s="100"/>
      <c r="AK424" s="100"/>
      <c r="AL424" s="100"/>
      <c r="AM424" s="100"/>
      <c r="AN424" s="100"/>
      <c r="AO424" s="100"/>
      <c r="AP424" s="100"/>
      <c r="AQ424" s="100"/>
      <c r="AR424" s="100"/>
      <c r="AS424" s="100"/>
      <c r="AT424" s="100"/>
      <c r="AU424" s="100"/>
      <c r="AV424" s="100"/>
      <c r="AW424" s="100"/>
      <c r="AX424" s="100"/>
      <c r="AY424" s="100"/>
      <c r="AZ424" s="100"/>
      <c r="BA424" s="100"/>
      <c r="BB424" s="100"/>
      <c r="BC424" s="100"/>
      <c r="BD424" s="100"/>
      <c r="BE424" s="100"/>
      <c r="BF424" s="100"/>
      <c r="BG424" s="100"/>
      <c r="BH424" s="100"/>
      <c r="BI424" s="100"/>
      <c r="BJ424" s="100"/>
      <c r="BK424" s="100"/>
      <c r="BL424" s="100"/>
      <c r="BM424" s="100"/>
      <c r="BN424" s="100"/>
      <c r="BO424" s="100"/>
      <c r="BP424" s="100"/>
      <c r="BQ424" s="100"/>
      <c r="BR424" s="100"/>
      <c r="BS424" s="100"/>
      <c r="BT424" s="100"/>
      <c r="BU424" s="100"/>
      <c r="BV424" s="100"/>
      <c r="BW424" s="100"/>
      <c r="BX424" s="100"/>
      <c r="BY424" s="100"/>
      <c r="BZ424" s="100"/>
      <c r="CA424" s="100"/>
      <c r="CB424" s="100"/>
      <c r="CC424" s="100"/>
      <c r="CD424" s="100"/>
      <c r="CE424" s="100"/>
      <c r="CF424" s="100"/>
      <c r="CG424" s="100"/>
      <c r="CH424" s="100"/>
      <c r="CI424" s="100"/>
    </row>
    <row r="425" spans="1:87" x14ac:dyDescent="0.2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  <c r="AF425" s="100"/>
      <c r="AG425" s="100"/>
      <c r="AH425" s="100"/>
      <c r="AI425" s="100"/>
      <c r="AJ425" s="100"/>
      <c r="AK425" s="100"/>
      <c r="AL425" s="100"/>
      <c r="AM425" s="100"/>
      <c r="AN425" s="100"/>
      <c r="AO425" s="100"/>
      <c r="AP425" s="100"/>
      <c r="AQ425" s="100"/>
      <c r="AR425" s="100"/>
      <c r="AS425" s="100"/>
      <c r="AT425" s="100"/>
      <c r="AU425" s="100"/>
      <c r="AV425" s="100"/>
      <c r="AW425" s="100"/>
      <c r="AX425" s="100"/>
      <c r="AY425" s="100"/>
      <c r="AZ425" s="100"/>
      <c r="BA425" s="100"/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0"/>
      <c r="BR425" s="100"/>
      <c r="BS425" s="100"/>
      <c r="BT425" s="100"/>
      <c r="BU425" s="100"/>
      <c r="BV425" s="100"/>
      <c r="BW425" s="100"/>
      <c r="BX425" s="100"/>
      <c r="BY425" s="100"/>
      <c r="BZ425" s="100"/>
      <c r="CA425" s="100"/>
      <c r="CB425" s="100"/>
      <c r="CC425" s="100"/>
      <c r="CD425" s="100"/>
      <c r="CE425" s="100"/>
      <c r="CF425" s="100"/>
      <c r="CG425" s="100"/>
      <c r="CH425" s="100"/>
      <c r="CI425" s="100"/>
    </row>
    <row r="426" spans="1:87" x14ac:dyDescent="0.2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  <c r="AF426" s="100"/>
      <c r="AG426" s="100"/>
      <c r="AH426" s="100"/>
      <c r="AI426" s="100"/>
      <c r="AJ426" s="100"/>
      <c r="AK426" s="100"/>
      <c r="AL426" s="100"/>
      <c r="AM426" s="100"/>
      <c r="AN426" s="100"/>
      <c r="AO426" s="100"/>
      <c r="AP426" s="100"/>
      <c r="AQ426" s="100"/>
      <c r="AR426" s="100"/>
      <c r="AS426" s="100"/>
      <c r="AT426" s="100"/>
      <c r="AU426" s="100"/>
      <c r="AV426" s="100"/>
      <c r="AW426" s="100"/>
      <c r="AX426" s="100"/>
      <c r="AY426" s="100"/>
      <c r="AZ426" s="100"/>
      <c r="BA426" s="100"/>
      <c r="BB426" s="100"/>
      <c r="BC426" s="100"/>
      <c r="BD426" s="100"/>
      <c r="BE426" s="100"/>
      <c r="BF426" s="100"/>
      <c r="BG426" s="100"/>
      <c r="BH426" s="100"/>
      <c r="BI426" s="100"/>
      <c r="BJ426" s="100"/>
      <c r="BK426" s="100"/>
      <c r="BL426" s="100"/>
      <c r="BM426" s="100"/>
      <c r="BN426" s="100"/>
      <c r="BO426" s="100"/>
      <c r="BP426" s="100"/>
      <c r="BQ426" s="100"/>
      <c r="BR426" s="100"/>
      <c r="BS426" s="100"/>
      <c r="BT426" s="100"/>
      <c r="BU426" s="100"/>
      <c r="BV426" s="100"/>
      <c r="BW426" s="100"/>
      <c r="BX426" s="100"/>
      <c r="BY426" s="100"/>
      <c r="BZ426" s="100"/>
      <c r="CA426" s="100"/>
      <c r="CB426" s="100"/>
      <c r="CC426" s="100"/>
      <c r="CD426" s="100"/>
      <c r="CE426" s="100"/>
      <c r="CF426" s="100"/>
      <c r="CG426" s="100"/>
      <c r="CH426" s="100"/>
      <c r="CI426" s="100"/>
    </row>
    <row r="427" spans="1:87" x14ac:dyDescent="0.2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  <c r="AF427" s="100"/>
      <c r="AG427" s="100"/>
      <c r="AH427" s="100"/>
      <c r="AI427" s="100"/>
      <c r="AJ427" s="100"/>
      <c r="AK427" s="100"/>
      <c r="AL427" s="100"/>
      <c r="AM427" s="100"/>
      <c r="AN427" s="100"/>
      <c r="AO427" s="100"/>
      <c r="AP427" s="100"/>
      <c r="AQ427" s="100"/>
      <c r="AR427" s="100"/>
      <c r="AS427" s="100"/>
      <c r="AT427" s="100"/>
      <c r="AU427" s="100"/>
      <c r="AV427" s="100"/>
      <c r="AW427" s="100"/>
      <c r="AX427" s="100"/>
      <c r="AY427" s="100"/>
      <c r="AZ427" s="100"/>
      <c r="BA427" s="100"/>
      <c r="BB427" s="100"/>
      <c r="BC427" s="100"/>
      <c r="BD427" s="100"/>
      <c r="BE427" s="100"/>
      <c r="BF427" s="100"/>
      <c r="BG427" s="100"/>
      <c r="BH427" s="100"/>
      <c r="BI427" s="100"/>
      <c r="BJ427" s="100"/>
      <c r="BK427" s="100"/>
      <c r="BL427" s="100"/>
      <c r="BM427" s="100"/>
      <c r="BN427" s="100"/>
      <c r="BO427" s="100"/>
      <c r="BP427" s="100"/>
      <c r="BQ427" s="100"/>
      <c r="BR427" s="100"/>
      <c r="BS427" s="100"/>
      <c r="BT427" s="100"/>
      <c r="BU427" s="100"/>
      <c r="BV427" s="100"/>
      <c r="BW427" s="100"/>
      <c r="BX427" s="100"/>
      <c r="BY427" s="100"/>
      <c r="BZ427" s="100"/>
      <c r="CA427" s="100"/>
      <c r="CB427" s="100"/>
      <c r="CC427" s="100"/>
      <c r="CD427" s="100"/>
      <c r="CE427" s="100"/>
      <c r="CF427" s="100"/>
      <c r="CG427" s="100"/>
      <c r="CH427" s="100"/>
      <c r="CI427" s="100"/>
    </row>
    <row r="428" spans="1:87" x14ac:dyDescent="0.2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  <c r="AF428" s="100"/>
      <c r="AG428" s="100"/>
      <c r="AH428" s="100"/>
      <c r="AI428" s="100"/>
      <c r="AJ428" s="100"/>
      <c r="AK428" s="100"/>
      <c r="AL428" s="100"/>
      <c r="AM428" s="100"/>
      <c r="AN428" s="100"/>
      <c r="AO428" s="100"/>
      <c r="AP428" s="100"/>
      <c r="AQ428" s="100"/>
      <c r="AR428" s="100"/>
      <c r="AS428" s="100"/>
      <c r="AT428" s="100"/>
      <c r="AU428" s="100"/>
      <c r="AV428" s="100"/>
      <c r="AW428" s="100"/>
      <c r="AX428" s="100"/>
      <c r="AY428" s="100"/>
      <c r="AZ428" s="100"/>
      <c r="BA428" s="100"/>
      <c r="BB428" s="100"/>
      <c r="BC428" s="100"/>
      <c r="BD428" s="100"/>
      <c r="BE428" s="100"/>
      <c r="BF428" s="100"/>
      <c r="BG428" s="100"/>
      <c r="BH428" s="100"/>
      <c r="BI428" s="100"/>
      <c r="BJ428" s="100"/>
      <c r="BK428" s="100"/>
      <c r="BL428" s="100"/>
      <c r="BM428" s="100"/>
      <c r="BN428" s="100"/>
      <c r="BO428" s="100"/>
      <c r="BP428" s="100"/>
      <c r="BQ428" s="100"/>
      <c r="BR428" s="100"/>
      <c r="BS428" s="100"/>
      <c r="BT428" s="100"/>
      <c r="BU428" s="100"/>
      <c r="BV428" s="100"/>
      <c r="BW428" s="100"/>
      <c r="BX428" s="100"/>
      <c r="BY428" s="100"/>
      <c r="BZ428" s="100"/>
      <c r="CA428" s="100"/>
      <c r="CB428" s="100"/>
      <c r="CC428" s="100"/>
      <c r="CD428" s="100"/>
      <c r="CE428" s="100"/>
      <c r="CF428" s="100"/>
      <c r="CG428" s="100"/>
      <c r="CH428" s="100"/>
      <c r="CI428" s="100"/>
    </row>
    <row r="429" spans="1:87" x14ac:dyDescent="0.2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  <c r="AF429" s="100"/>
      <c r="AG429" s="100"/>
      <c r="AH429" s="100"/>
      <c r="AI429" s="100"/>
      <c r="AJ429" s="100"/>
      <c r="AK429" s="100"/>
      <c r="AL429" s="100"/>
      <c r="AM429" s="100"/>
      <c r="AN429" s="100"/>
      <c r="AO429" s="100"/>
      <c r="AP429" s="100"/>
      <c r="AQ429" s="100"/>
      <c r="AR429" s="100"/>
      <c r="AS429" s="100"/>
      <c r="AT429" s="100"/>
      <c r="AU429" s="100"/>
      <c r="AV429" s="100"/>
      <c r="AW429" s="100"/>
      <c r="AX429" s="100"/>
      <c r="AY429" s="100"/>
      <c r="AZ429" s="100"/>
      <c r="BA429" s="100"/>
      <c r="BB429" s="100"/>
      <c r="BC429" s="100"/>
      <c r="BD429" s="100"/>
      <c r="BE429" s="100"/>
      <c r="BF429" s="100"/>
      <c r="BG429" s="100"/>
      <c r="BH429" s="100"/>
      <c r="BI429" s="100"/>
      <c r="BJ429" s="100"/>
      <c r="BK429" s="100"/>
      <c r="BL429" s="100"/>
      <c r="BM429" s="100"/>
      <c r="BN429" s="100"/>
      <c r="BO429" s="100"/>
      <c r="BP429" s="100"/>
      <c r="BQ429" s="100"/>
      <c r="BR429" s="100"/>
      <c r="BS429" s="100"/>
      <c r="BT429" s="100"/>
      <c r="BU429" s="100"/>
      <c r="BV429" s="100"/>
      <c r="BW429" s="100"/>
      <c r="BX429" s="100"/>
      <c r="BY429" s="100"/>
      <c r="BZ429" s="100"/>
      <c r="CA429" s="100"/>
      <c r="CB429" s="100"/>
      <c r="CC429" s="100"/>
      <c r="CD429" s="100"/>
      <c r="CE429" s="100"/>
      <c r="CF429" s="100"/>
      <c r="CG429" s="100"/>
      <c r="CH429" s="100"/>
      <c r="CI429" s="100"/>
    </row>
    <row r="430" spans="1:87" x14ac:dyDescent="0.2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  <c r="AF430" s="100"/>
      <c r="AG430" s="100"/>
      <c r="AH430" s="100"/>
      <c r="AI430" s="100"/>
      <c r="AJ430" s="100"/>
      <c r="AK430" s="100"/>
      <c r="AL430" s="100"/>
      <c r="AM430" s="100"/>
      <c r="AN430" s="100"/>
      <c r="AO430" s="100"/>
      <c r="AP430" s="100"/>
      <c r="AQ430" s="100"/>
      <c r="AR430" s="100"/>
      <c r="AS430" s="100"/>
      <c r="AT430" s="100"/>
      <c r="AU430" s="100"/>
      <c r="AV430" s="100"/>
      <c r="AW430" s="100"/>
      <c r="AX430" s="100"/>
      <c r="AY430" s="100"/>
      <c r="AZ430" s="100"/>
      <c r="BA430" s="100"/>
      <c r="BB430" s="100"/>
      <c r="BC430" s="100"/>
      <c r="BD430" s="100"/>
      <c r="BE430" s="100"/>
      <c r="BF430" s="100"/>
      <c r="BG430" s="100"/>
      <c r="BH430" s="100"/>
      <c r="BI430" s="100"/>
      <c r="BJ430" s="100"/>
      <c r="BK430" s="100"/>
      <c r="BL430" s="100"/>
      <c r="BM430" s="100"/>
      <c r="BN430" s="100"/>
      <c r="BO430" s="100"/>
      <c r="BP430" s="100"/>
      <c r="BQ430" s="100"/>
      <c r="BR430" s="100"/>
      <c r="BS430" s="100"/>
      <c r="BT430" s="100"/>
      <c r="BU430" s="100"/>
      <c r="BV430" s="100"/>
      <c r="BW430" s="100"/>
      <c r="BX430" s="100"/>
      <c r="BY430" s="100"/>
      <c r="BZ430" s="100"/>
      <c r="CA430" s="100"/>
      <c r="CB430" s="100"/>
      <c r="CC430" s="100"/>
      <c r="CD430" s="100"/>
      <c r="CE430" s="100"/>
      <c r="CF430" s="100"/>
      <c r="CG430" s="100"/>
      <c r="CH430" s="100"/>
      <c r="CI430" s="100"/>
    </row>
    <row r="431" spans="1:87" x14ac:dyDescent="0.2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  <c r="AF431" s="100"/>
      <c r="AG431" s="100"/>
      <c r="AH431" s="100"/>
      <c r="AI431" s="100"/>
      <c r="AJ431" s="100"/>
      <c r="AK431" s="100"/>
      <c r="AL431" s="100"/>
      <c r="AM431" s="100"/>
      <c r="AN431" s="100"/>
      <c r="AO431" s="100"/>
      <c r="AP431" s="100"/>
      <c r="AQ431" s="100"/>
      <c r="AR431" s="100"/>
      <c r="AS431" s="100"/>
      <c r="AT431" s="100"/>
      <c r="AU431" s="100"/>
      <c r="AV431" s="100"/>
      <c r="AW431" s="100"/>
      <c r="AX431" s="100"/>
      <c r="AY431" s="100"/>
      <c r="AZ431" s="100"/>
      <c r="BA431" s="100"/>
      <c r="BB431" s="100"/>
      <c r="BC431" s="100"/>
      <c r="BD431" s="100"/>
      <c r="BE431" s="100"/>
      <c r="BF431" s="100"/>
      <c r="BG431" s="100"/>
      <c r="BH431" s="100"/>
      <c r="BI431" s="100"/>
      <c r="BJ431" s="100"/>
      <c r="BK431" s="100"/>
      <c r="BL431" s="100"/>
      <c r="BM431" s="100"/>
      <c r="BN431" s="100"/>
      <c r="BO431" s="100"/>
      <c r="BP431" s="100"/>
      <c r="BQ431" s="100"/>
      <c r="BR431" s="100"/>
      <c r="BS431" s="100"/>
      <c r="BT431" s="100"/>
      <c r="BU431" s="100"/>
      <c r="BV431" s="100"/>
      <c r="BW431" s="100"/>
      <c r="BX431" s="100"/>
      <c r="BY431" s="100"/>
      <c r="BZ431" s="100"/>
      <c r="CA431" s="100"/>
      <c r="CB431" s="100"/>
      <c r="CC431" s="100"/>
      <c r="CD431" s="100"/>
      <c r="CE431" s="100"/>
      <c r="CF431" s="100"/>
      <c r="CG431" s="100"/>
      <c r="CH431" s="100"/>
      <c r="CI431" s="100"/>
    </row>
    <row r="432" spans="1:87" x14ac:dyDescent="0.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  <c r="AF432" s="100"/>
      <c r="AG432" s="100"/>
      <c r="AH432" s="100"/>
      <c r="AI432" s="100"/>
      <c r="AJ432" s="100"/>
      <c r="AK432" s="100"/>
      <c r="AL432" s="100"/>
      <c r="AM432" s="100"/>
      <c r="AN432" s="100"/>
      <c r="AO432" s="100"/>
      <c r="AP432" s="100"/>
      <c r="AQ432" s="100"/>
      <c r="AR432" s="100"/>
      <c r="AS432" s="100"/>
      <c r="AT432" s="100"/>
      <c r="AU432" s="100"/>
      <c r="AV432" s="100"/>
      <c r="AW432" s="100"/>
      <c r="AX432" s="100"/>
      <c r="AY432" s="100"/>
      <c r="AZ432" s="100"/>
      <c r="BA432" s="100"/>
      <c r="BB432" s="100"/>
      <c r="BC432" s="100"/>
      <c r="BD432" s="100"/>
      <c r="BE432" s="100"/>
      <c r="BF432" s="100"/>
      <c r="BG432" s="100"/>
      <c r="BH432" s="100"/>
      <c r="BI432" s="100"/>
      <c r="BJ432" s="100"/>
      <c r="BK432" s="100"/>
      <c r="BL432" s="100"/>
      <c r="BM432" s="100"/>
      <c r="BN432" s="100"/>
      <c r="BO432" s="100"/>
      <c r="BP432" s="100"/>
      <c r="BQ432" s="100"/>
      <c r="BR432" s="100"/>
      <c r="BS432" s="100"/>
      <c r="BT432" s="100"/>
      <c r="BU432" s="100"/>
      <c r="BV432" s="100"/>
      <c r="BW432" s="100"/>
      <c r="BX432" s="100"/>
      <c r="BY432" s="100"/>
      <c r="BZ432" s="100"/>
      <c r="CA432" s="100"/>
      <c r="CB432" s="100"/>
      <c r="CC432" s="100"/>
      <c r="CD432" s="100"/>
      <c r="CE432" s="100"/>
      <c r="CF432" s="100"/>
      <c r="CG432" s="100"/>
      <c r="CH432" s="100"/>
      <c r="CI432" s="100"/>
    </row>
    <row r="433" spans="1:87" x14ac:dyDescent="0.2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  <c r="AF433" s="100"/>
      <c r="AG433" s="100"/>
      <c r="AH433" s="100"/>
      <c r="AI433" s="100"/>
      <c r="AJ433" s="100"/>
      <c r="AK433" s="100"/>
      <c r="AL433" s="100"/>
      <c r="AM433" s="100"/>
      <c r="AN433" s="100"/>
      <c r="AO433" s="100"/>
      <c r="AP433" s="100"/>
      <c r="AQ433" s="100"/>
      <c r="AR433" s="100"/>
      <c r="AS433" s="100"/>
      <c r="AT433" s="100"/>
      <c r="AU433" s="100"/>
      <c r="AV433" s="100"/>
      <c r="AW433" s="100"/>
      <c r="AX433" s="100"/>
      <c r="AY433" s="100"/>
      <c r="AZ433" s="100"/>
      <c r="BA433" s="100"/>
      <c r="BB433" s="100"/>
      <c r="BC433" s="100"/>
      <c r="BD433" s="100"/>
      <c r="BE433" s="100"/>
      <c r="BF433" s="100"/>
      <c r="BG433" s="100"/>
      <c r="BH433" s="100"/>
      <c r="BI433" s="100"/>
      <c r="BJ433" s="100"/>
      <c r="BK433" s="100"/>
      <c r="BL433" s="100"/>
      <c r="BM433" s="100"/>
      <c r="BN433" s="100"/>
      <c r="BO433" s="100"/>
      <c r="BP433" s="100"/>
      <c r="BQ433" s="100"/>
      <c r="BR433" s="100"/>
      <c r="BS433" s="100"/>
      <c r="BT433" s="100"/>
      <c r="BU433" s="100"/>
      <c r="BV433" s="100"/>
      <c r="BW433" s="100"/>
      <c r="BX433" s="100"/>
      <c r="BY433" s="100"/>
      <c r="BZ433" s="100"/>
      <c r="CA433" s="100"/>
      <c r="CB433" s="100"/>
      <c r="CC433" s="100"/>
      <c r="CD433" s="100"/>
      <c r="CE433" s="100"/>
      <c r="CF433" s="100"/>
      <c r="CG433" s="100"/>
      <c r="CH433" s="100"/>
      <c r="CI433" s="100"/>
    </row>
    <row r="434" spans="1:87" x14ac:dyDescent="0.2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  <c r="AF434" s="100"/>
      <c r="AG434" s="100"/>
      <c r="AH434" s="100"/>
      <c r="AI434" s="100"/>
      <c r="AJ434" s="100"/>
      <c r="AK434" s="100"/>
      <c r="AL434" s="100"/>
      <c r="AM434" s="100"/>
      <c r="AN434" s="100"/>
      <c r="AO434" s="100"/>
      <c r="AP434" s="100"/>
      <c r="AQ434" s="100"/>
      <c r="AR434" s="100"/>
      <c r="AS434" s="100"/>
      <c r="AT434" s="100"/>
      <c r="AU434" s="100"/>
      <c r="AV434" s="100"/>
      <c r="AW434" s="100"/>
      <c r="AX434" s="100"/>
      <c r="AY434" s="100"/>
      <c r="AZ434" s="100"/>
      <c r="BA434" s="100"/>
      <c r="BB434" s="100"/>
      <c r="BC434" s="100"/>
      <c r="BD434" s="100"/>
      <c r="BE434" s="100"/>
      <c r="BF434" s="100"/>
      <c r="BG434" s="100"/>
      <c r="BH434" s="100"/>
      <c r="BI434" s="100"/>
      <c r="BJ434" s="100"/>
      <c r="BK434" s="100"/>
      <c r="BL434" s="100"/>
      <c r="BM434" s="100"/>
      <c r="BN434" s="100"/>
      <c r="BO434" s="100"/>
      <c r="BP434" s="100"/>
      <c r="BQ434" s="100"/>
      <c r="BR434" s="100"/>
      <c r="BS434" s="100"/>
      <c r="BT434" s="100"/>
      <c r="BU434" s="100"/>
      <c r="BV434" s="100"/>
      <c r="BW434" s="100"/>
      <c r="BX434" s="100"/>
      <c r="BY434" s="100"/>
      <c r="BZ434" s="100"/>
      <c r="CA434" s="100"/>
      <c r="CB434" s="100"/>
      <c r="CC434" s="100"/>
      <c r="CD434" s="100"/>
      <c r="CE434" s="100"/>
      <c r="CF434" s="100"/>
      <c r="CG434" s="100"/>
      <c r="CH434" s="100"/>
      <c r="CI434" s="100"/>
    </row>
    <row r="435" spans="1:87" x14ac:dyDescent="0.2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  <c r="AF435" s="100"/>
      <c r="AG435" s="100"/>
      <c r="AH435" s="100"/>
      <c r="AI435" s="100"/>
      <c r="AJ435" s="100"/>
      <c r="AK435" s="100"/>
      <c r="AL435" s="100"/>
      <c r="AM435" s="100"/>
      <c r="AN435" s="100"/>
      <c r="AO435" s="100"/>
      <c r="AP435" s="100"/>
      <c r="AQ435" s="100"/>
      <c r="AR435" s="100"/>
      <c r="AS435" s="100"/>
      <c r="AT435" s="100"/>
      <c r="AU435" s="100"/>
      <c r="AV435" s="100"/>
      <c r="AW435" s="100"/>
      <c r="AX435" s="100"/>
      <c r="AY435" s="100"/>
      <c r="AZ435" s="100"/>
      <c r="BA435" s="100"/>
      <c r="BB435" s="100"/>
      <c r="BC435" s="100"/>
      <c r="BD435" s="100"/>
      <c r="BE435" s="100"/>
      <c r="BF435" s="100"/>
      <c r="BG435" s="100"/>
      <c r="BH435" s="100"/>
      <c r="BI435" s="100"/>
      <c r="BJ435" s="100"/>
      <c r="BK435" s="100"/>
      <c r="BL435" s="100"/>
      <c r="BM435" s="100"/>
      <c r="BN435" s="100"/>
      <c r="BO435" s="100"/>
      <c r="BP435" s="100"/>
      <c r="BQ435" s="100"/>
      <c r="BR435" s="100"/>
      <c r="BS435" s="100"/>
      <c r="BT435" s="100"/>
      <c r="BU435" s="100"/>
      <c r="BV435" s="100"/>
      <c r="BW435" s="100"/>
      <c r="BX435" s="100"/>
      <c r="BY435" s="100"/>
      <c r="BZ435" s="100"/>
      <c r="CA435" s="100"/>
      <c r="CB435" s="100"/>
      <c r="CC435" s="100"/>
      <c r="CD435" s="100"/>
      <c r="CE435" s="100"/>
      <c r="CF435" s="100"/>
      <c r="CG435" s="100"/>
      <c r="CH435" s="100"/>
      <c r="CI435" s="100"/>
    </row>
    <row r="436" spans="1:87" x14ac:dyDescent="0.2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0"/>
      <c r="AK436" s="100"/>
      <c r="AL436" s="100"/>
      <c r="AM436" s="100"/>
      <c r="AN436" s="100"/>
      <c r="AO436" s="100"/>
      <c r="AP436" s="100"/>
      <c r="AQ436" s="100"/>
      <c r="AR436" s="100"/>
      <c r="AS436" s="100"/>
      <c r="AT436" s="100"/>
      <c r="AU436" s="100"/>
      <c r="AV436" s="100"/>
      <c r="AW436" s="100"/>
      <c r="AX436" s="100"/>
      <c r="AY436" s="100"/>
      <c r="AZ436" s="100"/>
      <c r="BA436" s="100"/>
      <c r="BB436" s="100"/>
      <c r="BC436" s="100"/>
      <c r="BD436" s="100"/>
      <c r="BE436" s="100"/>
      <c r="BF436" s="100"/>
      <c r="BG436" s="100"/>
      <c r="BH436" s="100"/>
      <c r="BI436" s="100"/>
      <c r="BJ436" s="100"/>
      <c r="BK436" s="100"/>
      <c r="BL436" s="100"/>
      <c r="BM436" s="100"/>
      <c r="BN436" s="100"/>
      <c r="BO436" s="100"/>
      <c r="BP436" s="100"/>
      <c r="BQ436" s="100"/>
      <c r="BR436" s="100"/>
      <c r="BS436" s="100"/>
      <c r="BT436" s="100"/>
      <c r="BU436" s="100"/>
      <c r="BV436" s="100"/>
      <c r="BW436" s="100"/>
      <c r="BX436" s="100"/>
      <c r="BY436" s="100"/>
      <c r="BZ436" s="100"/>
      <c r="CA436" s="100"/>
      <c r="CB436" s="100"/>
      <c r="CC436" s="100"/>
      <c r="CD436" s="100"/>
      <c r="CE436" s="100"/>
      <c r="CF436" s="100"/>
      <c r="CG436" s="100"/>
      <c r="CH436" s="100"/>
      <c r="CI436" s="100"/>
    </row>
    <row r="437" spans="1:87" x14ac:dyDescent="0.2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  <c r="AF437" s="100"/>
      <c r="AG437" s="100"/>
      <c r="AH437" s="100"/>
      <c r="AI437" s="100"/>
      <c r="AJ437" s="100"/>
      <c r="AK437" s="100"/>
      <c r="AL437" s="100"/>
      <c r="AM437" s="100"/>
      <c r="AN437" s="100"/>
      <c r="AO437" s="100"/>
      <c r="AP437" s="100"/>
      <c r="AQ437" s="100"/>
      <c r="AR437" s="100"/>
      <c r="AS437" s="100"/>
      <c r="AT437" s="100"/>
      <c r="AU437" s="100"/>
      <c r="AV437" s="100"/>
      <c r="AW437" s="100"/>
      <c r="AX437" s="100"/>
      <c r="AY437" s="100"/>
      <c r="AZ437" s="100"/>
      <c r="BA437" s="100"/>
      <c r="BB437" s="100"/>
      <c r="BC437" s="100"/>
      <c r="BD437" s="100"/>
      <c r="BE437" s="100"/>
      <c r="BF437" s="100"/>
      <c r="BG437" s="100"/>
      <c r="BH437" s="100"/>
      <c r="BI437" s="100"/>
      <c r="BJ437" s="100"/>
      <c r="BK437" s="100"/>
      <c r="BL437" s="100"/>
      <c r="BM437" s="100"/>
      <c r="BN437" s="100"/>
      <c r="BO437" s="100"/>
      <c r="BP437" s="100"/>
      <c r="BQ437" s="100"/>
      <c r="BR437" s="100"/>
      <c r="BS437" s="100"/>
      <c r="BT437" s="100"/>
      <c r="BU437" s="100"/>
      <c r="BV437" s="100"/>
      <c r="BW437" s="100"/>
      <c r="BX437" s="100"/>
      <c r="BY437" s="100"/>
      <c r="BZ437" s="100"/>
      <c r="CA437" s="100"/>
      <c r="CB437" s="100"/>
      <c r="CC437" s="100"/>
      <c r="CD437" s="100"/>
      <c r="CE437" s="100"/>
      <c r="CF437" s="100"/>
      <c r="CG437" s="100"/>
      <c r="CH437" s="100"/>
      <c r="CI437" s="100"/>
    </row>
    <row r="438" spans="1:87" x14ac:dyDescent="0.2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  <c r="AF438" s="100"/>
      <c r="AG438" s="100"/>
      <c r="AH438" s="100"/>
      <c r="AI438" s="100"/>
      <c r="AJ438" s="100"/>
      <c r="AK438" s="100"/>
      <c r="AL438" s="100"/>
      <c r="AM438" s="100"/>
      <c r="AN438" s="100"/>
      <c r="AO438" s="100"/>
      <c r="AP438" s="100"/>
      <c r="AQ438" s="100"/>
      <c r="AR438" s="100"/>
      <c r="AS438" s="100"/>
      <c r="AT438" s="100"/>
      <c r="AU438" s="100"/>
      <c r="AV438" s="100"/>
      <c r="AW438" s="100"/>
      <c r="AX438" s="100"/>
      <c r="AY438" s="100"/>
      <c r="AZ438" s="100"/>
      <c r="BA438" s="100"/>
      <c r="BB438" s="100"/>
      <c r="BC438" s="100"/>
      <c r="BD438" s="100"/>
      <c r="BE438" s="100"/>
      <c r="BF438" s="100"/>
      <c r="BG438" s="100"/>
      <c r="BH438" s="100"/>
      <c r="BI438" s="100"/>
      <c r="BJ438" s="100"/>
      <c r="BK438" s="100"/>
      <c r="BL438" s="100"/>
      <c r="BM438" s="100"/>
      <c r="BN438" s="100"/>
      <c r="BO438" s="100"/>
      <c r="BP438" s="100"/>
      <c r="BQ438" s="100"/>
      <c r="BR438" s="100"/>
      <c r="BS438" s="100"/>
      <c r="BT438" s="100"/>
      <c r="BU438" s="100"/>
      <c r="BV438" s="100"/>
      <c r="BW438" s="100"/>
      <c r="BX438" s="100"/>
      <c r="BY438" s="100"/>
      <c r="BZ438" s="100"/>
      <c r="CA438" s="100"/>
      <c r="CB438" s="100"/>
      <c r="CC438" s="100"/>
      <c r="CD438" s="100"/>
      <c r="CE438" s="100"/>
      <c r="CF438" s="100"/>
      <c r="CG438" s="100"/>
      <c r="CH438" s="100"/>
      <c r="CI438" s="100"/>
    </row>
    <row r="439" spans="1:87" x14ac:dyDescent="0.2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  <c r="AF439" s="100"/>
      <c r="AG439" s="100"/>
      <c r="AH439" s="100"/>
      <c r="AI439" s="100"/>
      <c r="AJ439" s="100"/>
      <c r="AK439" s="100"/>
      <c r="AL439" s="100"/>
      <c r="AM439" s="100"/>
      <c r="AN439" s="100"/>
      <c r="AO439" s="100"/>
      <c r="AP439" s="100"/>
      <c r="AQ439" s="100"/>
      <c r="AR439" s="100"/>
      <c r="AS439" s="100"/>
      <c r="AT439" s="100"/>
      <c r="AU439" s="100"/>
      <c r="AV439" s="100"/>
      <c r="AW439" s="100"/>
      <c r="AX439" s="100"/>
      <c r="AY439" s="100"/>
      <c r="AZ439" s="100"/>
      <c r="BA439" s="100"/>
      <c r="BB439" s="100"/>
      <c r="BC439" s="100"/>
      <c r="BD439" s="100"/>
      <c r="BE439" s="100"/>
      <c r="BF439" s="100"/>
      <c r="BG439" s="100"/>
      <c r="BH439" s="100"/>
      <c r="BI439" s="100"/>
      <c r="BJ439" s="100"/>
      <c r="BK439" s="100"/>
      <c r="BL439" s="100"/>
      <c r="BM439" s="100"/>
      <c r="BN439" s="100"/>
      <c r="BO439" s="100"/>
      <c r="BP439" s="100"/>
      <c r="BQ439" s="100"/>
      <c r="BR439" s="100"/>
      <c r="BS439" s="100"/>
      <c r="BT439" s="100"/>
      <c r="BU439" s="100"/>
      <c r="BV439" s="100"/>
      <c r="BW439" s="100"/>
      <c r="BX439" s="100"/>
      <c r="BY439" s="100"/>
      <c r="BZ439" s="100"/>
      <c r="CA439" s="100"/>
      <c r="CB439" s="100"/>
      <c r="CC439" s="100"/>
      <c r="CD439" s="100"/>
      <c r="CE439" s="100"/>
      <c r="CF439" s="100"/>
      <c r="CG439" s="100"/>
      <c r="CH439" s="100"/>
      <c r="CI439" s="100"/>
    </row>
    <row r="440" spans="1:87" x14ac:dyDescent="0.2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  <c r="AF440" s="100"/>
      <c r="AG440" s="100"/>
      <c r="AH440" s="100"/>
      <c r="AI440" s="100"/>
      <c r="AJ440" s="100"/>
      <c r="AK440" s="100"/>
      <c r="AL440" s="100"/>
      <c r="AM440" s="100"/>
      <c r="AN440" s="100"/>
      <c r="AO440" s="100"/>
      <c r="AP440" s="100"/>
      <c r="AQ440" s="100"/>
      <c r="AR440" s="100"/>
      <c r="AS440" s="100"/>
      <c r="AT440" s="100"/>
      <c r="AU440" s="100"/>
      <c r="AV440" s="100"/>
      <c r="AW440" s="100"/>
      <c r="AX440" s="100"/>
      <c r="AY440" s="100"/>
      <c r="AZ440" s="100"/>
      <c r="BA440" s="100"/>
      <c r="BB440" s="100"/>
      <c r="BC440" s="100"/>
      <c r="BD440" s="100"/>
      <c r="BE440" s="100"/>
      <c r="BF440" s="100"/>
      <c r="BG440" s="100"/>
      <c r="BH440" s="100"/>
      <c r="BI440" s="100"/>
      <c r="BJ440" s="100"/>
      <c r="BK440" s="100"/>
      <c r="BL440" s="100"/>
      <c r="BM440" s="100"/>
      <c r="BN440" s="100"/>
      <c r="BO440" s="100"/>
      <c r="BP440" s="100"/>
      <c r="BQ440" s="100"/>
      <c r="BR440" s="100"/>
      <c r="BS440" s="100"/>
      <c r="BT440" s="100"/>
      <c r="BU440" s="100"/>
      <c r="BV440" s="100"/>
      <c r="BW440" s="100"/>
      <c r="BX440" s="100"/>
      <c r="BY440" s="100"/>
      <c r="BZ440" s="100"/>
      <c r="CA440" s="100"/>
      <c r="CB440" s="100"/>
      <c r="CC440" s="100"/>
      <c r="CD440" s="100"/>
      <c r="CE440" s="100"/>
      <c r="CF440" s="100"/>
      <c r="CG440" s="100"/>
      <c r="CH440" s="100"/>
      <c r="CI440" s="100"/>
    </row>
    <row r="441" spans="1:87" x14ac:dyDescent="0.2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  <c r="AF441" s="100"/>
      <c r="AG441" s="100"/>
      <c r="AH441" s="100"/>
      <c r="AI441" s="100"/>
      <c r="AJ441" s="100"/>
      <c r="AK441" s="100"/>
      <c r="AL441" s="100"/>
      <c r="AM441" s="100"/>
      <c r="AN441" s="100"/>
      <c r="AO441" s="100"/>
      <c r="AP441" s="100"/>
      <c r="AQ441" s="100"/>
      <c r="AR441" s="100"/>
      <c r="AS441" s="100"/>
      <c r="AT441" s="100"/>
      <c r="AU441" s="100"/>
      <c r="AV441" s="100"/>
      <c r="AW441" s="100"/>
      <c r="AX441" s="100"/>
      <c r="AY441" s="100"/>
      <c r="AZ441" s="100"/>
      <c r="BA441" s="100"/>
      <c r="BB441" s="100"/>
      <c r="BC441" s="100"/>
      <c r="BD441" s="100"/>
      <c r="BE441" s="100"/>
      <c r="BF441" s="100"/>
      <c r="BG441" s="100"/>
      <c r="BH441" s="100"/>
      <c r="BI441" s="100"/>
      <c r="BJ441" s="100"/>
      <c r="BK441" s="100"/>
      <c r="BL441" s="100"/>
      <c r="BM441" s="100"/>
      <c r="BN441" s="100"/>
      <c r="BO441" s="100"/>
      <c r="BP441" s="100"/>
      <c r="BQ441" s="100"/>
      <c r="BR441" s="100"/>
      <c r="BS441" s="100"/>
      <c r="BT441" s="100"/>
      <c r="BU441" s="100"/>
      <c r="BV441" s="100"/>
      <c r="BW441" s="100"/>
      <c r="BX441" s="100"/>
      <c r="BY441" s="100"/>
      <c r="BZ441" s="100"/>
      <c r="CA441" s="100"/>
      <c r="CB441" s="100"/>
      <c r="CC441" s="100"/>
      <c r="CD441" s="100"/>
      <c r="CE441" s="100"/>
      <c r="CF441" s="100"/>
      <c r="CG441" s="100"/>
      <c r="CH441" s="100"/>
      <c r="CI441" s="100"/>
    </row>
    <row r="442" spans="1:87" x14ac:dyDescent="0.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  <c r="AF442" s="100"/>
      <c r="AG442" s="100"/>
      <c r="AH442" s="100"/>
      <c r="AI442" s="100"/>
      <c r="AJ442" s="100"/>
      <c r="AK442" s="100"/>
      <c r="AL442" s="100"/>
      <c r="AM442" s="100"/>
      <c r="AN442" s="100"/>
      <c r="AO442" s="100"/>
      <c r="AP442" s="100"/>
      <c r="AQ442" s="100"/>
      <c r="AR442" s="100"/>
      <c r="AS442" s="100"/>
      <c r="AT442" s="100"/>
      <c r="AU442" s="100"/>
      <c r="AV442" s="100"/>
      <c r="AW442" s="100"/>
      <c r="AX442" s="100"/>
      <c r="AY442" s="100"/>
      <c r="AZ442" s="100"/>
      <c r="BA442" s="100"/>
      <c r="BB442" s="100"/>
      <c r="BC442" s="100"/>
      <c r="BD442" s="100"/>
      <c r="BE442" s="100"/>
      <c r="BF442" s="100"/>
      <c r="BG442" s="100"/>
      <c r="BH442" s="100"/>
      <c r="BI442" s="100"/>
      <c r="BJ442" s="100"/>
      <c r="BK442" s="100"/>
      <c r="BL442" s="100"/>
      <c r="BM442" s="100"/>
      <c r="BN442" s="100"/>
      <c r="BO442" s="100"/>
      <c r="BP442" s="100"/>
      <c r="BQ442" s="100"/>
      <c r="BR442" s="100"/>
      <c r="BS442" s="100"/>
      <c r="BT442" s="100"/>
      <c r="BU442" s="100"/>
      <c r="BV442" s="100"/>
      <c r="BW442" s="100"/>
      <c r="BX442" s="100"/>
      <c r="BY442" s="100"/>
      <c r="BZ442" s="100"/>
      <c r="CA442" s="100"/>
      <c r="CB442" s="100"/>
      <c r="CC442" s="100"/>
      <c r="CD442" s="100"/>
      <c r="CE442" s="100"/>
      <c r="CF442" s="100"/>
      <c r="CG442" s="100"/>
      <c r="CH442" s="100"/>
      <c r="CI442" s="100"/>
    </row>
    <row r="443" spans="1:87" x14ac:dyDescent="0.2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  <c r="AF443" s="100"/>
      <c r="AG443" s="100"/>
      <c r="AH443" s="100"/>
      <c r="AI443" s="100"/>
      <c r="AJ443" s="100"/>
      <c r="AK443" s="100"/>
      <c r="AL443" s="100"/>
      <c r="AM443" s="100"/>
      <c r="AN443" s="100"/>
      <c r="AO443" s="100"/>
      <c r="AP443" s="100"/>
      <c r="AQ443" s="100"/>
      <c r="AR443" s="100"/>
      <c r="AS443" s="100"/>
      <c r="AT443" s="100"/>
      <c r="AU443" s="100"/>
      <c r="AV443" s="100"/>
      <c r="AW443" s="100"/>
      <c r="AX443" s="100"/>
      <c r="AY443" s="100"/>
      <c r="AZ443" s="100"/>
      <c r="BA443" s="100"/>
      <c r="BB443" s="100"/>
      <c r="BC443" s="100"/>
      <c r="BD443" s="100"/>
      <c r="BE443" s="100"/>
      <c r="BF443" s="100"/>
      <c r="BG443" s="100"/>
      <c r="BH443" s="100"/>
      <c r="BI443" s="100"/>
      <c r="BJ443" s="100"/>
      <c r="BK443" s="100"/>
      <c r="BL443" s="100"/>
      <c r="BM443" s="100"/>
      <c r="BN443" s="100"/>
      <c r="BO443" s="100"/>
      <c r="BP443" s="100"/>
      <c r="BQ443" s="100"/>
      <c r="BR443" s="100"/>
      <c r="BS443" s="100"/>
      <c r="BT443" s="100"/>
      <c r="BU443" s="100"/>
      <c r="BV443" s="100"/>
      <c r="BW443" s="100"/>
      <c r="BX443" s="100"/>
      <c r="BY443" s="100"/>
      <c r="BZ443" s="100"/>
      <c r="CA443" s="100"/>
      <c r="CB443" s="100"/>
      <c r="CC443" s="100"/>
      <c r="CD443" s="100"/>
      <c r="CE443" s="100"/>
      <c r="CF443" s="100"/>
      <c r="CG443" s="100"/>
      <c r="CH443" s="100"/>
      <c r="CI443" s="100"/>
    </row>
    <row r="444" spans="1:87" x14ac:dyDescent="0.2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  <c r="AF444" s="100"/>
      <c r="AG444" s="100"/>
      <c r="AH444" s="100"/>
      <c r="AI444" s="100"/>
      <c r="AJ444" s="100"/>
      <c r="AK444" s="100"/>
      <c r="AL444" s="100"/>
      <c r="AM444" s="100"/>
      <c r="AN444" s="100"/>
      <c r="AO444" s="100"/>
      <c r="AP444" s="100"/>
      <c r="AQ444" s="100"/>
      <c r="AR444" s="100"/>
      <c r="AS444" s="100"/>
      <c r="AT444" s="100"/>
      <c r="AU444" s="100"/>
      <c r="AV444" s="100"/>
      <c r="AW444" s="100"/>
      <c r="AX444" s="100"/>
      <c r="AY444" s="100"/>
      <c r="AZ444" s="100"/>
      <c r="BA444" s="100"/>
      <c r="BB444" s="100"/>
      <c r="BC444" s="100"/>
      <c r="BD444" s="100"/>
      <c r="BE444" s="100"/>
      <c r="BF444" s="100"/>
      <c r="BG444" s="100"/>
      <c r="BH444" s="100"/>
      <c r="BI444" s="100"/>
      <c r="BJ444" s="100"/>
      <c r="BK444" s="100"/>
      <c r="BL444" s="100"/>
      <c r="BM444" s="100"/>
      <c r="BN444" s="100"/>
      <c r="BO444" s="100"/>
      <c r="BP444" s="100"/>
      <c r="BQ444" s="100"/>
      <c r="BR444" s="100"/>
      <c r="BS444" s="100"/>
      <c r="BT444" s="100"/>
      <c r="BU444" s="100"/>
      <c r="BV444" s="100"/>
      <c r="BW444" s="100"/>
      <c r="BX444" s="100"/>
      <c r="BY444" s="100"/>
      <c r="BZ444" s="100"/>
      <c r="CA444" s="100"/>
      <c r="CB444" s="100"/>
      <c r="CC444" s="100"/>
      <c r="CD444" s="100"/>
      <c r="CE444" s="100"/>
      <c r="CF444" s="100"/>
      <c r="CG444" s="100"/>
      <c r="CH444" s="100"/>
      <c r="CI444" s="100"/>
    </row>
    <row r="445" spans="1:87" x14ac:dyDescent="0.2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  <c r="AF445" s="100"/>
      <c r="AG445" s="100"/>
      <c r="AH445" s="100"/>
      <c r="AI445" s="100"/>
      <c r="AJ445" s="100"/>
      <c r="AK445" s="100"/>
      <c r="AL445" s="100"/>
      <c r="AM445" s="100"/>
      <c r="AN445" s="100"/>
      <c r="AO445" s="100"/>
      <c r="AP445" s="100"/>
      <c r="AQ445" s="100"/>
      <c r="AR445" s="100"/>
      <c r="AS445" s="100"/>
      <c r="AT445" s="100"/>
      <c r="AU445" s="100"/>
      <c r="AV445" s="100"/>
      <c r="AW445" s="100"/>
      <c r="AX445" s="100"/>
      <c r="AY445" s="100"/>
      <c r="AZ445" s="100"/>
      <c r="BA445" s="100"/>
      <c r="BB445" s="100"/>
      <c r="BC445" s="100"/>
      <c r="BD445" s="100"/>
      <c r="BE445" s="100"/>
      <c r="BF445" s="100"/>
      <c r="BG445" s="100"/>
      <c r="BH445" s="100"/>
      <c r="BI445" s="100"/>
      <c r="BJ445" s="100"/>
      <c r="BK445" s="100"/>
      <c r="BL445" s="100"/>
      <c r="BM445" s="100"/>
      <c r="BN445" s="100"/>
      <c r="BO445" s="100"/>
      <c r="BP445" s="100"/>
      <c r="BQ445" s="100"/>
      <c r="BR445" s="100"/>
      <c r="BS445" s="100"/>
      <c r="BT445" s="100"/>
      <c r="BU445" s="100"/>
      <c r="BV445" s="100"/>
      <c r="BW445" s="100"/>
      <c r="BX445" s="100"/>
      <c r="BY445" s="100"/>
      <c r="BZ445" s="100"/>
      <c r="CA445" s="100"/>
      <c r="CB445" s="100"/>
      <c r="CC445" s="100"/>
      <c r="CD445" s="100"/>
      <c r="CE445" s="100"/>
      <c r="CF445" s="100"/>
      <c r="CG445" s="100"/>
      <c r="CH445" s="100"/>
      <c r="CI445" s="100"/>
    </row>
    <row r="446" spans="1:87" x14ac:dyDescent="0.2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  <c r="AF446" s="100"/>
      <c r="AG446" s="100"/>
      <c r="AH446" s="100"/>
      <c r="AI446" s="100"/>
      <c r="AJ446" s="100"/>
      <c r="AK446" s="100"/>
      <c r="AL446" s="100"/>
      <c r="AM446" s="100"/>
      <c r="AN446" s="100"/>
      <c r="AO446" s="100"/>
      <c r="AP446" s="100"/>
      <c r="AQ446" s="100"/>
      <c r="AR446" s="100"/>
      <c r="AS446" s="100"/>
      <c r="AT446" s="100"/>
      <c r="AU446" s="100"/>
      <c r="AV446" s="100"/>
      <c r="AW446" s="100"/>
      <c r="AX446" s="100"/>
      <c r="AY446" s="100"/>
      <c r="AZ446" s="100"/>
      <c r="BA446" s="100"/>
      <c r="BB446" s="100"/>
      <c r="BC446" s="100"/>
      <c r="BD446" s="100"/>
      <c r="BE446" s="100"/>
      <c r="BF446" s="100"/>
      <c r="BG446" s="100"/>
      <c r="BH446" s="100"/>
      <c r="BI446" s="100"/>
      <c r="BJ446" s="100"/>
      <c r="BK446" s="100"/>
      <c r="BL446" s="100"/>
      <c r="BM446" s="100"/>
      <c r="BN446" s="100"/>
      <c r="BO446" s="100"/>
      <c r="BP446" s="100"/>
      <c r="BQ446" s="100"/>
      <c r="BR446" s="100"/>
      <c r="BS446" s="100"/>
      <c r="BT446" s="100"/>
      <c r="BU446" s="100"/>
      <c r="BV446" s="100"/>
      <c r="BW446" s="100"/>
      <c r="BX446" s="100"/>
      <c r="BY446" s="100"/>
      <c r="BZ446" s="100"/>
      <c r="CA446" s="100"/>
      <c r="CB446" s="100"/>
      <c r="CC446" s="100"/>
      <c r="CD446" s="100"/>
      <c r="CE446" s="100"/>
      <c r="CF446" s="100"/>
      <c r="CG446" s="100"/>
      <c r="CH446" s="100"/>
      <c r="CI446" s="100"/>
    </row>
    <row r="447" spans="1:87" x14ac:dyDescent="0.2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  <c r="AF447" s="100"/>
      <c r="AG447" s="100"/>
      <c r="AH447" s="100"/>
      <c r="AI447" s="100"/>
      <c r="AJ447" s="100"/>
      <c r="AK447" s="100"/>
      <c r="AL447" s="100"/>
      <c r="AM447" s="100"/>
      <c r="AN447" s="100"/>
      <c r="AO447" s="100"/>
      <c r="AP447" s="100"/>
      <c r="AQ447" s="100"/>
      <c r="AR447" s="100"/>
      <c r="AS447" s="100"/>
      <c r="AT447" s="100"/>
      <c r="AU447" s="100"/>
      <c r="AV447" s="100"/>
      <c r="AW447" s="100"/>
      <c r="AX447" s="100"/>
      <c r="AY447" s="100"/>
      <c r="AZ447" s="100"/>
      <c r="BA447" s="100"/>
      <c r="BB447" s="100"/>
      <c r="BC447" s="100"/>
      <c r="BD447" s="100"/>
      <c r="BE447" s="100"/>
      <c r="BF447" s="100"/>
      <c r="BG447" s="100"/>
      <c r="BH447" s="100"/>
      <c r="BI447" s="100"/>
      <c r="BJ447" s="100"/>
      <c r="BK447" s="100"/>
      <c r="BL447" s="100"/>
      <c r="BM447" s="100"/>
      <c r="BN447" s="100"/>
      <c r="BO447" s="100"/>
      <c r="BP447" s="100"/>
      <c r="BQ447" s="100"/>
      <c r="BR447" s="100"/>
      <c r="BS447" s="100"/>
      <c r="BT447" s="100"/>
      <c r="BU447" s="100"/>
      <c r="BV447" s="100"/>
      <c r="BW447" s="100"/>
      <c r="BX447" s="100"/>
      <c r="BY447" s="100"/>
      <c r="BZ447" s="100"/>
      <c r="CA447" s="100"/>
      <c r="CB447" s="100"/>
      <c r="CC447" s="100"/>
      <c r="CD447" s="100"/>
      <c r="CE447" s="100"/>
      <c r="CF447" s="100"/>
      <c r="CG447" s="100"/>
      <c r="CH447" s="100"/>
      <c r="CI447" s="100"/>
    </row>
    <row r="448" spans="1:87" x14ac:dyDescent="0.2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  <c r="AF448" s="100"/>
      <c r="AG448" s="100"/>
      <c r="AH448" s="100"/>
      <c r="AI448" s="100"/>
      <c r="AJ448" s="100"/>
      <c r="AK448" s="100"/>
      <c r="AL448" s="100"/>
      <c r="AM448" s="100"/>
      <c r="AN448" s="100"/>
      <c r="AO448" s="100"/>
      <c r="AP448" s="100"/>
      <c r="AQ448" s="100"/>
      <c r="AR448" s="100"/>
      <c r="AS448" s="100"/>
      <c r="AT448" s="100"/>
      <c r="AU448" s="100"/>
      <c r="AV448" s="100"/>
      <c r="AW448" s="100"/>
      <c r="AX448" s="100"/>
      <c r="AY448" s="100"/>
      <c r="AZ448" s="100"/>
      <c r="BA448" s="100"/>
      <c r="BB448" s="100"/>
      <c r="BC448" s="100"/>
      <c r="BD448" s="100"/>
      <c r="BE448" s="100"/>
      <c r="BF448" s="100"/>
      <c r="BG448" s="100"/>
      <c r="BH448" s="100"/>
      <c r="BI448" s="100"/>
      <c r="BJ448" s="100"/>
      <c r="BK448" s="100"/>
      <c r="BL448" s="100"/>
      <c r="BM448" s="100"/>
      <c r="BN448" s="100"/>
      <c r="BO448" s="100"/>
      <c r="BP448" s="100"/>
      <c r="BQ448" s="100"/>
      <c r="BR448" s="100"/>
      <c r="BS448" s="100"/>
      <c r="BT448" s="100"/>
      <c r="BU448" s="100"/>
      <c r="BV448" s="100"/>
      <c r="BW448" s="100"/>
      <c r="BX448" s="100"/>
      <c r="BY448" s="100"/>
      <c r="BZ448" s="100"/>
      <c r="CA448" s="100"/>
      <c r="CB448" s="100"/>
      <c r="CC448" s="100"/>
      <c r="CD448" s="100"/>
      <c r="CE448" s="100"/>
      <c r="CF448" s="100"/>
      <c r="CG448" s="100"/>
      <c r="CH448" s="100"/>
      <c r="CI448" s="100"/>
    </row>
    <row r="449" spans="1:87" x14ac:dyDescent="0.2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  <c r="AF449" s="100"/>
      <c r="AG449" s="100"/>
      <c r="AH449" s="100"/>
      <c r="AI449" s="100"/>
      <c r="AJ449" s="100"/>
      <c r="AK449" s="100"/>
      <c r="AL449" s="100"/>
      <c r="AM449" s="100"/>
      <c r="AN449" s="100"/>
      <c r="AO449" s="100"/>
      <c r="AP449" s="100"/>
      <c r="AQ449" s="100"/>
      <c r="AR449" s="100"/>
      <c r="AS449" s="100"/>
      <c r="AT449" s="100"/>
      <c r="AU449" s="100"/>
      <c r="AV449" s="100"/>
      <c r="AW449" s="100"/>
      <c r="AX449" s="100"/>
      <c r="AY449" s="100"/>
      <c r="AZ449" s="100"/>
      <c r="BA449" s="100"/>
      <c r="BB449" s="100"/>
      <c r="BC449" s="100"/>
      <c r="BD449" s="100"/>
      <c r="BE449" s="100"/>
      <c r="BF449" s="100"/>
      <c r="BG449" s="100"/>
      <c r="BH449" s="100"/>
      <c r="BI449" s="100"/>
      <c r="BJ449" s="100"/>
      <c r="BK449" s="100"/>
      <c r="BL449" s="100"/>
      <c r="BM449" s="100"/>
      <c r="BN449" s="100"/>
      <c r="BO449" s="100"/>
      <c r="BP449" s="100"/>
      <c r="BQ449" s="100"/>
      <c r="BR449" s="100"/>
      <c r="BS449" s="100"/>
      <c r="BT449" s="100"/>
      <c r="BU449" s="100"/>
      <c r="BV449" s="100"/>
      <c r="BW449" s="100"/>
      <c r="BX449" s="100"/>
      <c r="BY449" s="100"/>
      <c r="BZ449" s="100"/>
      <c r="CA449" s="100"/>
      <c r="CB449" s="100"/>
      <c r="CC449" s="100"/>
      <c r="CD449" s="100"/>
      <c r="CE449" s="100"/>
      <c r="CF449" s="100"/>
      <c r="CG449" s="100"/>
      <c r="CH449" s="100"/>
      <c r="CI449" s="100"/>
    </row>
    <row r="450" spans="1:87" x14ac:dyDescent="0.2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  <c r="AF450" s="100"/>
      <c r="AG450" s="100"/>
      <c r="AH450" s="100"/>
      <c r="AI450" s="100"/>
      <c r="AJ450" s="100"/>
      <c r="AK450" s="100"/>
      <c r="AL450" s="100"/>
      <c r="AM450" s="100"/>
      <c r="AN450" s="100"/>
      <c r="AO450" s="100"/>
      <c r="AP450" s="100"/>
      <c r="AQ450" s="100"/>
      <c r="AR450" s="100"/>
      <c r="AS450" s="100"/>
      <c r="AT450" s="100"/>
      <c r="AU450" s="100"/>
      <c r="AV450" s="100"/>
      <c r="AW450" s="100"/>
      <c r="AX450" s="100"/>
      <c r="AY450" s="100"/>
      <c r="AZ450" s="100"/>
      <c r="BA450" s="100"/>
      <c r="BB450" s="100"/>
      <c r="BC450" s="100"/>
      <c r="BD450" s="100"/>
      <c r="BE450" s="100"/>
      <c r="BF450" s="100"/>
      <c r="BG450" s="100"/>
      <c r="BH450" s="100"/>
      <c r="BI450" s="100"/>
      <c r="BJ450" s="100"/>
      <c r="BK450" s="100"/>
      <c r="BL450" s="100"/>
      <c r="BM450" s="100"/>
      <c r="BN450" s="100"/>
      <c r="BO450" s="100"/>
      <c r="BP450" s="100"/>
      <c r="BQ450" s="100"/>
      <c r="BR450" s="100"/>
      <c r="BS450" s="100"/>
      <c r="BT450" s="100"/>
      <c r="BU450" s="100"/>
      <c r="BV450" s="100"/>
      <c r="BW450" s="100"/>
      <c r="BX450" s="100"/>
      <c r="BY450" s="100"/>
      <c r="BZ450" s="100"/>
      <c r="CA450" s="100"/>
      <c r="CB450" s="100"/>
      <c r="CC450" s="100"/>
      <c r="CD450" s="100"/>
      <c r="CE450" s="100"/>
      <c r="CF450" s="100"/>
      <c r="CG450" s="100"/>
      <c r="CH450" s="100"/>
      <c r="CI450" s="100"/>
    </row>
    <row r="451" spans="1:87" x14ac:dyDescent="0.2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  <c r="AF451" s="100"/>
      <c r="AG451" s="100"/>
      <c r="AH451" s="100"/>
      <c r="AI451" s="100"/>
      <c r="AJ451" s="100"/>
      <c r="AK451" s="100"/>
      <c r="AL451" s="100"/>
      <c r="AM451" s="100"/>
      <c r="AN451" s="100"/>
      <c r="AO451" s="100"/>
      <c r="AP451" s="100"/>
      <c r="AQ451" s="100"/>
      <c r="AR451" s="100"/>
      <c r="AS451" s="100"/>
      <c r="AT451" s="100"/>
      <c r="AU451" s="100"/>
      <c r="AV451" s="100"/>
      <c r="AW451" s="100"/>
      <c r="AX451" s="100"/>
      <c r="AY451" s="100"/>
      <c r="AZ451" s="100"/>
      <c r="BA451" s="100"/>
      <c r="BB451" s="100"/>
      <c r="BC451" s="100"/>
      <c r="BD451" s="100"/>
      <c r="BE451" s="100"/>
      <c r="BF451" s="100"/>
      <c r="BG451" s="100"/>
      <c r="BH451" s="100"/>
      <c r="BI451" s="100"/>
      <c r="BJ451" s="100"/>
      <c r="BK451" s="100"/>
      <c r="BL451" s="100"/>
      <c r="BM451" s="100"/>
      <c r="BN451" s="100"/>
      <c r="BO451" s="100"/>
      <c r="BP451" s="100"/>
      <c r="BQ451" s="100"/>
      <c r="BR451" s="100"/>
      <c r="BS451" s="100"/>
      <c r="BT451" s="100"/>
      <c r="BU451" s="100"/>
      <c r="BV451" s="100"/>
      <c r="BW451" s="100"/>
      <c r="BX451" s="100"/>
      <c r="BY451" s="100"/>
      <c r="BZ451" s="100"/>
      <c r="CA451" s="100"/>
      <c r="CB451" s="100"/>
      <c r="CC451" s="100"/>
      <c r="CD451" s="100"/>
      <c r="CE451" s="100"/>
      <c r="CF451" s="100"/>
      <c r="CG451" s="100"/>
      <c r="CH451" s="100"/>
      <c r="CI451" s="100"/>
    </row>
    <row r="452" spans="1:87" x14ac:dyDescent="0.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  <c r="AF452" s="100"/>
      <c r="AG452" s="100"/>
      <c r="AH452" s="100"/>
      <c r="AI452" s="100"/>
      <c r="AJ452" s="100"/>
      <c r="AK452" s="100"/>
      <c r="AL452" s="100"/>
      <c r="AM452" s="100"/>
      <c r="AN452" s="100"/>
      <c r="AO452" s="100"/>
      <c r="AP452" s="100"/>
      <c r="AQ452" s="100"/>
      <c r="AR452" s="100"/>
      <c r="AS452" s="100"/>
      <c r="AT452" s="100"/>
      <c r="AU452" s="100"/>
      <c r="AV452" s="100"/>
      <c r="AW452" s="100"/>
      <c r="AX452" s="100"/>
      <c r="AY452" s="100"/>
      <c r="AZ452" s="100"/>
      <c r="BA452" s="100"/>
      <c r="BB452" s="100"/>
      <c r="BC452" s="100"/>
      <c r="BD452" s="100"/>
      <c r="BE452" s="100"/>
      <c r="BF452" s="100"/>
      <c r="BG452" s="100"/>
      <c r="BH452" s="100"/>
      <c r="BI452" s="100"/>
      <c r="BJ452" s="100"/>
      <c r="BK452" s="100"/>
      <c r="BL452" s="100"/>
      <c r="BM452" s="100"/>
      <c r="BN452" s="100"/>
      <c r="BO452" s="100"/>
      <c r="BP452" s="100"/>
      <c r="BQ452" s="100"/>
      <c r="BR452" s="100"/>
      <c r="BS452" s="100"/>
      <c r="BT452" s="100"/>
      <c r="BU452" s="100"/>
      <c r="BV452" s="100"/>
      <c r="BW452" s="100"/>
      <c r="BX452" s="100"/>
      <c r="BY452" s="100"/>
      <c r="BZ452" s="100"/>
      <c r="CA452" s="100"/>
      <c r="CB452" s="100"/>
      <c r="CC452" s="100"/>
      <c r="CD452" s="100"/>
      <c r="CE452" s="100"/>
      <c r="CF452" s="100"/>
      <c r="CG452" s="100"/>
      <c r="CH452" s="100"/>
      <c r="CI452" s="100"/>
    </row>
    <row r="453" spans="1:87" x14ac:dyDescent="0.2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  <c r="AF453" s="100"/>
      <c r="AG453" s="100"/>
      <c r="AH453" s="100"/>
      <c r="AI453" s="100"/>
      <c r="AJ453" s="100"/>
      <c r="AK453" s="100"/>
      <c r="AL453" s="100"/>
      <c r="AM453" s="100"/>
      <c r="AN453" s="100"/>
      <c r="AO453" s="100"/>
      <c r="AP453" s="100"/>
      <c r="AQ453" s="100"/>
      <c r="AR453" s="100"/>
      <c r="AS453" s="100"/>
      <c r="AT453" s="100"/>
      <c r="AU453" s="100"/>
      <c r="AV453" s="100"/>
      <c r="AW453" s="100"/>
      <c r="AX453" s="100"/>
      <c r="AY453" s="100"/>
      <c r="AZ453" s="100"/>
      <c r="BA453" s="100"/>
      <c r="BB453" s="100"/>
      <c r="BC453" s="100"/>
      <c r="BD453" s="100"/>
      <c r="BE453" s="100"/>
      <c r="BF453" s="100"/>
      <c r="BG453" s="100"/>
      <c r="BH453" s="100"/>
      <c r="BI453" s="100"/>
      <c r="BJ453" s="100"/>
      <c r="BK453" s="100"/>
      <c r="BL453" s="100"/>
      <c r="BM453" s="100"/>
      <c r="BN453" s="100"/>
      <c r="BO453" s="100"/>
      <c r="BP453" s="100"/>
      <c r="BQ453" s="100"/>
      <c r="BR453" s="100"/>
      <c r="BS453" s="100"/>
      <c r="BT453" s="100"/>
      <c r="BU453" s="100"/>
      <c r="BV453" s="100"/>
      <c r="BW453" s="100"/>
      <c r="BX453" s="100"/>
      <c r="BY453" s="100"/>
      <c r="BZ453" s="100"/>
      <c r="CA453" s="100"/>
      <c r="CB453" s="100"/>
      <c r="CC453" s="100"/>
      <c r="CD453" s="100"/>
      <c r="CE453" s="100"/>
      <c r="CF453" s="100"/>
      <c r="CG453" s="100"/>
      <c r="CH453" s="100"/>
      <c r="CI453" s="100"/>
    </row>
    <row r="454" spans="1:87" x14ac:dyDescent="0.2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  <c r="AF454" s="100"/>
      <c r="AG454" s="100"/>
      <c r="AH454" s="100"/>
      <c r="AI454" s="100"/>
      <c r="AJ454" s="100"/>
      <c r="AK454" s="100"/>
      <c r="AL454" s="100"/>
      <c r="AM454" s="100"/>
      <c r="AN454" s="100"/>
      <c r="AO454" s="100"/>
      <c r="AP454" s="100"/>
      <c r="AQ454" s="100"/>
      <c r="AR454" s="100"/>
      <c r="AS454" s="100"/>
      <c r="AT454" s="100"/>
      <c r="AU454" s="100"/>
      <c r="AV454" s="100"/>
      <c r="AW454" s="100"/>
      <c r="AX454" s="100"/>
      <c r="AY454" s="100"/>
      <c r="AZ454" s="100"/>
      <c r="BA454" s="100"/>
      <c r="BB454" s="100"/>
      <c r="BC454" s="100"/>
      <c r="BD454" s="100"/>
      <c r="BE454" s="100"/>
      <c r="BF454" s="100"/>
      <c r="BG454" s="100"/>
      <c r="BH454" s="100"/>
      <c r="BI454" s="100"/>
      <c r="BJ454" s="100"/>
      <c r="BK454" s="100"/>
      <c r="BL454" s="100"/>
      <c r="BM454" s="100"/>
      <c r="BN454" s="100"/>
      <c r="BO454" s="100"/>
      <c r="BP454" s="100"/>
      <c r="BQ454" s="100"/>
      <c r="BR454" s="100"/>
      <c r="BS454" s="100"/>
      <c r="BT454" s="100"/>
      <c r="BU454" s="100"/>
      <c r="BV454" s="100"/>
      <c r="BW454" s="100"/>
      <c r="BX454" s="100"/>
      <c r="BY454" s="100"/>
      <c r="BZ454" s="100"/>
      <c r="CA454" s="100"/>
      <c r="CB454" s="100"/>
      <c r="CC454" s="100"/>
      <c r="CD454" s="100"/>
      <c r="CE454" s="100"/>
      <c r="CF454" s="100"/>
      <c r="CG454" s="100"/>
      <c r="CH454" s="100"/>
      <c r="CI454" s="100"/>
    </row>
    <row r="455" spans="1:87" x14ac:dyDescent="0.2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  <c r="AF455" s="100"/>
      <c r="AG455" s="100"/>
      <c r="AH455" s="100"/>
      <c r="AI455" s="100"/>
      <c r="AJ455" s="100"/>
      <c r="AK455" s="100"/>
      <c r="AL455" s="100"/>
      <c r="AM455" s="100"/>
      <c r="AN455" s="100"/>
      <c r="AO455" s="100"/>
      <c r="AP455" s="100"/>
      <c r="AQ455" s="100"/>
      <c r="AR455" s="100"/>
      <c r="AS455" s="100"/>
      <c r="AT455" s="100"/>
      <c r="AU455" s="100"/>
      <c r="AV455" s="100"/>
      <c r="AW455" s="100"/>
      <c r="AX455" s="100"/>
      <c r="AY455" s="100"/>
      <c r="AZ455" s="100"/>
      <c r="BA455" s="100"/>
      <c r="BB455" s="100"/>
      <c r="BC455" s="100"/>
      <c r="BD455" s="100"/>
      <c r="BE455" s="100"/>
      <c r="BF455" s="100"/>
      <c r="BG455" s="100"/>
      <c r="BH455" s="100"/>
      <c r="BI455" s="100"/>
      <c r="BJ455" s="100"/>
      <c r="BK455" s="100"/>
      <c r="BL455" s="100"/>
      <c r="BM455" s="100"/>
      <c r="BN455" s="100"/>
      <c r="BO455" s="100"/>
      <c r="BP455" s="100"/>
      <c r="BQ455" s="100"/>
      <c r="BR455" s="100"/>
      <c r="BS455" s="100"/>
      <c r="BT455" s="100"/>
      <c r="BU455" s="100"/>
      <c r="BV455" s="100"/>
      <c r="BW455" s="100"/>
      <c r="BX455" s="100"/>
      <c r="BY455" s="100"/>
      <c r="BZ455" s="100"/>
      <c r="CA455" s="100"/>
      <c r="CB455" s="100"/>
      <c r="CC455" s="100"/>
      <c r="CD455" s="100"/>
      <c r="CE455" s="100"/>
      <c r="CF455" s="100"/>
      <c r="CG455" s="100"/>
      <c r="CH455" s="100"/>
      <c r="CI455" s="100"/>
    </row>
    <row r="456" spans="1:87" x14ac:dyDescent="0.2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  <c r="AF456" s="100"/>
      <c r="AG456" s="100"/>
      <c r="AH456" s="100"/>
      <c r="AI456" s="100"/>
      <c r="AJ456" s="100"/>
      <c r="AK456" s="100"/>
      <c r="AL456" s="100"/>
      <c r="AM456" s="100"/>
      <c r="AN456" s="100"/>
      <c r="AO456" s="100"/>
      <c r="AP456" s="100"/>
      <c r="AQ456" s="100"/>
      <c r="AR456" s="100"/>
      <c r="AS456" s="100"/>
      <c r="AT456" s="100"/>
      <c r="AU456" s="100"/>
      <c r="AV456" s="100"/>
      <c r="AW456" s="100"/>
      <c r="AX456" s="100"/>
      <c r="AY456" s="100"/>
      <c r="AZ456" s="100"/>
      <c r="BA456" s="100"/>
      <c r="BB456" s="100"/>
      <c r="BC456" s="100"/>
      <c r="BD456" s="100"/>
      <c r="BE456" s="100"/>
      <c r="BF456" s="100"/>
      <c r="BG456" s="100"/>
      <c r="BH456" s="100"/>
      <c r="BI456" s="100"/>
      <c r="BJ456" s="100"/>
      <c r="BK456" s="100"/>
      <c r="BL456" s="100"/>
      <c r="BM456" s="100"/>
      <c r="BN456" s="100"/>
      <c r="BO456" s="100"/>
      <c r="BP456" s="100"/>
      <c r="BQ456" s="100"/>
      <c r="BR456" s="100"/>
      <c r="BS456" s="100"/>
      <c r="BT456" s="100"/>
      <c r="BU456" s="100"/>
      <c r="BV456" s="100"/>
      <c r="BW456" s="100"/>
      <c r="BX456" s="100"/>
      <c r="BY456" s="100"/>
      <c r="BZ456" s="100"/>
      <c r="CA456" s="100"/>
      <c r="CB456" s="100"/>
      <c r="CC456" s="100"/>
      <c r="CD456" s="100"/>
      <c r="CE456" s="100"/>
      <c r="CF456" s="100"/>
      <c r="CG456" s="100"/>
      <c r="CH456" s="100"/>
      <c r="CI456" s="100"/>
    </row>
    <row r="457" spans="1:87" x14ac:dyDescent="0.2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  <c r="AF457" s="100"/>
      <c r="AG457" s="100"/>
      <c r="AH457" s="100"/>
      <c r="AI457" s="100"/>
      <c r="AJ457" s="100"/>
      <c r="AK457" s="100"/>
      <c r="AL457" s="100"/>
      <c r="AM457" s="100"/>
      <c r="AN457" s="100"/>
      <c r="AO457" s="100"/>
      <c r="AP457" s="100"/>
      <c r="AQ457" s="100"/>
      <c r="AR457" s="100"/>
      <c r="AS457" s="100"/>
      <c r="AT457" s="100"/>
      <c r="AU457" s="100"/>
      <c r="AV457" s="100"/>
      <c r="AW457" s="100"/>
      <c r="AX457" s="100"/>
      <c r="AY457" s="100"/>
      <c r="AZ457" s="100"/>
      <c r="BA457" s="100"/>
      <c r="BB457" s="100"/>
      <c r="BC457" s="100"/>
      <c r="BD457" s="100"/>
      <c r="BE457" s="100"/>
      <c r="BF457" s="100"/>
      <c r="BG457" s="100"/>
      <c r="BH457" s="100"/>
      <c r="BI457" s="100"/>
      <c r="BJ457" s="100"/>
      <c r="BK457" s="100"/>
      <c r="BL457" s="100"/>
      <c r="BM457" s="100"/>
      <c r="BN457" s="100"/>
      <c r="BO457" s="100"/>
      <c r="BP457" s="100"/>
      <c r="BQ457" s="100"/>
      <c r="BR457" s="100"/>
      <c r="BS457" s="100"/>
      <c r="BT457" s="100"/>
      <c r="BU457" s="100"/>
      <c r="BV457" s="100"/>
      <c r="BW457" s="100"/>
      <c r="BX457" s="100"/>
      <c r="BY457" s="100"/>
      <c r="BZ457" s="100"/>
      <c r="CA457" s="100"/>
      <c r="CB457" s="100"/>
      <c r="CC457" s="100"/>
      <c r="CD457" s="100"/>
      <c r="CE457" s="100"/>
      <c r="CF457" s="100"/>
      <c r="CG457" s="100"/>
      <c r="CH457" s="100"/>
      <c r="CI457" s="100"/>
    </row>
    <row r="458" spans="1:87" x14ac:dyDescent="0.2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  <c r="AF458" s="100"/>
      <c r="AG458" s="100"/>
      <c r="AH458" s="100"/>
      <c r="AI458" s="100"/>
      <c r="AJ458" s="100"/>
      <c r="AK458" s="100"/>
      <c r="AL458" s="100"/>
      <c r="AM458" s="100"/>
      <c r="AN458" s="100"/>
      <c r="AO458" s="100"/>
      <c r="AP458" s="100"/>
      <c r="AQ458" s="100"/>
      <c r="AR458" s="100"/>
      <c r="AS458" s="100"/>
      <c r="AT458" s="100"/>
      <c r="AU458" s="100"/>
      <c r="AV458" s="100"/>
      <c r="AW458" s="100"/>
      <c r="AX458" s="100"/>
      <c r="AY458" s="100"/>
      <c r="AZ458" s="100"/>
      <c r="BA458" s="100"/>
      <c r="BB458" s="100"/>
      <c r="BC458" s="100"/>
      <c r="BD458" s="100"/>
      <c r="BE458" s="100"/>
      <c r="BF458" s="100"/>
      <c r="BG458" s="100"/>
      <c r="BH458" s="100"/>
      <c r="BI458" s="100"/>
      <c r="BJ458" s="100"/>
      <c r="BK458" s="100"/>
      <c r="BL458" s="100"/>
      <c r="BM458" s="100"/>
      <c r="BN458" s="100"/>
      <c r="BO458" s="100"/>
      <c r="BP458" s="100"/>
      <c r="BQ458" s="100"/>
      <c r="BR458" s="100"/>
      <c r="BS458" s="100"/>
      <c r="BT458" s="100"/>
      <c r="BU458" s="100"/>
      <c r="BV458" s="100"/>
      <c r="BW458" s="100"/>
      <c r="BX458" s="100"/>
      <c r="BY458" s="100"/>
      <c r="BZ458" s="100"/>
      <c r="CA458" s="100"/>
      <c r="CB458" s="100"/>
      <c r="CC458" s="100"/>
      <c r="CD458" s="100"/>
      <c r="CE458" s="100"/>
      <c r="CF458" s="100"/>
      <c r="CG458" s="100"/>
      <c r="CH458" s="100"/>
      <c r="CI458" s="100"/>
    </row>
    <row r="459" spans="1:87" x14ac:dyDescent="0.2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  <c r="AF459" s="100"/>
      <c r="AG459" s="100"/>
      <c r="AH459" s="100"/>
      <c r="AI459" s="100"/>
      <c r="AJ459" s="100"/>
      <c r="AK459" s="100"/>
      <c r="AL459" s="100"/>
      <c r="AM459" s="100"/>
      <c r="AN459" s="100"/>
      <c r="AO459" s="100"/>
      <c r="AP459" s="100"/>
      <c r="AQ459" s="100"/>
      <c r="AR459" s="100"/>
      <c r="AS459" s="100"/>
      <c r="AT459" s="100"/>
      <c r="AU459" s="100"/>
      <c r="AV459" s="100"/>
      <c r="AW459" s="100"/>
      <c r="AX459" s="100"/>
      <c r="AY459" s="100"/>
      <c r="AZ459" s="100"/>
      <c r="BA459" s="100"/>
      <c r="BB459" s="100"/>
      <c r="BC459" s="100"/>
      <c r="BD459" s="100"/>
      <c r="BE459" s="100"/>
      <c r="BF459" s="100"/>
      <c r="BG459" s="100"/>
      <c r="BH459" s="100"/>
      <c r="BI459" s="100"/>
      <c r="BJ459" s="100"/>
      <c r="BK459" s="100"/>
      <c r="BL459" s="100"/>
      <c r="BM459" s="100"/>
      <c r="BN459" s="100"/>
      <c r="BO459" s="100"/>
      <c r="BP459" s="100"/>
      <c r="BQ459" s="100"/>
      <c r="BR459" s="100"/>
      <c r="BS459" s="100"/>
      <c r="BT459" s="100"/>
      <c r="BU459" s="100"/>
      <c r="BV459" s="100"/>
      <c r="BW459" s="100"/>
      <c r="BX459" s="100"/>
      <c r="BY459" s="100"/>
      <c r="BZ459" s="100"/>
      <c r="CA459" s="100"/>
      <c r="CB459" s="100"/>
      <c r="CC459" s="100"/>
      <c r="CD459" s="100"/>
      <c r="CE459" s="100"/>
      <c r="CF459" s="100"/>
      <c r="CG459" s="100"/>
      <c r="CH459" s="100"/>
      <c r="CI459" s="100"/>
    </row>
    <row r="460" spans="1:87" x14ac:dyDescent="0.2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  <c r="AF460" s="100"/>
      <c r="AG460" s="100"/>
      <c r="AH460" s="100"/>
      <c r="AI460" s="100"/>
      <c r="AJ460" s="100"/>
      <c r="AK460" s="100"/>
      <c r="AL460" s="100"/>
      <c r="AM460" s="100"/>
      <c r="AN460" s="100"/>
      <c r="AO460" s="100"/>
      <c r="AP460" s="100"/>
      <c r="AQ460" s="100"/>
      <c r="AR460" s="100"/>
      <c r="AS460" s="100"/>
      <c r="AT460" s="100"/>
      <c r="AU460" s="100"/>
      <c r="AV460" s="100"/>
      <c r="AW460" s="100"/>
      <c r="AX460" s="100"/>
      <c r="AY460" s="100"/>
      <c r="AZ460" s="100"/>
      <c r="BA460" s="100"/>
      <c r="BB460" s="100"/>
      <c r="BC460" s="100"/>
      <c r="BD460" s="100"/>
      <c r="BE460" s="100"/>
      <c r="BF460" s="100"/>
      <c r="BG460" s="100"/>
      <c r="BH460" s="100"/>
      <c r="BI460" s="100"/>
      <c r="BJ460" s="100"/>
      <c r="BK460" s="100"/>
      <c r="BL460" s="100"/>
      <c r="BM460" s="100"/>
      <c r="BN460" s="100"/>
      <c r="BO460" s="100"/>
      <c r="BP460" s="100"/>
      <c r="BQ460" s="100"/>
      <c r="BR460" s="100"/>
      <c r="BS460" s="100"/>
      <c r="BT460" s="100"/>
      <c r="BU460" s="100"/>
      <c r="BV460" s="100"/>
      <c r="BW460" s="100"/>
      <c r="BX460" s="100"/>
      <c r="BY460" s="100"/>
      <c r="BZ460" s="100"/>
      <c r="CA460" s="100"/>
      <c r="CB460" s="100"/>
      <c r="CC460" s="100"/>
      <c r="CD460" s="100"/>
      <c r="CE460" s="100"/>
      <c r="CF460" s="100"/>
      <c r="CG460" s="100"/>
      <c r="CH460" s="100"/>
      <c r="CI460" s="100"/>
    </row>
    <row r="461" spans="1:87" x14ac:dyDescent="0.2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  <c r="AF461" s="100"/>
      <c r="AG461" s="100"/>
      <c r="AH461" s="100"/>
      <c r="AI461" s="100"/>
      <c r="AJ461" s="100"/>
      <c r="AK461" s="100"/>
      <c r="AL461" s="100"/>
      <c r="AM461" s="100"/>
      <c r="AN461" s="100"/>
      <c r="AO461" s="100"/>
      <c r="AP461" s="100"/>
      <c r="AQ461" s="100"/>
      <c r="AR461" s="100"/>
      <c r="AS461" s="100"/>
      <c r="AT461" s="100"/>
      <c r="AU461" s="100"/>
      <c r="AV461" s="100"/>
      <c r="AW461" s="100"/>
      <c r="AX461" s="100"/>
      <c r="AY461" s="100"/>
      <c r="AZ461" s="100"/>
      <c r="BA461" s="100"/>
      <c r="BB461" s="100"/>
      <c r="BC461" s="100"/>
      <c r="BD461" s="100"/>
      <c r="BE461" s="100"/>
      <c r="BF461" s="100"/>
      <c r="BG461" s="100"/>
      <c r="BH461" s="100"/>
      <c r="BI461" s="100"/>
      <c r="BJ461" s="100"/>
      <c r="BK461" s="100"/>
      <c r="BL461" s="100"/>
      <c r="BM461" s="100"/>
      <c r="BN461" s="100"/>
      <c r="BO461" s="100"/>
      <c r="BP461" s="100"/>
      <c r="BQ461" s="100"/>
      <c r="BR461" s="100"/>
      <c r="BS461" s="100"/>
      <c r="BT461" s="100"/>
      <c r="BU461" s="100"/>
      <c r="BV461" s="100"/>
      <c r="BW461" s="100"/>
      <c r="BX461" s="100"/>
      <c r="BY461" s="100"/>
      <c r="BZ461" s="100"/>
      <c r="CA461" s="100"/>
      <c r="CB461" s="100"/>
      <c r="CC461" s="100"/>
      <c r="CD461" s="100"/>
      <c r="CE461" s="100"/>
      <c r="CF461" s="100"/>
      <c r="CG461" s="100"/>
      <c r="CH461" s="100"/>
      <c r="CI461" s="100"/>
    </row>
    <row r="462" spans="1:87" x14ac:dyDescent="0.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  <c r="AF462" s="100"/>
      <c r="AG462" s="100"/>
      <c r="AH462" s="100"/>
      <c r="AI462" s="100"/>
      <c r="AJ462" s="100"/>
      <c r="AK462" s="100"/>
      <c r="AL462" s="100"/>
      <c r="AM462" s="100"/>
      <c r="AN462" s="100"/>
      <c r="AO462" s="100"/>
      <c r="AP462" s="100"/>
      <c r="AQ462" s="100"/>
      <c r="AR462" s="100"/>
      <c r="AS462" s="100"/>
      <c r="AT462" s="100"/>
      <c r="AU462" s="100"/>
      <c r="AV462" s="100"/>
      <c r="AW462" s="100"/>
      <c r="AX462" s="100"/>
      <c r="AY462" s="100"/>
      <c r="AZ462" s="100"/>
      <c r="BA462" s="100"/>
      <c r="BB462" s="100"/>
      <c r="BC462" s="100"/>
      <c r="BD462" s="100"/>
      <c r="BE462" s="100"/>
      <c r="BF462" s="100"/>
      <c r="BG462" s="100"/>
      <c r="BH462" s="100"/>
      <c r="BI462" s="100"/>
      <c r="BJ462" s="100"/>
      <c r="BK462" s="100"/>
      <c r="BL462" s="100"/>
      <c r="BM462" s="100"/>
      <c r="BN462" s="100"/>
      <c r="BO462" s="100"/>
      <c r="BP462" s="100"/>
      <c r="BQ462" s="100"/>
      <c r="BR462" s="100"/>
      <c r="BS462" s="100"/>
      <c r="BT462" s="100"/>
      <c r="BU462" s="100"/>
      <c r="BV462" s="100"/>
      <c r="BW462" s="100"/>
      <c r="BX462" s="100"/>
      <c r="BY462" s="100"/>
      <c r="BZ462" s="100"/>
      <c r="CA462" s="100"/>
      <c r="CB462" s="100"/>
      <c r="CC462" s="100"/>
      <c r="CD462" s="100"/>
      <c r="CE462" s="100"/>
      <c r="CF462" s="100"/>
      <c r="CG462" s="100"/>
      <c r="CH462" s="100"/>
      <c r="CI462" s="100"/>
    </row>
    <row r="463" spans="1:87" x14ac:dyDescent="0.2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  <c r="AF463" s="100"/>
      <c r="AG463" s="100"/>
      <c r="AH463" s="100"/>
      <c r="AI463" s="100"/>
      <c r="AJ463" s="100"/>
      <c r="AK463" s="100"/>
      <c r="AL463" s="100"/>
      <c r="AM463" s="100"/>
      <c r="AN463" s="100"/>
      <c r="AO463" s="100"/>
      <c r="AP463" s="100"/>
      <c r="AQ463" s="100"/>
      <c r="AR463" s="100"/>
      <c r="AS463" s="100"/>
      <c r="AT463" s="100"/>
      <c r="AU463" s="100"/>
      <c r="AV463" s="100"/>
      <c r="AW463" s="100"/>
      <c r="AX463" s="100"/>
      <c r="AY463" s="100"/>
      <c r="AZ463" s="100"/>
      <c r="BA463" s="100"/>
      <c r="BB463" s="100"/>
      <c r="BC463" s="100"/>
      <c r="BD463" s="100"/>
      <c r="BE463" s="100"/>
      <c r="BF463" s="100"/>
      <c r="BG463" s="100"/>
      <c r="BH463" s="100"/>
      <c r="BI463" s="100"/>
      <c r="BJ463" s="100"/>
      <c r="BK463" s="100"/>
      <c r="BL463" s="100"/>
      <c r="BM463" s="100"/>
      <c r="BN463" s="100"/>
      <c r="BO463" s="100"/>
      <c r="BP463" s="100"/>
      <c r="BQ463" s="100"/>
      <c r="BR463" s="100"/>
      <c r="BS463" s="100"/>
      <c r="BT463" s="100"/>
      <c r="BU463" s="100"/>
      <c r="BV463" s="100"/>
      <c r="BW463" s="100"/>
      <c r="BX463" s="100"/>
      <c r="BY463" s="100"/>
      <c r="BZ463" s="100"/>
      <c r="CA463" s="100"/>
      <c r="CB463" s="100"/>
      <c r="CC463" s="100"/>
      <c r="CD463" s="100"/>
      <c r="CE463" s="100"/>
      <c r="CF463" s="100"/>
      <c r="CG463" s="100"/>
      <c r="CH463" s="100"/>
      <c r="CI463" s="100"/>
    </row>
    <row r="464" spans="1:87" x14ac:dyDescent="0.2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  <c r="AF464" s="100"/>
      <c r="AG464" s="100"/>
      <c r="AH464" s="100"/>
      <c r="AI464" s="100"/>
      <c r="AJ464" s="100"/>
      <c r="AK464" s="100"/>
      <c r="AL464" s="100"/>
      <c r="AM464" s="100"/>
      <c r="AN464" s="100"/>
      <c r="AO464" s="100"/>
      <c r="AP464" s="100"/>
      <c r="AQ464" s="100"/>
      <c r="AR464" s="100"/>
      <c r="AS464" s="100"/>
      <c r="AT464" s="100"/>
      <c r="AU464" s="100"/>
      <c r="AV464" s="100"/>
      <c r="AW464" s="100"/>
      <c r="AX464" s="100"/>
      <c r="AY464" s="100"/>
      <c r="AZ464" s="100"/>
      <c r="BA464" s="100"/>
      <c r="BB464" s="100"/>
      <c r="BC464" s="100"/>
      <c r="BD464" s="100"/>
      <c r="BE464" s="100"/>
      <c r="BF464" s="100"/>
      <c r="BG464" s="100"/>
      <c r="BH464" s="100"/>
      <c r="BI464" s="100"/>
      <c r="BJ464" s="100"/>
      <c r="BK464" s="100"/>
      <c r="BL464" s="100"/>
      <c r="BM464" s="100"/>
      <c r="BN464" s="100"/>
      <c r="BO464" s="100"/>
      <c r="BP464" s="100"/>
      <c r="BQ464" s="100"/>
      <c r="BR464" s="100"/>
      <c r="BS464" s="100"/>
      <c r="BT464" s="100"/>
      <c r="BU464" s="100"/>
      <c r="BV464" s="100"/>
      <c r="BW464" s="100"/>
      <c r="BX464" s="100"/>
      <c r="BY464" s="100"/>
      <c r="BZ464" s="100"/>
      <c r="CA464" s="100"/>
      <c r="CB464" s="100"/>
      <c r="CC464" s="100"/>
      <c r="CD464" s="100"/>
      <c r="CE464" s="100"/>
      <c r="CF464" s="100"/>
      <c r="CG464" s="100"/>
      <c r="CH464" s="100"/>
      <c r="CI464" s="100"/>
    </row>
    <row r="465" spans="1:87" x14ac:dyDescent="0.2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  <c r="AF465" s="100"/>
      <c r="AG465" s="100"/>
      <c r="AH465" s="100"/>
      <c r="AI465" s="100"/>
      <c r="AJ465" s="100"/>
      <c r="AK465" s="100"/>
      <c r="AL465" s="100"/>
      <c r="AM465" s="100"/>
      <c r="AN465" s="100"/>
      <c r="AO465" s="100"/>
      <c r="AP465" s="100"/>
      <c r="AQ465" s="100"/>
      <c r="AR465" s="100"/>
      <c r="AS465" s="100"/>
      <c r="AT465" s="100"/>
      <c r="AU465" s="100"/>
      <c r="AV465" s="100"/>
      <c r="AW465" s="100"/>
      <c r="AX465" s="100"/>
      <c r="AY465" s="100"/>
      <c r="AZ465" s="100"/>
      <c r="BA465" s="100"/>
      <c r="BB465" s="100"/>
      <c r="BC465" s="100"/>
      <c r="BD465" s="100"/>
      <c r="BE465" s="100"/>
      <c r="BF465" s="100"/>
      <c r="BG465" s="100"/>
      <c r="BH465" s="100"/>
      <c r="BI465" s="100"/>
      <c r="BJ465" s="100"/>
      <c r="BK465" s="100"/>
      <c r="BL465" s="100"/>
      <c r="BM465" s="100"/>
      <c r="BN465" s="100"/>
      <c r="BO465" s="100"/>
      <c r="BP465" s="100"/>
      <c r="BQ465" s="100"/>
      <c r="BR465" s="100"/>
      <c r="BS465" s="100"/>
      <c r="BT465" s="100"/>
      <c r="BU465" s="100"/>
      <c r="BV465" s="100"/>
      <c r="BW465" s="100"/>
      <c r="BX465" s="100"/>
      <c r="BY465" s="100"/>
      <c r="BZ465" s="100"/>
      <c r="CA465" s="100"/>
      <c r="CB465" s="100"/>
      <c r="CC465" s="100"/>
      <c r="CD465" s="100"/>
      <c r="CE465" s="100"/>
      <c r="CF465" s="100"/>
      <c r="CG465" s="100"/>
      <c r="CH465" s="100"/>
      <c r="CI465" s="100"/>
    </row>
    <row r="466" spans="1:87" x14ac:dyDescent="0.2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  <c r="AF466" s="100"/>
      <c r="AG466" s="100"/>
      <c r="AH466" s="100"/>
      <c r="AI466" s="100"/>
      <c r="AJ466" s="100"/>
      <c r="AK466" s="100"/>
      <c r="AL466" s="100"/>
      <c r="AM466" s="100"/>
      <c r="AN466" s="100"/>
      <c r="AO466" s="100"/>
      <c r="AP466" s="100"/>
      <c r="AQ466" s="100"/>
      <c r="AR466" s="100"/>
      <c r="AS466" s="100"/>
      <c r="AT466" s="100"/>
      <c r="AU466" s="100"/>
      <c r="AV466" s="100"/>
      <c r="AW466" s="100"/>
      <c r="AX466" s="100"/>
      <c r="AY466" s="100"/>
      <c r="AZ466" s="100"/>
      <c r="BA466" s="100"/>
      <c r="BB466" s="100"/>
      <c r="BC466" s="100"/>
      <c r="BD466" s="100"/>
      <c r="BE466" s="100"/>
      <c r="BF466" s="100"/>
      <c r="BG466" s="100"/>
      <c r="BH466" s="100"/>
      <c r="BI466" s="100"/>
      <c r="BJ466" s="100"/>
      <c r="BK466" s="100"/>
      <c r="BL466" s="100"/>
      <c r="BM466" s="100"/>
      <c r="BN466" s="100"/>
      <c r="BO466" s="100"/>
      <c r="BP466" s="100"/>
      <c r="BQ466" s="100"/>
      <c r="BR466" s="100"/>
      <c r="BS466" s="100"/>
      <c r="BT466" s="100"/>
      <c r="BU466" s="100"/>
      <c r="BV466" s="100"/>
      <c r="BW466" s="100"/>
      <c r="BX466" s="100"/>
      <c r="BY466" s="100"/>
      <c r="BZ466" s="100"/>
      <c r="CA466" s="100"/>
      <c r="CB466" s="100"/>
      <c r="CC466" s="100"/>
      <c r="CD466" s="100"/>
      <c r="CE466" s="100"/>
      <c r="CF466" s="100"/>
      <c r="CG466" s="100"/>
      <c r="CH466" s="100"/>
      <c r="CI466" s="100"/>
    </row>
    <row r="467" spans="1:87" x14ac:dyDescent="0.2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  <c r="AF467" s="100"/>
      <c r="AG467" s="100"/>
      <c r="AH467" s="100"/>
      <c r="AI467" s="100"/>
      <c r="AJ467" s="100"/>
      <c r="AK467" s="100"/>
      <c r="AL467" s="100"/>
      <c r="AM467" s="100"/>
      <c r="AN467" s="100"/>
      <c r="AO467" s="100"/>
      <c r="AP467" s="100"/>
      <c r="AQ467" s="100"/>
      <c r="AR467" s="100"/>
      <c r="AS467" s="100"/>
      <c r="AT467" s="100"/>
      <c r="AU467" s="100"/>
      <c r="AV467" s="100"/>
      <c r="AW467" s="100"/>
      <c r="AX467" s="100"/>
      <c r="AY467" s="100"/>
      <c r="AZ467" s="100"/>
      <c r="BA467" s="100"/>
      <c r="BB467" s="100"/>
      <c r="BC467" s="100"/>
      <c r="BD467" s="100"/>
      <c r="BE467" s="100"/>
      <c r="BF467" s="100"/>
      <c r="BG467" s="100"/>
      <c r="BH467" s="100"/>
      <c r="BI467" s="100"/>
      <c r="BJ467" s="100"/>
      <c r="BK467" s="100"/>
      <c r="BL467" s="100"/>
      <c r="BM467" s="100"/>
      <c r="BN467" s="100"/>
      <c r="BO467" s="100"/>
      <c r="BP467" s="100"/>
      <c r="BQ467" s="100"/>
      <c r="BR467" s="100"/>
      <c r="BS467" s="100"/>
      <c r="BT467" s="100"/>
      <c r="BU467" s="100"/>
      <c r="BV467" s="100"/>
      <c r="BW467" s="100"/>
      <c r="BX467" s="100"/>
      <c r="BY467" s="100"/>
      <c r="BZ467" s="100"/>
      <c r="CA467" s="100"/>
      <c r="CB467" s="100"/>
      <c r="CC467" s="100"/>
      <c r="CD467" s="100"/>
      <c r="CE467" s="100"/>
      <c r="CF467" s="100"/>
      <c r="CG467" s="100"/>
      <c r="CH467" s="100"/>
      <c r="CI467" s="100"/>
    </row>
    <row r="468" spans="1:87" x14ac:dyDescent="0.2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  <c r="AF468" s="100"/>
      <c r="AG468" s="100"/>
      <c r="AH468" s="100"/>
      <c r="AI468" s="100"/>
      <c r="AJ468" s="100"/>
      <c r="AK468" s="100"/>
      <c r="AL468" s="100"/>
      <c r="AM468" s="100"/>
      <c r="AN468" s="100"/>
      <c r="AO468" s="100"/>
      <c r="AP468" s="100"/>
      <c r="AQ468" s="100"/>
      <c r="AR468" s="100"/>
      <c r="AS468" s="100"/>
      <c r="AT468" s="100"/>
      <c r="AU468" s="100"/>
      <c r="AV468" s="100"/>
      <c r="AW468" s="100"/>
      <c r="AX468" s="100"/>
      <c r="AY468" s="100"/>
      <c r="AZ468" s="100"/>
      <c r="BA468" s="100"/>
      <c r="BB468" s="100"/>
      <c r="BC468" s="100"/>
      <c r="BD468" s="100"/>
      <c r="BE468" s="100"/>
      <c r="BF468" s="100"/>
      <c r="BG468" s="100"/>
      <c r="BH468" s="100"/>
      <c r="BI468" s="100"/>
      <c r="BJ468" s="100"/>
      <c r="BK468" s="100"/>
      <c r="BL468" s="100"/>
      <c r="BM468" s="100"/>
      <c r="BN468" s="100"/>
      <c r="BO468" s="100"/>
      <c r="BP468" s="100"/>
      <c r="BQ468" s="100"/>
      <c r="BR468" s="100"/>
      <c r="BS468" s="100"/>
      <c r="BT468" s="100"/>
      <c r="BU468" s="100"/>
      <c r="BV468" s="100"/>
      <c r="BW468" s="100"/>
      <c r="BX468" s="100"/>
      <c r="BY468" s="100"/>
      <c r="BZ468" s="100"/>
      <c r="CA468" s="100"/>
      <c r="CB468" s="100"/>
      <c r="CC468" s="100"/>
      <c r="CD468" s="100"/>
      <c r="CE468" s="100"/>
      <c r="CF468" s="100"/>
      <c r="CG468" s="100"/>
      <c r="CH468" s="100"/>
      <c r="CI468" s="100"/>
    </row>
    <row r="469" spans="1:87" x14ac:dyDescent="0.2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  <c r="AF469" s="100"/>
      <c r="AG469" s="100"/>
      <c r="AH469" s="100"/>
      <c r="AI469" s="100"/>
      <c r="AJ469" s="100"/>
      <c r="AK469" s="100"/>
      <c r="AL469" s="100"/>
      <c r="AM469" s="100"/>
      <c r="AN469" s="100"/>
      <c r="AO469" s="100"/>
      <c r="AP469" s="100"/>
      <c r="AQ469" s="100"/>
      <c r="AR469" s="100"/>
      <c r="AS469" s="100"/>
      <c r="AT469" s="100"/>
      <c r="AU469" s="100"/>
      <c r="AV469" s="100"/>
      <c r="AW469" s="100"/>
      <c r="AX469" s="100"/>
      <c r="AY469" s="100"/>
      <c r="AZ469" s="100"/>
      <c r="BA469" s="100"/>
      <c r="BB469" s="100"/>
      <c r="BC469" s="100"/>
      <c r="BD469" s="100"/>
      <c r="BE469" s="100"/>
      <c r="BF469" s="100"/>
      <c r="BG469" s="100"/>
      <c r="BH469" s="100"/>
      <c r="BI469" s="100"/>
      <c r="BJ469" s="100"/>
      <c r="BK469" s="100"/>
      <c r="BL469" s="100"/>
      <c r="BM469" s="100"/>
      <c r="BN469" s="100"/>
      <c r="BO469" s="100"/>
      <c r="BP469" s="100"/>
      <c r="BQ469" s="100"/>
      <c r="BR469" s="100"/>
      <c r="BS469" s="100"/>
      <c r="BT469" s="100"/>
      <c r="BU469" s="100"/>
      <c r="BV469" s="100"/>
      <c r="BW469" s="100"/>
      <c r="BX469" s="100"/>
      <c r="BY469" s="100"/>
      <c r="BZ469" s="100"/>
      <c r="CA469" s="100"/>
      <c r="CB469" s="100"/>
      <c r="CC469" s="100"/>
      <c r="CD469" s="100"/>
      <c r="CE469" s="100"/>
      <c r="CF469" s="100"/>
      <c r="CG469" s="100"/>
      <c r="CH469" s="100"/>
      <c r="CI469" s="100"/>
    </row>
    <row r="470" spans="1:87" x14ac:dyDescent="0.2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  <c r="AF470" s="100"/>
      <c r="AG470" s="100"/>
      <c r="AH470" s="100"/>
      <c r="AI470" s="100"/>
      <c r="AJ470" s="100"/>
      <c r="AK470" s="100"/>
      <c r="AL470" s="100"/>
      <c r="AM470" s="100"/>
      <c r="AN470" s="100"/>
      <c r="AO470" s="100"/>
      <c r="AP470" s="100"/>
      <c r="AQ470" s="100"/>
      <c r="AR470" s="100"/>
      <c r="AS470" s="100"/>
      <c r="AT470" s="100"/>
      <c r="AU470" s="100"/>
      <c r="AV470" s="100"/>
      <c r="AW470" s="100"/>
      <c r="AX470" s="100"/>
      <c r="AY470" s="100"/>
      <c r="AZ470" s="100"/>
      <c r="BA470" s="100"/>
      <c r="BB470" s="100"/>
      <c r="BC470" s="100"/>
      <c r="BD470" s="100"/>
      <c r="BE470" s="100"/>
      <c r="BF470" s="100"/>
      <c r="BG470" s="100"/>
      <c r="BH470" s="100"/>
      <c r="BI470" s="100"/>
      <c r="BJ470" s="100"/>
      <c r="BK470" s="100"/>
      <c r="BL470" s="100"/>
      <c r="BM470" s="100"/>
      <c r="BN470" s="100"/>
      <c r="BO470" s="100"/>
      <c r="BP470" s="100"/>
      <c r="BQ470" s="100"/>
      <c r="BR470" s="100"/>
      <c r="BS470" s="100"/>
      <c r="BT470" s="100"/>
      <c r="BU470" s="100"/>
      <c r="BV470" s="100"/>
      <c r="BW470" s="100"/>
      <c r="BX470" s="100"/>
      <c r="BY470" s="100"/>
      <c r="BZ470" s="100"/>
      <c r="CA470" s="100"/>
      <c r="CB470" s="100"/>
      <c r="CC470" s="100"/>
      <c r="CD470" s="100"/>
      <c r="CE470" s="100"/>
      <c r="CF470" s="100"/>
      <c r="CG470" s="100"/>
      <c r="CH470" s="100"/>
      <c r="CI470" s="100"/>
    </row>
    <row r="471" spans="1:87" x14ac:dyDescent="0.2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  <c r="AF471" s="100"/>
      <c r="AG471" s="100"/>
      <c r="AH471" s="100"/>
      <c r="AI471" s="100"/>
      <c r="AJ471" s="100"/>
      <c r="AK471" s="100"/>
      <c r="AL471" s="100"/>
      <c r="AM471" s="100"/>
      <c r="AN471" s="100"/>
      <c r="AO471" s="100"/>
      <c r="AP471" s="100"/>
      <c r="AQ471" s="100"/>
      <c r="AR471" s="100"/>
      <c r="AS471" s="100"/>
      <c r="AT471" s="100"/>
      <c r="AU471" s="100"/>
      <c r="AV471" s="100"/>
      <c r="AW471" s="100"/>
      <c r="AX471" s="100"/>
      <c r="AY471" s="100"/>
      <c r="AZ471" s="100"/>
      <c r="BA471" s="100"/>
      <c r="BB471" s="100"/>
      <c r="BC471" s="100"/>
      <c r="BD471" s="100"/>
      <c r="BE471" s="100"/>
      <c r="BF471" s="100"/>
      <c r="BG471" s="100"/>
      <c r="BH471" s="100"/>
      <c r="BI471" s="100"/>
      <c r="BJ471" s="100"/>
      <c r="BK471" s="100"/>
      <c r="BL471" s="100"/>
      <c r="BM471" s="100"/>
      <c r="BN471" s="100"/>
      <c r="BO471" s="100"/>
      <c r="BP471" s="100"/>
      <c r="BQ471" s="100"/>
      <c r="BR471" s="100"/>
      <c r="BS471" s="100"/>
      <c r="BT471" s="100"/>
      <c r="BU471" s="100"/>
      <c r="BV471" s="100"/>
      <c r="BW471" s="100"/>
      <c r="BX471" s="100"/>
      <c r="BY471" s="100"/>
      <c r="BZ471" s="100"/>
      <c r="CA471" s="100"/>
      <c r="CB471" s="100"/>
      <c r="CC471" s="100"/>
      <c r="CD471" s="100"/>
      <c r="CE471" s="100"/>
      <c r="CF471" s="100"/>
      <c r="CG471" s="100"/>
      <c r="CH471" s="100"/>
      <c r="CI471" s="100"/>
    </row>
    <row r="472" spans="1:87" x14ac:dyDescent="0.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  <c r="AF472" s="100"/>
      <c r="AG472" s="100"/>
      <c r="AH472" s="100"/>
      <c r="AI472" s="100"/>
      <c r="AJ472" s="100"/>
      <c r="AK472" s="100"/>
      <c r="AL472" s="100"/>
      <c r="AM472" s="100"/>
      <c r="AN472" s="100"/>
      <c r="AO472" s="100"/>
      <c r="AP472" s="100"/>
      <c r="AQ472" s="100"/>
      <c r="AR472" s="100"/>
      <c r="AS472" s="100"/>
      <c r="AT472" s="100"/>
      <c r="AU472" s="100"/>
      <c r="AV472" s="100"/>
      <c r="AW472" s="100"/>
      <c r="AX472" s="100"/>
      <c r="AY472" s="100"/>
      <c r="AZ472" s="100"/>
      <c r="BA472" s="100"/>
      <c r="BB472" s="100"/>
      <c r="BC472" s="100"/>
      <c r="BD472" s="100"/>
      <c r="BE472" s="100"/>
      <c r="BF472" s="100"/>
      <c r="BG472" s="100"/>
      <c r="BH472" s="100"/>
      <c r="BI472" s="100"/>
      <c r="BJ472" s="100"/>
      <c r="BK472" s="100"/>
      <c r="BL472" s="100"/>
      <c r="BM472" s="100"/>
      <c r="BN472" s="100"/>
      <c r="BO472" s="100"/>
      <c r="BP472" s="100"/>
      <c r="BQ472" s="100"/>
      <c r="BR472" s="100"/>
      <c r="BS472" s="100"/>
      <c r="BT472" s="100"/>
      <c r="BU472" s="100"/>
      <c r="BV472" s="100"/>
      <c r="BW472" s="100"/>
      <c r="BX472" s="100"/>
      <c r="BY472" s="100"/>
      <c r="BZ472" s="100"/>
      <c r="CA472" s="100"/>
      <c r="CB472" s="100"/>
      <c r="CC472" s="100"/>
      <c r="CD472" s="100"/>
      <c r="CE472" s="100"/>
      <c r="CF472" s="100"/>
      <c r="CG472" s="100"/>
      <c r="CH472" s="100"/>
      <c r="CI472" s="100"/>
    </row>
    <row r="473" spans="1:87" x14ac:dyDescent="0.2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  <c r="AF473" s="100"/>
      <c r="AG473" s="100"/>
      <c r="AH473" s="100"/>
      <c r="AI473" s="100"/>
      <c r="AJ473" s="100"/>
      <c r="AK473" s="100"/>
      <c r="AL473" s="100"/>
      <c r="AM473" s="100"/>
      <c r="AN473" s="100"/>
      <c r="AO473" s="100"/>
      <c r="AP473" s="100"/>
      <c r="AQ473" s="100"/>
      <c r="AR473" s="100"/>
      <c r="AS473" s="100"/>
      <c r="AT473" s="100"/>
      <c r="AU473" s="100"/>
      <c r="AV473" s="100"/>
      <c r="AW473" s="100"/>
      <c r="AX473" s="100"/>
      <c r="AY473" s="100"/>
      <c r="AZ473" s="100"/>
      <c r="BA473" s="100"/>
      <c r="BB473" s="100"/>
      <c r="BC473" s="100"/>
      <c r="BD473" s="100"/>
      <c r="BE473" s="100"/>
      <c r="BF473" s="100"/>
      <c r="BG473" s="100"/>
      <c r="BH473" s="100"/>
      <c r="BI473" s="100"/>
      <c r="BJ473" s="100"/>
      <c r="BK473" s="100"/>
      <c r="BL473" s="100"/>
      <c r="BM473" s="100"/>
      <c r="BN473" s="100"/>
      <c r="BO473" s="100"/>
      <c r="BP473" s="100"/>
      <c r="BQ473" s="100"/>
      <c r="BR473" s="100"/>
      <c r="BS473" s="100"/>
      <c r="BT473" s="100"/>
      <c r="BU473" s="100"/>
      <c r="BV473" s="100"/>
      <c r="BW473" s="100"/>
      <c r="BX473" s="100"/>
      <c r="BY473" s="100"/>
      <c r="BZ473" s="100"/>
      <c r="CA473" s="100"/>
      <c r="CB473" s="100"/>
      <c r="CC473" s="100"/>
      <c r="CD473" s="100"/>
      <c r="CE473" s="100"/>
      <c r="CF473" s="100"/>
      <c r="CG473" s="100"/>
      <c r="CH473" s="100"/>
      <c r="CI473" s="100"/>
    </row>
    <row r="474" spans="1:87" x14ac:dyDescent="0.2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  <c r="AF474" s="100"/>
      <c r="AG474" s="100"/>
      <c r="AH474" s="100"/>
      <c r="AI474" s="100"/>
      <c r="AJ474" s="100"/>
      <c r="AK474" s="100"/>
      <c r="AL474" s="100"/>
      <c r="AM474" s="100"/>
      <c r="AN474" s="100"/>
      <c r="AO474" s="100"/>
      <c r="AP474" s="100"/>
      <c r="AQ474" s="100"/>
      <c r="AR474" s="100"/>
      <c r="AS474" s="100"/>
      <c r="AT474" s="100"/>
      <c r="AU474" s="100"/>
      <c r="AV474" s="100"/>
      <c r="AW474" s="100"/>
      <c r="AX474" s="100"/>
      <c r="AY474" s="100"/>
      <c r="AZ474" s="100"/>
      <c r="BA474" s="100"/>
      <c r="BB474" s="100"/>
      <c r="BC474" s="100"/>
      <c r="BD474" s="100"/>
      <c r="BE474" s="100"/>
      <c r="BF474" s="100"/>
      <c r="BG474" s="100"/>
      <c r="BH474" s="100"/>
      <c r="BI474" s="100"/>
      <c r="BJ474" s="100"/>
      <c r="BK474" s="100"/>
      <c r="BL474" s="100"/>
      <c r="BM474" s="100"/>
      <c r="BN474" s="100"/>
      <c r="BO474" s="100"/>
      <c r="BP474" s="100"/>
      <c r="BQ474" s="100"/>
      <c r="BR474" s="100"/>
      <c r="BS474" s="100"/>
      <c r="BT474" s="100"/>
      <c r="BU474" s="100"/>
      <c r="BV474" s="100"/>
      <c r="BW474" s="100"/>
      <c r="BX474" s="100"/>
      <c r="BY474" s="100"/>
      <c r="BZ474" s="100"/>
      <c r="CA474" s="100"/>
      <c r="CB474" s="100"/>
      <c r="CC474" s="100"/>
      <c r="CD474" s="100"/>
      <c r="CE474" s="100"/>
      <c r="CF474" s="100"/>
      <c r="CG474" s="100"/>
      <c r="CH474" s="100"/>
      <c r="CI474" s="100"/>
    </row>
    <row r="475" spans="1:87" x14ac:dyDescent="0.2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  <c r="AF475" s="100"/>
      <c r="AG475" s="100"/>
      <c r="AH475" s="100"/>
      <c r="AI475" s="100"/>
      <c r="AJ475" s="100"/>
      <c r="AK475" s="100"/>
      <c r="AL475" s="100"/>
      <c r="AM475" s="100"/>
      <c r="AN475" s="100"/>
      <c r="AO475" s="100"/>
      <c r="AP475" s="100"/>
      <c r="AQ475" s="100"/>
      <c r="AR475" s="100"/>
      <c r="AS475" s="100"/>
      <c r="AT475" s="100"/>
      <c r="AU475" s="100"/>
      <c r="AV475" s="100"/>
      <c r="AW475" s="100"/>
      <c r="AX475" s="100"/>
      <c r="AY475" s="100"/>
      <c r="AZ475" s="100"/>
      <c r="BA475" s="100"/>
      <c r="BB475" s="100"/>
      <c r="BC475" s="100"/>
      <c r="BD475" s="100"/>
      <c r="BE475" s="100"/>
      <c r="BF475" s="100"/>
      <c r="BG475" s="100"/>
      <c r="BH475" s="100"/>
      <c r="BI475" s="100"/>
      <c r="BJ475" s="100"/>
      <c r="BK475" s="100"/>
      <c r="BL475" s="100"/>
      <c r="BM475" s="100"/>
      <c r="BN475" s="100"/>
      <c r="BO475" s="100"/>
      <c r="BP475" s="100"/>
      <c r="BQ475" s="100"/>
      <c r="BR475" s="100"/>
      <c r="BS475" s="100"/>
      <c r="BT475" s="100"/>
      <c r="BU475" s="100"/>
      <c r="BV475" s="100"/>
      <c r="BW475" s="100"/>
      <c r="BX475" s="100"/>
      <c r="BY475" s="100"/>
      <c r="BZ475" s="100"/>
      <c r="CA475" s="100"/>
      <c r="CB475" s="100"/>
      <c r="CC475" s="100"/>
      <c r="CD475" s="100"/>
      <c r="CE475" s="100"/>
      <c r="CF475" s="100"/>
      <c r="CG475" s="100"/>
      <c r="CH475" s="100"/>
      <c r="CI475" s="100"/>
    </row>
    <row r="476" spans="1:87" x14ac:dyDescent="0.2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  <c r="AF476" s="100"/>
      <c r="AG476" s="100"/>
      <c r="AH476" s="100"/>
      <c r="AI476" s="100"/>
      <c r="AJ476" s="100"/>
      <c r="AK476" s="100"/>
      <c r="AL476" s="100"/>
      <c r="AM476" s="100"/>
      <c r="AN476" s="100"/>
      <c r="AO476" s="100"/>
      <c r="AP476" s="100"/>
      <c r="AQ476" s="100"/>
      <c r="AR476" s="100"/>
      <c r="AS476" s="100"/>
      <c r="AT476" s="100"/>
      <c r="AU476" s="100"/>
      <c r="AV476" s="100"/>
      <c r="AW476" s="100"/>
      <c r="AX476" s="100"/>
      <c r="AY476" s="100"/>
      <c r="AZ476" s="100"/>
      <c r="BA476" s="100"/>
      <c r="BB476" s="100"/>
      <c r="BC476" s="100"/>
      <c r="BD476" s="100"/>
      <c r="BE476" s="100"/>
      <c r="BF476" s="100"/>
      <c r="BG476" s="100"/>
      <c r="BH476" s="100"/>
      <c r="BI476" s="100"/>
      <c r="BJ476" s="100"/>
      <c r="BK476" s="100"/>
      <c r="BL476" s="100"/>
      <c r="BM476" s="100"/>
      <c r="BN476" s="100"/>
      <c r="BO476" s="100"/>
      <c r="BP476" s="100"/>
      <c r="BQ476" s="100"/>
      <c r="BR476" s="100"/>
      <c r="BS476" s="100"/>
      <c r="BT476" s="100"/>
      <c r="BU476" s="100"/>
      <c r="BV476" s="100"/>
      <c r="BW476" s="100"/>
      <c r="BX476" s="100"/>
      <c r="BY476" s="100"/>
      <c r="BZ476" s="100"/>
      <c r="CA476" s="100"/>
      <c r="CB476" s="100"/>
      <c r="CC476" s="100"/>
      <c r="CD476" s="100"/>
      <c r="CE476" s="100"/>
      <c r="CF476" s="100"/>
      <c r="CG476" s="100"/>
      <c r="CH476" s="100"/>
      <c r="CI476" s="100"/>
    </row>
    <row r="477" spans="1:87" x14ac:dyDescent="0.2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  <c r="AF477" s="100"/>
      <c r="AG477" s="100"/>
      <c r="AH477" s="100"/>
      <c r="AI477" s="100"/>
      <c r="AJ477" s="100"/>
      <c r="AK477" s="100"/>
      <c r="AL477" s="100"/>
      <c r="AM477" s="100"/>
      <c r="AN477" s="100"/>
      <c r="AO477" s="100"/>
      <c r="AP477" s="100"/>
      <c r="AQ477" s="100"/>
      <c r="AR477" s="100"/>
      <c r="AS477" s="100"/>
      <c r="AT477" s="100"/>
      <c r="AU477" s="100"/>
      <c r="AV477" s="100"/>
      <c r="AW477" s="100"/>
      <c r="AX477" s="100"/>
      <c r="AY477" s="100"/>
      <c r="AZ477" s="100"/>
      <c r="BA477" s="100"/>
      <c r="BB477" s="100"/>
      <c r="BC477" s="100"/>
      <c r="BD477" s="100"/>
      <c r="BE477" s="100"/>
      <c r="BF477" s="100"/>
      <c r="BG477" s="100"/>
      <c r="BH477" s="100"/>
      <c r="BI477" s="100"/>
      <c r="BJ477" s="100"/>
      <c r="BK477" s="100"/>
      <c r="BL477" s="100"/>
      <c r="BM477" s="100"/>
      <c r="BN477" s="100"/>
      <c r="BO477" s="100"/>
      <c r="BP477" s="100"/>
      <c r="BQ477" s="100"/>
      <c r="BR477" s="100"/>
      <c r="BS477" s="100"/>
      <c r="BT477" s="100"/>
      <c r="BU477" s="100"/>
      <c r="BV477" s="100"/>
      <c r="BW477" s="100"/>
      <c r="BX477" s="100"/>
      <c r="BY477" s="100"/>
      <c r="BZ477" s="100"/>
      <c r="CA477" s="100"/>
      <c r="CB477" s="100"/>
      <c r="CC477" s="100"/>
      <c r="CD477" s="100"/>
      <c r="CE477" s="100"/>
      <c r="CF477" s="100"/>
      <c r="CG477" s="100"/>
      <c r="CH477" s="100"/>
      <c r="CI477" s="100"/>
    </row>
    <row r="478" spans="1:87" x14ac:dyDescent="0.2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  <c r="AF478" s="100"/>
      <c r="AG478" s="100"/>
      <c r="AH478" s="100"/>
      <c r="AI478" s="100"/>
      <c r="AJ478" s="100"/>
      <c r="AK478" s="100"/>
      <c r="AL478" s="100"/>
      <c r="AM478" s="100"/>
      <c r="AN478" s="100"/>
      <c r="AO478" s="100"/>
      <c r="AP478" s="100"/>
      <c r="AQ478" s="100"/>
      <c r="AR478" s="100"/>
      <c r="AS478" s="100"/>
      <c r="AT478" s="100"/>
      <c r="AU478" s="100"/>
      <c r="AV478" s="100"/>
      <c r="AW478" s="100"/>
      <c r="AX478" s="100"/>
      <c r="AY478" s="100"/>
      <c r="AZ478" s="100"/>
      <c r="BA478" s="100"/>
      <c r="BB478" s="100"/>
      <c r="BC478" s="100"/>
      <c r="BD478" s="100"/>
      <c r="BE478" s="100"/>
      <c r="BF478" s="100"/>
      <c r="BG478" s="100"/>
      <c r="BH478" s="100"/>
      <c r="BI478" s="100"/>
      <c r="BJ478" s="100"/>
      <c r="BK478" s="100"/>
      <c r="BL478" s="100"/>
      <c r="BM478" s="100"/>
      <c r="BN478" s="100"/>
      <c r="BO478" s="100"/>
      <c r="BP478" s="100"/>
      <c r="BQ478" s="100"/>
      <c r="BR478" s="100"/>
      <c r="BS478" s="100"/>
      <c r="BT478" s="100"/>
      <c r="BU478" s="100"/>
      <c r="BV478" s="100"/>
      <c r="BW478" s="100"/>
      <c r="BX478" s="100"/>
      <c r="BY478" s="100"/>
      <c r="BZ478" s="100"/>
      <c r="CA478" s="100"/>
      <c r="CB478" s="100"/>
      <c r="CC478" s="100"/>
      <c r="CD478" s="100"/>
      <c r="CE478" s="100"/>
      <c r="CF478" s="100"/>
      <c r="CG478" s="100"/>
      <c r="CH478" s="100"/>
      <c r="CI478" s="100"/>
    </row>
    <row r="479" spans="1:87" x14ac:dyDescent="0.2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  <c r="AF479" s="100"/>
      <c r="AG479" s="100"/>
      <c r="AH479" s="100"/>
      <c r="AI479" s="100"/>
      <c r="AJ479" s="100"/>
      <c r="AK479" s="100"/>
      <c r="AL479" s="100"/>
      <c r="AM479" s="100"/>
      <c r="AN479" s="100"/>
      <c r="AO479" s="100"/>
      <c r="AP479" s="100"/>
      <c r="AQ479" s="100"/>
      <c r="AR479" s="100"/>
      <c r="AS479" s="100"/>
      <c r="AT479" s="100"/>
      <c r="AU479" s="100"/>
      <c r="AV479" s="100"/>
      <c r="AW479" s="100"/>
      <c r="AX479" s="100"/>
      <c r="AY479" s="100"/>
      <c r="AZ479" s="100"/>
      <c r="BA479" s="100"/>
      <c r="BB479" s="100"/>
      <c r="BC479" s="100"/>
      <c r="BD479" s="100"/>
      <c r="BE479" s="100"/>
      <c r="BF479" s="100"/>
      <c r="BG479" s="100"/>
      <c r="BH479" s="100"/>
      <c r="BI479" s="100"/>
      <c r="BJ479" s="100"/>
      <c r="BK479" s="100"/>
      <c r="BL479" s="100"/>
      <c r="BM479" s="100"/>
      <c r="BN479" s="100"/>
      <c r="BO479" s="100"/>
      <c r="BP479" s="100"/>
      <c r="BQ479" s="100"/>
      <c r="BR479" s="100"/>
      <c r="BS479" s="100"/>
      <c r="BT479" s="100"/>
      <c r="BU479" s="100"/>
      <c r="BV479" s="100"/>
      <c r="BW479" s="100"/>
      <c r="BX479" s="100"/>
      <c r="BY479" s="100"/>
      <c r="BZ479" s="100"/>
      <c r="CA479" s="100"/>
      <c r="CB479" s="100"/>
      <c r="CC479" s="100"/>
      <c r="CD479" s="100"/>
      <c r="CE479" s="100"/>
      <c r="CF479" s="100"/>
      <c r="CG479" s="100"/>
      <c r="CH479" s="100"/>
      <c r="CI479" s="100"/>
    </row>
    <row r="480" spans="1:87" x14ac:dyDescent="0.2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  <c r="AF480" s="100"/>
      <c r="AG480" s="100"/>
      <c r="AH480" s="100"/>
      <c r="AI480" s="100"/>
      <c r="AJ480" s="100"/>
      <c r="AK480" s="100"/>
      <c r="AL480" s="100"/>
      <c r="AM480" s="100"/>
      <c r="AN480" s="100"/>
      <c r="AO480" s="100"/>
      <c r="AP480" s="100"/>
      <c r="AQ480" s="100"/>
      <c r="AR480" s="100"/>
      <c r="AS480" s="100"/>
      <c r="AT480" s="100"/>
      <c r="AU480" s="100"/>
      <c r="AV480" s="100"/>
      <c r="AW480" s="100"/>
      <c r="AX480" s="100"/>
      <c r="AY480" s="100"/>
      <c r="AZ480" s="100"/>
      <c r="BA480" s="100"/>
      <c r="BB480" s="100"/>
      <c r="BC480" s="100"/>
      <c r="BD480" s="100"/>
      <c r="BE480" s="100"/>
      <c r="BF480" s="100"/>
      <c r="BG480" s="100"/>
      <c r="BH480" s="100"/>
      <c r="BI480" s="100"/>
      <c r="BJ480" s="100"/>
      <c r="BK480" s="100"/>
      <c r="BL480" s="100"/>
      <c r="BM480" s="100"/>
      <c r="BN480" s="100"/>
      <c r="BO480" s="100"/>
      <c r="BP480" s="100"/>
      <c r="BQ480" s="100"/>
      <c r="BR480" s="100"/>
      <c r="BS480" s="100"/>
      <c r="BT480" s="100"/>
      <c r="BU480" s="100"/>
      <c r="BV480" s="100"/>
      <c r="BW480" s="100"/>
      <c r="BX480" s="100"/>
      <c r="BY480" s="100"/>
      <c r="BZ480" s="100"/>
      <c r="CA480" s="100"/>
      <c r="CB480" s="100"/>
      <c r="CC480" s="100"/>
      <c r="CD480" s="100"/>
      <c r="CE480" s="100"/>
      <c r="CF480" s="100"/>
      <c r="CG480" s="100"/>
      <c r="CH480" s="100"/>
      <c r="CI480" s="100"/>
    </row>
    <row r="481" spans="1:87" x14ac:dyDescent="0.2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  <c r="AF481" s="100"/>
      <c r="AG481" s="100"/>
      <c r="AH481" s="100"/>
      <c r="AI481" s="100"/>
      <c r="AJ481" s="100"/>
      <c r="AK481" s="100"/>
      <c r="AL481" s="100"/>
      <c r="AM481" s="100"/>
      <c r="AN481" s="100"/>
      <c r="AO481" s="100"/>
      <c r="AP481" s="100"/>
      <c r="AQ481" s="100"/>
      <c r="AR481" s="100"/>
      <c r="AS481" s="100"/>
      <c r="AT481" s="100"/>
      <c r="AU481" s="100"/>
      <c r="AV481" s="100"/>
      <c r="AW481" s="100"/>
      <c r="AX481" s="100"/>
      <c r="AY481" s="100"/>
      <c r="AZ481" s="100"/>
      <c r="BA481" s="100"/>
      <c r="BB481" s="100"/>
      <c r="BC481" s="100"/>
      <c r="BD481" s="100"/>
      <c r="BE481" s="100"/>
      <c r="BF481" s="100"/>
      <c r="BG481" s="100"/>
      <c r="BH481" s="100"/>
      <c r="BI481" s="100"/>
      <c r="BJ481" s="100"/>
      <c r="BK481" s="100"/>
      <c r="BL481" s="100"/>
      <c r="BM481" s="100"/>
      <c r="BN481" s="100"/>
      <c r="BO481" s="100"/>
      <c r="BP481" s="100"/>
      <c r="BQ481" s="100"/>
      <c r="BR481" s="100"/>
      <c r="BS481" s="100"/>
      <c r="BT481" s="100"/>
      <c r="BU481" s="100"/>
      <c r="BV481" s="100"/>
      <c r="BW481" s="100"/>
      <c r="BX481" s="100"/>
      <c r="BY481" s="100"/>
      <c r="BZ481" s="100"/>
      <c r="CA481" s="100"/>
      <c r="CB481" s="100"/>
      <c r="CC481" s="100"/>
      <c r="CD481" s="100"/>
      <c r="CE481" s="100"/>
      <c r="CF481" s="100"/>
      <c r="CG481" s="100"/>
      <c r="CH481" s="100"/>
      <c r="CI481" s="100"/>
    </row>
    <row r="482" spans="1:87" x14ac:dyDescent="0.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  <c r="AF482" s="100"/>
      <c r="AG482" s="100"/>
      <c r="AH482" s="100"/>
      <c r="AI482" s="100"/>
      <c r="AJ482" s="100"/>
      <c r="AK482" s="100"/>
      <c r="AL482" s="100"/>
      <c r="AM482" s="100"/>
      <c r="AN482" s="100"/>
      <c r="AO482" s="100"/>
      <c r="AP482" s="100"/>
      <c r="AQ482" s="100"/>
      <c r="AR482" s="100"/>
      <c r="AS482" s="100"/>
      <c r="AT482" s="100"/>
      <c r="AU482" s="100"/>
      <c r="AV482" s="100"/>
      <c r="AW482" s="100"/>
      <c r="AX482" s="100"/>
      <c r="AY482" s="100"/>
      <c r="AZ482" s="100"/>
      <c r="BA482" s="100"/>
      <c r="BB482" s="100"/>
      <c r="BC482" s="100"/>
      <c r="BD482" s="100"/>
      <c r="BE482" s="100"/>
      <c r="BF482" s="100"/>
      <c r="BG482" s="100"/>
      <c r="BH482" s="100"/>
      <c r="BI482" s="100"/>
      <c r="BJ482" s="100"/>
      <c r="BK482" s="100"/>
      <c r="BL482" s="100"/>
      <c r="BM482" s="100"/>
      <c r="BN482" s="100"/>
      <c r="BO482" s="100"/>
      <c r="BP482" s="100"/>
      <c r="BQ482" s="100"/>
      <c r="BR482" s="100"/>
      <c r="BS482" s="100"/>
      <c r="BT482" s="100"/>
      <c r="BU482" s="100"/>
      <c r="BV482" s="100"/>
      <c r="BW482" s="100"/>
      <c r="BX482" s="100"/>
      <c r="BY482" s="100"/>
      <c r="BZ482" s="100"/>
      <c r="CA482" s="100"/>
      <c r="CB482" s="100"/>
      <c r="CC482" s="100"/>
      <c r="CD482" s="100"/>
      <c r="CE482" s="100"/>
      <c r="CF482" s="100"/>
      <c r="CG482" s="100"/>
      <c r="CH482" s="100"/>
      <c r="CI482" s="100"/>
    </row>
    <row r="483" spans="1:87" x14ac:dyDescent="0.2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  <c r="AF483" s="100"/>
      <c r="AG483" s="100"/>
      <c r="AH483" s="100"/>
      <c r="AI483" s="100"/>
      <c r="AJ483" s="100"/>
      <c r="AK483" s="100"/>
      <c r="AL483" s="100"/>
      <c r="AM483" s="100"/>
      <c r="AN483" s="100"/>
      <c r="AO483" s="100"/>
      <c r="AP483" s="100"/>
      <c r="AQ483" s="100"/>
      <c r="AR483" s="100"/>
      <c r="AS483" s="100"/>
      <c r="AT483" s="100"/>
      <c r="AU483" s="100"/>
      <c r="AV483" s="100"/>
      <c r="AW483" s="100"/>
      <c r="AX483" s="100"/>
      <c r="AY483" s="100"/>
      <c r="AZ483" s="100"/>
      <c r="BA483" s="100"/>
      <c r="BB483" s="100"/>
      <c r="BC483" s="100"/>
      <c r="BD483" s="100"/>
      <c r="BE483" s="100"/>
      <c r="BF483" s="100"/>
      <c r="BG483" s="100"/>
      <c r="BH483" s="100"/>
      <c r="BI483" s="100"/>
      <c r="BJ483" s="100"/>
      <c r="BK483" s="100"/>
      <c r="BL483" s="100"/>
      <c r="BM483" s="100"/>
      <c r="BN483" s="100"/>
      <c r="BO483" s="100"/>
      <c r="BP483" s="100"/>
      <c r="BQ483" s="100"/>
      <c r="BR483" s="100"/>
      <c r="BS483" s="100"/>
      <c r="BT483" s="100"/>
      <c r="BU483" s="100"/>
      <c r="BV483" s="100"/>
      <c r="BW483" s="100"/>
      <c r="BX483" s="100"/>
      <c r="BY483" s="100"/>
      <c r="BZ483" s="100"/>
      <c r="CA483" s="100"/>
      <c r="CB483" s="100"/>
      <c r="CC483" s="100"/>
      <c r="CD483" s="100"/>
      <c r="CE483" s="100"/>
      <c r="CF483" s="100"/>
      <c r="CG483" s="100"/>
      <c r="CH483" s="100"/>
      <c r="CI483" s="100"/>
    </row>
    <row r="484" spans="1:87" x14ac:dyDescent="0.2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  <c r="AF484" s="100"/>
      <c r="AG484" s="100"/>
      <c r="AH484" s="100"/>
      <c r="AI484" s="100"/>
      <c r="AJ484" s="100"/>
      <c r="AK484" s="100"/>
      <c r="AL484" s="100"/>
      <c r="AM484" s="100"/>
      <c r="AN484" s="100"/>
      <c r="AO484" s="100"/>
      <c r="AP484" s="100"/>
      <c r="AQ484" s="100"/>
      <c r="AR484" s="100"/>
      <c r="AS484" s="100"/>
      <c r="AT484" s="100"/>
      <c r="AU484" s="100"/>
      <c r="AV484" s="100"/>
      <c r="AW484" s="100"/>
      <c r="AX484" s="100"/>
      <c r="AY484" s="100"/>
      <c r="AZ484" s="100"/>
      <c r="BA484" s="100"/>
      <c r="BB484" s="100"/>
      <c r="BC484" s="100"/>
      <c r="BD484" s="100"/>
      <c r="BE484" s="100"/>
      <c r="BF484" s="100"/>
      <c r="BG484" s="100"/>
      <c r="BH484" s="100"/>
      <c r="BI484" s="100"/>
      <c r="BJ484" s="100"/>
      <c r="BK484" s="100"/>
      <c r="BL484" s="100"/>
      <c r="BM484" s="100"/>
      <c r="BN484" s="100"/>
      <c r="BO484" s="100"/>
      <c r="BP484" s="100"/>
      <c r="BQ484" s="100"/>
      <c r="BR484" s="100"/>
      <c r="BS484" s="100"/>
      <c r="BT484" s="100"/>
      <c r="BU484" s="100"/>
      <c r="BV484" s="100"/>
      <c r="BW484" s="100"/>
      <c r="BX484" s="100"/>
      <c r="BY484" s="100"/>
      <c r="BZ484" s="100"/>
      <c r="CA484" s="100"/>
      <c r="CB484" s="100"/>
      <c r="CC484" s="100"/>
      <c r="CD484" s="100"/>
      <c r="CE484" s="100"/>
      <c r="CF484" s="100"/>
      <c r="CG484" s="100"/>
      <c r="CH484" s="100"/>
      <c r="CI484" s="100"/>
    </row>
    <row r="485" spans="1:87" x14ac:dyDescent="0.2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  <c r="AF485" s="100"/>
      <c r="AG485" s="100"/>
      <c r="AH485" s="100"/>
      <c r="AI485" s="100"/>
      <c r="AJ485" s="100"/>
      <c r="AK485" s="100"/>
      <c r="AL485" s="100"/>
      <c r="AM485" s="100"/>
      <c r="AN485" s="100"/>
      <c r="AO485" s="100"/>
      <c r="AP485" s="100"/>
      <c r="AQ485" s="100"/>
      <c r="AR485" s="100"/>
      <c r="AS485" s="100"/>
      <c r="AT485" s="100"/>
      <c r="AU485" s="100"/>
      <c r="AV485" s="100"/>
      <c r="AW485" s="100"/>
      <c r="AX485" s="100"/>
      <c r="AY485" s="100"/>
      <c r="AZ485" s="100"/>
      <c r="BA485" s="100"/>
      <c r="BB485" s="100"/>
      <c r="BC485" s="100"/>
      <c r="BD485" s="100"/>
      <c r="BE485" s="100"/>
      <c r="BF485" s="100"/>
      <c r="BG485" s="100"/>
      <c r="BH485" s="100"/>
      <c r="BI485" s="100"/>
      <c r="BJ485" s="100"/>
      <c r="BK485" s="100"/>
      <c r="BL485" s="100"/>
      <c r="BM485" s="100"/>
      <c r="BN485" s="100"/>
      <c r="BO485" s="100"/>
      <c r="BP485" s="100"/>
      <c r="BQ485" s="100"/>
      <c r="BR485" s="100"/>
      <c r="BS485" s="100"/>
      <c r="BT485" s="100"/>
      <c r="BU485" s="100"/>
      <c r="BV485" s="100"/>
      <c r="BW485" s="100"/>
      <c r="BX485" s="100"/>
      <c r="BY485" s="100"/>
      <c r="BZ485" s="100"/>
      <c r="CA485" s="100"/>
      <c r="CB485" s="100"/>
      <c r="CC485" s="100"/>
      <c r="CD485" s="100"/>
      <c r="CE485" s="100"/>
      <c r="CF485" s="100"/>
      <c r="CG485" s="100"/>
      <c r="CH485" s="100"/>
      <c r="CI485" s="100"/>
    </row>
    <row r="486" spans="1:87" x14ac:dyDescent="0.2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  <c r="AF486" s="100"/>
      <c r="AG486" s="100"/>
      <c r="AH486" s="100"/>
      <c r="AI486" s="100"/>
      <c r="AJ486" s="100"/>
      <c r="AK486" s="100"/>
      <c r="AL486" s="100"/>
      <c r="AM486" s="100"/>
      <c r="AN486" s="100"/>
      <c r="AO486" s="100"/>
      <c r="AP486" s="100"/>
      <c r="AQ486" s="100"/>
      <c r="AR486" s="100"/>
      <c r="AS486" s="100"/>
      <c r="AT486" s="100"/>
      <c r="AU486" s="100"/>
      <c r="AV486" s="100"/>
      <c r="AW486" s="100"/>
      <c r="AX486" s="100"/>
      <c r="AY486" s="100"/>
      <c r="AZ486" s="100"/>
      <c r="BA486" s="100"/>
      <c r="BB486" s="100"/>
      <c r="BC486" s="100"/>
      <c r="BD486" s="100"/>
      <c r="BE486" s="100"/>
      <c r="BF486" s="100"/>
      <c r="BG486" s="100"/>
      <c r="BH486" s="100"/>
      <c r="BI486" s="100"/>
      <c r="BJ486" s="100"/>
      <c r="BK486" s="100"/>
      <c r="BL486" s="100"/>
      <c r="BM486" s="100"/>
      <c r="BN486" s="100"/>
      <c r="BO486" s="100"/>
      <c r="BP486" s="100"/>
      <c r="BQ486" s="100"/>
      <c r="BR486" s="100"/>
      <c r="BS486" s="100"/>
      <c r="BT486" s="100"/>
      <c r="BU486" s="100"/>
      <c r="BV486" s="100"/>
      <c r="BW486" s="100"/>
      <c r="BX486" s="100"/>
      <c r="BY486" s="100"/>
      <c r="BZ486" s="100"/>
      <c r="CA486" s="100"/>
      <c r="CB486" s="100"/>
      <c r="CC486" s="100"/>
      <c r="CD486" s="100"/>
      <c r="CE486" s="100"/>
      <c r="CF486" s="100"/>
      <c r="CG486" s="100"/>
      <c r="CH486" s="100"/>
      <c r="CI486" s="100"/>
    </row>
    <row r="487" spans="1:87" x14ac:dyDescent="0.2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  <c r="AF487" s="100"/>
      <c r="AG487" s="100"/>
      <c r="AH487" s="100"/>
      <c r="AI487" s="100"/>
      <c r="AJ487" s="100"/>
      <c r="AK487" s="100"/>
      <c r="AL487" s="100"/>
      <c r="AM487" s="100"/>
      <c r="AN487" s="100"/>
      <c r="AO487" s="100"/>
      <c r="AP487" s="100"/>
      <c r="AQ487" s="100"/>
      <c r="AR487" s="100"/>
      <c r="AS487" s="100"/>
      <c r="AT487" s="100"/>
      <c r="AU487" s="100"/>
      <c r="AV487" s="100"/>
      <c r="AW487" s="100"/>
      <c r="AX487" s="100"/>
      <c r="AY487" s="100"/>
      <c r="AZ487" s="100"/>
      <c r="BA487" s="100"/>
      <c r="BB487" s="100"/>
      <c r="BC487" s="100"/>
      <c r="BD487" s="100"/>
      <c r="BE487" s="100"/>
      <c r="BF487" s="100"/>
      <c r="BG487" s="100"/>
      <c r="BH487" s="100"/>
      <c r="BI487" s="100"/>
      <c r="BJ487" s="100"/>
      <c r="BK487" s="100"/>
      <c r="BL487" s="100"/>
      <c r="BM487" s="100"/>
      <c r="BN487" s="100"/>
      <c r="BO487" s="100"/>
      <c r="BP487" s="100"/>
      <c r="BQ487" s="100"/>
      <c r="BR487" s="100"/>
      <c r="BS487" s="100"/>
      <c r="BT487" s="100"/>
      <c r="BU487" s="100"/>
      <c r="BV487" s="100"/>
      <c r="BW487" s="100"/>
      <c r="BX487" s="100"/>
      <c r="BY487" s="100"/>
      <c r="BZ487" s="100"/>
      <c r="CA487" s="100"/>
      <c r="CB487" s="100"/>
      <c r="CC487" s="100"/>
      <c r="CD487" s="100"/>
      <c r="CE487" s="100"/>
      <c r="CF487" s="100"/>
      <c r="CG487" s="100"/>
      <c r="CH487" s="100"/>
      <c r="CI487" s="100"/>
    </row>
    <row r="488" spans="1:87" x14ac:dyDescent="0.2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  <c r="AF488" s="100"/>
      <c r="AG488" s="100"/>
      <c r="AH488" s="100"/>
      <c r="AI488" s="100"/>
      <c r="AJ488" s="100"/>
      <c r="AK488" s="100"/>
      <c r="AL488" s="100"/>
      <c r="AM488" s="100"/>
      <c r="AN488" s="100"/>
      <c r="AO488" s="100"/>
      <c r="AP488" s="100"/>
      <c r="AQ488" s="100"/>
      <c r="AR488" s="100"/>
      <c r="AS488" s="100"/>
      <c r="AT488" s="100"/>
      <c r="AU488" s="100"/>
      <c r="AV488" s="100"/>
      <c r="AW488" s="100"/>
      <c r="AX488" s="100"/>
      <c r="AY488" s="100"/>
      <c r="AZ488" s="100"/>
      <c r="BA488" s="100"/>
      <c r="BB488" s="100"/>
      <c r="BC488" s="100"/>
      <c r="BD488" s="100"/>
      <c r="BE488" s="100"/>
      <c r="BF488" s="100"/>
      <c r="BG488" s="100"/>
      <c r="BH488" s="100"/>
      <c r="BI488" s="100"/>
      <c r="BJ488" s="100"/>
      <c r="BK488" s="100"/>
      <c r="BL488" s="100"/>
      <c r="BM488" s="100"/>
      <c r="BN488" s="100"/>
      <c r="BO488" s="100"/>
      <c r="BP488" s="100"/>
      <c r="BQ488" s="100"/>
      <c r="BR488" s="100"/>
      <c r="BS488" s="100"/>
      <c r="BT488" s="100"/>
      <c r="BU488" s="100"/>
      <c r="BV488" s="100"/>
      <c r="BW488" s="100"/>
      <c r="BX488" s="100"/>
      <c r="BY488" s="100"/>
      <c r="BZ488" s="100"/>
      <c r="CA488" s="100"/>
      <c r="CB488" s="100"/>
      <c r="CC488" s="100"/>
      <c r="CD488" s="100"/>
      <c r="CE488" s="100"/>
      <c r="CF488" s="100"/>
      <c r="CG488" s="100"/>
      <c r="CH488" s="100"/>
      <c r="CI488" s="100"/>
    </row>
    <row r="489" spans="1:87" x14ac:dyDescent="0.2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  <c r="AF489" s="100"/>
      <c r="AG489" s="100"/>
      <c r="AH489" s="100"/>
      <c r="AI489" s="100"/>
      <c r="AJ489" s="100"/>
      <c r="AK489" s="100"/>
      <c r="AL489" s="100"/>
      <c r="AM489" s="100"/>
      <c r="AN489" s="100"/>
      <c r="AO489" s="100"/>
      <c r="AP489" s="100"/>
      <c r="AQ489" s="100"/>
      <c r="AR489" s="100"/>
      <c r="AS489" s="100"/>
      <c r="AT489" s="100"/>
      <c r="AU489" s="100"/>
      <c r="AV489" s="100"/>
      <c r="AW489" s="100"/>
      <c r="AX489" s="100"/>
      <c r="AY489" s="100"/>
      <c r="AZ489" s="100"/>
      <c r="BA489" s="100"/>
      <c r="BB489" s="100"/>
      <c r="BC489" s="100"/>
      <c r="BD489" s="100"/>
      <c r="BE489" s="100"/>
      <c r="BF489" s="100"/>
      <c r="BG489" s="100"/>
      <c r="BH489" s="100"/>
      <c r="BI489" s="100"/>
      <c r="BJ489" s="100"/>
      <c r="BK489" s="100"/>
      <c r="BL489" s="100"/>
      <c r="BM489" s="100"/>
      <c r="BN489" s="100"/>
      <c r="BO489" s="100"/>
      <c r="BP489" s="100"/>
      <c r="BQ489" s="100"/>
      <c r="BR489" s="100"/>
      <c r="BS489" s="100"/>
      <c r="BT489" s="100"/>
      <c r="BU489" s="100"/>
      <c r="BV489" s="100"/>
      <c r="BW489" s="100"/>
      <c r="BX489" s="100"/>
      <c r="BY489" s="100"/>
      <c r="BZ489" s="100"/>
      <c r="CA489" s="100"/>
      <c r="CB489" s="100"/>
      <c r="CC489" s="100"/>
      <c r="CD489" s="100"/>
      <c r="CE489" s="100"/>
      <c r="CF489" s="100"/>
      <c r="CG489" s="100"/>
      <c r="CH489" s="100"/>
      <c r="CI489" s="100"/>
    </row>
    <row r="490" spans="1:87" x14ac:dyDescent="0.2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  <c r="AF490" s="100"/>
      <c r="AG490" s="100"/>
      <c r="AH490" s="100"/>
      <c r="AI490" s="100"/>
      <c r="AJ490" s="100"/>
      <c r="AK490" s="100"/>
      <c r="AL490" s="100"/>
      <c r="AM490" s="100"/>
      <c r="AN490" s="100"/>
      <c r="AO490" s="100"/>
      <c r="AP490" s="100"/>
      <c r="AQ490" s="100"/>
      <c r="AR490" s="100"/>
      <c r="AS490" s="100"/>
      <c r="AT490" s="100"/>
      <c r="AU490" s="100"/>
      <c r="AV490" s="100"/>
      <c r="AW490" s="100"/>
      <c r="AX490" s="100"/>
      <c r="AY490" s="100"/>
      <c r="AZ490" s="100"/>
      <c r="BA490" s="100"/>
      <c r="BB490" s="100"/>
      <c r="BC490" s="100"/>
      <c r="BD490" s="100"/>
      <c r="BE490" s="100"/>
      <c r="BF490" s="100"/>
      <c r="BG490" s="100"/>
      <c r="BH490" s="100"/>
      <c r="BI490" s="100"/>
      <c r="BJ490" s="100"/>
      <c r="BK490" s="100"/>
      <c r="BL490" s="100"/>
      <c r="BM490" s="100"/>
      <c r="BN490" s="100"/>
      <c r="BO490" s="100"/>
      <c r="BP490" s="100"/>
      <c r="BQ490" s="100"/>
      <c r="BR490" s="100"/>
      <c r="BS490" s="100"/>
      <c r="BT490" s="100"/>
      <c r="BU490" s="100"/>
      <c r="BV490" s="100"/>
      <c r="BW490" s="100"/>
      <c r="BX490" s="100"/>
      <c r="BY490" s="100"/>
      <c r="BZ490" s="100"/>
      <c r="CA490" s="100"/>
      <c r="CB490" s="100"/>
      <c r="CC490" s="100"/>
      <c r="CD490" s="100"/>
      <c r="CE490" s="100"/>
      <c r="CF490" s="100"/>
      <c r="CG490" s="100"/>
      <c r="CH490" s="100"/>
      <c r="CI490" s="100"/>
    </row>
    <row r="491" spans="1:87" x14ac:dyDescent="0.2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  <c r="AF491" s="100"/>
      <c r="AG491" s="100"/>
      <c r="AH491" s="100"/>
      <c r="AI491" s="100"/>
      <c r="AJ491" s="100"/>
      <c r="AK491" s="100"/>
      <c r="AL491" s="100"/>
      <c r="AM491" s="100"/>
      <c r="AN491" s="100"/>
      <c r="AO491" s="100"/>
      <c r="AP491" s="100"/>
      <c r="AQ491" s="100"/>
      <c r="AR491" s="100"/>
      <c r="AS491" s="100"/>
      <c r="AT491" s="100"/>
      <c r="AU491" s="100"/>
      <c r="AV491" s="100"/>
      <c r="AW491" s="100"/>
      <c r="AX491" s="100"/>
      <c r="AY491" s="100"/>
      <c r="AZ491" s="100"/>
      <c r="BA491" s="100"/>
      <c r="BB491" s="100"/>
      <c r="BC491" s="100"/>
      <c r="BD491" s="100"/>
      <c r="BE491" s="100"/>
      <c r="BF491" s="100"/>
      <c r="BG491" s="100"/>
      <c r="BH491" s="100"/>
      <c r="BI491" s="100"/>
      <c r="BJ491" s="100"/>
      <c r="BK491" s="100"/>
      <c r="BL491" s="100"/>
      <c r="BM491" s="100"/>
      <c r="BN491" s="100"/>
      <c r="BO491" s="100"/>
      <c r="BP491" s="100"/>
      <c r="BQ491" s="100"/>
      <c r="BR491" s="100"/>
      <c r="BS491" s="100"/>
      <c r="BT491" s="100"/>
      <c r="BU491" s="100"/>
      <c r="BV491" s="100"/>
      <c r="BW491" s="100"/>
      <c r="BX491" s="100"/>
      <c r="BY491" s="100"/>
      <c r="BZ491" s="100"/>
      <c r="CA491" s="100"/>
      <c r="CB491" s="100"/>
      <c r="CC491" s="100"/>
      <c r="CD491" s="100"/>
      <c r="CE491" s="100"/>
      <c r="CF491" s="100"/>
      <c r="CG491" s="100"/>
      <c r="CH491" s="100"/>
      <c r="CI491" s="100"/>
    </row>
    <row r="492" spans="1:87" x14ac:dyDescent="0.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  <c r="AF492" s="100"/>
      <c r="AG492" s="100"/>
      <c r="AH492" s="100"/>
      <c r="AI492" s="100"/>
      <c r="AJ492" s="100"/>
      <c r="AK492" s="100"/>
      <c r="AL492" s="100"/>
      <c r="AM492" s="100"/>
      <c r="AN492" s="100"/>
      <c r="AO492" s="100"/>
      <c r="AP492" s="100"/>
      <c r="AQ492" s="100"/>
      <c r="AR492" s="100"/>
      <c r="AS492" s="100"/>
      <c r="AT492" s="100"/>
      <c r="AU492" s="100"/>
      <c r="AV492" s="100"/>
      <c r="AW492" s="100"/>
      <c r="AX492" s="100"/>
      <c r="AY492" s="100"/>
      <c r="AZ492" s="100"/>
      <c r="BA492" s="100"/>
      <c r="BB492" s="100"/>
      <c r="BC492" s="100"/>
      <c r="BD492" s="100"/>
      <c r="BE492" s="100"/>
      <c r="BF492" s="100"/>
      <c r="BG492" s="100"/>
      <c r="BH492" s="100"/>
      <c r="BI492" s="100"/>
      <c r="BJ492" s="100"/>
      <c r="BK492" s="100"/>
      <c r="BL492" s="100"/>
      <c r="BM492" s="100"/>
      <c r="BN492" s="100"/>
      <c r="BO492" s="100"/>
      <c r="BP492" s="100"/>
      <c r="BQ492" s="100"/>
      <c r="BR492" s="100"/>
      <c r="BS492" s="100"/>
      <c r="BT492" s="100"/>
      <c r="BU492" s="100"/>
      <c r="BV492" s="100"/>
      <c r="BW492" s="100"/>
      <c r="BX492" s="100"/>
      <c r="BY492" s="100"/>
      <c r="BZ492" s="100"/>
      <c r="CA492" s="100"/>
      <c r="CB492" s="100"/>
      <c r="CC492" s="100"/>
      <c r="CD492" s="100"/>
      <c r="CE492" s="100"/>
      <c r="CF492" s="100"/>
      <c r="CG492" s="100"/>
      <c r="CH492" s="100"/>
      <c r="CI492" s="100"/>
    </row>
    <row r="493" spans="1:87" x14ac:dyDescent="0.2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  <c r="AF493" s="100"/>
      <c r="AG493" s="100"/>
      <c r="AH493" s="100"/>
      <c r="AI493" s="100"/>
      <c r="AJ493" s="100"/>
      <c r="AK493" s="100"/>
      <c r="AL493" s="100"/>
      <c r="AM493" s="100"/>
      <c r="AN493" s="100"/>
      <c r="AO493" s="100"/>
      <c r="AP493" s="100"/>
      <c r="AQ493" s="100"/>
      <c r="AR493" s="100"/>
      <c r="AS493" s="100"/>
      <c r="AT493" s="100"/>
      <c r="AU493" s="100"/>
      <c r="AV493" s="100"/>
      <c r="AW493" s="100"/>
      <c r="AX493" s="100"/>
      <c r="AY493" s="100"/>
      <c r="AZ493" s="100"/>
      <c r="BA493" s="100"/>
      <c r="BB493" s="100"/>
      <c r="BC493" s="100"/>
      <c r="BD493" s="100"/>
      <c r="BE493" s="100"/>
      <c r="BF493" s="100"/>
      <c r="BG493" s="100"/>
      <c r="BH493" s="100"/>
      <c r="BI493" s="100"/>
      <c r="BJ493" s="100"/>
      <c r="BK493" s="100"/>
      <c r="BL493" s="100"/>
      <c r="BM493" s="100"/>
      <c r="BN493" s="100"/>
      <c r="BO493" s="100"/>
      <c r="BP493" s="100"/>
      <c r="BQ493" s="100"/>
      <c r="BR493" s="100"/>
      <c r="BS493" s="100"/>
      <c r="BT493" s="100"/>
      <c r="BU493" s="100"/>
      <c r="BV493" s="100"/>
      <c r="BW493" s="100"/>
      <c r="BX493" s="100"/>
      <c r="BY493" s="100"/>
      <c r="BZ493" s="100"/>
      <c r="CA493" s="100"/>
      <c r="CB493" s="100"/>
      <c r="CC493" s="100"/>
      <c r="CD493" s="100"/>
      <c r="CE493" s="100"/>
      <c r="CF493" s="100"/>
      <c r="CG493" s="100"/>
      <c r="CH493" s="100"/>
      <c r="CI493" s="100"/>
    </row>
    <row r="494" spans="1:87" x14ac:dyDescent="0.2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  <c r="AF494" s="100"/>
      <c r="AG494" s="100"/>
      <c r="AH494" s="100"/>
      <c r="AI494" s="100"/>
      <c r="AJ494" s="100"/>
      <c r="AK494" s="100"/>
      <c r="AL494" s="100"/>
      <c r="AM494" s="100"/>
      <c r="AN494" s="100"/>
      <c r="AO494" s="100"/>
      <c r="AP494" s="100"/>
      <c r="AQ494" s="100"/>
      <c r="AR494" s="100"/>
      <c r="AS494" s="100"/>
      <c r="AT494" s="100"/>
      <c r="AU494" s="100"/>
      <c r="AV494" s="100"/>
      <c r="AW494" s="100"/>
      <c r="AX494" s="100"/>
      <c r="AY494" s="100"/>
      <c r="AZ494" s="100"/>
      <c r="BA494" s="100"/>
      <c r="BB494" s="100"/>
      <c r="BC494" s="100"/>
      <c r="BD494" s="100"/>
      <c r="BE494" s="100"/>
      <c r="BF494" s="100"/>
      <c r="BG494" s="100"/>
      <c r="BH494" s="100"/>
      <c r="BI494" s="100"/>
      <c r="BJ494" s="100"/>
      <c r="BK494" s="100"/>
      <c r="BL494" s="100"/>
      <c r="BM494" s="100"/>
      <c r="BN494" s="100"/>
      <c r="BO494" s="100"/>
      <c r="BP494" s="100"/>
      <c r="BQ494" s="100"/>
      <c r="BR494" s="100"/>
      <c r="BS494" s="100"/>
      <c r="BT494" s="100"/>
      <c r="BU494" s="100"/>
      <c r="BV494" s="100"/>
      <c r="BW494" s="100"/>
      <c r="BX494" s="100"/>
      <c r="BY494" s="100"/>
      <c r="BZ494" s="100"/>
      <c r="CA494" s="100"/>
      <c r="CB494" s="100"/>
      <c r="CC494" s="100"/>
      <c r="CD494" s="100"/>
      <c r="CE494" s="100"/>
      <c r="CF494" s="100"/>
      <c r="CG494" s="100"/>
      <c r="CH494" s="100"/>
      <c r="CI494" s="100"/>
    </row>
    <row r="495" spans="1:87" x14ac:dyDescent="0.2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  <c r="AF495" s="100"/>
      <c r="AG495" s="100"/>
      <c r="AH495" s="100"/>
      <c r="AI495" s="100"/>
      <c r="AJ495" s="100"/>
      <c r="AK495" s="100"/>
      <c r="AL495" s="100"/>
      <c r="AM495" s="100"/>
      <c r="AN495" s="100"/>
      <c r="AO495" s="100"/>
      <c r="AP495" s="100"/>
      <c r="AQ495" s="100"/>
      <c r="AR495" s="100"/>
      <c r="AS495" s="100"/>
      <c r="AT495" s="100"/>
      <c r="AU495" s="100"/>
      <c r="AV495" s="100"/>
      <c r="AW495" s="100"/>
      <c r="AX495" s="100"/>
      <c r="AY495" s="100"/>
      <c r="AZ495" s="100"/>
      <c r="BA495" s="100"/>
      <c r="BB495" s="100"/>
      <c r="BC495" s="100"/>
      <c r="BD495" s="100"/>
      <c r="BE495" s="100"/>
      <c r="BF495" s="100"/>
      <c r="BG495" s="100"/>
      <c r="BH495" s="100"/>
      <c r="BI495" s="100"/>
      <c r="BJ495" s="100"/>
      <c r="BK495" s="100"/>
      <c r="BL495" s="100"/>
      <c r="BM495" s="100"/>
      <c r="BN495" s="100"/>
      <c r="BO495" s="100"/>
      <c r="BP495" s="100"/>
      <c r="BQ495" s="100"/>
      <c r="BR495" s="100"/>
      <c r="BS495" s="100"/>
      <c r="BT495" s="100"/>
      <c r="BU495" s="100"/>
      <c r="BV495" s="100"/>
      <c r="BW495" s="100"/>
      <c r="BX495" s="100"/>
      <c r="BY495" s="100"/>
      <c r="BZ495" s="100"/>
      <c r="CA495" s="100"/>
      <c r="CB495" s="100"/>
      <c r="CC495" s="100"/>
      <c r="CD495" s="100"/>
      <c r="CE495" s="100"/>
      <c r="CF495" s="100"/>
      <c r="CG495" s="100"/>
      <c r="CH495" s="100"/>
      <c r="CI495" s="100"/>
    </row>
    <row r="496" spans="1:87" x14ac:dyDescent="0.2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  <c r="AF496" s="100"/>
      <c r="AG496" s="100"/>
      <c r="AH496" s="100"/>
      <c r="AI496" s="100"/>
      <c r="AJ496" s="100"/>
      <c r="AK496" s="100"/>
      <c r="AL496" s="100"/>
      <c r="AM496" s="100"/>
      <c r="AN496" s="100"/>
      <c r="AO496" s="100"/>
      <c r="AP496" s="100"/>
      <c r="AQ496" s="100"/>
      <c r="AR496" s="100"/>
      <c r="AS496" s="100"/>
      <c r="AT496" s="100"/>
      <c r="AU496" s="100"/>
      <c r="AV496" s="100"/>
      <c r="AW496" s="100"/>
      <c r="AX496" s="100"/>
      <c r="AY496" s="100"/>
      <c r="AZ496" s="100"/>
      <c r="BA496" s="100"/>
      <c r="BB496" s="100"/>
      <c r="BC496" s="100"/>
      <c r="BD496" s="100"/>
      <c r="BE496" s="100"/>
      <c r="BF496" s="100"/>
      <c r="BG496" s="100"/>
      <c r="BH496" s="100"/>
      <c r="BI496" s="100"/>
      <c r="BJ496" s="100"/>
      <c r="BK496" s="100"/>
      <c r="BL496" s="100"/>
      <c r="BM496" s="100"/>
      <c r="BN496" s="100"/>
      <c r="BO496" s="100"/>
      <c r="BP496" s="100"/>
      <c r="BQ496" s="100"/>
      <c r="BR496" s="100"/>
      <c r="BS496" s="100"/>
      <c r="BT496" s="100"/>
      <c r="BU496" s="100"/>
      <c r="BV496" s="100"/>
      <c r="BW496" s="100"/>
      <c r="BX496" s="100"/>
      <c r="BY496" s="100"/>
      <c r="BZ496" s="100"/>
      <c r="CA496" s="100"/>
      <c r="CB496" s="100"/>
      <c r="CC496" s="100"/>
      <c r="CD496" s="100"/>
      <c r="CE496" s="100"/>
      <c r="CF496" s="100"/>
      <c r="CG496" s="100"/>
      <c r="CH496" s="100"/>
      <c r="CI496" s="100"/>
    </row>
    <row r="497" spans="1:87" x14ac:dyDescent="0.2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  <c r="AF497" s="100"/>
      <c r="AG497" s="100"/>
      <c r="AH497" s="100"/>
      <c r="AI497" s="100"/>
      <c r="AJ497" s="100"/>
      <c r="AK497" s="100"/>
      <c r="AL497" s="100"/>
      <c r="AM497" s="100"/>
      <c r="AN497" s="100"/>
      <c r="AO497" s="100"/>
      <c r="AP497" s="100"/>
      <c r="AQ497" s="100"/>
      <c r="AR497" s="100"/>
      <c r="AS497" s="100"/>
      <c r="AT497" s="100"/>
      <c r="AU497" s="100"/>
      <c r="AV497" s="100"/>
      <c r="AW497" s="100"/>
      <c r="AX497" s="100"/>
      <c r="AY497" s="100"/>
      <c r="AZ497" s="100"/>
      <c r="BA497" s="100"/>
      <c r="BB497" s="100"/>
      <c r="BC497" s="100"/>
      <c r="BD497" s="100"/>
      <c r="BE497" s="100"/>
      <c r="BF497" s="100"/>
      <c r="BG497" s="100"/>
      <c r="BH497" s="100"/>
      <c r="BI497" s="100"/>
      <c r="BJ497" s="100"/>
      <c r="BK497" s="100"/>
      <c r="BL497" s="100"/>
      <c r="BM497" s="100"/>
      <c r="BN497" s="100"/>
      <c r="BO497" s="100"/>
      <c r="BP497" s="100"/>
      <c r="BQ497" s="100"/>
      <c r="BR497" s="100"/>
      <c r="BS497" s="100"/>
      <c r="BT497" s="100"/>
      <c r="BU497" s="100"/>
      <c r="BV497" s="100"/>
      <c r="BW497" s="100"/>
      <c r="BX497" s="100"/>
      <c r="BY497" s="100"/>
      <c r="BZ497" s="100"/>
      <c r="CA497" s="100"/>
      <c r="CB497" s="100"/>
      <c r="CC497" s="100"/>
      <c r="CD497" s="100"/>
      <c r="CE497" s="100"/>
      <c r="CF497" s="100"/>
      <c r="CG497" s="100"/>
      <c r="CH497" s="100"/>
      <c r="CI497" s="100"/>
    </row>
    <row r="498" spans="1:87" x14ac:dyDescent="0.2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  <c r="AF498" s="100"/>
      <c r="AG498" s="100"/>
      <c r="AH498" s="100"/>
      <c r="AI498" s="100"/>
      <c r="AJ498" s="100"/>
      <c r="AK498" s="100"/>
      <c r="AL498" s="100"/>
      <c r="AM498" s="100"/>
      <c r="AN498" s="100"/>
      <c r="AO498" s="100"/>
      <c r="AP498" s="100"/>
      <c r="AQ498" s="100"/>
      <c r="AR498" s="100"/>
      <c r="AS498" s="100"/>
      <c r="AT498" s="100"/>
      <c r="AU498" s="100"/>
      <c r="AV498" s="100"/>
      <c r="AW498" s="100"/>
      <c r="AX498" s="100"/>
      <c r="AY498" s="100"/>
      <c r="AZ498" s="100"/>
      <c r="BA498" s="100"/>
      <c r="BB498" s="100"/>
      <c r="BC498" s="100"/>
      <c r="BD498" s="100"/>
      <c r="BE498" s="100"/>
      <c r="BF498" s="100"/>
      <c r="BG498" s="100"/>
      <c r="BH498" s="100"/>
      <c r="BI498" s="100"/>
      <c r="BJ498" s="100"/>
      <c r="BK498" s="100"/>
      <c r="BL498" s="100"/>
      <c r="BM498" s="100"/>
      <c r="BN498" s="100"/>
      <c r="BO498" s="100"/>
      <c r="BP498" s="100"/>
      <c r="BQ498" s="100"/>
      <c r="BR498" s="100"/>
      <c r="BS498" s="100"/>
      <c r="BT498" s="100"/>
      <c r="BU498" s="100"/>
      <c r="BV498" s="100"/>
      <c r="BW498" s="100"/>
      <c r="BX498" s="100"/>
      <c r="BY498" s="100"/>
      <c r="BZ498" s="100"/>
      <c r="CA498" s="100"/>
      <c r="CB498" s="100"/>
      <c r="CC498" s="100"/>
      <c r="CD498" s="100"/>
      <c r="CE498" s="100"/>
      <c r="CF498" s="100"/>
      <c r="CG498" s="100"/>
      <c r="CH498" s="100"/>
      <c r="CI498" s="100"/>
    </row>
    <row r="499" spans="1:87" x14ac:dyDescent="0.2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  <c r="AF499" s="100"/>
      <c r="AG499" s="100"/>
      <c r="AH499" s="100"/>
      <c r="AI499" s="100"/>
      <c r="AJ499" s="100"/>
      <c r="AK499" s="100"/>
      <c r="AL499" s="100"/>
      <c r="AM499" s="100"/>
      <c r="AN499" s="100"/>
      <c r="AO499" s="100"/>
      <c r="AP499" s="100"/>
      <c r="AQ499" s="100"/>
      <c r="AR499" s="100"/>
      <c r="AS499" s="100"/>
      <c r="AT499" s="100"/>
      <c r="AU499" s="100"/>
      <c r="AV499" s="100"/>
      <c r="AW499" s="100"/>
      <c r="AX499" s="100"/>
      <c r="AY499" s="100"/>
      <c r="AZ499" s="100"/>
      <c r="BA499" s="100"/>
      <c r="BB499" s="100"/>
      <c r="BC499" s="100"/>
      <c r="BD499" s="100"/>
      <c r="BE499" s="100"/>
      <c r="BF499" s="100"/>
      <c r="BG499" s="100"/>
      <c r="BH499" s="100"/>
      <c r="BI499" s="100"/>
      <c r="BJ499" s="100"/>
      <c r="BK499" s="100"/>
      <c r="BL499" s="100"/>
      <c r="BM499" s="100"/>
      <c r="BN499" s="100"/>
      <c r="BO499" s="100"/>
      <c r="BP499" s="100"/>
      <c r="BQ499" s="100"/>
      <c r="BR499" s="100"/>
      <c r="BS499" s="100"/>
      <c r="BT499" s="100"/>
      <c r="BU499" s="100"/>
      <c r="BV499" s="100"/>
      <c r="BW499" s="100"/>
      <c r="BX499" s="100"/>
      <c r="BY499" s="100"/>
      <c r="BZ499" s="100"/>
      <c r="CA499" s="100"/>
      <c r="CB499" s="100"/>
      <c r="CC499" s="100"/>
      <c r="CD499" s="100"/>
      <c r="CE499" s="100"/>
      <c r="CF499" s="100"/>
      <c r="CG499" s="100"/>
      <c r="CH499" s="100"/>
      <c r="CI499" s="100"/>
    </row>
    <row r="500" spans="1:87" x14ac:dyDescent="0.2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  <c r="AF500" s="100"/>
      <c r="AG500" s="100"/>
      <c r="AH500" s="100"/>
      <c r="AI500" s="100"/>
      <c r="AJ500" s="100"/>
      <c r="AK500" s="100"/>
      <c r="AL500" s="100"/>
      <c r="AM500" s="100"/>
      <c r="AN500" s="100"/>
      <c r="AO500" s="100"/>
      <c r="AP500" s="100"/>
      <c r="AQ500" s="100"/>
      <c r="AR500" s="100"/>
      <c r="AS500" s="100"/>
      <c r="AT500" s="100"/>
      <c r="AU500" s="100"/>
      <c r="AV500" s="100"/>
      <c r="AW500" s="100"/>
      <c r="AX500" s="100"/>
      <c r="AY500" s="100"/>
      <c r="AZ500" s="100"/>
      <c r="BA500" s="100"/>
      <c r="BB500" s="100"/>
      <c r="BC500" s="100"/>
      <c r="BD500" s="100"/>
      <c r="BE500" s="100"/>
      <c r="BF500" s="100"/>
      <c r="BG500" s="100"/>
      <c r="BH500" s="100"/>
      <c r="BI500" s="100"/>
      <c r="BJ500" s="100"/>
      <c r="BK500" s="100"/>
      <c r="BL500" s="100"/>
      <c r="BM500" s="100"/>
      <c r="BN500" s="100"/>
      <c r="BO500" s="100"/>
      <c r="BP500" s="100"/>
      <c r="BQ500" s="100"/>
      <c r="BR500" s="100"/>
      <c r="BS500" s="100"/>
      <c r="BT500" s="100"/>
      <c r="BU500" s="100"/>
      <c r="BV500" s="100"/>
      <c r="BW500" s="100"/>
      <c r="BX500" s="100"/>
      <c r="BY500" s="100"/>
      <c r="BZ500" s="100"/>
      <c r="CA500" s="100"/>
      <c r="CB500" s="100"/>
      <c r="CC500" s="100"/>
      <c r="CD500" s="100"/>
      <c r="CE500" s="100"/>
      <c r="CF500" s="100"/>
      <c r="CG500" s="100"/>
      <c r="CH500" s="100"/>
      <c r="CI500" s="100"/>
    </row>
    <row r="501" spans="1:87" x14ac:dyDescent="0.2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  <c r="AF501" s="100"/>
      <c r="AG501" s="100"/>
      <c r="AH501" s="100"/>
      <c r="AI501" s="100"/>
      <c r="AJ501" s="100"/>
      <c r="AK501" s="100"/>
      <c r="AL501" s="100"/>
      <c r="AM501" s="100"/>
      <c r="AN501" s="100"/>
      <c r="AO501" s="100"/>
      <c r="AP501" s="100"/>
      <c r="AQ501" s="100"/>
      <c r="AR501" s="100"/>
      <c r="AS501" s="100"/>
      <c r="AT501" s="100"/>
      <c r="AU501" s="100"/>
      <c r="AV501" s="100"/>
      <c r="AW501" s="100"/>
      <c r="AX501" s="100"/>
      <c r="AY501" s="100"/>
      <c r="AZ501" s="100"/>
      <c r="BA501" s="100"/>
      <c r="BB501" s="100"/>
      <c r="BC501" s="100"/>
      <c r="BD501" s="100"/>
      <c r="BE501" s="100"/>
      <c r="BF501" s="100"/>
      <c r="BG501" s="100"/>
      <c r="BH501" s="100"/>
      <c r="BI501" s="100"/>
      <c r="BJ501" s="100"/>
      <c r="BK501" s="100"/>
      <c r="BL501" s="100"/>
      <c r="BM501" s="100"/>
      <c r="BN501" s="100"/>
      <c r="BO501" s="100"/>
      <c r="BP501" s="100"/>
      <c r="BQ501" s="100"/>
      <c r="BR501" s="100"/>
      <c r="BS501" s="100"/>
      <c r="BT501" s="100"/>
      <c r="BU501" s="100"/>
      <c r="BV501" s="100"/>
      <c r="BW501" s="100"/>
      <c r="BX501" s="100"/>
      <c r="BY501" s="100"/>
      <c r="BZ501" s="100"/>
      <c r="CA501" s="100"/>
      <c r="CB501" s="100"/>
      <c r="CC501" s="100"/>
      <c r="CD501" s="100"/>
      <c r="CE501" s="100"/>
      <c r="CF501" s="100"/>
      <c r="CG501" s="100"/>
      <c r="CH501" s="100"/>
      <c r="CI501" s="100"/>
    </row>
    <row r="502" spans="1:87" x14ac:dyDescent="0.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  <c r="AF502" s="100"/>
      <c r="AG502" s="100"/>
      <c r="AH502" s="100"/>
      <c r="AI502" s="100"/>
      <c r="AJ502" s="100"/>
      <c r="AK502" s="100"/>
      <c r="AL502" s="100"/>
      <c r="AM502" s="100"/>
      <c r="AN502" s="100"/>
      <c r="AO502" s="100"/>
      <c r="AP502" s="100"/>
      <c r="AQ502" s="100"/>
      <c r="AR502" s="100"/>
      <c r="AS502" s="100"/>
      <c r="AT502" s="100"/>
      <c r="AU502" s="100"/>
      <c r="AV502" s="100"/>
      <c r="AW502" s="100"/>
      <c r="AX502" s="100"/>
      <c r="AY502" s="100"/>
      <c r="AZ502" s="100"/>
      <c r="BA502" s="100"/>
      <c r="BB502" s="100"/>
      <c r="BC502" s="100"/>
      <c r="BD502" s="100"/>
      <c r="BE502" s="100"/>
      <c r="BF502" s="100"/>
      <c r="BG502" s="100"/>
      <c r="BH502" s="100"/>
      <c r="BI502" s="100"/>
      <c r="BJ502" s="100"/>
      <c r="BK502" s="100"/>
      <c r="BL502" s="100"/>
      <c r="BM502" s="100"/>
      <c r="BN502" s="100"/>
      <c r="BO502" s="100"/>
      <c r="BP502" s="100"/>
      <c r="BQ502" s="100"/>
      <c r="BR502" s="100"/>
      <c r="BS502" s="100"/>
      <c r="BT502" s="100"/>
      <c r="BU502" s="100"/>
      <c r="BV502" s="100"/>
      <c r="BW502" s="100"/>
      <c r="BX502" s="100"/>
      <c r="BY502" s="100"/>
      <c r="BZ502" s="100"/>
      <c r="CA502" s="100"/>
      <c r="CB502" s="100"/>
      <c r="CC502" s="100"/>
      <c r="CD502" s="100"/>
      <c r="CE502" s="100"/>
      <c r="CF502" s="100"/>
      <c r="CG502" s="100"/>
      <c r="CH502" s="100"/>
      <c r="CI502" s="100"/>
    </row>
    <row r="503" spans="1:87" x14ac:dyDescent="0.2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  <c r="AF503" s="100"/>
      <c r="AG503" s="100"/>
      <c r="AH503" s="100"/>
      <c r="AI503" s="100"/>
      <c r="AJ503" s="100"/>
      <c r="AK503" s="100"/>
      <c r="AL503" s="100"/>
      <c r="AM503" s="100"/>
      <c r="AN503" s="100"/>
      <c r="AO503" s="100"/>
      <c r="AP503" s="100"/>
      <c r="AQ503" s="100"/>
      <c r="AR503" s="100"/>
      <c r="AS503" s="100"/>
      <c r="AT503" s="100"/>
      <c r="AU503" s="100"/>
      <c r="AV503" s="100"/>
      <c r="AW503" s="100"/>
      <c r="AX503" s="100"/>
      <c r="AY503" s="100"/>
      <c r="AZ503" s="100"/>
      <c r="BA503" s="100"/>
      <c r="BB503" s="100"/>
      <c r="BC503" s="100"/>
      <c r="BD503" s="100"/>
      <c r="BE503" s="100"/>
      <c r="BF503" s="100"/>
      <c r="BG503" s="100"/>
      <c r="BH503" s="100"/>
      <c r="BI503" s="100"/>
      <c r="BJ503" s="100"/>
      <c r="BK503" s="100"/>
      <c r="BL503" s="100"/>
      <c r="BM503" s="100"/>
      <c r="BN503" s="100"/>
      <c r="BO503" s="100"/>
      <c r="BP503" s="100"/>
      <c r="BQ503" s="100"/>
      <c r="BR503" s="100"/>
      <c r="BS503" s="100"/>
      <c r="BT503" s="100"/>
      <c r="BU503" s="100"/>
      <c r="BV503" s="100"/>
      <c r="BW503" s="100"/>
      <c r="BX503" s="100"/>
      <c r="BY503" s="100"/>
      <c r="BZ503" s="100"/>
      <c r="CA503" s="100"/>
      <c r="CB503" s="100"/>
      <c r="CC503" s="100"/>
      <c r="CD503" s="100"/>
      <c r="CE503" s="100"/>
      <c r="CF503" s="100"/>
      <c r="CG503" s="100"/>
      <c r="CH503" s="100"/>
      <c r="CI503" s="100"/>
    </row>
    <row r="504" spans="1:87" x14ac:dyDescent="0.2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  <c r="AF504" s="100"/>
      <c r="AG504" s="100"/>
      <c r="AH504" s="100"/>
      <c r="AI504" s="100"/>
      <c r="AJ504" s="100"/>
      <c r="AK504" s="100"/>
      <c r="AL504" s="100"/>
      <c r="AM504" s="100"/>
      <c r="AN504" s="100"/>
      <c r="AO504" s="100"/>
      <c r="AP504" s="100"/>
      <c r="AQ504" s="100"/>
      <c r="AR504" s="100"/>
      <c r="AS504" s="100"/>
      <c r="AT504" s="100"/>
      <c r="AU504" s="100"/>
      <c r="AV504" s="100"/>
      <c r="AW504" s="100"/>
      <c r="AX504" s="100"/>
      <c r="AY504" s="100"/>
      <c r="AZ504" s="100"/>
      <c r="BA504" s="100"/>
      <c r="BB504" s="100"/>
      <c r="BC504" s="100"/>
      <c r="BD504" s="100"/>
      <c r="BE504" s="100"/>
      <c r="BF504" s="100"/>
      <c r="BG504" s="100"/>
      <c r="BH504" s="100"/>
      <c r="BI504" s="100"/>
      <c r="BJ504" s="100"/>
      <c r="BK504" s="100"/>
      <c r="BL504" s="100"/>
      <c r="BM504" s="100"/>
      <c r="BN504" s="100"/>
      <c r="BO504" s="100"/>
      <c r="BP504" s="100"/>
      <c r="BQ504" s="100"/>
      <c r="BR504" s="100"/>
      <c r="BS504" s="100"/>
      <c r="BT504" s="100"/>
      <c r="BU504" s="100"/>
      <c r="BV504" s="100"/>
      <c r="BW504" s="100"/>
      <c r="BX504" s="100"/>
      <c r="BY504" s="100"/>
      <c r="BZ504" s="100"/>
      <c r="CA504" s="100"/>
      <c r="CB504" s="100"/>
      <c r="CC504" s="100"/>
      <c r="CD504" s="100"/>
      <c r="CE504" s="100"/>
      <c r="CF504" s="100"/>
      <c r="CG504" s="100"/>
      <c r="CH504" s="100"/>
      <c r="CI504" s="100"/>
    </row>
    <row r="505" spans="1:87" x14ac:dyDescent="0.2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  <c r="AF505" s="100"/>
      <c r="AG505" s="100"/>
      <c r="AH505" s="100"/>
      <c r="AI505" s="100"/>
      <c r="AJ505" s="100"/>
      <c r="AK505" s="100"/>
      <c r="AL505" s="100"/>
      <c r="AM505" s="100"/>
      <c r="AN505" s="100"/>
      <c r="AO505" s="100"/>
      <c r="AP505" s="100"/>
      <c r="AQ505" s="100"/>
      <c r="AR505" s="100"/>
      <c r="AS505" s="100"/>
      <c r="AT505" s="100"/>
      <c r="AU505" s="100"/>
      <c r="AV505" s="100"/>
      <c r="AW505" s="100"/>
      <c r="AX505" s="100"/>
      <c r="AY505" s="100"/>
      <c r="AZ505" s="100"/>
      <c r="BA505" s="100"/>
      <c r="BB505" s="100"/>
      <c r="BC505" s="100"/>
      <c r="BD505" s="100"/>
      <c r="BE505" s="100"/>
      <c r="BF505" s="100"/>
      <c r="BG505" s="100"/>
      <c r="BH505" s="100"/>
      <c r="BI505" s="100"/>
      <c r="BJ505" s="100"/>
      <c r="BK505" s="100"/>
      <c r="BL505" s="100"/>
      <c r="BM505" s="100"/>
      <c r="BN505" s="100"/>
      <c r="BO505" s="100"/>
      <c r="BP505" s="100"/>
      <c r="BQ505" s="100"/>
      <c r="BR505" s="100"/>
      <c r="BS505" s="100"/>
      <c r="BT505" s="100"/>
      <c r="BU505" s="100"/>
      <c r="BV505" s="100"/>
      <c r="BW505" s="100"/>
      <c r="BX505" s="100"/>
      <c r="BY505" s="100"/>
      <c r="BZ505" s="100"/>
      <c r="CA505" s="100"/>
      <c r="CB505" s="100"/>
      <c r="CC505" s="100"/>
      <c r="CD505" s="100"/>
      <c r="CE505" s="100"/>
      <c r="CF505" s="100"/>
      <c r="CG505" s="100"/>
      <c r="CH505" s="100"/>
      <c r="CI505" s="100"/>
    </row>
    <row r="506" spans="1:87" x14ac:dyDescent="0.2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  <c r="AF506" s="100"/>
      <c r="AG506" s="100"/>
      <c r="AH506" s="100"/>
      <c r="AI506" s="100"/>
      <c r="AJ506" s="100"/>
      <c r="AK506" s="100"/>
      <c r="AL506" s="100"/>
      <c r="AM506" s="100"/>
      <c r="AN506" s="100"/>
      <c r="AO506" s="100"/>
      <c r="AP506" s="100"/>
      <c r="AQ506" s="100"/>
      <c r="AR506" s="100"/>
      <c r="AS506" s="100"/>
      <c r="AT506" s="100"/>
      <c r="AU506" s="100"/>
      <c r="AV506" s="100"/>
      <c r="AW506" s="100"/>
      <c r="AX506" s="100"/>
      <c r="AY506" s="100"/>
      <c r="AZ506" s="100"/>
      <c r="BA506" s="100"/>
      <c r="BB506" s="100"/>
      <c r="BC506" s="100"/>
      <c r="BD506" s="100"/>
      <c r="BE506" s="100"/>
      <c r="BF506" s="100"/>
      <c r="BG506" s="100"/>
      <c r="BH506" s="100"/>
      <c r="BI506" s="100"/>
      <c r="BJ506" s="100"/>
      <c r="BK506" s="100"/>
      <c r="BL506" s="100"/>
      <c r="BM506" s="100"/>
      <c r="BN506" s="100"/>
      <c r="BO506" s="100"/>
      <c r="BP506" s="100"/>
      <c r="BQ506" s="100"/>
      <c r="BR506" s="100"/>
      <c r="BS506" s="100"/>
      <c r="BT506" s="100"/>
      <c r="BU506" s="100"/>
      <c r="BV506" s="100"/>
      <c r="BW506" s="100"/>
      <c r="BX506" s="100"/>
      <c r="BY506" s="100"/>
      <c r="BZ506" s="100"/>
      <c r="CA506" s="100"/>
      <c r="CB506" s="100"/>
      <c r="CC506" s="100"/>
      <c r="CD506" s="100"/>
      <c r="CE506" s="100"/>
      <c r="CF506" s="100"/>
      <c r="CG506" s="100"/>
      <c r="CH506" s="100"/>
      <c r="CI506" s="100"/>
    </row>
    <row r="507" spans="1:87" x14ac:dyDescent="0.2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  <c r="AF507" s="100"/>
      <c r="AG507" s="100"/>
      <c r="AH507" s="100"/>
      <c r="AI507" s="100"/>
      <c r="AJ507" s="100"/>
      <c r="AK507" s="100"/>
      <c r="AL507" s="100"/>
      <c r="AM507" s="100"/>
      <c r="AN507" s="100"/>
      <c r="AO507" s="100"/>
      <c r="AP507" s="100"/>
      <c r="AQ507" s="100"/>
      <c r="AR507" s="100"/>
      <c r="AS507" s="100"/>
      <c r="AT507" s="100"/>
      <c r="AU507" s="100"/>
      <c r="AV507" s="100"/>
      <c r="AW507" s="100"/>
      <c r="AX507" s="100"/>
      <c r="AY507" s="100"/>
      <c r="AZ507" s="100"/>
      <c r="BA507" s="100"/>
      <c r="BB507" s="100"/>
      <c r="BC507" s="100"/>
      <c r="BD507" s="100"/>
      <c r="BE507" s="100"/>
      <c r="BF507" s="100"/>
      <c r="BG507" s="100"/>
      <c r="BH507" s="100"/>
      <c r="BI507" s="100"/>
      <c r="BJ507" s="100"/>
      <c r="BK507" s="100"/>
      <c r="BL507" s="100"/>
      <c r="BM507" s="100"/>
      <c r="BN507" s="100"/>
      <c r="BO507" s="100"/>
      <c r="BP507" s="100"/>
      <c r="BQ507" s="100"/>
      <c r="BR507" s="100"/>
      <c r="BS507" s="100"/>
      <c r="BT507" s="100"/>
      <c r="BU507" s="100"/>
      <c r="BV507" s="100"/>
      <c r="BW507" s="100"/>
      <c r="BX507" s="100"/>
      <c r="BY507" s="100"/>
      <c r="BZ507" s="100"/>
      <c r="CA507" s="100"/>
      <c r="CB507" s="100"/>
      <c r="CC507" s="100"/>
      <c r="CD507" s="100"/>
      <c r="CE507" s="100"/>
      <c r="CF507" s="100"/>
      <c r="CG507" s="100"/>
      <c r="CH507" s="100"/>
      <c r="CI507" s="100"/>
    </row>
    <row r="508" spans="1:87" x14ac:dyDescent="0.2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  <c r="AF508" s="100"/>
      <c r="AG508" s="100"/>
      <c r="AH508" s="100"/>
      <c r="AI508" s="100"/>
      <c r="AJ508" s="100"/>
      <c r="AK508" s="100"/>
      <c r="AL508" s="100"/>
      <c r="AM508" s="100"/>
      <c r="AN508" s="100"/>
      <c r="AO508" s="100"/>
      <c r="AP508" s="100"/>
      <c r="AQ508" s="100"/>
      <c r="AR508" s="100"/>
      <c r="AS508" s="100"/>
      <c r="AT508" s="100"/>
      <c r="AU508" s="100"/>
      <c r="AV508" s="100"/>
      <c r="AW508" s="100"/>
      <c r="AX508" s="100"/>
      <c r="AY508" s="100"/>
      <c r="AZ508" s="100"/>
      <c r="BA508" s="100"/>
      <c r="BB508" s="100"/>
      <c r="BC508" s="100"/>
      <c r="BD508" s="100"/>
      <c r="BE508" s="100"/>
      <c r="BF508" s="100"/>
      <c r="BG508" s="100"/>
      <c r="BH508" s="100"/>
      <c r="BI508" s="100"/>
      <c r="BJ508" s="100"/>
      <c r="BK508" s="100"/>
      <c r="BL508" s="100"/>
      <c r="BM508" s="100"/>
      <c r="BN508" s="100"/>
      <c r="BO508" s="100"/>
      <c r="BP508" s="100"/>
      <c r="BQ508" s="100"/>
      <c r="BR508" s="100"/>
      <c r="BS508" s="100"/>
      <c r="BT508" s="100"/>
      <c r="BU508" s="100"/>
      <c r="BV508" s="100"/>
      <c r="BW508" s="100"/>
      <c r="BX508" s="100"/>
      <c r="BY508" s="100"/>
      <c r="BZ508" s="100"/>
      <c r="CA508" s="100"/>
      <c r="CB508" s="100"/>
      <c r="CC508" s="100"/>
      <c r="CD508" s="100"/>
      <c r="CE508" s="100"/>
      <c r="CF508" s="100"/>
      <c r="CG508" s="100"/>
      <c r="CH508" s="100"/>
      <c r="CI508" s="100"/>
    </row>
    <row r="509" spans="1:87" x14ac:dyDescent="0.2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  <c r="AF509" s="100"/>
      <c r="AG509" s="100"/>
      <c r="AH509" s="100"/>
      <c r="AI509" s="100"/>
      <c r="AJ509" s="100"/>
      <c r="AK509" s="100"/>
      <c r="AL509" s="100"/>
      <c r="AM509" s="100"/>
      <c r="AN509" s="100"/>
      <c r="AO509" s="100"/>
      <c r="AP509" s="100"/>
      <c r="AQ509" s="100"/>
      <c r="AR509" s="100"/>
      <c r="AS509" s="100"/>
      <c r="AT509" s="100"/>
      <c r="AU509" s="100"/>
      <c r="AV509" s="100"/>
      <c r="AW509" s="100"/>
      <c r="AX509" s="100"/>
      <c r="AY509" s="100"/>
      <c r="AZ509" s="100"/>
      <c r="BA509" s="100"/>
      <c r="BB509" s="100"/>
      <c r="BC509" s="100"/>
      <c r="BD509" s="100"/>
      <c r="BE509" s="100"/>
      <c r="BF509" s="100"/>
      <c r="BG509" s="100"/>
      <c r="BH509" s="100"/>
      <c r="BI509" s="100"/>
      <c r="BJ509" s="100"/>
      <c r="BK509" s="100"/>
      <c r="BL509" s="100"/>
      <c r="BM509" s="100"/>
      <c r="BN509" s="100"/>
      <c r="BO509" s="100"/>
      <c r="BP509" s="100"/>
      <c r="BQ509" s="100"/>
      <c r="BR509" s="100"/>
      <c r="BS509" s="100"/>
      <c r="BT509" s="100"/>
      <c r="BU509" s="100"/>
      <c r="BV509" s="100"/>
      <c r="BW509" s="100"/>
      <c r="BX509" s="100"/>
      <c r="BY509" s="100"/>
      <c r="BZ509" s="100"/>
      <c r="CA509" s="100"/>
      <c r="CB509" s="100"/>
      <c r="CC509" s="100"/>
      <c r="CD509" s="100"/>
      <c r="CE509" s="100"/>
      <c r="CF509" s="100"/>
      <c r="CG509" s="100"/>
      <c r="CH509" s="100"/>
      <c r="CI509" s="100"/>
    </row>
    <row r="510" spans="1:87" x14ac:dyDescent="0.2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  <c r="AF510" s="100"/>
      <c r="AG510" s="100"/>
      <c r="AH510" s="100"/>
      <c r="AI510" s="100"/>
      <c r="AJ510" s="100"/>
      <c r="AK510" s="100"/>
      <c r="AL510" s="100"/>
      <c r="AM510" s="100"/>
      <c r="AN510" s="100"/>
      <c r="AO510" s="100"/>
      <c r="AP510" s="100"/>
      <c r="AQ510" s="100"/>
      <c r="AR510" s="100"/>
      <c r="AS510" s="100"/>
      <c r="AT510" s="100"/>
      <c r="AU510" s="100"/>
      <c r="AV510" s="100"/>
      <c r="AW510" s="100"/>
      <c r="AX510" s="100"/>
      <c r="AY510" s="100"/>
      <c r="AZ510" s="100"/>
      <c r="BA510" s="100"/>
      <c r="BB510" s="100"/>
      <c r="BC510" s="100"/>
      <c r="BD510" s="100"/>
      <c r="BE510" s="100"/>
      <c r="BF510" s="100"/>
      <c r="BG510" s="100"/>
      <c r="BH510" s="100"/>
      <c r="BI510" s="100"/>
      <c r="BJ510" s="100"/>
      <c r="BK510" s="100"/>
      <c r="BL510" s="100"/>
      <c r="BM510" s="100"/>
      <c r="BN510" s="100"/>
      <c r="BO510" s="100"/>
      <c r="BP510" s="100"/>
      <c r="BQ510" s="100"/>
      <c r="BR510" s="100"/>
      <c r="BS510" s="100"/>
      <c r="BT510" s="100"/>
      <c r="BU510" s="100"/>
      <c r="BV510" s="100"/>
      <c r="BW510" s="100"/>
      <c r="BX510" s="100"/>
      <c r="BY510" s="100"/>
      <c r="BZ510" s="100"/>
      <c r="CA510" s="100"/>
      <c r="CB510" s="100"/>
      <c r="CC510" s="100"/>
      <c r="CD510" s="100"/>
      <c r="CE510" s="100"/>
      <c r="CF510" s="100"/>
      <c r="CG510" s="100"/>
      <c r="CH510" s="100"/>
      <c r="CI510" s="100"/>
    </row>
    <row r="511" spans="1:87" x14ac:dyDescent="0.2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  <c r="AF511" s="100"/>
      <c r="AG511" s="100"/>
      <c r="AH511" s="100"/>
      <c r="AI511" s="100"/>
      <c r="AJ511" s="100"/>
      <c r="AK511" s="100"/>
      <c r="AL511" s="100"/>
      <c r="AM511" s="100"/>
      <c r="AN511" s="100"/>
      <c r="AO511" s="100"/>
      <c r="AP511" s="100"/>
      <c r="AQ511" s="100"/>
      <c r="AR511" s="100"/>
      <c r="AS511" s="100"/>
      <c r="AT511" s="100"/>
      <c r="AU511" s="100"/>
      <c r="AV511" s="100"/>
      <c r="AW511" s="100"/>
      <c r="AX511" s="100"/>
      <c r="AY511" s="100"/>
      <c r="AZ511" s="100"/>
      <c r="BA511" s="100"/>
      <c r="BB511" s="100"/>
      <c r="BC511" s="100"/>
      <c r="BD511" s="100"/>
      <c r="BE511" s="100"/>
      <c r="BF511" s="100"/>
      <c r="BG511" s="100"/>
      <c r="BH511" s="100"/>
      <c r="BI511" s="100"/>
      <c r="BJ511" s="100"/>
      <c r="BK511" s="100"/>
      <c r="BL511" s="100"/>
      <c r="BM511" s="100"/>
      <c r="BN511" s="100"/>
      <c r="BO511" s="100"/>
      <c r="BP511" s="100"/>
      <c r="BQ511" s="100"/>
      <c r="BR511" s="100"/>
      <c r="BS511" s="100"/>
      <c r="BT511" s="100"/>
      <c r="BU511" s="100"/>
      <c r="BV511" s="100"/>
      <c r="BW511" s="100"/>
      <c r="BX511" s="100"/>
      <c r="BY511" s="100"/>
      <c r="BZ511" s="100"/>
      <c r="CA511" s="100"/>
      <c r="CB511" s="100"/>
      <c r="CC511" s="100"/>
      <c r="CD511" s="100"/>
      <c r="CE511" s="100"/>
      <c r="CF511" s="100"/>
      <c r="CG511" s="100"/>
      <c r="CH511" s="100"/>
      <c r="CI511" s="100"/>
    </row>
    <row r="512" spans="1:87" x14ac:dyDescent="0.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  <c r="AF512" s="100"/>
      <c r="AG512" s="100"/>
      <c r="AH512" s="100"/>
      <c r="AI512" s="100"/>
      <c r="AJ512" s="100"/>
      <c r="AK512" s="100"/>
      <c r="AL512" s="100"/>
      <c r="AM512" s="100"/>
      <c r="AN512" s="100"/>
      <c r="AO512" s="100"/>
      <c r="AP512" s="100"/>
      <c r="AQ512" s="100"/>
      <c r="AR512" s="100"/>
      <c r="AS512" s="100"/>
      <c r="AT512" s="100"/>
      <c r="AU512" s="100"/>
      <c r="AV512" s="100"/>
      <c r="AW512" s="100"/>
      <c r="AX512" s="100"/>
      <c r="AY512" s="100"/>
      <c r="AZ512" s="100"/>
      <c r="BA512" s="100"/>
      <c r="BB512" s="100"/>
      <c r="BC512" s="100"/>
      <c r="BD512" s="100"/>
      <c r="BE512" s="100"/>
      <c r="BF512" s="100"/>
      <c r="BG512" s="100"/>
      <c r="BH512" s="100"/>
      <c r="BI512" s="100"/>
      <c r="BJ512" s="100"/>
      <c r="BK512" s="100"/>
      <c r="BL512" s="100"/>
      <c r="BM512" s="100"/>
      <c r="BN512" s="100"/>
      <c r="BO512" s="100"/>
      <c r="BP512" s="100"/>
      <c r="BQ512" s="100"/>
      <c r="BR512" s="100"/>
      <c r="BS512" s="100"/>
      <c r="BT512" s="100"/>
      <c r="BU512" s="100"/>
      <c r="BV512" s="100"/>
      <c r="BW512" s="100"/>
      <c r="BX512" s="100"/>
      <c r="BY512" s="100"/>
      <c r="BZ512" s="100"/>
      <c r="CA512" s="100"/>
      <c r="CB512" s="100"/>
      <c r="CC512" s="100"/>
      <c r="CD512" s="100"/>
      <c r="CE512" s="100"/>
      <c r="CF512" s="100"/>
      <c r="CG512" s="100"/>
      <c r="CH512" s="100"/>
      <c r="CI512" s="100"/>
    </row>
    <row r="513" spans="1:87" x14ac:dyDescent="0.2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  <c r="AF513" s="100"/>
      <c r="AG513" s="100"/>
      <c r="AH513" s="100"/>
      <c r="AI513" s="100"/>
      <c r="AJ513" s="100"/>
      <c r="AK513" s="100"/>
      <c r="AL513" s="100"/>
      <c r="AM513" s="100"/>
      <c r="AN513" s="100"/>
      <c r="AO513" s="100"/>
      <c r="AP513" s="100"/>
      <c r="AQ513" s="100"/>
      <c r="AR513" s="100"/>
      <c r="AS513" s="100"/>
      <c r="AT513" s="100"/>
      <c r="AU513" s="100"/>
      <c r="AV513" s="100"/>
      <c r="AW513" s="100"/>
      <c r="AX513" s="100"/>
      <c r="AY513" s="100"/>
      <c r="AZ513" s="100"/>
      <c r="BA513" s="100"/>
      <c r="BB513" s="100"/>
      <c r="BC513" s="100"/>
      <c r="BD513" s="100"/>
      <c r="BE513" s="100"/>
      <c r="BF513" s="100"/>
      <c r="BG513" s="100"/>
      <c r="BH513" s="100"/>
      <c r="BI513" s="100"/>
      <c r="BJ513" s="100"/>
      <c r="BK513" s="100"/>
      <c r="BL513" s="100"/>
      <c r="BM513" s="100"/>
      <c r="BN513" s="100"/>
      <c r="BO513" s="100"/>
      <c r="BP513" s="100"/>
      <c r="BQ513" s="100"/>
      <c r="BR513" s="100"/>
      <c r="BS513" s="100"/>
      <c r="BT513" s="100"/>
      <c r="BU513" s="100"/>
      <c r="BV513" s="100"/>
      <c r="BW513" s="100"/>
      <c r="BX513" s="100"/>
      <c r="BY513" s="100"/>
      <c r="BZ513" s="100"/>
      <c r="CA513" s="100"/>
      <c r="CB513" s="100"/>
      <c r="CC513" s="100"/>
      <c r="CD513" s="100"/>
      <c r="CE513" s="100"/>
      <c r="CF513" s="100"/>
      <c r="CG513" s="100"/>
      <c r="CH513" s="100"/>
      <c r="CI513" s="100"/>
    </row>
    <row r="514" spans="1:87" x14ac:dyDescent="0.2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  <c r="AF514" s="100"/>
      <c r="AG514" s="100"/>
      <c r="AH514" s="100"/>
      <c r="AI514" s="100"/>
      <c r="AJ514" s="100"/>
      <c r="AK514" s="100"/>
      <c r="AL514" s="100"/>
      <c r="AM514" s="100"/>
      <c r="AN514" s="100"/>
      <c r="AO514" s="100"/>
      <c r="AP514" s="100"/>
      <c r="AQ514" s="100"/>
      <c r="AR514" s="100"/>
      <c r="AS514" s="100"/>
      <c r="AT514" s="100"/>
      <c r="AU514" s="100"/>
      <c r="AV514" s="100"/>
      <c r="AW514" s="100"/>
      <c r="AX514" s="100"/>
      <c r="AY514" s="100"/>
      <c r="AZ514" s="100"/>
      <c r="BA514" s="100"/>
      <c r="BB514" s="100"/>
      <c r="BC514" s="100"/>
      <c r="BD514" s="100"/>
      <c r="BE514" s="100"/>
      <c r="BF514" s="100"/>
      <c r="BG514" s="100"/>
      <c r="BH514" s="100"/>
      <c r="BI514" s="100"/>
      <c r="BJ514" s="100"/>
      <c r="BK514" s="100"/>
      <c r="BL514" s="100"/>
      <c r="BM514" s="100"/>
      <c r="BN514" s="100"/>
      <c r="BO514" s="100"/>
      <c r="BP514" s="100"/>
      <c r="BQ514" s="100"/>
      <c r="BR514" s="100"/>
      <c r="BS514" s="100"/>
      <c r="BT514" s="100"/>
      <c r="BU514" s="100"/>
      <c r="BV514" s="100"/>
      <c r="BW514" s="100"/>
      <c r="BX514" s="100"/>
      <c r="BY514" s="100"/>
      <c r="BZ514" s="100"/>
      <c r="CA514" s="100"/>
      <c r="CB514" s="100"/>
      <c r="CC514" s="100"/>
      <c r="CD514" s="100"/>
      <c r="CE514" s="100"/>
      <c r="CF514" s="100"/>
      <c r="CG514" s="100"/>
      <c r="CH514" s="100"/>
      <c r="CI514" s="100"/>
    </row>
    <row r="515" spans="1:87" x14ac:dyDescent="0.2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  <c r="AF515" s="100"/>
      <c r="AG515" s="100"/>
      <c r="AH515" s="100"/>
      <c r="AI515" s="100"/>
      <c r="AJ515" s="100"/>
      <c r="AK515" s="100"/>
      <c r="AL515" s="100"/>
      <c r="AM515" s="100"/>
      <c r="AN515" s="100"/>
      <c r="AO515" s="100"/>
      <c r="AP515" s="100"/>
      <c r="AQ515" s="100"/>
      <c r="AR515" s="100"/>
      <c r="AS515" s="100"/>
      <c r="AT515" s="100"/>
      <c r="AU515" s="100"/>
      <c r="AV515" s="100"/>
      <c r="AW515" s="100"/>
      <c r="AX515" s="100"/>
      <c r="AY515" s="100"/>
      <c r="AZ515" s="100"/>
      <c r="BA515" s="100"/>
      <c r="BB515" s="100"/>
      <c r="BC515" s="100"/>
      <c r="BD515" s="100"/>
      <c r="BE515" s="100"/>
      <c r="BF515" s="100"/>
      <c r="BG515" s="100"/>
      <c r="BH515" s="100"/>
      <c r="BI515" s="100"/>
      <c r="BJ515" s="100"/>
      <c r="BK515" s="100"/>
      <c r="BL515" s="100"/>
      <c r="BM515" s="100"/>
      <c r="BN515" s="100"/>
      <c r="BO515" s="100"/>
      <c r="BP515" s="100"/>
      <c r="BQ515" s="100"/>
      <c r="BR515" s="100"/>
      <c r="BS515" s="100"/>
      <c r="BT515" s="100"/>
      <c r="BU515" s="100"/>
      <c r="BV515" s="100"/>
      <c r="BW515" s="100"/>
      <c r="BX515" s="100"/>
      <c r="BY515" s="100"/>
      <c r="BZ515" s="100"/>
      <c r="CA515" s="100"/>
      <c r="CB515" s="100"/>
      <c r="CC515" s="100"/>
      <c r="CD515" s="100"/>
      <c r="CE515" s="100"/>
      <c r="CF515" s="100"/>
      <c r="CG515" s="100"/>
      <c r="CH515" s="100"/>
      <c r="CI515" s="100"/>
    </row>
    <row r="516" spans="1:87" x14ac:dyDescent="0.2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  <c r="AF516" s="100"/>
      <c r="AG516" s="100"/>
      <c r="AH516" s="100"/>
      <c r="AI516" s="100"/>
      <c r="AJ516" s="100"/>
      <c r="AK516" s="100"/>
      <c r="AL516" s="100"/>
      <c r="AM516" s="100"/>
      <c r="AN516" s="100"/>
      <c r="AO516" s="100"/>
      <c r="AP516" s="100"/>
      <c r="AQ516" s="100"/>
      <c r="AR516" s="100"/>
      <c r="AS516" s="100"/>
      <c r="AT516" s="100"/>
      <c r="AU516" s="100"/>
      <c r="AV516" s="100"/>
      <c r="AW516" s="100"/>
      <c r="AX516" s="100"/>
      <c r="AY516" s="100"/>
      <c r="AZ516" s="100"/>
      <c r="BA516" s="100"/>
      <c r="BB516" s="100"/>
      <c r="BC516" s="100"/>
      <c r="BD516" s="100"/>
      <c r="BE516" s="100"/>
      <c r="BF516" s="100"/>
      <c r="BG516" s="100"/>
      <c r="BH516" s="100"/>
      <c r="BI516" s="100"/>
      <c r="BJ516" s="100"/>
      <c r="BK516" s="100"/>
      <c r="BL516" s="100"/>
      <c r="BM516" s="100"/>
      <c r="BN516" s="100"/>
      <c r="BO516" s="100"/>
      <c r="BP516" s="100"/>
      <c r="BQ516" s="100"/>
      <c r="BR516" s="100"/>
      <c r="BS516" s="100"/>
      <c r="BT516" s="100"/>
      <c r="BU516" s="100"/>
      <c r="BV516" s="100"/>
      <c r="BW516" s="100"/>
      <c r="BX516" s="100"/>
      <c r="BY516" s="100"/>
      <c r="BZ516" s="100"/>
      <c r="CA516" s="100"/>
      <c r="CB516" s="100"/>
      <c r="CC516" s="100"/>
      <c r="CD516" s="100"/>
      <c r="CE516" s="100"/>
      <c r="CF516" s="100"/>
      <c r="CG516" s="100"/>
      <c r="CH516" s="100"/>
      <c r="CI516" s="100"/>
    </row>
    <row r="517" spans="1:87" x14ac:dyDescent="0.2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  <c r="AF517" s="100"/>
      <c r="AG517" s="100"/>
      <c r="AH517" s="100"/>
      <c r="AI517" s="100"/>
      <c r="AJ517" s="100"/>
      <c r="AK517" s="100"/>
      <c r="AL517" s="100"/>
      <c r="AM517" s="100"/>
      <c r="AN517" s="100"/>
      <c r="AO517" s="100"/>
      <c r="AP517" s="100"/>
      <c r="AQ517" s="100"/>
      <c r="AR517" s="100"/>
      <c r="AS517" s="100"/>
      <c r="AT517" s="100"/>
      <c r="AU517" s="100"/>
      <c r="AV517" s="100"/>
      <c r="AW517" s="100"/>
      <c r="AX517" s="100"/>
      <c r="AY517" s="100"/>
      <c r="AZ517" s="100"/>
      <c r="BA517" s="100"/>
      <c r="BB517" s="100"/>
      <c r="BC517" s="100"/>
      <c r="BD517" s="100"/>
      <c r="BE517" s="100"/>
      <c r="BF517" s="100"/>
      <c r="BG517" s="100"/>
      <c r="BH517" s="100"/>
      <c r="BI517" s="100"/>
      <c r="BJ517" s="100"/>
      <c r="BK517" s="100"/>
      <c r="BL517" s="100"/>
      <c r="BM517" s="100"/>
      <c r="BN517" s="100"/>
      <c r="BO517" s="100"/>
      <c r="BP517" s="100"/>
      <c r="BQ517" s="100"/>
      <c r="BR517" s="100"/>
      <c r="BS517" s="100"/>
      <c r="BT517" s="100"/>
      <c r="BU517" s="100"/>
      <c r="BV517" s="100"/>
      <c r="BW517" s="100"/>
      <c r="BX517" s="100"/>
      <c r="BY517" s="100"/>
      <c r="BZ517" s="100"/>
      <c r="CA517" s="100"/>
      <c r="CB517" s="100"/>
      <c r="CC517" s="100"/>
      <c r="CD517" s="100"/>
      <c r="CE517" s="100"/>
      <c r="CF517" s="100"/>
      <c r="CG517" s="100"/>
      <c r="CH517" s="100"/>
      <c r="CI517" s="100"/>
    </row>
    <row r="518" spans="1:87" x14ac:dyDescent="0.2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  <c r="AF518" s="100"/>
      <c r="AG518" s="100"/>
      <c r="AH518" s="100"/>
      <c r="AI518" s="100"/>
      <c r="AJ518" s="100"/>
      <c r="AK518" s="100"/>
      <c r="AL518" s="100"/>
      <c r="AM518" s="100"/>
      <c r="AN518" s="100"/>
      <c r="AO518" s="100"/>
      <c r="AP518" s="100"/>
      <c r="AQ518" s="100"/>
      <c r="AR518" s="100"/>
      <c r="AS518" s="100"/>
      <c r="AT518" s="100"/>
      <c r="AU518" s="100"/>
      <c r="AV518" s="100"/>
      <c r="AW518" s="100"/>
      <c r="AX518" s="100"/>
      <c r="AY518" s="100"/>
      <c r="AZ518" s="100"/>
      <c r="BA518" s="100"/>
      <c r="BB518" s="100"/>
      <c r="BC518" s="100"/>
      <c r="BD518" s="100"/>
      <c r="BE518" s="100"/>
      <c r="BF518" s="100"/>
      <c r="BG518" s="100"/>
      <c r="BH518" s="100"/>
      <c r="BI518" s="100"/>
      <c r="BJ518" s="100"/>
      <c r="BK518" s="100"/>
      <c r="BL518" s="100"/>
      <c r="BM518" s="100"/>
      <c r="BN518" s="100"/>
      <c r="BO518" s="100"/>
      <c r="BP518" s="100"/>
      <c r="BQ518" s="100"/>
      <c r="BR518" s="100"/>
      <c r="BS518" s="100"/>
      <c r="BT518" s="100"/>
      <c r="BU518" s="100"/>
      <c r="BV518" s="100"/>
      <c r="BW518" s="100"/>
      <c r="BX518" s="100"/>
      <c r="BY518" s="100"/>
      <c r="BZ518" s="100"/>
      <c r="CA518" s="100"/>
      <c r="CB518" s="100"/>
      <c r="CC518" s="100"/>
      <c r="CD518" s="100"/>
      <c r="CE518" s="100"/>
      <c r="CF518" s="100"/>
      <c r="CG518" s="100"/>
      <c r="CH518" s="100"/>
      <c r="CI518" s="100"/>
    </row>
    <row r="519" spans="1:87" x14ac:dyDescent="0.2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  <c r="AF519" s="100"/>
      <c r="AG519" s="100"/>
      <c r="AH519" s="100"/>
      <c r="AI519" s="100"/>
      <c r="AJ519" s="100"/>
      <c r="AK519" s="100"/>
      <c r="AL519" s="100"/>
      <c r="AM519" s="100"/>
      <c r="AN519" s="100"/>
      <c r="AO519" s="100"/>
      <c r="AP519" s="100"/>
      <c r="AQ519" s="100"/>
      <c r="AR519" s="100"/>
      <c r="AS519" s="100"/>
      <c r="AT519" s="100"/>
      <c r="AU519" s="100"/>
      <c r="AV519" s="100"/>
      <c r="AW519" s="100"/>
      <c r="AX519" s="100"/>
      <c r="AY519" s="100"/>
      <c r="AZ519" s="100"/>
      <c r="BA519" s="100"/>
      <c r="BB519" s="100"/>
      <c r="BC519" s="100"/>
      <c r="BD519" s="100"/>
      <c r="BE519" s="100"/>
      <c r="BF519" s="100"/>
      <c r="BG519" s="100"/>
      <c r="BH519" s="100"/>
      <c r="BI519" s="100"/>
      <c r="BJ519" s="100"/>
      <c r="BK519" s="100"/>
      <c r="BL519" s="100"/>
      <c r="BM519" s="100"/>
      <c r="BN519" s="100"/>
      <c r="BO519" s="100"/>
      <c r="BP519" s="100"/>
      <c r="BQ519" s="100"/>
      <c r="BR519" s="100"/>
      <c r="BS519" s="100"/>
      <c r="BT519" s="100"/>
      <c r="BU519" s="100"/>
      <c r="BV519" s="100"/>
      <c r="BW519" s="100"/>
      <c r="BX519" s="100"/>
      <c r="BY519" s="100"/>
      <c r="BZ519" s="100"/>
      <c r="CA519" s="100"/>
      <c r="CB519" s="100"/>
      <c r="CC519" s="100"/>
      <c r="CD519" s="100"/>
      <c r="CE519" s="100"/>
      <c r="CF519" s="100"/>
      <c r="CG519" s="100"/>
      <c r="CH519" s="100"/>
      <c r="CI519" s="100"/>
    </row>
    <row r="520" spans="1:87" x14ac:dyDescent="0.2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  <c r="AF520" s="100"/>
      <c r="AG520" s="100"/>
      <c r="AH520" s="100"/>
      <c r="AI520" s="100"/>
      <c r="AJ520" s="100"/>
      <c r="AK520" s="100"/>
      <c r="AL520" s="100"/>
      <c r="AM520" s="100"/>
      <c r="AN520" s="100"/>
      <c r="AO520" s="100"/>
      <c r="AP520" s="100"/>
      <c r="AQ520" s="100"/>
      <c r="AR520" s="100"/>
      <c r="AS520" s="100"/>
      <c r="AT520" s="100"/>
      <c r="AU520" s="100"/>
      <c r="AV520" s="100"/>
      <c r="AW520" s="100"/>
      <c r="AX520" s="100"/>
      <c r="AY520" s="100"/>
      <c r="AZ520" s="100"/>
      <c r="BA520" s="100"/>
      <c r="BB520" s="100"/>
      <c r="BC520" s="100"/>
      <c r="BD520" s="100"/>
      <c r="BE520" s="100"/>
      <c r="BF520" s="100"/>
      <c r="BG520" s="100"/>
      <c r="BH520" s="100"/>
      <c r="BI520" s="100"/>
      <c r="BJ520" s="100"/>
      <c r="BK520" s="100"/>
      <c r="BL520" s="100"/>
      <c r="BM520" s="100"/>
      <c r="BN520" s="100"/>
      <c r="BO520" s="100"/>
      <c r="BP520" s="100"/>
      <c r="BQ520" s="100"/>
      <c r="BR520" s="100"/>
      <c r="BS520" s="100"/>
      <c r="BT520" s="100"/>
      <c r="BU520" s="100"/>
      <c r="BV520" s="100"/>
      <c r="BW520" s="100"/>
      <c r="BX520" s="100"/>
      <c r="BY520" s="100"/>
      <c r="BZ520" s="100"/>
      <c r="CA520" s="100"/>
      <c r="CB520" s="100"/>
      <c r="CC520" s="100"/>
      <c r="CD520" s="100"/>
      <c r="CE520" s="100"/>
      <c r="CF520" s="100"/>
      <c r="CG520" s="100"/>
      <c r="CH520" s="100"/>
      <c r="CI520" s="100"/>
    </row>
    <row r="521" spans="1:87" x14ac:dyDescent="0.2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  <c r="AF521" s="100"/>
      <c r="AG521" s="100"/>
      <c r="AH521" s="100"/>
      <c r="AI521" s="100"/>
      <c r="AJ521" s="100"/>
      <c r="AK521" s="100"/>
      <c r="AL521" s="100"/>
      <c r="AM521" s="100"/>
      <c r="AN521" s="100"/>
      <c r="AO521" s="100"/>
      <c r="AP521" s="100"/>
      <c r="AQ521" s="100"/>
      <c r="AR521" s="100"/>
      <c r="AS521" s="100"/>
      <c r="AT521" s="100"/>
      <c r="AU521" s="100"/>
      <c r="AV521" s="100"/>
      <c r="AW521" s="100"/>
      <c r="AX521" s="100"/>
      <c r="AY521" s="100"/>
      <c r="AZ521" s="100"/>
      <c r="BA521" s="100"/>
      <c r="BB521" s="100"/>
      <c r="BC521" s="100"/>
      <c r="BD521" s="100"/>
      <c r="BE521" s="100"/>
      <c r="BF521" s="100"/>
      <c r="BG521" s="100"/>
      <c r="BH521" s="100"/>
      <c r="BI521" s="100"/>
      <c r="BJ521" s="100"/>
      <c r="BK521" s="100"/>
      <c r="BL521" s="100"/>
      <c r="BM521" s="100"/>
      <c r="BN521" s="100"/>
      <c r="BO521" s="100"/>
      <c r="BP521" s="100"/>
      <c r="BQ521" s="100"/>
      <c r="BR521" s="100"/>
      <c r="BS521" s="100"/>
      <c r="BT521" s="100"/>
      <c r="BU521" s="100"/>
      <c r="BV521" s="100"/>
      <c r="BW521" s="100"/>
      <c r="BX521" s="100"/>
      <c r="BY521" s="100"/>
      <c r="BZ521" s="100"/>
      <c r="CA521" s="100"/>
      <c r="CB521" s="100"/>
      <c r="CC521" s="100"/>
      <c r="CD521" s="100"/>
      <c r="CE521" s="100"/>
      <c r="CF521" s="100"/>
      <c r="CG521" s="100"/>
      <c r="CH521" s="100"/>
      <c r="CI521" s="100"/>
    </row>
    <row r="522" spans="1:87" x14ac:dyDescent="0.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  <c r="AF522" s="100"/>
      <c r="AG522" s="100"/>
      <c r="AH522" s="100"/>
      <c r="AI522" s="100"/>
      <c r="AJ522" s="100"/>
      <c r="AK522" s="100"/>
      <c r="AL522" s="100"/>
      <c r="AM522" s="100"/>
      <c r="AN522" s="100"/>
      <c r="AO522" s="100"/>
      <c r="AP522" s="100"/>
      <c r="AQ522" s="100"/>
      <c r="AR522" s="100"/>
      <c r="AS522" s="100"/>
      <c r="AT522" s="100"/>
      <c r="AU522" s="100"/>
      <c r="AV522" s="100"/>
      <c r="AW522" s="100"/>
      <c r="AX522" s="100"/>
      <c r="AY522" s="100"/>
      <c r="AZ522" s="100"/>
      <c r="BA522" s="100"/>
      <c r="BB522" s="100"/>
      <c r="BC522" s="100"/>
      <c r="BD522" s="100"/>
      <c r="BE522" s="100"/>
      <c r="BF522" s="100"/>
      <c r="BG522" s="100"/>
      <c r="BH522" s="100"/>
      <c r="BI522" s="100"/>
      <c r="BJ522" s="100"/>
      <c r="BK522" s="100"/>
      <c r="BL522" s="100"/>
      <c r="BM522" s="100"/>
      <c r="BN522" s="100"/>
      <c r="BO522" s="100"/>
      <c r="BP522" s="100"/>
      <c r="BQ522" s="100"/>
      <c r="BR522" s="100"/>
      <c r="BS522" s="100"/>
      <c r="BT522" s="100"/>
      <c r="BU522" s="100"/>
      <c r="BV522" s="100"/>
      <c r="BW522" s="100"/>
      <c r="BX522" s="100"/>
      <c r="BY522" s="100"/>
      <c r="BZ522" s="100"/>
      <c r="CA522" s="100"/>
      <c r="CB522" s="100"/>
      <c r="CC522" s="100"/>
      <c r="CD522" s="100"/>
      <c r="CE522" s="100"/>
      <c r="CF522" s="100"/>
      <c r="CG522" s="100"/>
      <c r="CH522" s="100"/>
      <c r="CI522" s="100"/>
    </row>
    <row r="523" spans="1:87" x14ac:dyDescent="0.2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  <c r="AF523" s="100"/>
      <c r="AG523" s="100"/>
      <c r="AH523" s="100"/>
      <c r="AI523" s="100"/>
      <c r="AJ523" s="100"/>
      <c r="AK523" s="100"/>
      <c r="AL523" s="100"/>
      <c r="AM523" s="100"/>
      <c r="AN523" s="100"/>
      <c r="AO523" s="100"/>
      <c r="AP523" s="100"/>
      <c r="AQ523" s="100"/>
      <c r="AR523" s="100"/>
      <c r="AS523" s="100"/>
      <c r="AT523" s="100"/>
      <c r="AU523" s="100"/>
      <c r="AV523" s="100"/>
      <c r="AW523" s="100"/>
      <c r="AX523" s="100"/>
      <c r="AY523" s="100"/>
      <c r="AZ523" s="100"/>
      <c r="BA523" s="100"/>
      <c r="BB523" s="100"/>
      <c r="BC523" s="100"/>
      <c r="BD523" s="100"/>
      <c r="BE523" s="100"/>
      <c r="BF523" s="100"/>
      <c r="BG523" s="100"/>
      <c r="BH523" s="100"/>
      <c r="BI523" s="100"/>
      <c r="BJ523" s="100"/>
      <c r="BK523" s="100"/>
      <c r="BL523" s="100"/>
      <c r="BM523" s="100"/>
      <c r="BN523" s="100"/>
      <c r="BO523" s="100"/>
      <c r="BP523" s="100"/>
      <c r="BQ523" s="100"/>
      <c r="BR523" s="100"/>
      <c r="BS523" s="100"/>
      <c r="BT523" s="100"/>
      <c r="BU523" s="100"/>
      <c r="BV523" s="100"/>
      <c r="BW523" s="100"/>
      <c r="BX523" s="100"/>
      <c r="BY523" s="100"/>
      <c r="BZ523" s="100"/>
      <c r="CA523" s="100"/>
      <c r="CB523" s="100"/>
      <c r="CC523" s="100"/>
      <c r="CD523" s="100"/>
      <c r="CE523" s="100"/>
      <c r="CF523" s="100"/>
      <c r="CG523" s="100"/>
      <c r="CH523" s="100"/>
      <c r="CI523" s="100"/>
    </row>
    <row r="524" spans="1:87" x14ac:dyDescent="0.2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  <c r="AF524" s="100"/>
      <c r="AG524" s="100"/>
      <c r="AH524" s="100"/>
      <c r="AI524" s="100"/>
      <c r="AJ524" s="100"/>
      <c r="AK524" s="100"/>
      <c r="AL524" s="100"/>
      <c r="AM524" s="100"/>
      <c r="AN524" s="100"/>
      <c r="AO524" s="100"/>
      <c r="AP524" s="100"/>
      <c r="AQ524" s="100"/>
      <c r="AR524" s="100"/>
      <c r="AS524" s="100"/>
      <c r="AT524" s="100"/>
      <c r="AU524" s="100"/>
      <c r="AV524" s="100"/>
      <c r="AW524" s="100"/>
      <c r="AX524" s="100"/>
      <c r="AY524" s="100"/>
      <c r="AZ524" s="100"/>
      <c r="BA524" s="100"/>
      <c r="BB524" s="100"/>
      <c r="BC524" s="100"/>
      <c r="BD524" s="100"/>
      <c r="BE524" s="100"/>
      <c r="BF524" s="100"/>
      <c r="BG524" s="100"/>
      <c r="BH524" s="100"/>
      <c r="BI524" s="100"/>
      <c r="BJ524" s="100"/>
      <c r="BK524" s="100"/>
      <c r="BL524" s="100"/>
      <c r="BM524" s="100"/>
      <c r="BN524" s="100"/>
      <c r="BO524" s="100"/>
      <c r="BP524" s="100"/>
      <c r="BQ524" s="100"/>
      <c r="BR524" s="100"/>
      <c r="BS524" s="100"/>
      <c r="BT524" s="100"/>
      <c r="BU524" s="100"/>
      <c r="BV524" s="100"/>
      <c r="BW524" s="100"/>
      <c r="BX524" s="100"/>
      <c r="BY524" s="100"/>
      <c r="BZ524" s="100"/>
      <c r="CA524" s="100"/>
      <c r="CB524" s="100"/>
      <c r="CC524" s="100"/>
      <c r="CD524" s="100"/>
      <c r="CE524" s="100"/>
      <c r="CF524" s="100"/>
      <c r="CG524" s="100"/>
      <c r="CH524" s="100"/>
      <c r="CI524" s="100"/>
    </row>
    <row r="525" spans="1:87" x14ac:dyDescent="0.2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  <c r="AF525" s="100"/>
      <c r="AG525" s="100"/>
      <c r="AH525" s="100"/>
      <c r="AI525" s="100"/>
      <c r="AJ525" s="100"/>
      <c r="AK525" s="100"/>
      <c r="AL525" s="100"/>
      <c r="AM525" s="100"/>
      <c r="AN525" s="100"/>
      <c r="AO525" s="100"/>
      <c r="AP525" s="100"/>
      <c r="AQ525" s="100"/>
      <c r="AR525" s="100"/>
      <c r="AS525" s="100"/>
      <c r="AT525" s="100"/>
      <c r="AU525" s="100"/>
      <c r="AV525" s="100"/>
      <c r="AW525" s="100"/>
      <c r="AX525" s="100"/>
      <c r="AY525" s="100"/>
      <c r="AZ525" s="100"/>
      <c r="BA525" s="100"/>
      <c r="BB525" s="100"/>
      <c r="BC525" s="100"/>
      <c r="BD525" s="100"/>
      <c r="BE525" s="100"/>
      <c r="BF525" s="100"/>
      <c r="BG525" s="100"/>
      <c r="BH525" s="100"/>
      <c r="BI525" s="100"/>
      <c r="BJ525" s="100"/>
      <c r="BK525" s="100"/>
      <c r="BL525" s="100"/>
      <c r="BM525" s="100"/>
      <c r="BN525" s="100"/>
      <c r="BO525" s="100"/>
      <c r="BP525" s="100"/>
      <c r="BQ525" s="100"/>
      <c r="BR525" s="100"/>
      <c r="BS525" s="100"/>
      <c r="BT525" s="100"/>
      <c r="BU525" s="100"/>
      <c r="BV525" s="100"/>
      <c r="BW525" s="100"/>
      <c r="BX525" s="100"/>
      <c r="BY525" s="100"/>
      <c r="BZ525" s="100"/>
      <c r="CA525" s="100"/>
      <c r="CB525" s="100"/>
      <c r="CC525" s="100"/>
      <c r="CD525" s="100"/>
      <c r="CE525" s="100"/>
      <c r="CF525" s="100"/>
      <c r="CG525" s="100"/>
      <c r="CH525" s="100"/>
      <c r="CI525" s="100"/>
    </row>
    <row r="526" spans="1:87" x14ac:dyDescent="0.2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  <c r="AF526" s="100"/>
      <c r="AG526" s="100"/>
      <c r="AH526" s="100"/>
      <c r="AI526" s="100"/>
      <c r="AJ526" s="100"/>
      <c r="AK526" s="100"/>
      <c r="AL526" s="100"/>
      <c r="AM526" s="100"/>
      <c r="AN526" s="100"/>
      <c r="AO526" s="100"/>
      <c r="AP526" s="100"/>
      <c r="AQ526" s="100"/>
      <c r="AR526" s="100"/>
      <c r="AS526" s="100"/>
      <c r="AT526" s="100"/>
      <c r="AU526" s="100"/>
      <c r="AV526" s="100"/>
      <c r="AW526" s="100"/>
      <c r="AX526" s="100"/>
      <c r="AY526" s="100"/>
      <c r="AZ526" s="100"/>
      <c r="BA526" s="100"/>
      <c r="BB526" s="100"/>
      <c r="BC526" s="100"/>
      <c r="BD526" s="100"/>
      <c r="BE526" s="100"/>
      <c r="BF526" s="100"/>
      <c r="BG526" s="100"/>
      <c r="BH526" s="100"/>
      <c r="BI526" s="100"/>
      <c r="BJ526" s="100"/>
      <c r="BK526" s="100"/>
      <c r="BL526" s="100"/>
      <c r="BM526" s="100"/>
      <c r="BN526" s="100"/>
      <c r="BO526" s="100"/>
      <c r="BP526" s="100"/>
      <c r="BQ526" s="100"/>
      <c r="BR526" s="100"/>
      <c r="BS526" s="100"/>
      <c r="BT526" s="100"/>
      <c r="BU526" s="100"/>
      <c r="BV526" s="100"/>
      <c r="BW526" s="100"/>
      <c r="BX526" s="100"/>
      <c r="BY526" s="100"/>
      <c r="BZ526" s="100"/>
      <c r="CA526" s="100"/>
      <c r="CB526" s="100"/>
      <c r="CC526" s="100"/>
      <c r="CD526" s="100"/>
      <c r="CE526" s="100"/>
      <c r="CF526" s="100"/>
      <c r="CG526" s="100"/>
      <c r="CH526" s="100"/>
      <c r="CI526" s="100"/>
    </row>
    <row r="527" spans="1:87" x14ac:dyDescent="0.2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  <c r="AF527" s="100"/>
      <c r="AG527" s="100"/>
      <c r="AH527" s="100"/>
      <c r="AI527" s="100"/>
      <c r="AJ527" s="100"/>
      <c r="AK527" s="100"/>
      <c r="AL527" s="100"/>
      <c r="AM527" s="100"/>
      <c r="AN527" s="100"/>
      <c r="AO527" s="100"/>
      <c r="AP527" s="100"/>
      <c r="AQ527" s="100"/>
      <c r="AR527" s="100"/>
      <c r="AS527" s="100"/>
      <c r="AT527" s="100"/>
      <c r="AU527" s="100"/>
      <c r="AV527" s="100"/>
      <c r="AW527" s="100"/>
      <c r="AX527" s="100"/>
      <c r="AY527" s="100"/>
      <c r="AZ527" s="100"/>
      <c r="BA527" s="100"/>
      <c r="BB527" s="100"/>
      <c r="BC527" s="100"/>
      <c r="BD527" s="100"/>
      <c r="BE527" s="100"/>
      <c r="BF527" s="100"/>
      <c r="BG527" s="100"/>
      <c r="BH527" s="100"/>
      <c r="BI527" s="100"/>
      <c r="BJ527" s="100"/>
      <c r="BK527" s="100"/>
      <c r="BL527" s="100"/>
      <c r="BM527" s="100"/>
      <c r="BN527" s="100"/>
      <c r="BO527" s="100"/>
      <c r="BP527" s="100"/>
      <c r="BQ527" s="100"/>
      <c r="BR527" s="100"/>
      <c r="BS527" s="100"/>
      <c r="BT527" s="100"/>
      <c r="BU527" s="100"/>
      <c r="BV527" s="100"/>
      <c r="BW527" s="100"/>
      <c r="BX527" s="100"/>
      <c r="BY527" s="100"/>
      <c r="BZ527" s="100"/>
      <c r="CA527" s="100"/>
      <c r="CB527" s="100"/>
      <c r="CC527" s="100"/>
      <c r="CD527" s="100"/>
      <c r="CE527" s="100"/>
      <c r="CF527" s="100"/>
      <c r="CG527" s="100"/>
      <c r="CH527" s="100"/>
      <c r="CI527" s="100"/>
    </row>
    <row r="528" spans="1:87" x14ac:dyDescent="0.2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  <c r="AF528" s="100"/>
      <c r="AG528" s="100"/>
      <c r="AH528" s="100"/>
      <c r="AI528" s="100"/>
      <c r="AJ528" s="100"/>
      <c r="AK528" s="100"/>
      <c r="AL528" s="100"/>
      <c r="AM528" s="100"/>
      <c r="AN528" s="100"/>
      <c r="AO528" s="100"/>
      <c r="AP528" s="100"/>
      <c r="AQ528" s="100"/>
      <c r="AR528" s="100"/>
      <c r="AS528" s="100"/>
      <c r="AT528" s="100"/>
      <c r="AU528" s="100"/>
      <c r="AV528" s="100"/>
      <c r="AW528" s="100"/>
      <c r="AX528" s="100"/>
      <c r="AY528" s="100"/>
      <c r="AZ528" s="100"/>
      <c r="BA528" s="100"/>
      <c r="BB528" s="100"/>
      <c r="BC528" s="100"/>
      <c r="BD528" s="100"/>
      <c r="BE528" s="100"/>
      <c r="BF528" s="100"/>
      <c r="BG528" s="100"/>
      <c r="BH528" s="100"/>
      <c r="BI528" s="100"/>
      <c r="BJ528" s="100"/>
      <c r="BK528" s="100"/>
      <c r="BL528" s="100"/>
      <c r="BM528" s="100"/>
      <c r="BN528" s="100"/>
      <c r="BO528" s="100"/>
      <c r="BP528" s="100"/>
      <c r="BQ528" s="100"/>
      <c r="BR528" s="100"/>
      <c r="BS528" s="100"/>
      <c r="BT528" s="100"/>
      <c r="BU528" s="100"/>
      <c r="BV528" s="100"/>
      <c r="BW528" s="100"/>
      <c r="BX528" s="100"/>
      <c r="BY528" s="100"/>
      <c r="BZ528" s="100"/>
      <c r="CA528" s="100"/>
      <c r="CB528" s="100"/>
      <c r="CC528" s="100"/>
      <c r="CD528" s="100"/>
      <c r="CE528" s="100"/>
      <c r="CF528" s="100"/>
      <c r="CG528" s="100"/>
      <c r="CH528" s="100"/>
      <c r="CI528" s="100"/>
    </row>
    <row r="529" spans="1:87" x14ac:dyDescent="0.2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  <c r="AF529" s="100"/>
      <c r="AG529" s="100"/>
      <c r="AH529" s="100"/>
      <c r="AI529" s="100"/>
      <c r="AJ529" s="100"/>
      <c r="AK529" s="100"/>
      <c r="AL529" s="100"/>
      <c r="AM529" s="100"/>
      <c r="AN529" s="100"/>
      <c r="AO529" s="100"/>
      <c r="AP529" s="100"/>
      <c r="AQ529" s="100"/>
      <c r="AR529" s="100"/>
      <c r="AS529" s="100"/>
      <c r="AT529" s="100"/>
      <c r="AU529" s="100"/>
      <c r="AV529" s="100"/>
      <c r="AW529" s="100"/>
      <c r="AX529" s="100"/>
      <c r="AY529" s="100"/>
      <c r="AZ529" s="100"/>
      <c r="BA529" s="100"/>
      <c r="BB529" s="100"/>
      <c r="BC529" s="100"/>
      <c r="BD529" s="100"/>
      <c r="BE529" s="100"/>
      <c r="BF529" s="100"/>
      <c r="BG529" s="100"/>
      <c r="BH529" s="100"/>
      <c r="BI529" s="100"/>
      <c r="BJ529" s="100"/>
      <c r="BK529" s="100"/>
      <c r="BL529" s="100"/>
      <c r="BM529" s="100"/>
      <c r="BN529" s="100"/>
      <c r="BO529" s="100"/>
      <c r="BP529" s="100"/>
      <c r="BQ529" s="100"/>
      <c r="BR529" s="100"/>
      <c r="BS529" s="100"/>
      <c r="BT529" s="100"/>
      <c r="BU529" s="100"/>
      <c r="BV529" s="100"/>
      <c r="BW529" s="100"/>
      <c r="BX529" s="100"/>
      <c r="BY529" s="100"/>
      <c r="BZ529" s="100"/>
      <c r="CA529" s="100"/>
      <c r="CB529" s="100"/>
      <c r="CC529" s="100"/>
      <c r="CD529" s="100"/>
      <c r="CE529" s="100"/>
      <c r="CF529" s="100"/>
      <c r="CG529" s="100"/>
      <c r="CH529" s="100"/>
      <c r="CI529" s="100"/>
    </row>
    <row r="530" spans="1:87" x14ac:dyDescent="0.2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  <c r="AF530" s="100"/>
      <c r="AG530" s="100"/>
      <c r="AH530" s="100"/>
      <c r="AI530" s="100"/>
      <c r="AJ530" s="100"/>
      <c r="AK530" s="100"/>
      <c r="AL530" s="100"/>
      <c r="AM530" s="100"/>
      <c r="AN530" s="100"/>
      <c r="AO530" s="100"/>
      <c r="AP530" s="100"/>
      <c r="AQ530" s="100"/>
      <c r="AR530" s="100"/>
      <c r="AS530" s="100"/>
      <c r="AT530" s="100"/>
      <c r="AU530" s="100"/>
      <c r="AV530" s="100"/>
      <c r="AW530" s="100"/>
      <c r="AX530" s="100"/>
      <c r="AY530" s="100"/>
      <c r="AZ530" s="100"/>
      <c r="BA530" s="100"/>
      <c r="BB530" s="100"/>
      <c r="BC530" s="100"/>
      <c r="BD530" s="100"/>
      <c r="BE530" s="100"/>
      <c r="BF530" s="100"/>
      <c r="BG530" s="100"/>
      <c r="BH530" s="100"/>
      <c r="BI530" s="100"/>
      <c r="BJ530" s="100"/>
      <c r="BK530" s="100"/>
      <c r="BL530" s="100"/>
      <c r="BM530" s="100"/>
      <c r="BN530" s="100"/>
      <c r="BO530" s="100"/>
      <c r="BP530" s="100"/>
      <c r="BQ530" s="100"/>
      <c r="BR530" s="100"/>
      <c r="BS530" s="100"/>
      <c r="BT530" s="100"/>
      <c r="BU530" s="100"/>
      <c r="BV530" s="100"/>
      <c r="BW530" s="100"/>
      <c r="BX530" s="100"/>
      <c r="BY530" s="100"/>
      <c r="BZ530" s="100"/>
      <c r="CA530" s="100"/>
      <c r="CB530" s="100"/>
      <c r="CC530" s="100"/>
      <c r="CD530" s="100"/>
      <c r="CE530" s="100"/>
      <c r="CF530" s="100"/>
      <c r="CG530" s="100"/>
      <c r="CH530" s="100"/>
      <c r="CI530" s="100"/>
    </row>
    <row r="531" spans="1:87" x14ac:dyDescent="0.2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  <c r="AF531" s="100"/>
      <c r="AG531" s="100"/>
      <c r="AH531" s="100"/>
      <c r="AI531" s="100"/>
      <c r="AJ531" s="100"/>
      <c r="AK531" s="100"/>
      <c r="AL531" s="100"/>
      <c r="AM531" s="100"/>
      <c r="AN531" s="100"/>
      <c r="AO531" s="100"/>
      <c r="AP531" s="100"/>
      <c r="AQ531" s="100"/>
      <c r="AR531" s="100"/>
      <c r="AS531" s="100"/>
      <c r="AT531" s="100"/>
      <c r="AU531" s="100"/>
      <c r="AV531" s="100"/>
      <c r="AW531" s="100"/>
      <c r="AX531" s="100"/>
      <c r="AY531" s="100"/>
      <c r="AZ531" s="100"/>
      <c r="BA531" s="100"/>
      <c r="BB531" s="100"/>
      <c r="BC531" s="100"/>
      <c r="BD531" s="100"/>
      <c r="BE531" s="100"/>
      <c r="BF531" s="100"/>
      <c r="BG531" s="100"/>
      <c r="BH531" s="100"/>
      <c r="BI531" s="100"/>
      <c r="BJ531" s="100"/>
      <c r="BK531" s="100"/>
      <c r="BL531" s="100"/>
      <c r="BM531" s="100"/>
      <c r="BN531" s="100"/>
      <c r="BO531" s="100"/>
      <c r="BP531" s="100"/>
      <c r="BQ531" s="100"/>
      <c r="BR531" s="100"/>
      <c r="BS531" s="100"/>
      <c r="BT531" s="100"/>
      <c r="BU531" s="100"/>
      <c r="BV531" s="100"/>
      <c r="BW531" s="100"/>
      <c r="BX531" s="100"/>
      <c r="BY531" s="100"/>
      <c r="BZ531" s="100"/>
      <c r="CA531" s="100"/>
      <c r="CB531" s="100"/>
      <c r="CC531" s="100"/>
      <c r="CD531" s="100"/>
      <c r="CE531" s="100"/>
      <c r="CF531" s="100"/>
      <c r="CG531" s="100"/>
      <c r="CH531" s="100"/>
      <c r="CI531" s="100"/>
    </row>
    <row r="532" spans="1:87" x14ac:dyDescent="0.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  <c r="AF532" s="100"/>
      <c r="AG532" s="100"/>
      <c r="AH532" s="100"/>
      <c r="AI532" s="100"/>
      <c r="AJ532" s="100"/>
      <c r="AK532" s="100"/>
      <c r="AL532" s="100"/>
      <c r="AM532" s="100"/>
      <c r="AN532" s="100"/>
      <c r="AO532" s="100"/>
      <c r="AP532" s="100"/>
      <c r="AQ532" s="100"/>
      <c r="AR532" s="100"/>
      <c r="AS532" s="100"/>
      <c r="AT532" s="100"/>
      <c r="AU532" s="100"/>
      <c r="AV532" s="100"/>
      <c r="AW532" s="100"/>
      <c r="AX532" s="100"/>
      <c r="AY532" s="100"/>
      <c r="AZ532" s="100"/>
      <c r="BA532" s="100"/>
      <c r="BB532" s="100"/>
      <c r="BC532" s="100"/>
      <c r="BD532" s="100"/>
      <c r="BE532" s="100"/>
      <c r="BF532" s="100"/>
      <c r="BG532" s="100"/>
      <c r="BH532" s="100"/>
      <c r="BI532" s="100"/>
      <c r="BJ532" s="100"/>
      <c r="BK532" s="100"/>
      <c r="BL532" s="100"/>
      <c r="BM532" s="100"/>
      <c r="BN532" s="100"/>
      <c r="BO532" s="100"/>
      <c r="BP532" s="100"/>
      <c r="BQ532" s="100"/>
      <c r="BR532" s="100"/>
      <c r="BS532" s="100"/>
      <c r="BT532" s="100"/>
      <c r="BU532" s="100"/>
      <c r="BV532" s="100"/>
      <c r="BW532" s="100"/>
      <c r="BX532" s="100"/>
      <c r="BY532" s="100"/>
      <c r="BZ532" s="100"/>
      <c r="CA532" s="100"/>
      <c r="CB532" s="100"/>
      <c r="CC532" s="100"/>
      <c r="CD532" s="100"/>
      <c r="CE532" s="100"/>
      <c r="CF532" s="100"/>
      <c r="CG532" s="100"/>
      <c r="CH532" s="100"/>
      <c r="CI532" s="100"/>
    </row>
    <row r="533" spans="1:87" x14ac:dyDescent="0.2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  <c r="AF533" s="100"/>
      <c r="AG533" s="100"/>
      <c r="AH533" s="100"/>
      <c r="AI533" s="100"/>
      <c r="AJ533" s="100"/>
      <c r="AK533" s="100"/>
      <c r="AL533" s="100"/>
      <c r="AM533" s="100"/>
      <c r="AN533" s="100"/>
      <c r="AO533" s="100"/>
      <c r="AP533" s="100"/>
      <c r="AQ533" s="100"/>
      <c r="AR533" s="100"/>
      <c r="AS533" s="100"/>
      <c r="AT533" s="100"/>
      <c r="AU533" s="100"/>
      <c r="AV533" s="100"/>
      <c r="AW533" s="100"/>
      <c r="AX533" s="100"/>
      <c r="AY533" s="100"/>
      <c r="AZ533" s="100"/>
      <c r="BA533" s="100"/>
      <c r="BB533" s="100"/>
      <c r="BC533" s="100"/>
      <c r="BD533" s="100"/>
      <c r="BE533" s="100"/>
      <c r="BF533" s="100"/>
      <c r="BG533" s="100"/>
      <c r="BH533" s="100"/>
      <c r="BI533" s="100"/>
      <c r="BJ533" s="100"/>
      <c r="BK533" s="100"/>
      <c r="BL533" s="100"/>
      <c r="BM533" s="100"/>
      <c r="BN533" s="100"/>
      <c r="BO533" s="100"/>
      <c r="BP533" s="100"/>
      <c r="BQ533" s="100"/>
      <c r="BR533" s="100"/>
      <c r="BS533" s="100"/>
      <c r="BT533" s="100"/>
      <c r="BU533" s="100"/>
      <c r="BV533" s="100"/>
      <c r="BW533" s="100"/>
      <c r="BX533" s="100"/>
      <c r="BY533" s="100"/>
      <c r="BZ533" s="100"/>
      <c r="CA533" s="100"/>
      <c r="CB533" s="100"/>
      <c r="CC533" s="100"/>
      <c r="CD533" s="100"/>
      <c r="CE533" s="100"/>
      <c r="CF533" s="100"/>
      <c r="CG533" s="100"/>
      <c r="CH533" s="100"/>
      <c r="CI533" s="100"/>
    </row>
    <row r="534" spans="1:87" x14ac:dyDescent="0.2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  <c r="AF534" s="100"/>
      <c r="AG534" s="100"/>
      <c r="AH534" s="100"/>
      <c r="AI534" s="100"/>
      <c r="AJ534" s="100"/>
      <c r="AK534" s="100"/>
      <c r="AL534" s="100"/>
      <c r="AM534" s="100"/>
      <c r="AN534" s="100"/>
      <c r="AO534" s="100"/>
      <c r="AP534" s="100"/>
      <c r="AQ534" s="100"/>
      <c r="AR534" s="100"/>
      <c r="AS534" s="100"/>
      <c r="AT534" s="100"/>
      <c r="AU534" s="100"/>
      <c r="AV534" s="100"/>
      <c r="AW534" s="100"/>
      <c r="AX534" s="100"/>
      <c r="AY534" s="100"/>
      <c r="AZ534" s="100"/>
      <c r="BA534" s="100"/>
      <c r="BB534" s="100"/>
      <c r="BC534" s="100"/>
      <c r="BD534" s="100"/>
      <c r="BE534" s="100"/>
      <c r="BF534" s="100"/>
      <c r="BG534" s="100"/>
      <c r="BH534" s="100"/>
      <c r="BI534" s="100"/>
      <c r="BJ534" s="100"/>
      <c r="BK534" s="100"/>
      <c r="BL534" s="100"/>
      <c r="BM534" s="100"/>
      <c r="BN534" s="100"/>
      <c r="BO534" s="100"/>
      <c r="BP534" s="100"/>
      <c r="BQ534" s="100"/>
      <c r="BR534" s="100"/>
      <c r="BS534" s="100"/>
      <c r="BT534" s="100"/>
      <c r="BU534" s="100"/>
      <c r="BV534" s="100"/>
      <c r="BW534" s="100"/>
      <c r="BX534" s="100"/>
      <c r="BY534" s="100"/>
      <c r="BZ534" s="100"/>
      <c r="CA534" s="100"/>
      <c r="CB534" s="100"/>
      <c r="CC534" s="100"/>
      <c r="CD534" s="100"/>
      <c r="CE534" s="100"/>
      <c r="CF534" s="100"/>
      <c r="CG534" s="100"/>
      <c r="CH534" s="100"/>
      <c r="CI534" s="100"/>
    </row>
    <row r="535" spans="1:87" x14ac:dyDescent="0.2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  <c r="AF535" s="100"/>
      <c r="AG535" s="100"/>
      <c r="AH535" s="100"/>
      <c r="AI535" s="100"/>
      <c r="AJ535" s="100"/>
      <c r="AK535" s="100"/>
      <c r="AL535" s="100"/>
      <c r="AM535" s="100"/>
      <c r="AN535" s="100"/>
      <c r="AO535" s="100"/>
      <c r="AP535" s="100"/>
      <c r="AQ535" s="100"/>
      <c r="AR535" s="100"/>
      <c r="AS535" s="100"/>
      <c r="AT535" s="100"/>
      <c r="AU535" s="100"/>
      <c r="AV535" s="100"/>
      <c r="AW535" s="100"/>
      <c r="AX535" s="100"/>
      <c r="AY535" s="100"/>
      <c r="AZ535" s="100"/>
      <c r="BA535" s="100"/>
      <c r="BB535" s="100"/>
      <c r="BC535" s="100"/>
      <c r="BD535" s="100"/>
      <c r="BE535" s="100"/>
      <c r="BF535" s="100"/>
      <c r="BG535" s="100"/>
      <c r="BH535" s="100"/>
      <c r="BI535" s="100"/>
      <c r="BJ535" s="100"/>
      <c r="BK535" s="100"/>
      <c r="BL535" s="100"/>
      <c r="BM535" s="100"/>
      <c r="BN535" s="100"/>
      <c r="BO535" s="100"/>
      <c r="BP535" s="100"/>
      <c r="BQ535" s="100"/>
      <c r="BR535" s="100"/>
      <c r="BS535" s="100"/>
      <c r="BT535" s="100"/>
      <c r="BU535" s="100"/>
      <c r="BV535" s="100"/>
      <c r="BW535" s="100"/>
      <c r="BX535" s="100"/>
      <c r="BY535" s="100"/>
      <c r="BZ535" s="100"/>
      <c r="CA535" s="100"/>
      <c r="CB535" s="100"/>
      <c r="CC535" s="100"/>
      <c r="CD535" s="100"/>
      <c r="CE535" s="100"/>
      <c r="CF535" s="100"/>
      <c r="CG535" s="100"/>
      <c r="CH535" s="100"/>
      <c r="CI535" s="100"/>
    </row>
    <row r="536" spans="1:87" x14ac:dyDescent="0.2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  <c r="AF536" s="100"/>
      <c r="AG536" s="100"/>
      <c r="AH536" s="100"/>
      <c r="AI536" s="100"/>
      <c r="AJ536" s="100"/>
      <c r="AK536" s="100"/>
      <c r="AL536" s="100"/>
      <c r="AM536" s="100"/>
      <c r="AN536" s="100"/>
      <c r="AO536" s="100"/>
      <c r="AP536" s="100"/>
      <c r="AQ536" s="100"/>
      <c r="AR536" s="100"/>
      <c r="AS536" s="100"/>
      <c r="AT536" s="100"/>
      <c r="AU536" s="100"/>
      <c r="AV536" s="100"/>
      <c r="AW536" s="100"/>
      <c r="AX536" s="100"/>
      <c r="AY536" s="100"/>
      <c r="AZ536" s="100"/>
      <c r="BA536" s="100"/>
      <c r="BB536" s="100"/>
      <c r="BC536" s="100"/>
      <c r="BD536" s="100"/>
      <c r="BE536" s="100"/>
      <c r="BF536" s="100"/>
      <c r="BG536" s="100"/>
      <c r="BH536" s="100"/>
      <c r="BI536" s="100"/>
      <c r="BJ536" s="100"/>
      <c r="BK536" s="100"/>
      <c r="BL536" s="100"/>
      <c r="BM536" s="100"/>
      <c r="BN536" s="100"/>
      <c r="BO536" s="100"/>
      <c r="BP536" s="100"/>
      <c r="BQ536" s="100"/>
      <c r="BR536" s="100"/>
      <c r="BS536" s="100"/>
      <c r="BT536" s="100"/>
      <c r="BU536" s="100"/>
      <c r="BV536" s="100"/>
      <c r="BW536" s="100"/>
      <c r="BX536" s="100"/>
      <c r="BY536" s="100"/>
      <c r="BZ536" s="100"/>
      <c r="CA536" s="100"/>
      <c r="CB536" s="100"/>
      <c r="CC536" s="100"/>
      <c r="CD536" s="100"/>
      <c r="CE536" s="100"/>
      <c r="CF536" s="100"/>
      <c r="CG536" s="100"/>
      <c r="CH536" s="100"/>
      <c r="CI536" s="100"/>
    </row>
    <row r="537" spans="1:87" x14ac:dyDescent="0.2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  <c r="AF537" s="100"/>
      <c r="AG537" s="100"/>
      <c r="AH537" s="100"/>
      <c r="AI537" s="100"/>
      <c r="AJ537" s="100"/>
      <c r="AK537" s="100"/>
      <c r="AL537" s="100"/>
      <c r="AM537" s="100"/>
      <c r="AN537" s="100"/>
      <c r="AO537" s="100"/>
      <c r="AP537" s="100"/>
      <c r="AQ537" s="100"/>
      <c r="AR537" s="100"/>
      <c r="AS537" s="100"/>
      <c r="AT537" s="100"/>
      <c r="AU537" s="100"/>
      <c r="AV537" s="100"/>
      <c r="AW537" s="100"/>
      <c r="AX537" s="100"/>
      <c r="AY537" s="100"/>
      <c r="AZ537" s="100"/>
      <c r="BA537" s="100"/>
      <c r="BB537" s="100"/>
      <c r="BC537" s="100"/>
      <c r="BD537" s="100"/>
      <c r="BE537" s="100"/>
      <c r="BF537" s="100"/>
      <c r="BG537" s="100"/>
      <c r="BH537" s="100"/>
      <c r="BI537" s="100"/>
      <c r="BJ537" s="100"/>
      <c r="BK537" s="100"/>
      <c r="BL537" s="100"/>
      <c r="BM537" s="100"/>
      <c r="BN537" s="100"/>
      <c r="BO537" s="100"/>
      <c r="BP537" s="100"/>
      <c r="BQ537" s="100"/>
      <c r="BR537" s="100"/>
      <c r="BS537" s="100"/>
      <c r="BT537" s="100"/>
      <c r="BU537" s="100"/>
      <c r="BV537" s="100"/>
      <c r="BW537" s="100"/>
      <c r="BX537" s="100"/>
      <c r="BY537" s="100"/>
      <c r="BZ537" s="100"/>
      <c r="CA537" s="100"/>
      <c r="CB537" s="100"/>
      <c r="CC537" s="100"/>
      <c r="CD537" s="100"/>
      <c r="CE537" s="100"/>
      <c r="CF537" s="100"/>
      <c r="CG537" s="100"/>
      <c r="CH537" s="100"/>
      <c r="CI537" s="100"/>
    </row>
    <row r="538" spans="1:87" x14ac:dyDescent="0.2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  <c r="AF538" s="100"/>
      <c r="AG538" s="100"/>
      <c r="AH538" s="100"/>
      <c r="AI538" s="100"/>
      <c r="AJ538" s="100"/>
      <c r="AK538" s="100"/>
      <c r="AL538" s="100"/>
      <c r="AM538" s="100"/>
      <c r="AN538" s="100"/>
      <c r="AO538" s="100"/>
      <c r="AP538" s="100"/>
      <c r="AQ538" s="100"/>
      <c r="AR538" s="100"/>
      <c r="AS538" s="100"/>
      <c r="AT538" s="100"/>
      <c r="AU538" s="100"/>
      <c r="AV538" s="100"/>
      <c r="AW538" s="100"/>
      <c r="AX538" s="100"/>
      <c r="AY538" s="100"/>
      <c r="AZ538" s="100"/>
      <c r="BA538" s="100"/>
      <c r="BB538" s="100"/>
      <c r="BC538" s="100"/>
      <c r="BD538" s="100"/>
      <c r="BE538" s="100"/>
      <c r="BF538" s="100"/>
      <c r="BG538" s="100"/>
      <c r="BH538" s="100"/>
      <c r="BI538" s="100"/>
      <c r="BJ538" s="100"/>
      <c r="BK538" s="100"/>
      <c r="BL538" s="100"/>
      <c r="BM538" s="100"/>
      <c r="BN538" s="100"/>
      <c r="BO538" s="100"/>
      <c r="BP538" s="100"/>
      <c r="BQ538" s="100"/>
      <c r="BR538" s="100"/>
      <c r="BS538" s="100"/>
      <c r="BT538" s="100"/>
      <c r="BU538" s="100"/>
      <c r="BV538" s="100"/>
      <c r="BW538" s="100"/>
      <c r="BX538" s="100"/>
      <c r="BY538" s="100"/>
      <c r="BZ538" s="100"/>
      <c r="CA538" s="100"/>
      <c r="CB538" s="100"/>
      <c r="CC538" s="100"/>
      <c r="CD538" s="100"/>
      <c r="CE538" s="100"/>
      <c r="CF538" s="100"/>
      <c r="CG538" s="100"/>
      <c r="CH538" s="100"/>
      <c r="CI538" s="100"/>
    </row>
    <row r="539" spans="1:87" x14ac:dyDescent="0.2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  <c r="AF539" s="100"/>
      <c r="AG539" s="100"/>
      <c r="AH539" s="100"/>
      <c r="AI539" s="100"/>
      <c r="AJ539" s="100"/>
      <c r="AK539" s="100"/>
      <c r="AL539" s="100"/>
      <c r="AM539" s="100"/>
      <c r="AN539" s="100"/>
      <c r="AO539" s="100"/>
      <c r="AP539" s="100"/>
      <c r="AQ539" s="100"/>
      <c r="AR539" s="100"/>
      <c r="AS539" s="100"/>
      <c r="AT539" s="100"/>
      <c r="AU539" s="100"/>
      <c r="AV539" s="100"/>
      <c r="AW539" s="100"/>
      <c r="AX539" s="100"/>
      <c r="AY539" s="100"/>
      <c r="AZ539" s="100"/>
      <c r="BA539" s="100"/>
      <c r="BB539" s="100"/>
      <c r="BC539" s="100"/>
      <c r="BD539" s="100"/>
      <c r="BE539" s="100"/>
      <c r="BF539" s="100"/>
      <c r="BG539" s="100"/>
      <c r="BH539" s="100"/>
      <c r="BI539" s="100"/>
      <c r="BJ539" s="100"/>
      <c r="BK539" s="100"/>
      <c r="BL539" s="100"/>
      <c r="BM539" s="100"/>
      <c r="BN539" s="100"/>
      <c r="BO539" s="100"/>
      <c r="BP539" s="100"/>
      <c r="BQ539" s="100"/>
      <c r="BR539" s="100"/>
      <c r="BS539" s="100"/>
      <c r="BT539" s="100"/>
      <c r="BU539" s="100"/>
      <c r="BV539" s="100"/>
      <c r="BW539" s="100"/>
      <c r="BX539" s="100"/>
      <c r="BY539" s="100"/>
      <c r="BZ539" s="100"/>
      <c r="CA539" s="100"/>
      <c r="CB539" s="100"/>
      <c r="CC539" s="100"/>
      <c r="CD539" s="100"/>
      <c r="CE539" s="100"/>
      <c r="CF539" s="100"/>
      <c r="CG539" s="100"/>
      <c r="CH539" s="100"/>
      <c r="CI539" s="100"/>
    </row>
    <row r="540" spans="1:87" x14ac:dyDescent="0.2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  <c r="AF540" s="100"/>
      <c r="AG540" s="100"/>
      <c r="AH540" s="100"/>
      <c r="AI540" s="100"/>
      <c r="AJ540" s="100"/>
      <c r="AK540" s="100"/>
      <c r="AL540" s="100"/>
      <c r="AM540" s="100"/>
      <c r="AN540" s="100"/>
      <c r="AO540" s="100"/>
      <c r="AP540" s="100"/>
      <c r="AQ540" s="100"/>
      <c r="AR540" s="100"/>
      <c r="AS540" s="100"/>
      <c r="AT540" s="100"/>
      <c r="AU540" s="100"/>
      <c r="AV540" s="100"/>
      <c r="AW540" s="100"/>
      <c r="AX540" s="100"/>
      <c r="AY540" s="100"/>
      <c r="AZ540" s="100"/>
      <c r="BA540" s="100"/>
      <c r="BB540" s="100"/>
      <c r="BC540" s="100"/>
      <c r="BD540" s="100"/>
      <c r="BE540" s="100"/>
      <c r="BF540" s="100"/>
      <c r="BG540" s="100"/>
      <c r="BH540" s="100"/>
      <c r="BI540" s="100"/>
      <c r="BJ540" s="100"/>
      <c r="BK540" s="100"/>
      <c r="BL540" s="100"/>
      <c r="BM540" s="100"/>
      <c r="BN540" s="100"/>
      <c r="BO540" s="100"/>
      <c r="BP540" s="100"/>
      <c r="BQ540" s="100"/>
      <c r="BR540" s="100"/>
      <c r="BS540" s="100"/>
      <c r="BT540" s="100"/>
      <c r="BU540" s="100"/>
      <c r="BV540" s="100"/>
      <c r="BW540" s="100"/>
      <c r="BX540" s="100"/>
      <c r="BY540" s="100"/>
      <c r="BZ540" s="100"/>
      <c r="CA540" s="100"/>
      <c r="CB540" s="100"/>
      <c r="CC540" s="100"/>
      <c r="CD540" s="100"/>
      <c r="CE540" s="100"/>
      <c r="CF540" s="100"/>
      <c r="CG540" s="100"/>
      <c r="CH540" s="100"/>
      <c r="CI540" s="100"/>
    </row>
    <row r="541" spans="1:87" x14ac:dyDescent="0.2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  <c r="AF541" s="100"/>
      <c r="AG541" s="100"/>
      <c r="AH541" s="100"/>
      <c r="AI541" s="100"/>
      <c r="AJ541" s="100"/>
      <c r="AK541" s="100"/>
      <c r="AL541" s="100"/>
      <c r="AM541" s="100"/>
      <c r="AN541" s="100"/>
      <c r="AO541" s="100"/>
      <c r="AP541" s="100"/>
      <c r="AQ541" s="100"/>
      <c r="AR541" s="100"/>
      <c r="AS541" s="100"/>
      <c r="AT541" s="100"/>
      <c r="AU541" s="100"/>
      <c r="AV541" s="100"/>
      <c r="AW541" s="100"/>
      <c r="AX541" s="100"/>
      <c r="AY541" s="100"/>
      <c r="AZ541" s="100"/>
      <c r="BA541" s="100"/>
      <c r="BB541" s="100"/>
      <c r="BC541" s="100"/>
      <c r="BD541" s="100"/>
      <c r="BE541" s="100"/>
      <c r="BF541" s="100"/>
      <c r="BG541" s="100"/>
      <c r="BH541" s="100"/>
      <c r="BI541" s="100"/>
      <c r="BJ541" s="100"/>
      <c r="BK541" s="100"/>
      <c r="BL541" s="100"/>
      <c r="BM541" s="100"/>
      <c r="BN541" s="100"/>
      <c r="BO541" s="100"/>
      <c r="BP541" s="100"/>
      <c r="BQ541" s="100"/>
      <c r="BR541" s="100"/>
      <c r="BS541" s="100"/>
      <c r="BT541" s="100"/>
      <c r="BU541" s="100"/>
      <c r="BV541" s="100"/>
      <c r="BW541" s="100"/>
      <c r="BX541" s="100"/>
      <c r="BY541" s="100"/>
      <c r="BZ541" s="100"/>
      <c r="CA541" s="100"/>
      <c r="CB541" s="100"/>
      <c r="CC541" s="100"/>
      <c r="CD541" s="100"/>
      <c r="CE541" s="100"/>
      <c r="CF541" s="100"/>
      <c r="CG541" s="100"/>
      <c r="CH541" s="100"/>
      <c r="CI541" s="100"/>
    </row>
    <row r="542" spans="1:87" x14ac:dyDescent="0.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  <c r="AF542" s="100"/>
      <c r="AG542" s="100"/>
      <c r="AH542" s="100"/>
      <c r="AI542" s="100"/>
      <c r="AJ542" s="100"/>
      <c r="AK542" s="100"/>
      <c r="AL542" s="100"/>
      <c r="AM542" s="100"/>
      <c r="AN542" s="100"/>
      <c r="AO542" s="100"/>
      <c r="AP542" s="100"/>
      <c r="AQ542" s="100"/>
      <c r="AR542" s="100"/>
      <c r="AS542" s="100"/>
      <c r="AT542" s="100"/>
      <c r="AU542" s="100"/>
      <c r="AV542" s="100"/>
      <c r="AW542" s="100"/>
      <c r="AX542" s="100"/>
      <c r="AY542" s="100"/>
      <c r="AZ542" s="100"/>
      <c r="BA542" s="100"/>
      <c r="BB542" s="100"/>
      <c r="BC542" s="100"/>
      <c r="BD542" s="100"/>
      <c r="BE542" s="100"/>
      <c r="BF542" s="100"/>
      <c r="BG542" s="100"/>
      <c r="BH542" s="100"/>
      <c r="BI542" s="100"/>
      <c r="BJ542" s="100"/>
      <c r="BK542" s="100"/>
      <c r="BL542" s="100"/>
      <c r="BM542" s="100"/>
      <c r="BN542" s="100"/>
      <c r="BO542" s="100"/>
      <c r="BP542" s="100"/>
      <c r="BQ542" s="100"/>
      <c r="BR542" s="100"/>
      <c r="BS542" s="100"/>
      <c r="BT542" s="100"/>
      <c r="BU542" s="100"/>
      <c r="BV542" s="100"/>
      <c r="BW542" s="100"/>
      <c r="BX542" s="100"/>
      <c r="BY542" s="100"/>
      <c r="BZ542" s="100"/>
      <c r="CA542" s="100"/>
      <c r="CB542" s="100"/>
      <c r="CC542" s="100"/>
      <c r="CD542" s="100"/>
      <c r="CE542" s="100"/>
      <c r="CF542" s="100"/>
      <c r="CG542" s="100"/>
      <c r="CH542" s="100"/>
      <c r="CI542" s="100"/>
    </row>
    <row r="543" spans="1:87" x14ac:dyDescent="0.2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  <c r="AF543" s="100"/>
      <c r="AG543" s="100"/>
      <c r="AH543" s="100"/>
      <c r="AI543" s="100"/>
      <c r="AJ543" s="100"/>
      <c r="AK543" s="100"/>
      <c r="AL543" s="100"/>
      <c r="AM543" s="100"/>
      <c r="AN543" s="100"/>
      <c r="AO543" s="100"/>
      <c r="AP543" s="100"/>
      <c r="AQ543" s="100"/>
      <c r="AR543" s="100"/>
      <c r="AS543" s="100"/>
      <c r="AT543" s="100"/>
      <c r="AU543" s="100"/>
      <c r="AV543" s="100"/>
      <c r="AW543" s="100"/>
      <c r="AX543" s="100"/>
      <c r="AY543" s="100"/>
      <c r="AZ543" s="100"/>
      <c r="BA543" s="100"/>
      <c r="BB543" s="100"/>
      <c r="BC543" s="100"/>
      <c r="BD543" s="100"/>
      <c r="BE543" s="100"/>
      <c r="BF543" s="100"/>
      <c r="BG543" s="100"/>
      <c r="BH543" s="100"/>
      <c r="BI543" s="100"/>
      <c r="BJ543" s="100"/>
      <c r="BK543" s="100"/>
      <c r="BL543" s="100"/>
      <c r="BM543" s="100"/>
      <c r="BN543" s="100"/>
      <c r="BO543" s="100"/>
      <c r="BP543" s="100"/>
      <c r="BQ543" s="100"/>
      <c r="BR543" s="100"/>
      <c r="BS543" s="100"/>
      <c r="BT543" s="100"/>
      <c r="BU543" s="100"/>
      <c r="BV543" s="100"/>
      <c r="BW543" s="100"/>
      <c r="BX543" s="100"/>
      <c r="BY543" s="100"/>
      <c r="BZ543" s="100"/>
      <c r="CA543" s="100"/>
      <c r="CB543" s="100"/>
      <c r="CC543" s="100"/>
      <c r="CD543" s="100"/>
      <c r="CE543" s="100"/>
      <c r="CF543" s="100"/>
      <c r="CG543" s="100"/>
      <c r="CH543" s="100"/>
      <c r="CI543" s="100"/>
    </row>
    <row r="544" spans="1:87" x14ac:dyDescent="0.2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  <c r="AF544" s="100"/>
      <c r="AG544" s="100"/>
      <c r="AH544" s="100"/>
      <c r="AI544" s="100"/>
      <c r="AJ544" s="100"/>
      <c r="AK544" s="100"/>
      <c r="AL544" s="100"/>
      <c r="AM544" s="100"/>
      <c r="AN544" s="100"/>
      <c r="AO544" s="100"/>
      <c r="AP544" s="100"/>
      <c r="AQ544" s="100"/>
      <c r="AR544" s="100"/>
      <c r="AS544" s="100"/>
      <c r="AT544" s="100"/>
      <c r="AU544" s="100"/>
      <c r="AV544" s="100"/>
      <c r="AW544" s="100"/>
      <c r="AX544" s="100"/>
      <c r="AY544" s="100"/>
      <c r="AZ544" s="100"/>
      <c r="BA544" s="100"/>
      <c r="BB544" s="100"/>
      <c r="BC544" s="100"/>
      <c r="BD544" s="100"/>
      <c r="BE544" s="100"/>
      <c r="BF544" s="100"/>
      <c r="BG544" s="100"/>
      <c r="BH544" s="100"/>
      <c r="BI544" s="100"/>
      <c r="BJ544" s="100"/>
      <c r="BK544" s="100"/>
      <c r="BL544" s="100"/>
      <c r="BM544" s="100"/>
      <c r="BN544" s="100"/>
      <c r="BO544" s="100"/>
      <c r="BP544" s="100"/>
      <c r="BQ544" s="100"/>
      <c r="BR544" s="100"/>
      <c r="BS544" s="100"/>
      <c r="BT544" s="100"/>
      <c r="BU544" s="100"/>
      <c r="BV544" s="100"/>
      <c r="BW544" s="100"/>
      <c r="BX544" s="100"/>
      <c r="BY544" s="100"/>
      <c r="BZ544" s="100"/>
      <c r="CA544" s="100"/>
      <c r="CB544" s="100"/>
      <c r="CC544" s="100"/>
      <c r="CD544" s="100"/>
      <c r="CE544" s="100"/>
      <c r="CF544" s="100"/>
      <c r="CG544" s="100"/>
      <c r="CH544" s="100"/>
      <c r="CI544" s="100"/>
    </row>
    <row r="545" spans="1:87" x14ac:dyDescent="0.2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  <c r="AF545" s="100"/>
      <c r="AG545" s="100"/>
      <c r="AH545" s="100"/>
      <c r="AI545" s="100"/>
      <c r="AJ545" s="100"/>
      <c r="AK545" s="100"/>
      <c r="AL545" s="100"/>
      <c r="AM545" s="100"/>
      <c r="AN545" s="100"/>
      <c r="AO545" s="100"/>
      <c r="AP545" s="100"/>
      <c r="AQ545" s="100"/>
      <c r="AR545" s="100"/>
      <c r="AS545" s="100"/>
      <c r="AT545" s="100"/>
      <c r="AU545" s="100"/>
      <c r="AV545" s="100"/>
      <c r="AW545" s="100"/>
      <c r="AX545" s="100"/>
      <c r="AY545" s="100"/>
      <c r="AZ545" s="100"/>
      <c r="BA545" s="100"/>
      <c r="BB545" s="100"/>
      <c r="BC545" s="100"/>
      <c r="BD545" s="100"/>
      <c r="BE545" s="100"/>
      <c r="BF545" s="100"/>
      <c r="BG545" s="100"/>
      <c r="BH545" s="100"/>
      <c r="BI545" s="100"/>
      <c r="BJ545" s="100"/>
      <c r="BK545" s="100"/>
      <c r="BL545" s="100"/>
      <c r="BM545" s="100"/>
      <c r="BN545" s="100"/>
      <c r="BO545" s="100"/>
      <c r="BP545" s="100"/>
      <c r="BQ545" s="100"/>
      <c r="BR545" s="100"/>
      <c r="BS545" s="100"/>
      <c r="BT545" s="100"/>
      <c r="BU545" s="100"/>
      <c r="BV545" s="100"/>
      <c r="BW545" s="100"/>
      <c r="BX545" s="100"/>
      <c r="BY545" s="100"/>
      <c r="BZ545" s="100"/>
      <c r="CA545" s="100"/>
      <c r="CB545" s="100"/>
      <c r="CC545" s="100"/>
      <c r="CD545" s="100"/>
      <c r="CE545" s="100"/>
      <c r="CF545" s="100"/>
      <c r="CG545" s="100"/>
      <c r="CH545" s="100"/>
      <c r="CI545" s="100"/>
    </row>
    <row r="546" spans="1:87" x14ac:dyDescent="0.2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  <c r="AF546" s="100"/>
      <c r="AG546" s="100"/>
      <c r="AH546" s="100"/>
      <c r="AI546" s="100"/>
      <c r="AJ546" s="100"/>
      <c r="AK546" s="100"/>
      <c r="AL546" s="100"/>
      <c r="AM546" s="100"/>
      <c r="AN546" s="100"/>
      <c r="AO546" s="100"/>
      <c r="AP546" s="100"/>
      <c r="AQ546" s="100"/>
      <c r="AR546" s="100"/>
      <c r="AS546" s="100"/>
      <c r="AT546" s="100"/>
      <c r="AU546" s="100"/>
      <c r="AV546" s="100"/>
      <c r="AW546" s="100"/>
      <c r="AX546" s="100"/>
      <c r="AY546" s="100"/>
      <c r="AZ546" s="100"/>
      <c r="BA546" s="100"/>
      <c r="BB546" s="100"/>
      <c r="BC546" s="100"/>
      <c r="BD546" s="100"/>
      <c r="BE546" s="100"/>
      <c r="BF546" s="100"/>
      <c r="BG546" s="100"/>
      <c r="BH546" s="100"/>
      <c r="BI546" s="100"/>
      <c r="BJ546" s="100"/>
      <c r="BK546" s="100"/>
      <c r="BL546" s="100"/>
      <c r="BM546" s="100"/>
      <c r="BN546" s="100"/>
      <c r="BO546" s="100"/>
      <c r="BP546" s="100"/>
      <c r="BQ546" s="100"/>
      <c r="BR546" s="100"/>
      <c r="BS546" s="100"/>
      <c r="BT546" s="100"/>
      <c r="BU546" s="100"/>
      <c r="BV546" s="100"/>
      <c r="BW546" s="100"/>
      <c r="BX546" s="100"/>
      <c r="BY546" s="100"/>
      <c r="BZ546" s="100"/>
      <c r="CA546" s="100"/>
      <c r="CB546" s="100"/>
      <c r="CC546" s="100"/>
      <c r="CD546" s="100"/>
      <c r="CE546" s="100"/>
      <c r="CF546" s="100"/>
      <c r="CG546" s="100"/>
      <c r="CH546" s="100"/>
      <c r="CI546" s="100"/>
    </row>
    <row r="547" spans="1:87" x14ac:dyDescent="0.2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  <c r="AF547" s="100"/>
      <c r="AG547" s="100"/>
      <c r="AH547" s="100"/>
      <c r="AI547" s="100"/>
      <c r="AJ547" s="100"/>
      <c r="AK547" s="100"/>
      <c r="AL547" s="100"/>
      <c r="AM547" s="100"/>
      <c r="AN547" s="100"/>
      <c r="AO547" s="100"/>
      <c r="AP547" s="100"/>
      <c r="AQ547" s="100"/>
      <c r="AR547" s="100"/>
      <c r="AS547" s="100"/>
      <c r="AT547" s="100"/>
      <c r="AU547" s="100"/>
      <c r="AV547" s="100"/>
      <c r="AW547" s="100"/>
      <c r="AX547" s="100"/>
      <c r="AY547" s="100"/>
      <c r="AZ547" s="100"/>
      <c r="BA547" s="100"/>
      <c r="BB547" s="100"/>
      <c r="BC547" s="100"/>
      <c r="BD547" s="100"/>
      <c r="BE547" s="100"/>
      <c r="BF547" s="100"/>
      <c r="BG547" s="100"/>
      <c r="BH547" s="100"/>
      <c r="BI547" s="100"/>
      <c r="BJ547" s="100"/>
      <c r="BK547" s="100"/>
      <c r="BL547" s="100"/>
      <c r="BM547" s="100"/>
      <c r="BN547" s="100"/>
      <c r="BO547" s="100"/>
      <c r="BP547" s="100"/>
      <c r="BQ547" s="100"/>
      <c r="BR547" s="100"/>
      <c r="BS547" s="100"/>
      <c r="BT547" s="100"/>
      <c r="BU547" s="100"/>
      <c r="BV547" s="100"/>
      <c r="BW547" s="100"/>
      <c r="BX547" s="100"/>
      <c r="BY547" s="100"/>
      <c r="BZ547" s="100"/>
      <c r="CA547" s="100"/>
      <c r="CB547" s="100"/>
      <c r="CC547" s="100"/>
      <c r="CD547" s="100"/>
      <c r="CE547" s="100"/>
      <c r="CF547" s="100"/>
      <c r="CG547" s="100"/>
      <c r="CH547" s="100"/>
      <c r="CI547" s="100"/>
    </row>
    <row r="548" spans="1:87" x14ac:dyDescent="0.2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  <c r="AF548" s="100"/>
      <c r="AG548" s="100"/>
      <c r="AH548" s="100"/>
      <c r="AI548" s="100"/>
      <c r="AJ548" s="100"/>
      <c r="AK548" s="100"/>
      <c r="AL548" s="100"/>
      <c r="AM548" s="100"/>
      <c r="AN548" s="100"/>
      <c r="AO548" s="100"/>
      <c r="AP548" s="100"/>
      <c r="AQ548" s="100"/>
      <c r="AR548" s="100"/>
      <c r="AS548" s="100"/>
      <c r="AT548" s="100"/>
      <c r="AU548" s="100"/>
      <c r="AV548" s="100"/>
      <c r="AW548" s="100"/>
      <c r="AX548" s="100"/>
      <c r="AY548" s="100"/>
      <c r="AZ548" s="100"/>
      <c r="BA548" s="100"/>
      <c r="BB548" s="100"/>
      <c r="BC548" s="100"/>
      <c r="BD548" s="100"/>
      <c r="BE548" s="100"/>
      <c r="BF548" s="100"/>
      <c r="BG548" s="100"/>
      <c r="BH548" s="100"/>
      <c r="BI548" s="100"/>
      <c r="BJ548" s="100"/>
      <c r="BK548" s="100"/>
      <c r="BL548" s="100"/>
      <c r="BM548" s="100"/>
      <c r="BN548" s="100"/>
      <c r="BO548" s="100"/>
      <c r="BP548" s="100"/>
      <c r="BQ548" s="100"/>
      <c r="BR548" s="100"/>
      <c r="BS548" s="100"/>
      <c r="BT548" s="100"/>
      <c r="BU548" s="100"/>
      <c r="BV548" s="100"/>
      <c r="BW548" s="100"/>
      <c r="BX548" s="100"/>
      <c r="BY548" s="100"/>
      <c r="BZ548" s="100"/>
      <c r="CA548" s="100"/>
      <c r="CB548" s="100"/>
      <c r="CC548" s="100"/>
      <c r="CD548" s="100"/>
      <c r="CE548" s="100"/>
      <c r="CF548" s="100"/>
      <c r="CG548" s="100"/>
      <c r="CH548" s="100"/>
      <c r="CI548" s="100"/>
    </row>
    <row r="549" spans="1:87" x14ac:dyDescent="0.2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  <c r="AF549" s="100"/>
      <c r="AG549" s="100"/>
      <c r="AH549" s="100"/>
      <c r="AI549" s="100"/>
      <c r="AJ549" s="100"/>
      <c r="AK549" s="100"/>
      <c r="AL549" s="100"/>
      <c r="AM549" s="100"/>
      <c r="AN549" s="100"/>
      <c r="AO549" s="100"/>
      <c r="AP549" s="100"/>
      <c r="AQ549" s="100"/>
      <c r="AR549" s="100"/>
      <c r="AS549" s="100"/>
      <c r="AT549" s="100"/>
      <c r="AU549" s="100"/>
      <c r="AV549" s="100"/>
      <c r="AW549" s="100"/>
      <c r="AX549" s="100"/>
      <c r="AY549" s="100"/>
      <c r="AZ549" s="100"/>
      <c r="BA549" s="100"/>
      <c r="BB549" s="100"/>
      <c r="BC549" s="100"/>
      <c r="BD549" s="100"/>
      <c r="BE549" s="100"/>
      <c r="BF549" s="100"/>
      <c r="BG549" s="100"/>
      <c r="BH549" s="100"/>
      <c r="BI549" s="100"/>
      <c r="BJ549" s="100"/>
      <c r="BK549" s="100"/>
      <c r="BL549" s="100"/>
      <c r="BM549" s="100"/>
      <c r="BN549" s="100"/>
      <c r="BO549" s="100"/>
      <c r="BP549" s="100"/>
      <c r="BQ549" s="100"/>
      <c r="BR549" s="100"/>
      <c r="BS549" s="100"/>
      <c r="BT549" s="100"/>
      <c r="BU549" s="100"/>
      <c r="BV549" s="100"/>
      <c r="BW549" s="100"/>
      <c r="BX549" s="100"/>
      <c r="BY549" s="100"/>
      <c r="BZ549" s="100"/>
      <c r="CA549" s="100"/>
      <c r="CB549" s="100"/>
      <c r="CC549" s="100"/>
      <c r="CD549" s="100"/>
      <c r="CE549" s="100"/>
      <c r="CF549" s="100"/>
      <c r="CG549" s="100"/>
      <c r="CH549" s="100"/>
      <c r="CI549" s="100"/>
    </row>
    <row r="550" spans="1:87" x14ac:dyDescent="0.2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  <c r="AF550" s="100"/>
      <c r="AG550" s="100"/>
      <c r="AH550" s="100"/>
      <c r="AI550" s="100"/>
      <c r="AJ550" s="100"/>
      <c r="AK550" s="100"/>
      <c r="AL550" s="100"/>
      <c r="AM550" s="100"/>
      <c r="AN550" s="100"/>
      <c r="AO550" s="100"/>
      <c r="AP550" s="100"/>
      <c r="AQ550" s="100"/>
      <c r="AR550" s="100"/>
      <c r="AS550" s="100"/>
      <c r="AT550" s="100"/>
      <c r="AU550" s="100"/>
      <c r="AV550" s="100"/>
      <c r="AW550" s="100"/>
      <c r="AX550" s="100"/>
      <c r="AY550" s="100"/>
      <c r="AZ550" s="100"/>
      <c r="BA550" s="100"/>
      <c r="BB550" s="100"/>
      <c r="BC550" s="100"/>
      <c r="BD550" s="100"/>
      <c r="BE550" s="100"/>
      <c r="BF550" s="100"/>
      <c r="BG550" s="100"/>
      <c r="BH550" s="100"/>
      <c r="BI550" s="100"/>
      <c r="BJ550" s="100"/>
      <c r="BK550" s="100"/>
      <c r="BL550" s="100"/>
      <c r="BM550" s="100"/>
      <c r="BN550" s="100"/>
      <c r="BO550" s="100"/>
      <c r="BP550" s="100"/>
      <c r="BQ550" s="100"/>
      <c r="BR550" s="100"/>
      <c r="BS550" s="100"/>
      <c r="BT550" s="100"/>
      <c r="BU550" s="100"/>
      <c r="BV550" s="100"/>
      <c r="BW550" s="100"/>
      <c r="BX550" s="100"/>
      <c r="BY550" s="100"/>
      <c r="BZ550" s="100"/>
      <c r="CA550" s="100"/>
      <c r="CB550" s="100"/>
      <c r="CC550" s="100"/>
      <c r="CD550" s="100"/>
      <c r="CE550" s="100"/>
      <c r="CF550" s="100"/>
      <c r="CG550" s="100"/>
      <c r="CH550" s="100"/>
      <c r="CI550" s="100"/>
    </row>
    <row r="551" spans="1:87" x14ac:dyDescent="0.2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  <c r="AF551" s="100"/>
      <c r="AG551" s="100"/>
      <c r="AH551" s="100"/>
      <c r="AI551" s="100"/>
      <c r="AJ551" s="100"/>
      <c r="AK551" s="100"/>
      <c r="AL551" s="100"/>
      <c r="AM551" s="100"/>
      <c r="AN551" s="100"/>
      <c r="AO551" s="100"/>
      <c r="AP551" s="100"/>
      <c r="AQ551" s="100"/>
      <c r="AR551" s="100"/>
      <c r="AS551" s="100"/>
      <c r="AT551" s="100"/>
      <c r="AU551" s="100"/>
      <c r="AV551" s="100"/>
      <c r="AW551" s="100"/>
      <c r="AX551" s="100"/>
      <c r="AY551" s="100"/>
      <c r="AZ551" s="100"/>
      <c r="BA551" s="100"/>
      <c r="BB551" s="100"/>
      <c r="BC551" s="100"/>
      <c r="BD551" s="100"/>
      <c r="BE551" s="100"/>
      <c r="BF551" s="100"/>
      <c r="BG551" s="100"/>
      <c r="BH551" s="100"/>
      <c r="BI551" s="100"/>
      <c r="BJ551" s="100"/>
      <c r="BK551" s="100"/>
      <c r="BL551" s="100"/>
      <c r="BM551" s="100"/>
      <c r="BN551" s="100"/>
      <c r="BO551" s="100"/>
      <c r="BP551" s="100"/>
      <c r="BQ551" s="100"/>
      <c r="BR551" s="100"/>
      <c r="BS551" s="100"/>
      <c r="BT551" s="100"/>
      <c r="BU551" s="100"/>
      <c r="BV551" s="100"/>
      <c r="BW551" s="100"/>
      <c r="BX551" s="100"/>
      <c r="BY551" s="100"/>
      <c r="BZ551" s="100"/>
      <c r="CA551" s="100"/>
      <c r="CB551" s="100"/>
      <c r="CC551" s="100"/>
      <c r="CD551" s="100"/>
      <c r="CE551" s="100"/>
      <c r="CF551" s="100"/>
      <c r="CG551" s="100"/>
      <c r="CH551" s="100"/>
      <c r="CI551" s="100"/>
    </row>
    <row r="552" spans="1:87" x14ac:dyDescent="0.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  <c r="AF552" s="100"/>
      <c r="AG552" s="100"/>
      <c r="AH552" s="100"/>
      <c r="AI552" s="100"/>
      <c r="AJ552" s="100"/>
      <c r="AK552" s="100"/>
      <c r="AL552" s="100"/>
      <c r="AM552" s="100"/>
      <c r="AN552" s="100"/>
      <c r="AO552" s="100"/>
      <c r="AP552" s="100"/>
      <c r="AQ552" s="100"/>
      <c r="AR552" s="100"/>
      <c r="AS552" s="100"/>
      <c r="AT552" s="100"/>
      <c r="AU552" s="100"/>
      <c r="AV552" s="100"/>
      <c r="AW552" s="100"/>
      <c r="AX552" s="100"/>
      <c r="AY552" s="100"/>
      <c r="AZ552" s="100"/>
      <c r="BA552" s="100"/>
      <c r="BB552" s="100"/>
      <c r="BC552" s="100"/>
      <c r="BD552" s="100"/>
      <c r="BE552" s="100"/>
      <c r="BF552" s="100"/>
      <c r="BG552" s="100"/>
      <c r="BH552" s="100"/>
      <c r="BI552" s="100"/>
      <c r="BJ552" s="100"/>
      <c r="BK552" s="100"/>
      <c r="BL552" s="100"/>
      <c r="BM552" s="100"/>
      <c r="BN552" s="100"/>
      <c r="BO552" s="100"/>
      <c r="BP552" s="100"/>
      <c r="BQ552" s="100"/>
      <c r="BR552" s="100"/>
      <c r="BS552" s="100"/>
      <c r="BT552" s="100"/>
      <c r="BU552" s="100"/>
      <c r="BV552" s="100"/>
      <c r="BW552" s="100"/>
      <c r="BX552" s="100"/>
      <c r="BY552" s="100"/>
      <c r="BZ552" s="100"/>
      <c r="CA552" s="100"/>
      <c r="CB552" s="100"/>
      <c r="CC552" s="100"/>
      <c r="CD552" s="100"/>
      <c r="CE552" s="100"/>
      <c r="CF552" s="100"/>
      <c r="CG552" s="100"/>
      <c r="CH552" s="100"/>
      <c r="CI552" s="100"/>
    </row>
    <row r="553" spans="1:87" x14ac:dyDescent="0.2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  <c r="AF553" s="100"/>
      <c r="AG553" s="100"/>
      <c r="AH553" s="100"/>
      <c r="AI553" s="100"/>
      <c r="AJ553" s="100"/>
      <c r="AK553" s="100"/>
      <c r="AL553" s="100"/>
      <c r="AM553" s="100"/>
      <c r="AN553" s="100"/>
      <c r="AO553" s="100"/>
      <c r="AP553" s="100"/>
      <c r="AQ553" s="100"/>
      <c r="AR553" s="100"/>
      <c r="AS553" s="100"/>
      <c r="AT553" s="100"/>
      <c r="AU553" s="100"/>
      <c r="AV553" s="100"/>
      <c r="AW553" s="100"/>
      <c r="AX553" s="100"/>
      <c r="AY553" s="100"/>
      <c r="AZ553" s="100"/>
      <c r="BA553" s="100"/>
      <c r="BB553" s="100"/>
      <c r="BC553" s="100"/>
      <c r="BD553" s="100"/>
      <c r="BE553" s="100"/>
      <c r="BF553" s="100"/>
      <c r="BG553" s="100"/>
      <c r="BH553" s="100"/>
      <c r="BI553" s="100"/>
      <c r="BJ553" s="100"/>
      <c r="BK553" s="100"/>
      <c r="BL553" s="100"/>
      <c r="BM553" s="100"/>
      <c r="BN553" s="100"/>
      <c r="BO553" s="100"/>
      <c r="BP553" s="100"/>
      <c r="BQ553" s="100"/>
      <c r="BR553" s="100"/>
      <c r="BS553" s="100"/>
      <c r="BT553" s="100"/>
      <c r="BU553" s="100"/>
      <c r="BV553" s="100"/>
      <c r="BW553" s="100"/>
      <c r="BX553" s="100"/>
      <c r="BY553" s="100"/>
      <c r="BZ553" s="100"/>
      <c r="CA553" s="100"/>
      <c r="CB553" s="100"/>
      <c r="CC553" s="100"/>
      <c r="CD553" s="100"/>
      <c r="CE553" s="100"/>
      <c r="CF553" s="100"/>
      <c r="CG553" s="100"/>
      <c r="CH553" s="100"/>
      <c r="CI553" s="100"/>
    </row>
    <row r="554" spans="1:87" x14ac:dyDescent="0.2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  <c r="AF554" s="100"/>
      <c r="AG554" s="100"/>
      <c r="AH554" s="100"/>
      <c r="AI554" s="100"/>
      <c r="AJ554" s="100"/>
      <c r="AK554" s="100"/>
      <c r="AL554" s="100"/>
      <c r="AM554" s="100"/>
      <c r="AN554" s="100"/>
      <c r="AO554" s="100"/>
      <c r="AP554" s="100"/>
      <c r="AQ554" s="100"/>
      <c r="AR554" s="100"/>
      <c r="AS554" s="100"/>
      <c r="AT554" s="100"/>
      <c r="AU554" s="100"/>
      <c r="AV554" s="100"/>
      <c r="AW554" s="100"/>
      <c r="AX554" s="100"/>
      <c r="AY554" s="100"/>
      <c r="AZ554" s="100"/>
      <c r="BA554" s="100"/>
      <c r="BB554" s="100"/>
      <c r="BC554" s="100"/>
      <c r="BD554" s="100"/>
      <c r="BE554" s="100"/>
      <c r="BF554" s="100"/>
      <c r="BG554" s="100"/>
      <c r="BH554" s="100"/>
      <c r="BI554" s="100"/>
      <c r="BJ554" s="100"/>
      <c r="BK554" s="100"/>
      <c r="BL554" s="100"/>
      <c r="BM554" s="100"/>
      <c r="BN554" s="100"/>
      <c r="BO554" s="100"/>
      <c r="BP554" s="100"/>
      <c r="BQ554" s="100"/>
      <c r="BR554" s="100"/>
      <c r="BS554" s="100"/>
      <c r="BT554" s="100"/>
      <c r="BU554" s="100"/>
      <c r="BV554" s="100"/>
      <c r="BW554" s="100"/>
      <c r="BX554" s="100"/>
      <c r="BY554" s="100"/>
      <c r="BZ554" s="100"/>
      <c r="CA554" s="100"/>
      <c r="CB554" s="100"/>
      <c r="CC554" s="100"/>
      <c r="CD554" s="100"/>
      <c r="CE554" s="100"/>
      <c r="CF554" s="100"/>
      <c r="CG554" s="100"/>
      <c r="CH554" s="100"/>
      <c r="CI554" s="100"/>
    </row>
    <row r="555" spans="1:87" x14ac:dyDescent="0.2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  <c r="AF555" s="100"/>
      <c r="AG555" s="100"/>
      <c r="AH555" s="100"/>
      <c r="AI555" s="100"/>
      <c r="AJ555" s="100"/>
      <c r="AK555" s="100"/>
      <c r="AL555" s="100"/>
      <c r="AM555" s="100"/>
      <c r="AN555" s="100"/>
      <c r="AO555" s="100"/>
      <c r="AP555" s="100"/>
      <c r="AQ555" s="100"/>
      <c r="AR555" s="100"/>
      <c r="AS555" s="100"/>
      <c r="AT555" s="100"/>
      <c r="AU555" s="100"/>
      <c r="AV555" s="100"/>
      <c r="AW555" s="100"/>
      <c r="AX555" s="100"/>
      <c r="AY555" s="100"/>
      <c r="AZ555" s="100"/>
      <c r="BA555" s="100"/>
      <c r="BB555" s="100"/>
      <c r="BC555" s="100"/>
      <c r="BD555" s="100"/>
      <c r="BE555" s="100"/>
      <c r="BF555" s="100"/>
      <c r="BG555" s="100"/>
      <c r="BH555" s="100"/>
      <c r="BI555" s="100"/>
      <c r="BJ555" s="100"/>
      <c r="BK555" s="100"/>
      <c r="BL555" s="100"/>
      <c r="BM555" s="100"/>
      <c r="BN555" s="100"/>
      <c r="BO555" s="100"/>
      <c r="BP555" s="100"/>
      <c r="BQ555" s="100"/>
      <c r="BR555" s="100"/>
      <c r="BS555" s="100"/>
      <c r="BT555" s="100"/>
      <c r="BU555" s="100"/>
      <c r="BV555" s="100"/>
      <c r="BW555" s="100"/>
      <c r="BX555" s="100"/>
      <c r="BY555" s="100"/>
      <c r="BZ555" s="100"/>
      <c r="CA555" s="100"/>
      <c r="CB555" s="100"/>
      <c r="CC555" s="100"/>
      <c r="CD555" s="100"/>
      <c r="CE555" s="100"/>
      <c r="CF555" s="100"/>
      <c r="CG555" s="100"/>
      <c r="CH555" s="100"/>
      <c r="CI555" s="100"/>
    </row>
    <row r="556" spans="1:87" x14ac:dyDescent="0.2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  <c r="AF556" s="100"/>
      <c r="AG556" s="100"/>
      <c r="AH556" s="100"/>
      <c r="AI556" s="100"/>
      <c r="AJ556" s="100"/>
      <c r="AK556" s="100"/>
      <c r="AL556" s="100"/>
      <c r="AM556" s="100"/>
      <c r="AN556" s="100"/>
      <c r="AO556" s="100"/>
      <c r="AP556" s="100"/>
      <c r="AQ556" s="100"/>
      <c r="AR556" s="100"/>
      <c r="AS556" s="100"/>
      <c r="AT556" s="100"/>
      <c r="AU556" s="100"/>
      <c r="AV556" s="100"/>
      <c r="AW556" s="100"/>
      <c r="AX556" s="100"/>
      <c r="AY556" s="100"/>
      <c r="AZ556" s="100"/>
      <c r="BA556" s="100"/>
      <c r="BB556" s="100"/>
      <c r="BC556" s="100"/>
      <c r="BD556" s="100"/>
      <c r="BE556" s="100"/>
      <c r="BF556" s="100"/>
      <c r="BG556" s="100"/>
      <c r="BH556" s="100"/>
      <c r="BI556" s="100"/>
      <c r="BJ556" s="100"/>
      <c r="BK556" s="100"/>
      <c r="BL556" s="100"/>
      <c r="BM556" s="100"/>
      <c r="BN556" s="100"/>
      <c r="BO556" s="100"/>
      <c r="BP556" s="100"/>
      <c r="BQ556" s="100"/>
      <c r="BR556" s="100"/>
      <c r="BS556" s="100"/>
      <c r="BT556" s="100"/>
      <c r="BU556" s="100"/>
      <c r="BV556" s="100"/>
      <c r="BW556" s="100"/>
      <c r="BX556" s="100"/>
      <c r="BY556" s="100"/>
      <c r="BZ556" s="100"/>
      <c r="CA556" s="100"/>
      <c r="CB556" s="100"/>
      <c r="CC556" s="100"/>
      <c r="CD556" s="100"/>
      <c r="CE556" s="100"/>
      <c r="CF556" s="100"/>
      <c r="CG556" s="100"/>
      <c r="CH556" s="100"/>
      <c r="CI556" s="100"/>
    </row>
    <row r="557" spans="1:87" x14ac:dyDescent="0.2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  <c r="AF557" s="100"/>
      <c r="AG557" s="100"/>
      <c r="AH557" s="100"/>
      <c r="AI557" s="100"/>
      <c r="AJ557" s="100"/>
      <c r="AK557" s="100"/>
      <c r="AL557" s="100"/>
      <c r="AM557" s="100"/>
      <c r="AN557" s="100"/>
      <c r="AO557" s="100"/>
      <c r="AP557" s="100"/>
      <c r="AQ557" s="100"/>
      <c r="AR557" s="100"/>
      <c r="AS557" s="100"/>
      <c r="AT557" s="100"/>
      <c r="AU557" s="100"/>
      <c r="AV557" s="100"/>
      <c r="AW557" s="100"/>
      <c r="AX557" s="100"/>
      <c r="AY557" s="100"/>
      <c r="AZ557" s="100"/>
      <c r="BA557" s="100"/>
      <c r="BB557" s="100"/>
      <c r="BC557" s="100"/>
      <c r="BD557" s="100"/>
      <c r="BE557" s="100"/>
      <c r="BF557" s="100"/>
      <c r="BG557" s="100"/>
      <c r="BH557" s="100"/>
      <c r="BI557" s="100"/>
      <c r="BJ557" s="100"/>
      <c r="BK557" s="100"/>
      <c r="BL557" s="100"/>
      <c r="BM557" s="100"/>
      <c r="BN557" s="100"/>
      <c r="BO557" s="100"/>
      <c r="BP557" s="100"/>
      <c r="BQ557" s="100"/>
      <c r="BR557" s="100"/>
      <c r="BS557" s="100"/>
      <c r="BT557" s="100"/>
      <c r="BU557" s="100"/>
      <c r="BV557" s="100"/>
      <c r="BW557" s="100"/>
      <c r="BX557" s="100"/>
      <c r="BY557" s="100"/>
      <c r="BZ557" s="100"/>
      <c r="CA557" s="100"/>
      <c r="CB557" s="100"/>
      <c r="CC557" s="100"/>
      <c r="CD557" s="100"/>
      <c r="CE557" s="100"/>
      <c r="CF557" s="100"/>
      <c r="CG557" s="100"/>
      <c r="CH557" s="100"/>
      <c r="CI557" s="100"/>
    </row>
    <row r="558" spans="1:87" x14ac:dyDescent="0.2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  <c r="AF558" s="100"/>
      <c r="AG558" s="100"/>
      <c r="AH558" s="100"/>
      <c r="AI558" s="100"/>
      <c r="AJ558" s="100"/>
      <c r="AK558" s="100"/>
      <c r="AL558" s="100"/>
      <c r="AM558" s="100"/>
      <c r="AN558" s="100"/>
      <c r="AO558" s="100"/>
      <c r="AP558" s="100"/>
      <c r="AQ558" s="100"/>
      <c r="AR558" s="100"/>
      <c r="AS558" s="100"/>
      <c r="AT558" s="100"/>
      <c r="AU558" s="100"/>
      <c r="AV558" s="100"/>
      <c r="AW558" s="100"/>
      <c r="AX558" s="100"/>
      <c r="AY558" s="100"/>
      <c r="AZ558" s="100"/>
      <c r="BA558" s="100"/>
      <c r="BB558" s="100"/>
      <c r="BC558" s="100"/>
      <c r="BD558" s="100"/>
      <c r="BE558" s="100"/>
      <c r="BF558" s="100"/>
      <c r="BG558" s="100"/>
      <c r="BH558" s="100"/>
      <c r="BI558" s="100"/>
      <c r="BJ558" s="100"/>
      <c r="BK558" s="100"/>
      <c r="BL558" s="100"/>
      <c r="BM558" s="100"/>
      <c r="BN558" s="100"/>
      <c r="BO558" s="100"/>
      <c r="BP558" s="100"/>
      <c r="BQ558" s="100"/>
      <c r="BR558" s="100"/>
      <c r="BS558" s="100"/>
      <c r="BT558" s="100"/>
      <c r="BU558" s="100"/>
      <c r="BV558" s="100"/>
      <c r="BW558" s="100"/>
      <c r="BX558" s="100"/>
      <c r="BY558" s="100"/>
      <c r="BZ558" s="100"/>
      <c r="CA558" s="100"/>
      <c r="CB558" s="100"/>
      <c r="CC558" s="100"/>
      <c r="CD558" s="100"/>
      <c r="CE558" s="100"/>
      <c r="CF558" s="100"/>
      <c r="CG558" s="100"/>
      <c r="CH558" s="100"/>
      <c r="CI558" s="100"/>
    </row>
    <row r="559" spans="1:87" x14ac:dyDescent="0.2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  <c r="AF559" s="100"/>
      <c r="AG559" s="100"/>
      <c r="AH559" s="100"/>
      <c r="AI559" s="100"/>
      <c r="AJ559" s="100"/>
      <c r="AK559" s="100"/>
      <c r="AL559" s="100"/>
      <c r="AM559" s="100"/>
      <c r="AN559" s="100"/>
      <c r="AO559" s="100"/>
      <c r="AP559" s="100"/>
      <c r="AQ559" s="100"/>
      <c r="AR559" s="100"/>
      <c r="AS559" s="100"/>
      <c r="AT559" s="100"/>
      <c r="AU559" s="100"/>
      <c r="AV559" s="100"/>
      <c r="AW559" s="100"/>
      <c r="AX559" s="100"/>
      <c r="AY559" s="100"/>
      <c r="AZ559" s="100"/>
      <c r="BA559" s="100"/>
      <c r="BB559" s="100"/>
      <c r="BC559" s="100"/>
      <c r="BD559" s="100"/>
      <c r="BE559" s="100"/>
      <c r="BF559" s="100"/>
      <c r="BG559" s="100"/>
      <c r="BH559" s="100"/>
      <c r="BI559" s="100"/>
      <c r="BJ559" s="100"/>
      <c r="BK559" s="100"/>
      <c r="BL559" s="100"/>
      <c r="BM559" s="100"/>
      <c r="BN559" s="100"/>
      <c r="BO559" s="100"/>
      <c r="BP559" s="100"/>
      <c r="BQ559" s="100"/>
      <c r="BR559" s="100"/>
      <c r="BS559" s="100"/>
      <c r="BT559" s="100"/>
      <c r="BU559" s="100"/>
      <c r="BV559" s="100"/>
      <c r="BW559" s="100"/>
      <c r="BX559" s="100"/>
      <c r="BY559" s="100"/>
      <c r="BZ559" s="100"/>
      <c r="CA559" s="100"/>
      <c r="CB559" s="100"/>
      <c r="CC559" s="100"/>
      <c r="CD559" s="100"/>
      <c r="CE559" s="100"/>
      <c r="CF559" s="100"/>
      <c r="CG559" s="100"/>
      <c r="CH559" s="100"/>
      <c r="CI559" s="100"/>
    </row>
    <row r="560" spans="1:87" x14ac:dyDescent="0.2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  <c r="AF560" s="100"/>
      <c r="AG560" s="100"/>
      <c r="AH560" s="100"/>
      <c r="AI560" s="100"/>
      <c r="AJ560" s="100"/>
      <c r="AK560" s="100"/>
      <c r="AL560" s="100"/>
      <c r="AM560" s="100"/>
      <c r="AN560" s="100"/>
      <c r="AO560" s="100"/>
      <c r="AP560" s="100"/>
      <c r="AQ560" s="100"/>
      <c r="AR560" s="100"/>
      <c r="AS560" s="100"/>
      <c r="AT560" s="100"/>
      <c r="AU560" s="100"/>
      <c r="AV560" s="100"/>
      <c r="AW560" s="100"/>
      <c r="AX560" s="100"/>
      <c r="AY560" s="100"/>
      <c r="AZ560" s="100"/>
      <c r="BA560" s="100"/>
      <c r="BB560" s="100"/>
      <c r="BC560" s="100"/>
      <c r="BD560" s="100"/>
      <c r="BE560" s="100"/>
      <c r="BF560" s="100"/>
      <c r="BG560" s="100"/>
      <c r="BH560" s="100"/>
      <c r="BI560" s="100"/>
      <c r="BJ560" s="100"/>
      <c r="BK560" s="100"/>
      <c r="BL560" s="100"/>
      <c r="BM560" s="100"/>
      <c r="BN560" s="100"/>
      <c r="BO560" s="100"/>
      <c r="BP560" s="100"/>
      <c r="BQ560" s="100"/>
      <c r="BR560" s="100"/>
      <c r="BS560" s="100"/>
      <c r="BT560" s="100"/>
      <c r="BU560" s="100"/>
      <c r="BV560" s="100"/>
      <c r="BW560" s="100"/>
      <c r="BX560" s="100"/>
      <c r="BY560" s="100"/>
      <c r="BZ560" s="100"/>
      <c r="CA560" s="100"/>
      <c r="CB560" s="100"/>
      <c r="CC560" s="100"/>
      <c r="CD560" s="100"/>
      <c r="CE560" s="100"/>
      <c r="CF560" s="100"/>
      <c r="CG560" s="100"/>
      <c r="CH560" s="100"/>
      <c r="CI560" s="100"/>
    </row>
    <row r="561" spans="1:87" x14ac:dyDescent="0.2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  <c r="AF561" s="100"/>
      <c r="AG561" s="100"/>
      <c r="AH561" s="100"/>
      <c r="AI561" s="100"/>
      <c r="AJ561" s="100"/>
      <c r="AK561" s="100"/>
      <c r="AL561" s="100"/>
      <c r="AM561" s="100"/>
      <c r="AN561" s="100"/>
      <c r="AO561" s="100"/>
      <c r="AP561" s="100"/>
      <c r="AQ561" s="100"/>
      <c r="AR561" s="100"/>
      <c r="AS561" s="100"/>
      <c r="AT561" s="100"/>
      <c r="AU561" s="100"/>
      <c r="AV561" s="100"/>
      <c r="AW561" s="100"/>
      <c r="AX561" s="100"/>
      <c r="AY561" s="100"/>
      <c r="AZ561" s="100"/>
      <c r="BA561" s="100"/>
      <c r="BB561" s="100"/>
      <c r="BC561" s="100"/>
      <c r="BD561" s="100"/>
      <c r="BE561" s="100"/>
      <c r="BF561" s="100"/>
      <c r="BG561" s="100"/>
      <c r="BH561" s="100"/>
      <c r="BI561" s="100"/>
      <c r="BJ561" s="100"/>
      <c r="BK561" s="100"/>
      <c r="BL561" s="100"/>
      <c r="BM561" s="100"/>
      <c r="BN561" s="100"/>
      <c r="BO561" s="100"/>
      <c r="BP561" s="100"/>
      <c r="BQ561" s="100"/>
      <c r="BR561" s="100"/>
      <c r="BS561" s="100"/>
      <c r="BT561" s="100"/>
      <c r="BU561" s="100"/>
      <c r="BV561" s="100"/>
      <c r="BW561" s="100"/>
      <c r="BX561" s="100"/>
      <c r="BY561" s="100"/>
      <c r="BZ561" s="100"/>
      <c r="CA561" s="100"/>
      <c r="CB561" s="100"/>
      <c r="CC561" s="100"/>
      <c r="CD561" s="100"/>
      <c r="CE561" s="100"/>
      <c r="CF561" s="100"/>
      <c r="CG561" s="100"/>
      <c r="CH561" s="100"/>
      <c r="CI561" s="100"/>
    </row>
    <row r="562" spans="1:87" x14ac:dyDescent="0.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  <c r="AF562" s="100"/>
      <c r="AG562" s="100"/>
      <c r="AH562" s="100"/>
      <c r="AI562" s="100"/>
      <c r="AJ562" s="100"/>
      <c r="AK562" s="100"/>
      <c r="AL562" s="100"/>
      <c r="AM562" s="100"/>
      <c r="AN562" s="100"/>
      <c r="AO562" s="100"/>
      <c r="AP562" s="100"/>
      <c r="AQ562" s="100"/>
      <c r="AR562" s="100"/>
      <c r="AS562" s="100"/>
      <c r="AT562" s="100"/>
      <c r="AU562" s="100"/>
      <c r="AV562" s="100"/>
      <c r="AW562" s="100"/>
      <c r="AX562" s="100"/>
      <c r="AY562" s="100"/>
      <c r="AZ562" s="100"/>
      <c r="BA562" s="100"/>
      <c r="BB562" s="100"/>
      <c r="BC562" s="100"/>
      <c r="BD562" s="100"/>
      <c r="BE562" s="100"/>
      <c r="BF562" s="100"/>
      <c r="BG562" s="100"/>
      <c r="BH562" s="100"/>
      <c r="BI562" s="100"/>
      <c r="BJ562" s="100"/>
      <c r="BK562" s="100"/>
      <c r="BL562" s="100"/>
      <c r="BM562" s="100"/>
      <c r="BN562" s="100"/>
      <c r="BO562" s="100"/>
      <c r="BP562" s="100"/>
      <c r="BQ562" s="100"/>
      <c r="BR562" s="100"/>
      <c r="BS562" s="100"/>
      <c r="BT562" s="100"/>
      <c r="BU562" s="100"/>
      <c r="BV562" s="100"/>
      <c r="BW562" s="100"/>
      <c r="BX562" s="100"/>
      <c r="BY562" s="100"/>
      <c r="BZ562" s="100"/>
      <c r="CA562" s="100"/>
      <c r="CB562" s="100"/>
      <c r="CC562" s="100"/>
      <c r="CD562" s="100"/>
      <c r="CE562" s="100"/>
      <c r="CF562" s="100"/>
      <c r="CG562" s="100"/>
      <c r="CH562" s="100"/>
      <c r="CI562" s="100"/>
    </row>
    <row r="563" spans="1:87" x14ac:dyDescent="0.2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  <c r="AF563" s="100"/>
      <c r="AG563" s="100"/>
      <c r="AH563" s="100"/>
      <c r="AI563" s="100"/>
      <c r="AJ563" s="100"/>
      <c r="AK563" s="100"/>
      <c r="AL563" s="100"/>
      <c r="AM563" s="100"/>
      <c r="AN563" s="100"/>
      <c r="AO563" s="100"/>
      <c r="AP563" s="100"/>
      <c r="AQ563" s="100"/>
      <c r="AR563" s="100"/>
      <c r="AS563" s="100"/>
      <c r="AT563" s="100"/>
      <c r="AU563" s="100"/>
      <c r="AV563" s="100"/>
      <c r="AW563" s="100"/>
      <c r="AX563" s="100"/>
      <c r="AY563" s="100"/>
      <c r="AZ563" s="100"/>
      <c r="BA563" s="100"/>
      <c r="BB563" s="100"/>
      <c r="BC563" s="100"/>
      <c r="BD563" s="100"/>
      <c r="BE563" s="100"/>
      <c r="BF563" s="100"/>
      <c r="BG563" s="100"/>
      <c r="BH563" s="100"/>
      <c r="BI563" s="100"/>
      <c r="BJ563" s="100"/>
      <c r="BK563" s="100"/>
      <c r="BL563" s="100"/>
      <c r="BM563" s="100"/>
      <c r="BN563" s="100"/>
      <c r="BO563" s="100"/>
      <c r="BP563" s="100"/>
      <c r="BQ563" s="100"/>
      <c r="BR563" s="100"/>
      <c r="BS563" s="100"/>
      <c r="BT563" s="100"/>
      <c r="BU563" s="100"/>
      <c r="BV563" s="100"/>
      <c r="BW563" s="100"/>
      <c r="BX563" s="100"/>
      <c r="BY563" s="100"/>
      <c r="BZ563" s="100"/>
      <c r="CA563" s="100"/>
      <c r="CB563" s="100"/>
      <c r="CC563" s="100"/>
      <c r="CD563" s="100"/>
      <c r="CE563" s="100"/>
      <c r="CF563" s="100"/>
      <c r="CG563" s="100"/>
      <c r="CH563" s="100"/>
      <c r="CI563" s="100"/>
    </row>
    <row r="564" spans="1:87" x14ac:dyDescent="0.2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  <c r="AF564" s="100"/>
      <c r="AG564" s="100"/>
      <c r="AH564" s="100"/>
      <c r="AI564" s="100"/>
      <c r="AJ564" s="100"/>
      <c r="AK564" s="100"/>
      <c r="AL564" s="100"/>
      <c r="AM564" s="100"/>
      <c r="AN564" s="100"/>
      <c r="AO564" s="100"/>
      <c r="AP564" s="100"/>
      <c r="AQ564" s="100"/>
      <c r="AR564" s="100"/>
      <c r="AS564" s="100"/>
      <c r="AT564" s="100"/>
      <c r="AU564" s="100"/>
      <c r="AV564" s="100"/>
      <c r="AW564" s="100"/>
      <c r="AX564" s="100"/>
      <c r="AY564" s="100"/>
      <c r="AZ564" s="100"/>
      <c r="BA564" s="100"/>
      <c r="BB564" s="100"/>
      <c r="BC564" s="100"/>
      <c r="BD564" s="100"/>
      <c r="BE564" s="100"/>
      <c r="BF564" s="100"/>
      <c r="BG564" s="100"/>
      <c r="BH564" s="100"/>
      <c r="BI564" s="100"/>
      <c r="BJ564" s="100"/>
      <c r="BK564" s="100"/>
      <c r="BL564" s="100"/>
      <c r="BM564" s="100"/>
      <c r="BN564" s="100"/>
      <c r="BO564" s="100"/>
      <c r="BP564" s="100"/>
      <c r="BQ564" s="100"/>
      <c r="BR564" s="100"/>
      <c r="BS564" s="100"/>
      <c r="BT564" s="100"/>
      <c r="BU564" s="100"/>
      <c r="BV564" s="100"/>
      <c r="BW564" s="100"/>
      <c r="BX564" s="100"/>
      <c r="BY564" s="100"/>
      <c r="BZ564" s="100"/>
      <c r="CA564" s="100"/>
      <c r="CB564" s="100"/>
      <c r="CC564" s="100"/>
      <c r="CD564" s="100"/>
      <c r="CE564" s="100"/>
      <c r="CF564" s="100"/>
      <c r="CG564" s="100"/>
      <c r="CH564" s="100"/>
      <c r="CI564" s="100"/>
    </row>
    <row r="565" spans="1:87" x14ac:dyDescent="0.2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  <c r="AF565" s="100"/>
      <c r="AG565" s="100"/>
      <c r="AH565" s="100"/>
      <c r="AI565" s="100"/>
      <c r="AJ565" s="100"/>
      <c r="AK565" s="100"/>
      <c r="AL565" s="100"/>
      <c r="AM565" s="100"/>
      <c r="AN565" s="100"/>
      <c r="AO565" s="100"/>
      <c r="AP565" s="100"/>
      <c r="AQ565" s="100"/>
      <c r="AR565" s="100"/>
      <c r="AS565" s="100"/>
      <c r="AT565" s="100"/>
      <c r="AU565" s="100"/>
      <c r="AV565" s="100"/>
      <c r="AW565" s="100"/>
      <c r="AX565" s="100"/>
      <c r="AY565" s="100"/>
      <c r="AZ565" s="100"/>
      <c r="BA565" s="100"/>
      <c r="BB565" s="100"/>
      <c r="BC565" s="100"/>
      <c r="BD565" s="100"/>
      <c r="BE565" s="100"/>
      <c r="BF565" s="100"/>
      <c r="BG565" s="100"/>
      <c r="BH565" s="100"/>
      <c r="BI565" s="100"/>
      <c r="BJ565" s="100"/>
      <c r="BK565" s="100"/>
      <c r="BL565" s="100"/>
      <c r="BM565" s="100"/>
      <c r="BN565" s="100"/>
      <c r="BO565" s="100"/>
      <c r="BP565" s="100"/>
      <c r="BQ565" s="100"/>
      <c r="BR565" s="100"/>
      <c r="BS565" s="100"/>
      <c r="BT565" s="100"/>
      <c r="BU565" s="100"/>
      <c r="BV565" s="100"/>
      <c r="BW565" s="100"/>
      <c r="BX565" s="100"/>
      <c r="BY565" s="100"/>
      <c r="BZ565" s="100"/>
      <c r="CA565" s="100"/>
      <c r="CB565" s="100"/>
      <c r="CC565" s="100"/>
      <c r="CD565" s="100"/>
      <c r="CE565" s="100"/>
      <c r="CF565" s="100"/>
      <c r="CG565" s="100"/>
      <c r="CH565" s="100"/>
      <c r="CI565" s="100"/>
    </row>
    <row r="566" spans="1:87" x14ac:dyDescent="0.2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  <c r="AF566" s="100"/>
      <c r="AG566" s="100"/>
      <c r="AH566" s="100"/>
      <c r="AI566" s="100"/>
      <c r="AJ566" s="100"/>
      <c r="AK566" s="100"/>
      <c r="AL566" s="100"/>
      <c r="AM566" s="100"/>
      <c r="AN566" s="100"/>
      <c r="AO566" s="100"/>
      <c r="AP566" s="100"/>
      <c r="AQ566" s="100"/>
      <c r="AR566" s="100"/>
      <c r="AS566" s="100"/>
      <c r="AT566" s="100"/>
      <c r="AU566" s="100"/>
      <c r="AV566" s="100"/>
      <c r="AW566" s="100"/>
      <c r="AX566" s="100"/>
      <c r="AY566" s="100"/>
      <c r="AZ566" s="100"/>
      <c r="BA566" s="100"/>
      <c r="BB566" s="100"/>
      <c r="BC566" s="100"/>
      <c r="BD566" s="100"/>
      <c r="BE566" s="100"/>
      <c r="BF566" s="100"/>
      <c r="BG566" s="100"/>
      <c r="BH566" s="100"/>
      <c r="BI566" s="100"/>
      <c r="BJ566" s="100"/>
      <c r="BK566" s="100"/>
      <c r="BL566" s="100"/>
      <c r="BM566" s="100"/>
      <c r="BN566" s="100"/>
      <c r="BO566" s="100"/>
      <c r="BP566" s="100"/>
      <c r="BQ566" s="100"/>
      <c r="BR566" s="100"/>
      <c r="BS566" s="100"/>
      <c r="BT566" s="100"/>
      <c r="BU566" s="100"/>
      <c r="BV566" s="100"/>
      <c r="BW566" s="100"/>
      <c r="BX566" s="100"/>
      <c r="BY566" s="100"/>
      <c r="BZ566" s="100"/>
      <c r="CA566" s="100"/>
      <c r="CB566" s="100"/>
      <c r="CC566" s="100"/>
      <c r="CD566" s="100"/>
      <c r="CE566" s="100"/>
      <c r="CF566" s="100"/>
      <c r="CG566" s="100"/>
      <c r="CH566" s="100"/>
      <c r="CI566" s="100"/>
    </row>
    <row r="567" spans="1:87" x14ac:dyDescent="0.2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  <c r="AF567" s="100"/>
      <c r="AG567" s="100"/>
      <c r="AH567" s="100"/>
      <c r="AI567" s="100"/>
      <c r="AJ567" s="100"/>
      <c r="AK567" s="100"/>
      <c r="AL567" s="100"/>
      <c r="AM567" s="100"/>
      <c r="AN567" s="100"/>
      <c r="AO567" s="100"/>
      <c r="AP567" s="100"/>
      <c r="AQ567" s="100"/>
      <c r="AR567" s="100"/>
      <c r="AS567" s="100"/>
      <c r="AT567" s="100"/>
      <c r="AU567" s="100"/>
      <c r="AV567" s="100"/>
      <c r="AW567" s="100"/>
      <c r="AX567" s="100"/>
      <c r="AY567" s="100"/>
      <c r="AZ567" s="100"/>
      <c r="BA567" s="100"/>
      <c r="BB567" s="100"/>
      <c r="BC567" s="100"/>
      <c r="BD567" s="100"/>
      <c r="BE567" s="100"/>
      <c r="BF567" s="100"/>
      <c r="BG567" s="100"/>
      <c r="BH567" s="100"/>
      <c r="BI567" s="100"/>
      <c r="BJ567" s="100"/>
      <c r="BK567" s="100"/>
      <c r="BL567" s="100"/>
      <c r="BM567" s="100"/>
      <c r="BN567" s="100"/>
      <c r="BO567" s="100"/>
      <c r="BP567" s="100"/>
      <c r="BQ567" s="100"/>
      <c r="BR567" s="100"/>
      <c r="BS567" s="100"/>
      <c r="BT567" s="100"/>
      <c r="BU567" s="100"/>
      <c r="BV567" s="100"/>
      <c r="BW567" s="100"/>
      <c r="BX567" s="100"/>
      <c r="BY567" s="100"/>
      <c r="BZ567" s="100"/>
      <c r="CA567" s="100"/>
      <c r="CB567" s="100"/>
      <c r="CC567" s="100"/>
      <c r="CD567" s="100"/>
      <c r="CE567" s="100"/>
      <c r="CF567" s="100"/>
      <c r="CG567" s="100"/>
      <c r="CH567" s="100"/>
      <c r="CI567" s="100"/>
    </row>
    <row r="568" spans="1:87" x14ac:dyDescent="0.2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  <c r="AF568" s="100"/>
      <c r="AG568" s="100"/>
      <c r="AH568" s="100"/>
      <c r="AI568" s="100"/>
      <c r="AJ568" s="100"/>
      <c r="AK568" s="100"/>
      <c r="AL568" s="100"/>
      <c r="AM568" s="100"/>
      <c r="AN568" s="100"/>
      <c r="AO568" s="100"/>
      <c r="AP568" s="100"/>
      <c r="AQ568" s="100"/>
      <c r="AR568" s="100"/>
      <c r="AS568" s="100"/>
      <c r="AT568" s="100"/>
      <c r="AU568" s="100"/>
      <c r="AV568" s="100"/>
      <c r="AW568" s="100"/>
      <c r="AX568" s="100"/>
      <c r="AY568" s="100"/>
      <c r="AZ568" s="100"/>
      <c r="BA568" s="100"/>
      <c r="BB568" s="100"/>
      <c r="BC568" s="100"/>
      <c r="BD568" s="100"/>
      <c r="BE568" s="100"/>
      <c r="BF568" s="100"/>
      <c r="BG568" s="100"/>
      <c r="BH568" s="100"/>
      <c r="BI568" s="100"/>
      <c r="BJ568" s="100"/>
      <c r="BK568" s="100"/>
      <c r="BL568" s="100"/>
      <c r="BM568" s="100"/>
      <c r="BN568" s="100"/>
      <c r="BO568" s="100"/>
      <c r="BP568" s="100"/>
      <c r="BQ568" s="100"/>
      <c r="BR568" s="100"/>
      <c r="BS568" s="100"/>
      <c r="BT568" s="100"/>
      <c r="BU568" s="100"/>
      <c r="BV568" s="100"/>
      <c r="BW568" s="100"/>
      <c r="BX568" s="100"/>
      <c r="BY568" s="100"/>
      <c r="BZ568" s="100"/>
      <c r="CA568" s="100"/>
      <c r="CB568" s="100"/>
      <c r="CC568" s="100"/>
      <c r="CD568" s="100"/>
      <c r="CE568" s="100"/>
      <c r="CF568" s="100"/>
      <c r="CG568" s="100"/>
      <c r="CH568" s="100"/>
      <c r="CI568" s="100"/>
    </row>
    <row r="569" spans="1:87" x14ac:dyDescent="0.2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  <c r="AF569" s="100"/>
      <c r="AG569" s="100"/>
      <c r="AH569" s="100"/>
      <c r="AI569" s="100"/>
      <c r="AJ569" s="100"/>
      <c r="AK569" s="100"/>
      <c r="AL569" s="100"/>
      <c r="AM569" s="100"/>
      <c r="AN569" s="100"/>
      <c r="AO569" s="100"/>
      <c r="AP569" s="100"/>
      <c r="AQ569" s="100"/>
      <c r="AR569" s="100"/>
      <c r="AS569" s="100"/>
      <c r="AT569" s="100"/>
      <c r="AU569" s="100"/>
      <c r="AV569" s="100"/>
      <c r="AW569" s="100"/>
      <c r="AX569" s="100"/>
      <c r="AY569" s="100"/>
      <c r="AZ569" s="100"/>
      <c r="BA569" s="100"/>
      <c r="BB569" s="100"/>
      <c r="BC569" s="100"/>
      <c r="BD569" s="100"/>
      <c r="BE569" s="100"/>
      <c r="BF569" s="100"/>
      <c r="BG569" s="100"/>
      <c r="BH569" s="100"/>
      <c r="BI569" s="100"/>
      <c r="BJ569" s="100"/>
      <c r="BK569" s="100"/>
      <c r="BL569" s="100"/>
      <c r="BM569" s="100"/>
      <c r="BN569" s="100"/>
      <c r="BO569" s="100"/>
      <c r="BP569" s="100"/>
      <c r="BQ569" s="100"/>
      <c r="BR569" s="100"/>
      <c r="BS569" s="100"/>
      <c r="BT569" s="100"/>
      <c r="BU569" s="100"/>
      <c r="BV569" s="100"/>
      <c r="BW569" s="100"/>
      <c r="BX569" s="100"/>
      <c r="BY569" s="100"/>
      <c r="BZ569" s="100"/>
      <c r="CA569" s="100"/>
      <c r="CB569" s="100"/>
      <c r="CC569" s="100"/>
      <c r="CD569" s="100"/>
      <c r="CE569" s="100"/>
      <c r="CF569" s="100"/>
      <c r="CG569" s="100"/>
      <c r="CH569" s="100"/>
      <c r="CI569" s="100"/>
    </row>
    <row r="570" spans="1:87" x14ac:dyDescent="0.2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  <c r="AF570" s="100"/>
      <c r="AG570" s="100"/>
      <c r="AH570" s="100"/>
      <c r="AI570" s="100"/>
      <c r="AJ570" s="100"/>
      <c r="AK570" s="100"/>
      <c r="AL570" s="100"/>
      <c r="AM570" s="100"/>
      <c r="AN570" s="100"/>
      <c r="AO570" s="100"/>
      <c r="AP570" s="100"/>
      <c r="AQ570" s="100"/>
      <c r="AR570" s="100"/>
      <c r="AS570" s="100"/>
      <c r="AT570" s="100"/>
      <c r="AU570" s="100"/>
      <c r="AV570" s="100"/>
      <c r="AW570" s="100"/>
      <c r="AX570" s="100"/>
      <c r="AY570" s="100"/>
      <c r="AZ570" s="100"/>
      <c r="BA570" s="100"/>
      <c r="BB570" s="100"/>
      <c r="BC570" s="100"/>
      <c r="BD570" s="100"/>
      <c r="BE570" s="100"/>
      <c r="BF570" s="100"/>
      <c r="BG570" s="100"/>
      <c r="BH570" s="100"/>
      <c r="BI570" s="100"/>
      <c r="BJ570" s="100"/>
      <c r="BK570" s="100"/>
      <c r="BL570" s="100"/>
      <c r="BM570" s="100"/>
      <c r="BN570" s="100"/>
      <c r="BO570" s="100"/>
      <c r="BP570" s="100"/>
      <c r="BQ570" s="100"/>
      <c r="BR570" s="100"/>
      <c r="BS570" s="100"/>
      <c r="BT570" s="100"/>
      <c r="BU570" s="100"/>
      <c r="BV570" s="100"/>
      <c r="BW570" s="100"/>
      <c r="BX570" s="100"/>
      <c r="BY570" s="100"/>
      <c r="BZ570" s="100"/>
      <c r="CA570" s="100"/>
      <c r="CB570" s="100"/>
      <c r="CC570" s="100"/>
      <c r="CD570" s="100"/>
      <c r="CE570" s="100"/>
      <c r="CF570" s="100"/>
      <c r="CG570" s="100"/>
      <c r="CH570" s="100"/>
      <c r="CI570" s="100"/>
    </row>
    <row r="571" spans="1:87" x14ac:dyDescent="0.2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  <c r="AF571" s="100"/>
      <c r="AG571" s="100"/>
      <c r="AH571" s="100"/>
      <c r="AI571" s="100"/>
      <c r="AJ571" s="100"/>
      <c r="AK571" s="100"/>
      <c r="AL571" s="100"/>
      <c r="AM571" s="100"/>
      <c r="AN571" s="100"/>
      <c r="AO571" s="100"/>
      <c r="AP571" s="100"/>
      <c r="AQ571" s="100"/>
      <c r="AR571" s="100"/>
      <c r="AS571" s="100"/>
      <c r="AT571" s="100"/>
      <c r="AU571" s="100"/>
      <c r="AV571" s="100"/>
      <c r="AW571" s="100"/>
      <c r="AX571" s="100"/>
      <c r="AY571" s="100"/>
      <c r="AZ571" s="100"/>
      <c r="BA571" s="100"/>
      <c r="BB571" s="100"/>
      <c r="BC571" s="100"/>
      <c r="BD571" s="100"/>
      <c r="BE571" s="100"/>
      <c r="BF571" s="100"/>
      <c r="BG571" s="100"/>
      <c r="BH571" s="100"/>
      <c r="BI571" s="100"/>
      <c r="BJ571" s="100"/>
      <c r="BK571" s="100"/>
      <c r="BL571" s="100"/>
      <c r="BM571" s="100"/>
      <c r="BN571" s="100"/>
      <c r="BO571" s="100"/>
      <c r="BP571" s="100"/>
      <c r="BQ571" s="100"/>
      <c r="BR571" s="100"/>
      <c r="BS571" s="100"/>
      <c r="BT571" s="100"/>
      <c r="BU571" s="100"/>
      <c r="BV571" s="100"/>
      <c r="BW571" s="100"/>
      <c r="BX571" s="100"/>
      <c r="BY571" s="100"/>
      <c r="BZ571" s="100"/>
      <c r="CA571" s="100"/>
      <c r="CB571" s="100"/>
      <c r="CC571" s="100"/>
      <c r="CD571" s="100"/>
      <c r="CE571" s="100"/>
      <c r="CF571" s="100"/>
      <c r="CG571" s="100"/>
      <c r="CH571" s="100"/>
      <c r="CI571" s="100"/>
    </row>
    <row r="572" spans="1:87" x14ac:dyDescent="0.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  <c r="AF572" s="100"/>
      <c r="AG572" s="100"/>
      <c r="AH572" s="100"/>
      <c r="AI572" s="100"/>
      <c r="AJ572" s="100"/>
      <c r="AK572" s="100"/>
      <c r="AL572" s="100"/>
      <c r="AM572" s="100"/>
      <c r="AN572" s="100"/>
      <c r="AO572" s="100"/>
      <c r="AP572" s="100"/>
      <c r="AQ572" s="100"/>
      <c r="AR572" s="100"/>
      <c r="AS572" s="100"/>
      <c r="AT572" s="100"/>
      <c r="AU572" s="100"/>
      <c r="AV572" s="100"/>
      <c r="AW572" s="100"/>
      <c r="AX572" s="100"/>
      <c r="AY572" s="100"/>
      <c r="AZ572" s="100"/>
      <c r="BA572" s="100"/>
      <c r="BB572" s="100"/>
      <c r="BC572" s="100"/>
      <c r="BD572" s="100"/>
      <c r="BE572" s="100"/>
      <c r="BF572" s="100"/>
      <c r="BG572" s="100"/>
      <c r="BH572" s="100"/>
      <c r="BI572" s="100"/>
      <c r="BJ572" s="100"/>
      <c r="BK572" s="100"/>
      <c r="BL572" s="100"/>
      <c r="BM572" s="100"/>
      <c r="BN572" s="100"/>
      <c r="BO572" s="100"/>
      <c r="BP572" s="100"/>
      <c r="BQ572" s="100"/>
      <c r="BR572" s="100"/>
      <c r="BS572" s="100"/>
      <c r="BT572" s="100"/>
      <c r="BU572" s="100"/>
      <c r="BV572" s="100"/>
      <c r="BW572" s="100"/>
      <c r="BX572" s="100"/>
      <c r="BY572" s="100"/>
      <c r="BZ572" s="100"/>
      <c r="CA572" s="100"/>
      <c r="CB572" s="100"/>
      <c r="CC572" s="100"/>
      <c r="CD572" s="100"/>
      <c r="CE572" s="100"/>
      <c r="CF572" s="100"/>
      <c r="CG572" s="100"/>
      <c r="CH572" s="100"/>
      <c r="CI572" s="100"/>
    </row>
    <row r="573" spans="1:87" x14ac:dyDescent="0.2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  <c r="AF573" s="100"/>
      <c r="AG573" s="100"/>
      <c r="AH573" s="100"/>
      <c r="AI573" s="100"/>
      <c r="AJ573" s="100"/>
      <c r="AK573" s="100"/>
      <c r="AL573" s="100"/>
      <c r="AM573" s="100"/>
      <c r="AN573" s="100"/>
      <c r="AO573" s="100"/>
      <c r="AP573" s="100"/>
      <c r="AQ573" s="100"/>
      <c r="AR573" s="100"/>
      <c r="AS573" s="100"/>
      <c r="AT573" s="100"/>
      <c r="AU573" s="100"/>
      <c r="AV573" s="100"/>
      <c r="AW573" s="100"/>
      <c r="AX573" s="100"/>
      <c r="AY573" s="100"/>
      <c r="AZ573" s="100"/>
      <c r="BA573" s="100"/>
      <c r="BB573" s="100"/>
      <c r="BC573" s="100"/>
      <c r="BD573" s="100"/>
      <c r="BE573" s="100"/>
      <c r="BF573" s="100"/>
      <c r="BG573" s="100"/>
      <c r="BH573" s="100"/>
      <c r="BI573" s="100"/>
      <c r="BJ573" s="100"/>
      <c r="BK573" s="100"/>
      <c r="BL573" s="100"/>
      <c r="BM573" s="100"/>
      <c r="BN573" s="100"/>
      <c r="BO573" s="100"/>
      <c r="BP573" s="100"/>
      <c r="BQ573" s="100"/>
      <c r="BR573" s="100"/>
      <c r="BS573" s="100"/>
      <c r="BT573" s="100"/>
      <c r="BU573" s="100"/>
      <c r="BV573" s="100"/>
      <c r="BW573" s="100"/>
      <c r="BX573" s="100"/>
      <c r="BY573" s="100"/>
      <c r="BZ573" s="100"/>
      <c r="CA573" s="100"/>
      <c r="CB573" s="100"/>
      <c r="CC573" s="100"/>
      <c r="CD573" s="100"/>
      <c r="CE573" s="100"/>
      <c r="CF573" s="100"/>
      <c r="CG573" s="100"/>
      <c r="CH573" s="100"/>
      <c r="CI573" s="100"/>
    </row>
    <row r="574" spans="1:87" x14ac:dyDescent="0.2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  <c r="AF574" s="100"/>
      <c r="AG574" s="100"/>
      <c r="AH574" s="100"/>
      <c r="AI574" s="100"/>
      <c r="AJ574" s="100"/>
      <c r="AK574" s="100"/>
      <c r="AL574" s="100"/>
      <c r="AM574" s="100"/>
      <c r="AN574" s="100"/>
      <c r="AO574" s="100"/>
      <c r="AP574" s="100"/>
      <c r="AQ574" s="100"/>
      <c r="AR574" s="100"/>
      <c r="AS574" s="100"/>
      <c r="AT574" s="100"/>
      <c r="AU574" s="100"/>
      <c r="AV574" s="100"/>
      <c r="AW574" s="100"/>
      <c r="AX574" s="100"/>
      <c r="AY574" s="100"/>
      <c r="AZ574" s="100"/>
      <c r="BA574" s="100"/>
      <c r="BB574" s="100"/>
      <c r="BC574" s="100"/>
      <c r="BD574" s="100"/>
      <c r="BE574" s="100"/>
      <c r="BF574" s="100"/>
      <c r="BG574" s="100"/>
      <c r="BH574" s="100"/>
      <c r="BI574" s="100"/>
      <c r="BJ574" s="100"/>
      <c r="BK574" s="100"/>
      <c r="BL574" s="100"/>
      <c r="BM574" s="100"/>
      <c r="BN574" s="100"/>
      <c r="BO574" s="100"/>
      <c r="BP574" s="100"/>
      <c r="BQ574" s="100"/>
      <c r="BR574" s="100"/>
      <c r="BS574" s="100"/>
      <c r="BT574" s="100"/>
      <c r="BU574" s="100"/>
      <c r="BV574" s="100"/>
      <c r="BW574" s="100"/>
      <c r="BX574" s="100"/>
      <c r="BY574" s="100"/>
      <c r="BZ574" s="100"/>
      <c r="CA574" s="100"/>
      <c r="CB574" s="100"/>
      <c r="CC574" s="100"/>
      <c r="CD574" s="100"/>
      <c r="CE574" s="100"/>
      <c r="CF574" s="100"/>
      <c r="CG574" s="100"/>
      <c r="CH574" s="100"/>
      <c r="CI574" s="100"/>
    </row>
    <row r="575" spans="1:87" x14ac:dyDescent="0.2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  <c r="AF575" s="100"/>
      <c r="AG575" s="100"/>
      <c r="AH575" s="100"/>
      <c r="AI575" s="100"/>
      <c r="AJ575" s="100"/>
      <c r="AK575" s="100"/>
      <c r="AL575" s="100"/>
      <c r="AM575" s="100"/>
      <c r="AN575" s="100"/>
      <c r="AO575" s="100"/>
      <c r="AP575" s="100"/>
      <c r="AQ575" s="100"/>
      <c r="AR575" s="100"/>
      <c r="AS575" s="100"/>
      <c r="AT575" s="100"/>
      <c r="AU575" s="100"/>
      <c r="AV575" s="100"/>
      <c r="AW575" s="100"/>
      <c r="AX575" s="100"/>
      <c r="AY575" s="100"/>
      <c r="AZ575" s="100"/>
      <c r="BA575" s="100"/>
      <c r="BB575" s="100"/>
      <c r="BC575" s="100"/>
      <c r="BD575" s="100"/>
      <c r="BE575" s="100"/>
      <c r="BF575" s="100"/>
      <c r="BG575" s="100"/>
      <c r="BH575" s="100"/>
      <c r="BI575" s="100"/>
      <c r="BJ575" s="100"/>
      <c r="BK575" s="100"/>
      <c r="BL575" s="100"/>
      <c r="BM575" s="100"/>
      <c r="BN575" s="100"/>
      <c r="BO575" s="100"/>
      <c r="BP575" s="100"/>
      <c r="BQ575" s="100"/>
      <c r="BR575" s="100"/>
      <c r="BS575" s="100"/>
      <c r="BT575" s="100"/>
      <c r="BU575" s="100"/>
      <c r="BV575" s="100"/>
      <c r="BW575" s="100"/>
      <c r="BX575" s="100"/>
      <c r="BY575" s="100"/>
      <c r="BZ575" s="100"/>
      <c r="CA575" s="100"/>
      <c r="CB575" s="100"/>
      <c r="CC575" s="100"/>
      <c r="CD575" s="100"/>
      <c r="CE575" s="100"/>
      <c r="CF575" s="100"/>
      <c r="CG575" s="100"/>
      <c r="CH575" s="100"/>
      <c r="CI575" s="100"/>
    </row>
    <row r="576" spans="1:87" x14ac:dyDescent="0.2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  <c r="AF576" s="100"/>
      <c r="AG576" s="100"/>
      <c r="AH576" s="100"/>
      <c r="AI576" s="100"/>
      <c r="AJ576" s="100"/>
      <c r="AK576" s="100"/>
      <c r="AL576" s="100"/>
      <c r="AM576" s="100"/>
      <c r="AN576" s="100"/>
      <c r="AO576" s="100"/>
      <c r="AP576" s="100"/>
      <c r="AQ576" s="100"/>
      <c r="AR576" s="100"/>
      <c r="AS576" s="100"/>
      <c r="AT576" s="100"/>
      <c r="AU576" s="100"/>
      <c r="AV576" s="100"/>
      <c r="AW576" s="100"/>
      <c r="AX576" s="100"/>
      <c r="AY576" s="100"/>
      <c r="AZ576" s="100"/>
      <c r="BA576" s="100"/>
      <c r="BB576" s="100"/>
      <c r="BC576" s="100"/>
      <c r="BD576" s="100"/>
      <c r="BE576" s="100"/>
      <c r="BF576" s="100"/>
      <c r="BG576" s="100"/>
      <c r="BH576" s="100"/>
      <c r="BI576" s="100"/>
      <c r="BJ576" s="100"/>
      <c r="BK576" s="100"/>
      <c r="BL576" s="100"/>
      <c r="BM576" s="100"/>
      <c r="BN576" s="100"/>
      <c r="BO576" s="100"/>
      <c r="BP576" s="100"/>
      <c r="BQ576" s="100"/>
      <c r="BR576" s="100"/>
      <c r="BS576" s="100"/>
      <c r="BT576" s="100"/>
      <c r="BU576" s="100"/>
      <c r="BV576" s="100"/>
      <c r="BW576" s="100"/>
      <c r="BX576" s="100"/>
      <c r="BY576" s="100"/>
      <c r="BZ576" s="100"/>
      <c r="CA576" s="100"/>
      <c r="CB576" s="100"/>
      <c r="CC576" s="100"/>
      <c r="CD576" s="100"/>
      <c r="CE576" s="100"/>
      <c r="CF576" s="100"/>
      <c r="CG576" s="100"/>
      <c r="CH576" s="100"/>
      <c r="CI576" s="100"/>
    </row>
    <row r="577" spans="1:87" x14ac:dyDescent="0.2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  <c r="AF577" s="100"/>
      <c r="AG577" s="100"/>
      <c r="AH577" s="100"/>
      <c r="AI577" s="100"/>
      <c r="AJ577" s="100"/>
      <c r="AK577" s="100"/>
      <c r="AL577" s="100"/>
      <c r="AM577" s="100"/>
      <c r="AN577" s="100"/>
      <c r="AO577" s="100"/>
      <c r="AP577" s="100"/>
      <c r="AQ577" s="100"/>
      <c r="AR577" s="100"/>
      <c r="AS577" s="100"/>
      <c r="AT577" s="100"/>
      <c r="AU577" s="100"/>
      <c r="AV577" s="100"/>
      <c r="AW577" s="100"/>
      <c r="AX577" s="100"/>
      <c r="AY577" s="100"/>
      <c r="AZ577" s="100"/>
      <c r="BA577" s="100"/>
      <c r="BB577" s="100"/>
      <c r="BC577" s="100"/>
      <c r="BD577" s="100"/>
      <c r="BE577" s="100"/>
      <c r="BF577" s="100"/>
      <c r="BG577" s="100"/>
      <c r="BH577" s="100"/>
      <c r="BI577" s="100"/>
      <c r="BJ577" s="100"/>
      <c r="BK577" s="100"/>
      <c r="BL577" s="100"/>
      <c r="BM577" s="100"/>
      <c r="BN577" s="100"/>
      <c r="BO577" s="100"/>
      <c r="BP577" s="100"/>
      <c r="BQ577" s="100"/>
      <c r="BR577" s="100"/>
      <c r="BS577" s="100"/>
      <c r="BT577" s="100"/>
      <c r="BU577" s="100"/>
      <c r="BV577" s="100"/>
      <c r="BW577" s="100"/>
      <c r="BX577" s="100"/>
      <c r="BY577" s="100"/>
      <c r="BZ577" s="100"/>
      <c r="CA577" s="100"/>
      <c r="CB577" s="100"/>
      <c r="CC577" s="100"/>
      <c r="CD577" s="100"/>
      <c r="CE577" s="100"/>
      <c r="CF577" s="100"/>
      <c r="CG577" s="100"/>
      <c r="CH577" s="100"/>
      <c r="CI577" s="100"/>
    </row>
    <row r="578" spans="1:87" x14ac:dyDescent="0.2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  <c r="AF578" s="100"/>
      <c r="AG578" s="100"/>
      <c r="AH578" s="100"/>
      <c r="AI578" s="100"/>
      <c r="AJ578" s="100"/>
      <c r="AK578" s="100"/>
      <c r="AL578" s="100"/>
      <c r="AM578" s="100"/>
      <c r="AN578" s="100"/>
      <c r="AO578" s="100"/>
      <c r="AP578" s="100"/>
      <c r="AQ578" s="100"/>
      <c r="AR578" s="100"/>
      <c r="AS578" s="100"/>
      <c r="AT578" s="100"/>
      <c r="AU578" s="100"/>
      <c r="AV578" s="100"/>
      <c r="AW578" s="100"/>
      <c r="AX578" s="100"/>
      <c r="AY578" s="100"/>
      <c r="AZ578" s="100"/>
      <c r="BA578" s="100"/>
      <c r="BB578" s="100"/>
      <c r="BC578" s="100"/>
      <c r="BD578" s="100"/>
      <c r="BE578" s="100"/>
      <c r="BF578" s="100"/>
      <c r="BG578" s="100"/>
      <c r="BH578" s="100"/>
      <c r="BI578" s="100"/>
      <c r="BJ578" s="100"/>
      <c r="BK578" s="100"/>
      <c r="BL578" s="100"/>
      <c r="BM578" s="100"/>
      <c r="BN578" s="100"/>
      <c r="BO578" s="100"/>
      <c r="BP578" s="100"/>
      <c r="BQ578" s="100"/>
      <c r="BR578" s="100"/>
      <c r="BS578" s="100"/>
      <c r="BT578" s="100"/>
      <c r="BU578" s="100"/>
      <c r="BV578" s="100"/>
      <c r="BW578" s="100"/>
      <c r="BX578" s="100"/>
      <c r="BY578" s="100"/>
      <c r="BZ578" s="100"/>
      <c r="CA578" s="100"/>
      <c r="CB578" s="100"/>
      <c r="CC578" s="100"/>
      <c r="CD578" s="100"/>
      <c r="CE578" s="100"/>
      <c r="CF578" s="100"/>
      <c r="CG578" s="100"/>
      <c r="CH578" s="100"/>
      <c r="CI578" s="100"/>
    </row>
    <row r="579" spans="1:87" x14ac:dyDescent="0.2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  <c r="AF579" s="100"/>
      <c r="AG579" s="100"/>
      <c r="AH579" s="100"/>
      <c r="AI579" s="100"/>
      <c r="AJ579" s="100"/>
      <c r="AK579" s="100"/>
      <c r="AL579" s="100"/>
      <c r="AM579" s="100"/>
      <c r="AN579" s="100"/>
      <c r="AO579" s="100"/>
      <c r="AP579" s="100"/>
      <c r="AQ579" s="100"/>
      <c r="AR579" s="100"/>
      <c r="AS579" s="100"/>
      <c r="AT579" s="100"/>
      <c r="AU579" s="100"/>
      <c r="AV579" s="100"/>
      <c r="AW579" s="100"/>
      <c r="AX579" s="100"/>
      <c r="AY579" s="100"/>
      <c r="AZ579" s="100"/>
      <c r="BA579" s="100"/>
      <c r="BB579" s="100"/>
      <c r="BC579" s="100"/>
      <c r="BD579" s="100"/>
      <c r="BE579" s="100"/>
      <c r="BF579" s="100"/>
      <c r="BG579" s="100"/>
      <c r="BH579" s="100"/>
      <c r="BI579" s="100"/>
      <c r="BJ579" s="100"/>
      <c r="BK579" s="100"/>
      <c r="BL579" s="100"/>
      <c r="BM579" s="100"/>
      <c r="BN579" s="100"/>
      <c r="BO579" s="100"/>
      <c r="BP579" s="100"/>
      <c r="BQ579" s="100"/>
      <c r="BR579" s="100"/>
      <c r="BS579" s="100"/>
      <c r="BT579" s="100"/>
      <c r="BU579" s="100"/>
      <c r="BV579" s="100"/>
      <c r="BW579" s="100"/>
      <c r="BX579" s="100"/>
      <c r="BY579" s="100"/>
      <c r="BZ579" s="100"/>
      <c r="CA579" s="100"/>
      <c r="CB579" s="100"/>
      <c r="CC579" s="100"/>
      <c r="CD579" s="100"/>
      <c r="CE579" s="100"/>
      <c r="CF579" s="100"/>
      <c r="CG579" s="100"/>
      <c r="CH579" s="100"/>
      <c r="CI579" s="100"/>
    </row>
    <row r="580" spans="1:87" x14ac:dyDescent="0.2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  <c r="AF580" s="100"/>
      <c r="AG580" s="100"/>
      <c r="AH580" s="100"/>
      <c r="AI580" s="100"/>
      <c r="AJ580" s="100"/>
      <c r="AK580" s="100"/>
      <c r="AL580" s="100"/>
      <c r="AM580" s="100"/>
      <c r="AN580" s="100"/>
      <c r="AO580" s="100"/>
      <c r="AP580" s="100"/>
      <c r="AQ580" s="100"/>
      <c r="AR580" s="100"/>
      <c r="AS580" s="100"/>
      <c r="AT580" s="100"/>
      <c r="AU580" s="100"/>
      <c r="AV580" s="100"/>
      <c r="AW580" s="100"/>
      <c r="AX580" s="100"/>
      <c r="AY580" s="100"/>
      <c r="AZ580" s="100"/>
      <c r="BA580" s="100"/>
      <c r="BB580" s="100"/>
      <c r="BC580" s="100"/>
      <c r="BD580" s="100"/>
      <c r="BE580" s="100"/>
      <c r="BF580" s="100"/>
      <c r="BG580" s="100"/>
      <c r="BH580" s="100"/>
      <c r="BI580" s="100"/>
      <c r="BJ580" s="100"/>
      <c r="BK580" s="100"/>
      <c r="BL580" s="100"/>
      <c r="BM580" s="100"/>
      <c r="BN580" s="100"/>
      <c r="BO580" s="100"/>
      <c r="BP580" s="100"/>
      <c r="BQ580" s="100"/>
      <c r="BR580" s="100"/>
      <c r="BS580" s="100"/>
      <c r="BT580" s="100"/>
      <c r="BU580" s="100"/>
      <c r="BV580" s="100"/>
      <c r="BW580" s="100"/>
      <c r="BX580" s="100"/>
      <c r="BY580" s="100"/>
      <c r="BZ580" s="100"/>
      <c r="CA580" s="100"/>
      <c r="CB580" s="100"/>
      <c r="CC580" s="100"/>
      <c r="CD580" s="100"/>
      <c r="CE580" s="100"/>
      <c r="CF580" s="100"/>
      <c r="CG580" s="100"/>
      <c r="CH580" s="100"/>
      <c r="CI580" s="100"/>
    </row>
    <row r="581" spans="1:87" x14ac:dyDescent="0.2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  <c r="AF581" s="100"/>
      <c r="AG581" s="100"/>
      <c r="AH581" s="100"/>
      <c r="AI581" s="100"/>
      <c r="AJ581" s="100"/>
      <c r="AK581" s="100"/>
      <c r="AL581" s="100"/>
      <c r="AM581" s="100"/>
      <c r="AN581" s="100"/>
      <c r="AO581" s="100"/>
      <c r="AP581" s="100"/>
      <c r="AQ581" s="100"/>
      <c r="AR581" s="100"/>
      <c r="AS581" s="100"/>
      <c r="AT581" s="100"/>
      <c r="AU581" s="100"/>
      <c r="AV581" s="100"/>
      <c r="AW581" s="100"/>
      <c r="AX581" s="100"/>
      <c r="AY581" s="100"/>
      <c r="AZ581" s="100"/>
      <c r="BA581" s="100"/>
      <c r="BB581" s="100"/>
      <c r="BC581" s="100"/>
      <c r="BD581" s="100"/>
      <c r="BE581" s="100"/>
      <c r="BF581" s="100"/>
      <c r="BG581" s="100"/>
      <c r="BH581" s="100"/>
      <c r="BI581" s="100"/>
      <c r="BJ581" s="100"/>
      <c r="BK581" s="100"/>
      <c r="BL581" s="100"/>
      <c r="BM581" s="100"/>
      <c r="BN581" s="100"/>
      <c r="BO581" s="100"/>
      <c r="BP581" s="100"/>
      <c r="BQ581" s="100"/>
      <c r="BR581" s="100"/>
      <c r="BS581" s="100"/>
      <c r="BT581" s="100"/>
      <c r="BU581" s="100"/>
      <c r="BV581" s="100"/>
      <c r="BW581" s="100"/>
      <c r="BX581" s="100"/>
      <c r="BY581" s="100"/>
      <c r="BZ581" s="100"/>
      <c r="CA581" s="100"/>
      <c r="CB581" s="100"/>
      <c r="CC581" s="100"/>
      <c r="CD581" s="100"/>
      <c r="CE581" s="100"/>
      <c r="CF581" s="100"/>
      <c r="CG581" s="100"/>
      <c r="CH581" s="100"/>
      <c r="CI581" s="100"/>
    </row>
    <row r="582" spans="1:87" x14ac:dyDescent="0.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  <c r="AF582" s="100"/>
      <c r="AG582" s="100"/>
      <c r="AH582" s="100"/>
      <c r="AI582" s="100"/>
      <c r="AJ582" s="100"/>
      <c r="AK582" s="100"/>
      <c r="AL582" s="100"/>
      <c r="AM582" s="100"/>
      <c r="AN582" s="100"/>
      <c r="AO582" s="100"/>
      <c r="AP582" s="100"/>
      <c r="AQ582" s="100"/>
      <c r="AR582" s="100"/>
      <c r="AS582" s="100"/>
      <c r="AT582" s="100"/>
      <c r="AU582" s="100"/>
      <c r="AV582" s="100"/>
      <c r="AW582" s="100"/>
      <c r="AX582" s="100"/>
      <c r="AY582" s="100"/>
      <c r="AZ582" s="100"/>
      <c r="BA582" s="100"/>
      <c r="BB582" s="100"/>
      <c r="BC582" s="100"/>
      <c r="BD582" s="100"/>
      <c r="BE582" s="100"/>
      <c r="BF582" s="100"/>
      <c r="BG582" s="100"/>
      <c r="BH582" s="100"/>
      <c r="BI582" s="100"/>
      <c r="BJ582" s="100"/>
      <c r="BK582" s="100"/>
      <c r="BL582" s="100"/>
      <c r="BM582" s="100"/>
      <c r="BN582" s="100"/>
      <c r="BO582" s="100"/>
      <c r="BP582" s="100"/>
      <c r="BQ582" s="100"/>
      <c r="BR582" s="100"/>
      <c r="BS582" s="100"/>
      <c r="BT582" s="100"/>
      <c r="BU582" s="100"/>
      <c r="BV582" s="100"/>
      <c r="BW582" s="100"/>
      <c r="BX582" s="100"/>
      <c r="BY582" s="100"/>
      <c r="BZ582" s="100"/>
      <c r="CA582" s="100"/>
      <c r="CB582" s="100"/>
      <c r="CC582" s="100"/>
      <c r="CD582" s="100"/>
      <c r="CE582" s="100"/>
      <c r="CF582" s="100"/>
      <c r="CG582" s="100"/>
      <c r="CH582" s="100"/>
      <c r="CI582" s="100"/>
    </row>
    <row r="583" spans="1:87" x14ac:dyDescent="0.2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  <c r="AF583" s="100"/>
      <c r="AG583" s="100"/>
      <c r="AH583" s="100"/>
      <c r="AI583" s="100"/>
      <c r="AJ583" s="100"/>
      <c r="AK583" s="100"/>
      <c r="AL583" s="100"/>
      <c r="AM583" s="100"/>
      <c r="AN583" s="100"/>
      <c r="AO583" s="100"/>
      <c r="AP583" s="100"/>
      <c r="AQ583" s="100"/>
      <c r="AR583" s="100"/>
      <c r="AS583" s="100"/>
      <c r="AT583" s="100"/>
      <c r="AU583" s="100"/>
      <c r="AV583" s="100"/>
      <c r="AW583" s="100"/>
      <c r="AX583" s="100"/>
      <c r="AY583" s="100"/>
      <c r="AZ583" s="100"/>
      <c r="BA583" s="100"/>
      <c r="BB583" s="100"/>
      <c r="BC583" s="100"/>
      <c r="BD583" s="100"/>
      <c r="BE583" s="100"/>
      <c r="BF583" s="100"/>
      <c r="BG583" s="100"/>
      <c r="BH583" s="100"/>
      <c r="BI583" s="100"/>
      <c r="BJ583" s="100"/>
      <c r="BK583" s="100"/>
      <c r="BL583" s="100"/>
      <c r="BM583" s="100"/>
      <c r="BN583" s="100"/>
      <c r="BO583" s="100"/>
      <c r="BP583" s="100"/>
      <c r="BQ583" s="100"/>
      <c r="BR583" s="100"/>
      <c r="BS583" s="100"/>
      <c r="BT583" s="100"/>
      <c r="BU583" s="100"/>
      <c r="BV583" s="100"/>
      <c r="BW583" s="100"/>
      <c r="BX583" s="100"/>
      <c r="BY583" s="100"/>
      <c r="BZ583" s="100"/>
      <c r="CA583" s="100"/>
      <c r="CB583" s="100"/>
      <c r="CC583" s="100"/>
      <c r="CD583" s="100"/>
      <c r="CE583" s="100"/>
      <c r="CF583" s="100"/>
      <c r="CG583" s="100"/>
      <c r="CH583" s="100"/>
      <c r="CI583" s="100"/>
    </row>
    <row r="584" spans="1:87" x14ac:dyDescent="0.2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  <c r="AF584" s="100"/>
      <c r="AG584" s="100"/>
      <c r="AH584" s="100"/>
      <c r="AI584" s="100"/>
      <c r="AJ584" s="100"/>
      <c r="AK584" s="100"/>
      <c r="AL584" s="100"/>
      <c r="AM584" s="100"/>
      <c r="AN584" s="100"/>
      <c r="AO584" s="100"/>
      <c r="AP584" s="100"/>
      <c r="AQ584" s="100"/>
      <c r="AR584" s="100"/>
      <c r="AS584" s="100"/>
      <c r="AT584" s="100"/>
      <c r="AU584" s="100"/>
      <c r="AV584" s="100"/>
      <c r="AW584" s="100"/>
      <c r="AX584" s="100"/>
      <c r="AY584" s="100"/>
      <c r="AZ584" s="100"/>
      <c r="BA584" s="100"/>
      <c r="BB584" s="100"/>
      <c r="BC584" s="100"/>
      <c r="BD584" s="100"/>
      <c r="BE584" s="100"/>
      <c r="BF584" s="100"/>
      <c r="BG584" s="100"/>
      <c r="BH584" s="100"/>
      <c r="BI584" s="100"/>
      <c r="BJ584" s="100"/>
      <c r="BK584" s="100"/>
      <c r="BL584" s="100"/>
      <c r="BM584" s="100"/>
      <c r="BN584" s="100"/>
      <c r="BO584" s="100"/>
      <c r="BP584" s="100"/>
      <c r="BQ584" s="100"/>
      <c r="BR584" s="100"/>
      <c r="BS584" s="100"/>
      <c r="BT584" s="100"/>
      <c r="BU584" s="100"/>
      <c r="BV584" s="100"/>
      <c r="BW584" s="100"/>
      <c r="BX584" s="100"/>
      <c r="BY584" s="100"/>
      <c r="BZ584" s="100"/>
      <c r="CA584" s="100"/>
      <c r="CB584" s="100"/>
      <c r="CC584" s="100"/>
      <c r="CD584" s="100"/>
      <c r="CE584" s="100"/>
      <c r="CF584" s="100"/>
      <c r="CG584" s="100"/>
      <c r="CH584" s="100"/>
      <c r="CI584" s="100"/>
    </row>
    <row r="585" spans="1:87" x14ac:dyDescent="0.2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  <c r="AF585" s="100"/>
      <c r="AG585" s="100"/>
      <c r="AH585" s="100"/>
      <c r="AI585" s="100"/>
      <c r="AJ585" s="100"/>
      <c r="AK585" s="100"/>
      <c r="AL585" s="100"/>
      <c r="AM585" s="100"/>
      <c r="AN585" s="100"/>
      <c r="AO585" s="100"/>
      <c r="AP585" s="100"/>
      <c r="AQ585" s="100"/>
      <c r="AR585" s="100"/>
      <c r="AS585" s="100"/>
      <c r="AT585" s="100"/>
      <c r="AU585" s="100"/>
      <c r="AV585" s="100"/>
      <c r="AW585" s="100"/>
      <c r="AX585" s="100"/>
      <c r="AY585" s="100"/>
      <c r="AZ585" s="100"/>
      <c r="BA585" s="100"/>
      <c r="BB585" s="100"/>
      <c r="BC585" s="100"/>
      <c r="BD585" s="100"/>
      <c r="BE585" s="100"/>
      <c r="BF585" s="100"/>
      <c r="BG585" s="100"/>
      <c r="BH585" s="100"/>
      <c r="BI585" s="100"/>
      <c r="BJ585" s="100"/>
      <c r="BK585" s="100"/>
      <c r="BL585" s="100"/>
      <c r="BM585" s="100"/>
      <c r="BN585" s="100"/>
      <c r="BO585" s="100"/>
      <c r="BP585" s="100"/>
      <c r="BQ585" s="100"/>
      <c r="BR585" s="100"/>
      <c r="BS585" s="100"/>
      <c r="BT585" s="100"/>
      <c r="BU585" s="100"/>
      <c r="BV585" s="100"/>
      <c r="BW585" s="100"/>
      <c r="BX585" s="100"/>
      <c r="BY585" s="100"/>
      <c r="BZ585" s="100"/>
      <c r="CA585" s="100"/>
      <c r="CB585" s="100"/>
      <c r="CC585" s="100"/>
      <c r="CD585" s="100"/>
      <c r="CE585" s="100"/>
      <c r="CF585" s="100"/>
      <c r="CG585" s="100"/>
      <c r="CH585" s="100"/>
      <c r="CI585" s="100"/>
    </row>
    <row r="586" spans="1:87" x14ac:dyDescent="0.2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  <c r="AF586" s="100"/>
      <c r="AG586" s="100"/>
      <c r="AH586" s="100"/>
      <c r="AI586" s="100"/>
      <c r="AJ586" s="100"/>
      <c r="AK586" s="100"/>
      <c r="AL586" s="100"/>
      <c r="AM586" s="100"/>
      <c r="AN586" s="100"/>
      <c r="AO586" s="100"/>
      <c r="AP586" s="100"/>
      <c r="AQ586" s="100"/>
      <c r="AR586" s="100"/>
      <c r="AS586" s="100"/>
      <c r="AT586" s="100"/>
      <c r="AU586" s="100"/>
      <c r="AV586" s="100"/>
      <c r="AW586" s="100"/>
      <c r="AX586" s="100"/>
      <c r="AY586" s="100"/>
      <c r="AZ586" s="100"/>
      <c r="BA586" s="100"/>
      <c r="BB586" s="100"/>
      <c r="BC586" s="100"/>
      <c r="BD586" s="100"/>
      <c r="BE586" s="100"/>
      <c r="BF586" s="100"/>
      <c r="BG586" s="100"/>
      <c r="BH586" s="100"/>
      <c r="BI586" s="100"/>
      <c r="BJ586" s="100"/>
      <c r="BK586" s="100"/>
      <c r="BL586" s="100"/>
      <c r="BM586" s="100"/>
      <c r="BN586" s="100"/>
      <c r="BO586" s="100"/>
      <c r="BP586" s="100"/>
      <c r="BQ586" s="100"/>
      <c r="BR586" s="100"/>
      <c r="BS586" s="100"/>
      <c r="BT586" s="100"/>
      <c r="BU586" s="100"/>
      <c r="BV586" s="100"/>
      <c r="BW586" s="100"/>
      <c r="BX586" s="100"/>
      <c r="BY586" s="100"/>
      <c r="BZ586" s="100"/>
      <c r="CA586" s="100"/>
      <c r="CB586" s="100"/>
      <c r="CC586" s="100"/>
      <c r="CD586" s="100"/>
      <c r="CE586" s="100"/>
      <c r="CF586" s="100"/>
      <c r="CG586" s="100"/>
      <c r="CH586" s="100"/>
      <c r="CI586" s="100"/>
    </row>
    <row r="587" spans="1:87" x14ac:dyDescent="0.2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  <c r="AF587" s="100"/>
      <c r="AG587" s="100"/>
      <c r="AH587" s="100"/>
      <c r="AI587" s="100"/>
      <c r="AJ587" s="100"/>
      <c r="AK587" s="100"/>
      <c r="AL587" s="100"/>
      <c r="AM587" s="100"/>
      <c r="AN587" s="100"/>
      <c r="AO587" s="100"/>
      <c r="AP587" s="100"/>
      <c r="AQ587" s="100"/>
      <c r="AR587" s="100"/>
      <c r="AS587" s="100"/>
      <c r="AT587" s="100"/>
      <c r="AU587" s="100"/>
      <c r="AV587" s="100"/>
      <c r="AW587" s="100"/>
      <c r="AX587" s="100"/>
      <c r="AY587" s="100"/>
      <c r="AZ587" s="100"/>
      <c r="BA587" s="100"/>
      <c r="BB587" s="100"/>
      <c r="BC587" s="100"/>
      <c r="BD587" s="100"/>
      <c r="BE587" s="100"/>
      <c r="BF587" s="100"/>
      <c r="BG587" s="100"/>
      <c r="BH587" s="100"/>
      <c r="BI587" s="100"/>
      <c r="BJ587" s="100"/>
      <c r="BK587" s="100"/>
      <c r="BL587" s="100"/>
      <c r="BM587" s="100"/>
      <c r="BN587" s="100"/>
      <c r="BO587" s="100"/>
      <c r="BP587" s="100"/>
      <c r="BQ587" s="100"/>
      <c r="BR587" s="100"/>
      <c r="BS587" s="100"/>
      <c r="BT587" s="100"/>
      <c r="BU587" s="100"/>
      <c r="BV587" s="100"/>
      <c r="BW587" s="100"/>
      <c r="BX587" s="100"/>
      <c r="BY587" s="100"/>
      <c r="BZ587" s="100"/>
      <c r="CA587" s="100"/>
      <c r="CB587" s="100"/>
      <c r="CC587" s="100"/>
      <c r="CD587" s="100"/>
      <c r="CE587" s="100"/>
      <c r="CF587" s="100"/>
      <c r="CG587" s="100"/>
      <c r="CH587" s="100"/>
      <c r="CI587" s="100"/>
    </row>
    <row r="588" spans="1:87" x14ac:dyDescent="0.2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  <c r="AF588" s="100"/>
      <c r="AG588" s="100"/>
      <c r="AH588" s="100"/>
      <c r="AI588" s="100"/>
      <c r="AJ588" s="100"/>
      <c r="AK588" s="100"/>
      <c r="AL588" s="100"/>
      <c r="AM588" s="100"/>
      <c r="AN588" s="100"/>
      <c r="AO588" s="100"/>
      <c r="AP588" s="100"/>
      <c r="AQ588" s="100"/>
      <c r="AR588" s="100"/>
      <c r="AS588" s="100"/>
      <c r="AT588" s="100"/>
      <c r="AU588" s="100"/>
      <c r="AV588" s="100"/>
      <c r="AW588" s="100"/>
      <c r="AX588" s="100"/>
      <c r="AY588" s="100"/>
      <c r="AZ588" s="100"/>
      <c r="BA588" s="100"/>
      <c r="BB588" s="100"/>
      <c r="BC588" s="100"/>
      <c r="BD588" s="100"/>
      <c r="BE588" s="100"/>
      <c r="BF588" s="100"/>
      <c r="BG588" s="100"/>
      <c r="BH588" s="100"/>
      <c r="BI588" s="100"/>
      <c r="BJ588" s="100"/>
      <c r="BK588" s="100"/>
      <c r="BL588" s="100"/>
      <c r="BM588" s="100"/>
      <c r="BN588" s="100"/>
      <c r="BO588" s="100"/>
      <c r="BP588" s="100"/>
      <c r="BQ588" s="100"/>
      <c r="BR588" s="100"/>
      <c r="BS588" s="100"/>
      <c r="BT588" s="100"/>
      <c r="BU588" s="100"/>
      <c r="BV588" s="100"/>
      <c r="BW588" s="100"/>
      <c r="BX588" s="100"/>
      <c r="BY588" s="100"/>
      <c r="BZ588" s="100"/>
      <c r="CA588" s="100"/>
      <c r="CB588" s="100"/>
      <c r="CC588" s="100"/>
      <c r="CD588" s="100"/>
      <c r="CE588" s="100"/>
      <c r="CF588" s="100"/>
      <c r="CG588" s="100"/>
      <c r="CH588" s="100"/>
      <c r="CI588" s="100"/>
    </row>
    <row r="589" spans="1:87" x14ac:dyDescent="0.2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  <c r="AF589" s="100"/>
      <c r="AG589" s="100"/>
      <c r="AH589" s="100"/>
      <c r="AI589" s="100"/>
      <c r="AJ589" s="100"/>
      <c r="AK589" s="100"/>
      <c r="AL589" s="100"/>
      <c r="AM589" s="100"/>
      <c r="AN589" s="100"/>
      <c r="AO589" s="100"/>
      <c r="AP589" s="100"/>
      <c r="AQ589" s="100"/>
      <c r="AR589" s="100"/>
      <c r="AS589" s="100"/>
      <c r="AT589" s="100"/>
      <c r="AU589" s="100"/>
      <c r="AV589" s="100"/>
      <c r="AW589" s="100"/>
      <c r="AX589" s="100"/>
      <c r="AY589" s="100"/>
      <c r="AZ589" s="100"/>
      <c r="BA589" s="100"/>
      <c r="BB589" s="100"/>
      <c r="BC589" s="100"/>
      <c r="BD589" s="100"/>
      <c r="BE589" s="100"/>
      <c r="BF589" s="100"/>
      <c r="BG589" s="100"/>
      <c r="BH589" s="100"/>
      <c r="BI589" s="100"/>
      <c r="BJ589" s="100"/>
      <c r="BK589" s="100"/>
      <c r="BL589" s="100"/>
      <c r="BM589" s="100"/>
      <c r="BN589" s="100"/>
      <c r="BO589" s="100"/>
      <c r="BP589" s="100"/>
      <c r="BQ589" s="100"/>
      <c r="BR589" s="100"/>
      <c r="BS589" s="100"/>
      <c r="BT589" s="100"/>
      <c r="BU589" s="100"/>
      <c r="BV589" s="100"/>
      <c r="BW589" s="100"/>
      <c r="BX589" s="100"/>
      <c r="BY589" s="100"/>
      <c r="BZ589" s="100"/>
      <c r="CA589" s="100"/>
      <c r="CB589" s="100"/>
      <c r="CC589" s="100"/>
      <c r="CD589" s="100"/>
      <c r="CE589" s="100"/>
      <c r="CF589" s="100"/>
      <c r="CG589" s="100"/>
      <c r="CH589" s="100"/>
      <c r="CI589" s="100"/>
    </row>
    <row r="590" spans="1:87" x14ac:dyDescent="0.2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  <c r="AF590" s="100"/>
      <c r="AG590" s="100"/>
      <c r="AH590" s="100"/>
      <c r="AI590" s="100"/>
      <c r="AJ590" s="100"/>
      <c r="AK590" s="100"/>
      <c r="AL590" s="100"/>
      <c r="AM590" s="100"/>
      <c r="AN590" s="100"/>
      <c r="AO590" s="100"/>
      <c r="AP590" s="100"/>
      <c r="AQ590" s="100"/>
      <c r="AR590" s="100"/>
      <c r="AS590" s="100"/>
      <c r="AT590" s="100"/>
      <c r="AU590" s="100"/>
      <c r="AV590" s="100"/>
      <c r="AW590" s="100"/>
      <c r="AX590" s="100"/>
      <c r="AY590" s="100"/>
      <c r="AZ590" s="100"/>
      <c r="BA590" s="100"/>
      <c r="BB590" s="100"/>
      <c r="BC590" s="100"/>
      <c r="BD590" s="100"/>
      <c r="BE590" s="100"/>
      <c r="BF590" s="100"/>
      <c r="BG590" s="100"/>
      <c r="BH590" s="100"/>
      <c r="BI590" s="100"/>
      <c r="BJ590" s="100"/>
      <c r="BK590" s="100"/>
      <c r="BL590" s="100"/>
      <c r="BM590" s="100"/>
      <c r="BN590" s="100"/>
      <c r="BO590" s="100"/>
      <c r="BP590" s="100"/>
      <c r="BQ590" s="100"/>
      <c r="BR590" s="100"/>
      <c r="BS590" s="100"/>
      <c r="BT590" s="100"/>
      <c r="BU590" s="100"/>
      <c r="BV590" s="100"/>
      <c r="BW590" s="100"/>
      <c r="BX590" s="100"/>
      <c r="BY590" s="100"/>
      <c r="BZ590" s="100"/>
      <c r="CA590" s="100"/>
      <c r="CB590" s="100"/>
      <c r="CC590" s="100"/>
      <c r="CD590" s="100"/>
      <c r="CE590" s="100"/>
      <c r="CF590" s="100"/>
      <c r="CG590" s="100"/>
      <c r="CH590" s="100"/>
      <c r="CI590" s="100"/>
    </row>
    <row r="591" spans="1:87" x14ac:dyDescent="0.2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  <c r="AF591" s="100"/>
      <c r="AG591" s="100"/>
      <c r="AH591" s="100"/>
      <c r="AI591" s="100"/>
      <c r="AJ591" s="100"/>
      <c r="AK591" s="100"/>
      <c r="AL591" s="100"/>
      <c r="AM591" s="100"/>
      <c r="AN591" s="100"/>
      <c r="AO591" s="100"/>
      <c r="AP591" s="100"/>
      <c r="AQ591" s="100"/>
      <c r="AR591" s="100"/>
      <c r="AS591" s="100"/>
      <c r="AT591" s="100"/>
      <c r="AU591" s="100"/>
      <c r="AV591" s="100"/>
      <c r="AW591" s="100"/>
      <c r="AX591" s="100"/>
      <c r="AY591" s="100"/>
      <c r="AZ591" s="100"/>
      <c r="BA591" s="100"/>
      <c r="BB591" s="100"/>
      <c r="BC591" s="100"/>
      <c r="BD591" s="100"/>
      <c r="BE591" s="100"/>
      <c r="BF591" s="100"/>
      <c r="BG591" s="100"/>
      <c r="BH591" s="100"/>
      <c r="BI591" s="100"/>
      <c r="BJ591" s="100"/>
      <c r="BK591" s="100"/>
      <c r="BL591" s="100"/>
      <c r="BM591" s="100"/>
      <c r="BN591" s="100"/>
      <c r="BO591" s="100"/>
      <c r="BP591" s="100"/>
      <c r="BQ591" s="100"/>
      <c r="BR591" s="100"/>
      <c r="BS591" s="100"/>
      <c r="BT591" s="100"/>
      <c r="BU591" s="100"/>
      <c r="BV591" s="100"/>
      <c r="BW591" s="100"/>
      <c r="BX591" s="100"/>
      <c r="BY591" s="100"/>
      <c r="BZ591" s="100"/>
      <c r="CA591" s="100"/>
      <c r="CB591" s="100"/>
      <c r="CC591" s="100"/>
      <c r="CD591" s="100"/>
      <c r="CE591" s="100"/>
      <c r="CF591" s="100"/>
      <c r="CG591" s="100"/>
      <c r="CH591" s="100"/>
      <c r="CI591" s="100"/>
    </row>
    <row r="592" spans="1:87" x14ac:dyDescent="0.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  <c r="AF592" s="100"/>
      <c r="AG592" s="100"/>
      <c r="AH592" s="100"/>
      <c r="AI592" s="100"/>
      <c r="AJ592" s="100"/>
      <c r="AK592" s="100"/>
      <c r="AL592" s="100"/>
      <c r="AM592" s="100"/>
      <c r="AN592" s="100"/>
      <c r="AO592" s="100"/>
      <c r="AP592" s="100"/>
      <c r="AQ592" s="100"/>
      <c r="AR592" s="100"/>
      <c r="AS592" s="100"/>
      <c r="AT592" s="100"/>
      <c r="AU592" s="100"/>
      <c r="AV592" s="100"/>
      <c r="AW592" s="100"/>
      <c r="AX592" s="100"/>
      <c r="AY592" s="100"/>
      <c r="AZ592" s="100"/>
      <c r="BA592" s="100"/>
      <c r="BB592" s="100"/>
      <c r="BC592" s="100"/>
      <c r="BD592" s="100"/>
      <c r="BE592" s="100"/>
      <c r="BF592" s="100"/>
      <c r="BG592" s="100"/>
      <c r="BH592" s="100"/>
      <c r="BI592" s="100"/>
      <c r="BJ592" s="100"/>
      <c r="BK592" s="100"/>
      <c r="BL592" s="100"/>
      <c r="BM592" s="100"/>
      <c r="BN592" s="100"/>
      <c r="BO592" s="100"/>
      <c r="BP592" s="100"/>
      <c r="BQ592" s="100"/>
      <c r="BR592" s="100"/>
      <c r="BS592" s="100"/>
      <c r="BT592" s="100"/>
      <c r="BU592" s="100"/>
      <c r="BV592" s="100"/>
      <c r="BW592" s="100"/>
      <c r="BX592" s="100"/>
      <c r="BY592" s="100"/>
      <c r="BZ592" s="100"/>
      <c r="CA592" s="100"/>
      <c r="CB592" s="100"/>
      <c r="CC592" s="100"/>
      <c r="CD592" s="100"/>
      <c r="CE592" s="100"/>
      <c r="CF592" s="100"/>
      <c r="CG592" s="100"/>
      <c r="CH592" s="100"/>
      <c r="CI592" s="100"/>
    </row>
    <row r="593" spans="1:87" x14ac:dyDescent="0.2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  <c r="AF593" s="100"/>
      <c r="AG593" s="100"/>
      <c r="AH593" s="100"/>
      <c r="AI593" s="100"/>
      <c r="AJ593" s="100"/>
      <c r="AK593" s="100"/>
      <c r="AL593" s="100"/>
      <c r="AM593" s="100"/>
      <c r="AN593" s="100"/>
      <c r="AO593" s="100"/>
      <c r="AP593" s="100"/>
      <c r="AQ593" s="100"/>
      <c r="AR593" s="100"/>
      <c r="AS593" s="100"/>
      <c r="AT593" s="100"/>
      <c r="AU593" s="100"/>
      <c r="AV593" s="100"/>
      <c r="AW593" s="100"/>
      <c r="AX593" s="100"/>
      <c r="AY593" s="100"/>
      <c r="AZ593" s="100"/>
      <c r="BA593" s="100"/>
      <c r="BB593" s="100"/>
      <c r="BC593" s="100"/>
      <c r="BD593" s="100"/>
      <c r="BE593" s="100"/>
      <c r="BF593" s="100"/>
      <c r="BG593" s="100"/>
      <c r="BH593" s="100"/>
      <c r="BI593" s="100"/>
      <c r="BJ593" s="100"/>
      <c r="BK593" s="100"/>
      <c r="BL593" s="100"/>
      <c r="BM593" s="100"/>
      <c r="BN593" s="100"/>
      <c r="BO593" s="100"/>
      <c r="BP593" s="100"/>
      <c r="BQ593" s="100"/>
      <c r="BR593" s="100"/>
      <c r="BS593" s="100"/>
      <c r="BT593" s="100"/>
      <c r="BU593" s="100"/>
      <c r="BV593" s="100"/>
      <c r="BW593" s="100"/>
      <c r="BX593" s="100"/>
      <c r="BY593" s="100"/>
      <c r="BZ593" s="100"/>
      <c r="CA593" s="100"/>
      <c r="CB593" s="100"/>
      <c r="CC593" s="100"/>
      <c r="CD593" s="100"/>
      <c r="CE593" s="100"/>
      <c r="CF593" s="100"/>
      <c r="CG593" s="100"/>
      <c r="CH593" s="100"/>
      <c r="CI593" s="100"/>
    </row>
    <row r="594" spans="1:87" x14ac:dyDescent="0.2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  <c r="AF594" s="100"/>
      <c r="AG594" s="100"/>
      <c r="AH594" s="100"/>
      <c r="AI594" s="100"/>
      <c r="AJ594" s="100"/>
      <c r="AK594" s="100"/>
      <c r="AL594" s="100"/>
      <c r="AM594" s="100"/>
      <c r="AN594" s="100"/>
      <c r="AO594" s="100"/>
      <c r="AP594" s="100"/>
      <c r="AQ594" s="100"/>
      <c r="AR594" s="100"/>
      <c r="AS594" s="100"/>
      <c r="AT594" s="100"/>
      <c r="AU594" s="100"/>
      <c r="AV594" s="100"/>
      <c r="AW594" s="100"/>
      <c r="AX594" s="100"/>
      <c r="AY594" s="100"/>
      <c r="AZ594" s="100"/>
      <c r="BA594" s="100"/>
      <c r="BB594" s="100"/>
      <c r="BC594" s="100"/>
      <c r="BD594" s="100"/>
      <c r="BE594" s="100"/>
      <c r="BF594" s="100"/>
      <c r="BG594" s="100"/>
      <c r="BH594" s="100"/>
      <c r="BI594" s="100"/>
      <c r="BJ594" s="100"/>
      <c r="BK594" s="100"/>
      <c r="BL594" s="100"/>
      <c r="BM594" s="100"/>
      <c r="BN594" s="100"/>
      <c r="BO594" s="100"/>
      <c r="BP594" s="100"/>
      <c r="BQ594" s="100"/>
      <c r="BR594" s="100"/>
      <c r="BS594" s="100"/>
      <c r="BT594" s="100"/>
      <c r="BU594" s="100"/>
      <c r="BV594" s="100"/>
      <c r="BW594" s="100"/>
      <c r="BX594" s="100"/>
      <c r="BY594" s="100"/>
      <c r="BZ594" s="100"/>
      <c r="CA594" s="100"/>
      <c r="CB594" s="100"/>
      <c r="CC594" s="100"/>
      <c r="CD594" s="100"/>
      <c r="CE594" s="100"/>
      <c r="CF594" s="100"/>
      <c r="CG594" s="100"/>
      <c r="CH594" s="100"/>
      <c r="CI594" s="100"/>
    </row>
    <row r="595" spans="1:87" x14ac:dyDescent="0.2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  <c r="AF595" s="100"/>
      <c r="AG595" s="100"/>
      <c r="AH595" s="100"/>
      <c r="AI595" s="100"/>
      <c r="AJ595" s="100"/>
      <c r="AK595" s="100"/>
      <c r="AL595" s="100"/>
      <c r="AM595" s="100"/>
      <c r="AN595" s="100"/>
      <c r="AO595" s="100"/>
      <c r="AP595" s="100"/>
      <c r="AQ595" s="100"/>
      <c r="AR595" s="100"/>
      <c r="AS595" s="100"/>
      <c r="AT595" s="100"/>
      <c r="AU595" s="100"/>
      <c r="AV595" s="100"/>
      <c r="AW595" s="100"/>
      <c r="AX595" s="100"/>
      <c r="AY595" s="100"/>
      <c r="AZ595" s="100"/>
      <c r="BA595" s="100"/>
      <c r="BB595" s="100"/>
      <c r="BC595" s="100"/>
      <c r="BD595" s="100"/>
      <c r="BE595" s="100"/>
      <c r="BF595" s="100"/>
      <c r="BG595" s="100"/>
      <c r="BH595" s="100"/>
      <c r="BI595" s="100"/>
      <c r="BJ595" s="100"/>
      <c r="BK595" s="100"/>
      <c r="BL595" s="100"/>
      <c r="BM595" s="100"/>
      <c r="BN595" s="100"/>
      <c r="BO595" s="100"/>
      <c r="BP595" s="100"/>
      <c r="BQ595" s="100"/>
      <c r="BR595" s="100"/>
      <c r="BS595" s="100"/>
      <c r="BT595" s="100"/>
      <c r="BU595" s="100"/>
      <c r="BV595" s="100"/>
      <c r="BW595" s="100"/>
      <c r="BX595" s="100"/>
      <c r="BY595" s="100"/>
      <c r="BZ595" s="100"/>
      <c r="CA595" s="100"/>
      <c r="CB595" s="100"/>
      <c r="CC595" s="100"/>
      <c r="CD595" s="100"/>
      <c r="CE595" s="100"/>
      <c r="CF595" s="100"/>
      <c r="CG595" s="100"/>
      <c r="CH595" s="100"/>
      <c r="CI595" s="100"/>
    </row>
    <row r="596" spans="1:87" x14ac:dyDescent="0.2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  <c r="AF596" s="100"/>
      <c r="AG596" s="100"/>
      <c r="AH596" s="100"/>
      <c r="AI596" s="100"/>
      <c r="AJ596" s="100"/>
      <c r="AK596" s="100"/>
      <c r="AL596" s="100"/>
      <c r="AM596" s="100"/>
      <c r="AN596" s="100"/>
      <c r="AO596" s="100"/>
      <c r="AP596" s="100"/>
      <c r="AQ596" s="100"/>
      <c r="AR596" s="100"/>
      <c r="AS596" s="100"/>
      <c r="AT596" s="100"/>
      <c r="AU596" s="100"/>
      <c r="AV596" s="100"/>
      <c r="AW596" s="100"/>
      <c r="AX596" s="100"/>
      <c r="AY596" s="100"/>
      <c r="AZ596" s="100"/>
      <c r="BA596" s="100"/>
      <c r="BB596" s="100"/>
      <c r="BC596" s="100"/>
      <c r="BD596" s="100"/>
      <c r="BE596" s="100"/>
      <c r="BF596" s="100"/>
      <c r="BG596" s="100"/>
      <c r="BH596" s="100"/>
      <c r="BI596" s="100"/>
      <c r="BJ596" s="100"/>
      <c r="BK596" s="100"/>
      <c r="BL596" s="100"/>
      <c r="BM596" s="100"/>
      <c r="BN596" s="100"/>
      <c r="BO596" s="100"/>
      <c r="BP596" s="100"/>
      <c r="BQ596" s="100"/>
      <c r="BR596" s="100"/>
      <c r="BS596" s="100"/>
      <c r="BT596" s="100"/>
      <c r="BU596" s="100"/>
      <c r="BV596" s="100"/>
      <c r="BW596" s="100"/>
      <c r="BX596" s="100"/>
      <c r="BY596" s="100"/>
      <c r="BZ596" s="100"/>
      <c r="CA596" s="100"/>
      <c r="CB596" s="100"/>
      <c r="CC596" s="100"/>
      <c r="CD596" s="100"/>
      <c r="CE596" s="100"/>
      <c r="CF596" s="100"/>
      <c r="CG596" s="100"/>
      <c r="CH596" s="100"/>
      <c r="CI596" s="100"/>
    </row>
    <row r="597" spans="1:87" x14ac:dyDescent="0.2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  <c r="AF597" s="100"/>
      <c r="AG597" s="100"/>
      <c r="AH597" s="100"/>
      <c r="AI597" s="100"/>
      <c r="AJ597" s="100"/>
      <c r="AK597" s="100"/>
      <c r="AL597" s="100"/>
      <c r="AM597" s="100"/>
      <c r="AN597" s="100"/>
      <c r="AO597" s="100"/>
      <c r="AP597" s="100"/>
      <c r="AQ597" s="100"/>
      <c r="AR597" s="100"/>
      <c r="AS597" s="100"/>
      <c r="AT597" s="100"/>
      <c r="AU597" s="100"/>
      <c r="AV597" s="100"/>
      <c r="AW597" s="100"/>
      <c r="AX597" s="100"/>
      <c r="AY597" s="100"/>
      <c r="AZ597" s="100"/>
      <c r="BA597" s="100"/>
      <c r="BB597" s="100"/>
      <c r="BC597" s="100"/>
      <c r="BD597" s="100"/>
      <c r="BE597" s="100"/>
      <c r="BF597" s="100"/>
      <c r="BG597" s="100"/>
      <c r="BH597" s="100"/>
      <c r="BI597" s="100"/>
      <c r="BJ597" s="100"/>
      <c r="BK597" s="100"/>
      <c r="BL597" s="100"/>
      <c r="BM597" s="100"/>
      <c r="BN597" s="100"/>
      <c r="BO597" s="100"/>
      <c r="BP597" s="100"/>
      <c r="BQ597" s="100"/>
      <c r="BR597" s="100"/>
      <c r="BS597" s="100"/>
      <c r="BT597" s="100"/>
      <c r="BU597" s="100"/>
      <c r="BV597" s="100"/>
      <c r="BW597" s="100"/>
      <c r="BX597" s="100"/>
      <c r="BY597" s="100"/>
      <c r="BZ597" s="100"/>
      <c r="CA597" s="100"/>
      <c r="CB597" s="100"/>
      <c r="CC597" s="100"/>
      <c r="CD597" s="100"/>
      <c r="CE597" s="100"/>
      <c r="CF597" s="100"/>
      <c r="CG597" s="100"/>
      <c r="CH597" s="100"/>
      <c r="CI597" s="100"/>
    </row>
  </sheetData>
  <mergeCells count="4">
    <mergeCell ref="A4:B4"/>
    <mergeCell ref="A3:B3"/>
    <mergeCell ref="A1:C1"/>
    <mergeCell ref="A2:C2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9</vt:i4>
      </vt:variant>
    </vt:vector>
  </HeadingPairs>
  <TitlesOfParts>
    <vt:vector size="17" baseType="lpstr">
      <vt:lpstr>Part JULIO 2022</vt:lpstr>
      <vt:lpstr>ART 14 F I</vt:lpstr>
      <vt:lpstr>TERRITORIO INEGI 2020</vt:lpstr>
      <vt:lpstr>CENSO POB 2020</vt:lpstr>
      <vt:lpstr>COEF Art 14 F I </vt:lpstr>
      <vt:lpstr>CALCULOS ANUAL</vt:lpstr>
      <vt:lpstr>INEGI</vt:lpstr>
      <vt:lpstr>DISTRIBUCIÓN</vt:lpstr>
      <vt:lpstr>'ART 14 F I'!Área_de_impresión</vt:lpstr>
      <vt:lpstr>'CALCULOS ANUAL'!Área_de_impresión</vt:lpstr>
      <vt:lpstr>'COEF Art 14 F I '!Área_de_impresión</vt:lpstr>
      <vt:lpstr>DISTRIBUCIÓN!Área_de_impresión</vt:lpstr>
      <vt:lpstr>'Part JULIO 2022'!Área_de_impresión</vt:lpstr>
      <vt:lpstr>'ART 14 F I'!Títulos_a_imprimir</vt:lpstr>
      <vt:lpstr>'CALCULOS ANUAL'!Títulos_a_imprimir</vt:lpstr>
      <vt:lpstr>'COEF Art 14 F I 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2022-08-01T14:13:09Z</dcterms:modified>
</cp:coreProperties>
</file>