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64017\Desktop\2021 PLANEACION HACENDARIA\APORTACIONES ESTATALES 2021\JUNIO 2021\"/>
    </mc:Choice>
  </mc:AlternateContent>
  <bookViews>
    <workbookView showHorizontalScroll="0" showVerticalScroll="0" xWindow="0" yWindow="0" windowWidth="28800" windowHeight="11835" activeTab="4"/>
  </bookViews>
  <sheets>
    <sheet name="Part JUNIO 2021" sheetId="9" r:id="rId1"/>
    <sheet name="ART 14 F I" sheetId="7" r:id="rId2"/>
    <sheet name="CENSO POB 2020" sheetId="13" state="hidden" r:id="rId3"/>
    <sheet name="CALCULOS ANUAL" sheetId="12" r:id="rId4"/>
    <sheet name="DISTRIBUCIÓN" sheetId="11" r:id="rId5"/>
  </sheets>
  <externalReferences>
    <externalReference r:id="rId6"/>
    <externalReference r:id="rId7"/>
    <externalReference r:id="rId8"/>
  </externalReferences>
  <definedNames>
    <definedName name="A_impresión_IM" localSheetId="1">#REF!</definedName>
    <definedName name="A_impresión_IM" localSheetId="3">#REF!</definedName>
    <definedName name="A_impresión_IM" localSheetId="4">#REF!</definedName>
    <definedName name="A_impresión_IM" localSheetId="0">#REF!</definedName>
    <definedName name="A_impresión_IM">#REF!</definedName>
    <definedName name="AJUSTES" localSheetId="3" hidden="1">{"'beneficiarios'!$A$1:$C$7"}</definedName>
    <definedName name="AJUSTES" localSheetId="0" hidden="1">{"'beneficiarios'!$A$1:$C$7"}</definedName>
    <definedName name="AJUSTES" hidden="1">{"'beneficiarios'!$A$1:$C$7"}</definedName>
    <definedName name="_xlnm.Print_Area" localSheetId="1">'ART 14 F I'!$A$3:$AQ$65</definedName>
    <definedName name="_xlnm.Print_Area" localSheetId="3">'CALCULOS ANUAL'!$A$1:$D$63</definedName>
    <definedName name="_xlnm.Print_Area" localSheetId="4">DISTRIBUCIÓN!$A$1:$H$64</definedName>
    <definedName name="_xlnm.Print_Area" localSheetId="0">'Part JUNIO 2021'!$A$1:$B$15</definedName>
    <definedName name="_xlnm.Database" localSheetId="1">#REF!</definedName>
    <definedName name="_xlnm.Database" localSheetId="3">#REF!</definedName>
    <definedName name="_xlnm.Database" localSheetId="4">#REF!</definedName>
    <definedName name="_xlnm.Database" localSheetId="0">#REF!</definedName>
    <definedName name="_xlnm.Database">#REF!</definedName>
    <definedName name="cierre_2001" localSheetId="1">'[1]deuda c sadm'!#REF!</definedName>
    <definedName name="cierre_2001" localSheetId="3">'[1]deuda c sadm'!#REF!</definedName>
    <definedName name="cierre_2001" localSheetId="4">'[1]deuda c sadm'!#REF!</definedName>
    <definedName name="cierre_2001" localSheetId="0">'[2]deuda c sadm'!#REF!</definedName>
    <definedName name="cierre_2001">'[1]deuda c sadm'!#REF!</definedName>
    <definedName name="deuda" localSheetId="1">'[1]deuda c sadm'!#REF!</definedName>
    <definedName name="deuda" localSheetId="3">'[1]deuda c sadm'!#REF!</definedName>
    <definedName name="deuda" localSheetId="4">'[1]deuda c sadm'!#REF!</definedName>
    <definedName name="deuda" localSheetId="0">'[2]deuda c sadm'!#REF!</definedName>
    <definedName name="deuda">'[1]deuda c sadm'!#REF!</definedName>
    <definedName name="Deuda_ingTot" localSheetId="1">'[1]deuda c sadm'!#REF!</definedName>
    <definedName name="Deuda_ingTot" localSheetId="3">'[1]deuda c sadm'!#REF!</definedName>
    <definedName name="Deuda_ingTot" localSheetId="4">'[1]deuda c sadm'!#REF!</definedName>
    <definedName name="Deuda_ingTot" localSheetId="0">'[2]deuda c sadm'!#REF!</definedName>
    <definedName name="Deuda_ingTot">'[1]deuda c sadm'!#REF!</definedName>
    <definedName name="ENERO" localSheetId="1">#REF!</definedName>
    <definedName name="ENERO" localSheetId="3">#REF!</definedName>
    <definedName name="ENERO" localSheetId="4">#REF!</definedName>
    <definedName name="ENERO" localSheetId="0">#REF!</definedName>
    <definedName name="ENERO">#REF!</definedName>
    <definedName name="Fto_1" localSheetId="1">#REF!</definedName>
    <definedName name="Fto_1" localSheetId="3">#REF!</definedName>
    <definedName name="Fto_1" localSheetId="4">#REF!</definedName>
    <definedName name="Fto_1" localSheetId="0">#REF!</definedName>
    <definedName name="Fto_1">#REF!</definedName>
    <definedName name="HTML_CodePage" hidden="1">1252</definedName>
    <definedName name="HTML_Control" localSheetId="3" hidden="1">{"'beneficiarios'!$A$1:$C$7"}</definedName>
    <definedName name="HTML_Control" localSheetId="0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3" hidden="1">{"'beneficiarios'!$A$1:$C$7"}</definedName>
    <definedName name="INDICADORES" localSheetId="0" hidden="1">{"'beneficiarios'!$A$1:$C$7"}</definedName>
    <definedName name="INDICADORES" hidden="1">{"'beneficiarios'!$A$1:$C$7"}</definedName>
    <definedName name="ingresofederales" localSheetId="3" hidden="1">{"'beneficiarios'!$A$1:$C$7"}</definedName>
    <definedName name="ingresofederales" localSheetId="0" hidden="1">{"'beneficiarios'!$A$1:$C$7"}</definedName>
    <definedName name="ingresofederales" hidden="1">{"'beneficiarios'!$A$1:$C$7"}</definedName>
    <definedName name="Notas_Fto_1" localSheetId="1">#REF!</definedName>
    <definedName name="Notas_Fto_1" localSheetId="3">#REF!</definedName>
    <definedName name="Notas_Fto_1" localSheetId="4">#REF!</definedName>
    <definedName name="Notas_Fto_1" localSheetId="0">#REF!</definedName>
    <definedName name="Notas_Fto_1">#REF!</definedName>
    <definedName name="Partidas">[3]TECHO!$B$1:$Q$2798</definedName>
    <definedName name="SINAJUSTE" localSheetId="3" hidden="1">{"'beneficiarios'!$A$1:$C$7"}</definedName>
    <definedName name="SINAJUSTE" localSheetId="0" hidden="1">{"'beneficiarios'!$A$1:$C$7"}</definedName>
    <definedName name="SINAJUSTE" hidden="1">{"'beneficiarios'!$A$1:$C$7"}</definedName>
    <definedName name="t" localSheetId="1">#REF!</definedName>
    <definedName name="t" localSheetId="3">#REF!</definedName>
    <definedName name="t" localSheetId="4">#REF!</definedName>
    <definedName name="t" localSheetId="0">#REF!</definedName>
    <definedName name="t">#REF!</definedName>
    <definedName name="_xlnm.Print_Titles" localSheetId="1">'ART 14 F I'!$A:$A,'ART 14 F I'!$3:$3</definedName>
    <definedName name="_xlnm.Print_Titles" localSheetId="3">'CALCULOS ANUAL'!$A:$A,'CALCULOS ANUAL'!$2:$2</definedName>
    <definedName name="_xlnm.Print_Titles" localSheetId="4">DISTRIBUCIÓN!$A:$A,DISTRIBUCIÓN!$3:$3</definedName>
    <definedName name="TOT" localSheetId="1">#REF!</definedName>
    <definedName name="TOT" localSheetId="3">#REF!</definedName>
    <definedName name="TOT" localSheetId="4">#REF!</definedName>
    <definedName name="TOT" localSheetId="0">#REF!</definedName>
    <definedName name="TOT">#REF!</definedName>
    <definedName name="TOTAL" localSheetId="1">#REF!</definedName>
    <definedName name="TOTAL" localSheetId="3">#REF!</definedName>
    <definedName name="TOTAL" localSheetId="4">#REF!</definedName>
    <definedName name="TOTAL" localSheetId="0">#REF!</definedName>
    <definedName name="TOTAL">#REF!</definedName>
  </definedNames>
  <calcPr calcId="152511"/>
</workbook>
</file>

<file path=xl/calcChain.xml><?xml version="1.0" encoding="utf-8"?>
<calcChain xmlns="http://schemas.openxmlformats.org/spreadsheetml/2006/main">
  <c r="D12" i="9" l="1"/>
  <c r="D11" i="9"/>
  <c r="D10" i="9"/>
  <c r="D9" i="9"/>
  <c r="D8" i="9"/>
  <c r="D7" i="9"/>
  <c r="D6" i="9"/>
  <c r="D5" i="9"/>
  <c r="D4" i="9"/>
  <c r="C13" i="9"/>
  <c r="B61" i="7" l="1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0" i="7"/>
  <c r="B19" i="7"/>
  <c r="B18" i="7"/>
  <c r="B17" i="7"/>
  <c r="B16" i="7"/>
  <c r="B15" i="7"/>
  <c r="B14" i="7"/>
  <c r="B13" i="7"/>
  <c r="B12" i="7"/>
  <c r="B11" i="7"/>
  <c r="B10" i="7"/>
  <c r="B9" i="7"/>
  <c r="E4" i="13"/>
  <c r="D4" i="13"/>
  <c r="C4" i="13"/>
  <c r="F11" i="9" l="1"/>
  <c r="G11" i="9" s="1"/>
  <c r="F9" i="9"/>
  <c r="G9" i="9" s="1"/>
  <c r="F7" i="9"/>
  <c r="G7" i="9" s="1"/>
  <c r="F5" i="9"/>
  <c r="F6" i="9" l="1"/>
  <c r="G6" i="9" s="1"/>
  <c r="F10" i="9"/>
  <c r="G10" i="9" s="1"/>
  <c r="G5" i="9"/>
  <c r="D13" i="9"/>
  <c r="F4" i="9"/>
  <c r="G4" i="9" s="1"/>
  <c r="F8" i="9"/>
  <c r="G8" i="9" s="1"/>
  <c r="F12" i="9"/>
  <c r="G12" i="9" s="1"/>
  <c r="B13" i="9"/>
  <c r="C4" i="12" l="1"/>
  <c r="F13" i="9" l="1"/>
  <c r="I16" i="9"/>
  <c r="B5" i="11" s="1"/>
  <c r="B23" i="11" s="1"/>
  <c r="C7" i="12"/>
  <c r="B20" i="12"/>
  <c r="C22" i="12"/>
  <c r="B62" i="12"/>
  <c r="AH63" i="7"/>
  <c r="AI63" i="7" s="1"/>
  <c r="AG63" i="7"/>
  <c r="E63" i="7"/>
  <c r="F63" i="7"/>
  <c r="B63" i="7"/>
  <c r="C30" i="7" s="1"/>
  <c r="D30" i="7" s="1"/>
  <c r="AI61" i="7"/>
  <c r="AJ61" i="7" s="1"/>
  <c r="Y61" i="7"/>
  <c r="X61" i="7"/>
  <c r="W61" i="7"/>
  <c r="V61" i="7"/>
  <c r="Z61" i="7" s="1"/>
  <c r="AA61" i="7" s="1"/>
  <c r="P61" i="7"/>
  <c r="O61" i="7"/>
  <c r="N61" i="7"/>
  <c r="M61" i="7"/>
  <c r="Q61" i="7" s="1"/>
  <c r="AI60" i="7"/>
  <c r="AJ60" i="7" s="1"/>
  <c r="Y60" i="7"/>
  <c r="X60" i="7"/>
  <c r="W60" i="7"/>
  <c r="V60" i="7"/>
  <c r="P60" i="7"/>
  <c r="O60" i="7"/>
  <c r="N60" i="7"/>
  <c r="Q60" i="7" s="1"/>
  <c r="M60" i="7"/>
  <c r="AI59" i="7"/>
  <c r="AJ59" i="7" s="1"/>
  <c r="Y59" i="7"/>
  <c r="X59" i="7"/>
  <c r="Z59" i="7" s="1"/>
  <c r="W59" i="7"/>
  <c r="V59" i="7"/>
  <c r="P59" i="7"/>
  <c r="O59" i="7"/>
  <c r="Q59" i="7" s="1"/>
  <c r="N59" i="7"/>
  <c r="M59" i="7"/>
  <c r="AI58" i="7"/>
  <c r="AJ58" i="7" s="1"/>
  <c r="Y58" i="7"/>
  <c r="X58" i="7"/>
  <c r="W58" i="7"/>
  <c r="V58" i="7"/>
  <c r="P58" i="7"/>
  <c r="Q58" i="7" s="1"/>
  <c r="O58" i="7"/>
  <c r="N58" i="7"/>
  <c r="M58" i="7"/>
  <c r="AI57" i="7"/>
  <c r="AJ57" i="7" s="1"/>
  <c r="Y57" i="7"/>
  <c r="X57" i="7"/>
  <c r="W57" i="7"/>
  <c r="V57" i="7"/>
  <c r="P57" i="7"/>
  <c r="O57" i="7"/>
  <c r="N57" i="7"/>
  <c r="M57" i="7"/>
  <c r="Q57" i="7" s="1"/>
  <c r="F57" i="7"/>
  <c r="G57" i="7"/>
  <c r="AI56" i="7"/>
  <c r="AJ56" i="7" s="1"/>
  <c r="Y56" i="7"/>
  <c r="X56" i="7"/>
  <c r="W56" i="7"/>
  <c r="V56" i="7"/>
  <c r="P56" i="7"/>
  <c r="Q56" i="7" s="1"/>
  <c r="O56" i="7"/>
  <c r="N56" i="7"/>
  <c r="M56" i="7"/>
  <c r="AI55" i="7"/>
  <c r="AJ55" i="7" s="1"/>
  <c r="Y55" i="7"/>
  <c r="X55" i="7"/>
  <c r="W55" i="7"/>
  <c r="V55" i="7"/>
  <c r="P55" i="7"/>
  <c r="O55" i="7"/>
  <c r="N55" i="7"/>
  <c r="M55" i="7"/>
  <c r="Q55" i="7" s="1"/>
  <c r="AI54" i="7"/>
  <c r="AJ54" i="7" s="1"/>
  <c r="Y54" i="7"/>
  <c r="X54" i="7"/>
  <c r="W54" i="7"/>
  <c r="Z54" i="7" s="1"/>
  <c r="V54" i="7"/>
  <c r="P54" i="7"/>
  <c r="O54" i="7"/>
  <c r="N54" i="7"/>
  <c r="Q54" i="7" s="1"/>
  <c r="M54" i="7"/>
  <c r="AI53" i="7"/>
  <c r="AJ53" i="7" s="1"/>
  <c r="Y53" i="7"/>
  <c r="X53" i="7"/>
  <c r="Z53" i="7" s="1"/>
  <c r="W53" i="7"/>
  <c r="V53" i="7"/>
  <c r="P53" i="7"/>
  <c r="O53" i="7"/>
  <c r="Q53" i="7" s="1"/>
  <c r="N53" i="7"/>
  <c r="M53" i="7"/>
  <c r="AI52" i="7"/>
  <c r="AJ52" i="7" s="1"/>
  <c r="Y52" i="7"/>
  <c r="X52" i="7"/>
  <c r="W52" i="7"/>
  <c r="V52" i="7"/>
  <c r="P52" i="7"/>
  <c r="O52" i="7"/>
  <c r="N52" i="7"/>
  <c r="M52" i="7"/>
  <c r="AI51" i="7"/>
  <c r="AJ51" i="7" s="1"/>
  <c r="Y51" i="7"/>
  <c r="X51" i="7"/>
  <c r="W51" i="7"/>
  <c r="V51" i="7"/>
  <c r="P51" i="7"/>
  <c r="O51" i="7"/>
  <c r="N51" i="7"/>
  <c r="M51" i="7"/>
  <c r="Q51" i="7" s="1"/>
  <c r="AI50" i="7"/>
  <c r="AJ50" i="7" s="1"/>
  <c r="Y50" i="7"/>
  <c r="X50" i="7"/>
  <c r="W50" i="7"/>
  <c r="Z50" i="7" s="1"/>
  <c r="V50" i="7"/>
  <c r="P50" i="7"/>
  <c r="O50" i="7"/>
  <c r="N50" i="7"/>
  <c r="Q50" i="7" s="1"/>
  <c r="M50" i="7"/>
  <c r="AI49" i="7"/>
  <c r="AJ49" i="7" s="1"/>
  <c r="Y49" i="7"/>
  <c r="X49" i="7"/>
  <c r="Z49" i="7" s="1"/>
  <c r="AB49" i="7" s="1"/>
  <c r="AC49" i="7" s="1"/>
  <c r="W49" i="7"/>
  <c r="V49" i="7"/>
  <c r="P49" i="7"/>
  <c r="O49" i="7"/>
  <c r="Q49" i="7" s="1"/>
  <c r="N49" i="7"/>
  <c r="M49" i="7"/>
  <c r="F49" i="7"/>
  <c r="G49" i="7"/>
  <c r="AI48" i="7"/>
  <c r="AJ48" i="7" s="1"/>
  <c r="Y48" i="7"/>
  <c r="X48" i="7"/>
  <c r="W48" i="7"/>
  <c r="Z48" i="7" s="1"/>
  <c r="V48" i="7"/>
  <c r="P48" i="7"/>
  <c r="O48" i="7"/>
  <c r="N48" i="7"/>
  <c r="Q48" i="7" s="1"/>
  <c r="M48" i="7"/>
  <c r="AI47" i="7"/>
  <c r="AJ47" i="7" s="1"/>
  <c r="Y47" i="7"/>
  <c r="X47" i="7"/>
  <c r="Z47" i="7" s="1"/>
  <c r="AA47" i="7" s="1"/>
  <c r="W47" i="7"/>
  <c r="V47" i="7"/>
  <c r="P47" i="7"/>
  <c r="O47" i="7"/>
  <c r="N47" i="7"/>
  <c r="M47" i="7"/>
  <c r="AI46" i="7"/>
  <c r="AJ46" i="7" s="1"/>
  <c r="Y46" i="7"/>
  <c r="Z46" i="7" s="1"/>
  <c r="X46" i="7"/>
  <c r="W46" i="7"/>
  <c r="V46" i="7"/>
  <c r="P46" i="7"/>
  <c r="O46" i="7"/>
  <c r="N46" i="7"/>
  <c r="M46" i="7"/>
  <c r="AI45" i="7"/>
  <c r="AJ45" i="7" s="1"/>
  <c r="Y45" i="7"/>
  <c r="X45" i="7"/>
  <c r="W45" i="7"/>
  <c r="V45" i="7"/>
  <c r="Z45" i="7" s="1"/>
  <c r="AA45" i="7" s="1"/>
  <c r="P45" i="7"/>
  <c r="O45" i="7"/>
  <c r="N45" i="7"/>
  <c r="M45" i="7"/>
  <c r="Q45" i="7" s="1"/>
  <c r="AI44" i="7"/>
  <c r="AJ44" i="7" s="1"/>
  <c r="Y44" i="7"/>
  <c r="X44" i="7"/>
  <c r="W44" i="7"/>
  <c r="Z44" i="7" s="1"/>
  <c r="AA44" i="7" s="1"/>
  <c r="V44" i="7"/>
  <c r="P44" i="7"/>
  <c r="O44" i="7"/>
  <c r="N44" i="7"/>
  <c r="Q44" i="7" s="1"/>
  <c r="M44" i="7"/>
  <c r="AI43" i="7"/>
  <c r="AJ43" i="7" s="1"/>
  <c r="Y43" i="7"/>
  <c r="X43" i="7"/>
  <c r="Z43" i="7" s="1"/>
  <c r="W43" i="7"/>
  <c r="V43" i="7"/>
  <c r="P43" i="7"/>
  <c r="O43" i="7"/>
  <c r="Q43" i="7" s="1"/>
  <c r="N43" i="7"/>
  <c r="M43" i="7"/>
  <c r="AI42" i="7"/>
  <c r="AJ42" i="7" s="1"/>
  <c r="Y42" i="7"/>
  <c r="X42" i="7"/>
  <c r="W42" i="7"/>
  <c r="V42" i="7"/>
  <c r="P42" i="7"/>
  <c r="O42" i="7"/>
  <c r="N42" i="7"/>
  <c r="M42" i="7"/>
  <c r="AI41" i="7"/>
  <c r="AJ41" i="7" s="1"/>
  <c r="Y41" i="7"/>
  <c r="X41" i="7"/>
  <c r="W41" i="7"/>
  <c r="V41" i="7"/>
  <c r="Z41" i="7" s="1"/>
  <c r="P41" i="7"/>
  <c r="O41" i="7"/>
  <c r="N41" i="7"/>
  <c r="M41" i="7"/>
  <c r="Q41" i="7" s="1"/>
  <c r="AI40" i="7"/>
  <c r="AJ40" i="7" s="1"/>
  <c r="Y40" i="7"/>
  <c r="X40" i="7"/>
  <c r="W40" i="7"/>
  <c r="Z40" i="7" s="1"/>
  <c r="AA40" i="7" s="1"/>
  <c r="V40" i="7"/>
  <c r="P40" i="7"/>
  <c r="O40" i="7"/>
  <c r="N40" i="7"/>
  <c r="Q40" i="7" s="1"/>
  <c r="M40" i="7"/>
  <c r="AI39" i="7"/>
  <c r="AJ39" i="7" s="1"/>
  <c r="Y39" i="7"/>
  <c r="X39" i="7"/>
  <c r="Z39" i="7" s="1"/>
  <c r="W39" i="7"/>
  <c r="V39" i="7"/>
  <c r="P39" i="7"/>
  <c r="O39" i="7"/>
  <c r="Q39" i="7" s="1"/>
  <c r="N39" i="7"/>
  <c r="M39" i="7"/>
  <c r="AI38" i="7"/>
  <c r="AJ38" i="7" s="1"/>
  <c r="Y38" i="7"/>
  <c r="X38" i="7"/>
  <c r="W38" i="7"/>
  <c r="V38" i="7"/>
  <c r="P38" i="7"/>
  <c r="O38" i="7"/>
  <c r="N38" i="7"/>
  <c r="M38" i="7"/>
  <c r="AI37" i="7"/>
  <c r="AJ37" i="7" s="1"/>
  <c r="Y37" i="7"/>
  <c r="X37" i="7"/>
  <c r="W37" i="7"/>
  <c r="V37" i="7"/>
  <c r="Z37" i="7" s="1"/>
  <c r="P37" i="7"/>
  <c r="O37" i="7"/>
  <c r="N37" i="7"/>
  <c r="M37" i="7"/>
  <c r="Q37" i="7" s="1"/>
  <c r="AI36" i="7"/>
  <c r="AJ36" i="7" s="1"/>
  <c r="Y36" i="7"/>
  <c r="X36" i="7"/>
  <c r="W36" i="7"/>
  <c r="Z36" i="7" s="1"/>
  <c r="AA36" i="7" s="1"/>
  <c r="V36" i="7"/>
  <c r="P36" i="7"/>
  <c r="O36" i="7"/>
  <c r="N36" i="7"/>
  <c r="Q36" i="7" s="1"/>
  <c r="M36" i="7"/>
  <c r="AI35" i="7"/>
  <c r="AJ35" i="7" s="1"/>
  <c r="Y35" i="7"/>
  <c r="X35" i="7"/>
  <c r="Z35" i="7" s="1"/>
  <c r="AA35" i="7" s="1"/>
  <c r="W35" i="7"/>
  <c r="V35" i="7"/>
  <c r="P35" i="7"/>
  <c r="O35" i="7"/>
  <c r="Q35" i="7" s="1"/>
  <c r="N35" i="7"/>
  <c r="M35" i="7"/>
  <c r="AI34" i="7"/>
  <c r="AJ34" i="7" s="1"/>
  <c r="Y34" i="7"/>
  <c r="X34" i="7"/>
  <c r="W34" i="7"/>
  <c r="V34" i="7"/>
  <c r="P34" i="7"/>
  <c r="O34" i="7"/>
  <c r="N34" i="7"/>
  <c r="M34" i="7"/>
  <c r="AI33" i="7"/>
  <c r="AJ33" i="7" s="1"/>
  <c r="Y33" i="7"/>
  <c r="X33" i="7"/>
  <c r="W33" i="7"/>
  <c r="V33" i="7"/>
  <c r="Z33" i="7" s="1"/>
  <c r="AB33" i="7" s="1"/>
  <c r="AC33" i="7" s="1"/>
  <c r="P33" i="7"/>
  <c r="O33" i="7"/>
  <c r="N33" i="7"/>
  <c r="M33" i="7"/>
  <c r="Q33" i="7" s="1"/>
  <c r="AI32" i="7"/>
  <c r="AJ32" i="7" s="1"/>
  <c r="Y32" i="7"/>
  <c r="X32" i="7"/>
  <c r="W32" i="7"/>
  <c r="Z32" i="7" s="1"/>
  <c r="V32" i="7"/>
  <c r="P32" i="7"/>
  <c r="O32" i="7"/>
  <c r="N32" i="7"/>
  <c r="Q32" i="7" s="1"/>
  <c r="M32" i="7"/>
  <c r="AI31" i="7"/>
  <c r="AJ31" i="7" s="1"/>
  <c r="Y31" i="7"/>
  <c r="X31" i="7"/>
  <c r="Z31" i="7" s="1"/>
  <c r="W31" i="7"/>
  <c r="V31" i="7"/>
  <c r="P31" i="7"/>
  <c r="O31" i="7"/>
  <c r="Q31" i="7" s="1"/>
  <c r="N31" i="7"/>
  <c r="M31" i="7"/>
  <c r="AI30" i="7"/>
  <c r="AJ30" i="7" s="1"/>
  <c r="Y30" i="7"/>
  <c r="X30" i="7"/>
  <c r="W30" i="7"/>
  <c r="V30" i="7"/>
  <c r="P30" i="7"/>
  <c r="O30" i="7"/>
  <c r="N30" i="7"/>
  <c r="M30" i="7"/>
  <c r="AI29" i="7"/>
  <c r="AJ29" i="7" s="1"/>
  <c r="Y29" i="7"/>
  <c r="X29" i="7"/>
  <c r="W29" i="7"/>
  <c r="V29" i="7"/>
  <c r="Z29" i="7" s="1"/>
  <c r="AB29" i="7" s="1"/>
  <c r="AC29" i="7" s="1"/>
  <c r="P29" i="7"/>
  <c r="O29" i="7"/>
  <c r="N29" i="7"/>
  <c r="M29" i="7"/>
  <c r="Q29" i="7" s="1"/>
  <c r="AI28" i="7"/>
  <c r="AJ28" i="7" s="1"/>
  <c r="Y28" i="7"/>
  <c r="X28" i="7"/>
  <c r="W28" i="7"/>
  <c r="Z28" i="7" s="1"/>
  <c r="V28" i="7"/>
  <c r="P28" i="7"/>
  <c r="O28" i="7"/>
  <c r="N28" i="7"/>
  <c r="Q28" i="7" s="1"/>
  <c r="M28" i="7"/>
  <c r="AI27" i="7"/>
  <c r="AJ27" i="7" s="1"/>
  <c r="Y27" i="7"/>
  <c r="X27" i="7"/>
  <c r="Z27" i="7" s="1"/>
  <c r="AA27" i="7" s="1"/>
  <c r="W27" i="7"/>
  <c r="V27" i="7"/>
  <c r="P27" i="7"/>
  <c r="O27" i="7"/>
  <c r="Q27" i="7" s="1"/>
  <c r="N27" i="7"/>
  <c r="M27" i="7"/>
  <c r="AI26" i="7"/>
  <c r="AJ26" i="7" s="1"/>
  <c r="Y26" i="7"/>
  <c r="X26" i="7"/>
  <c r="W26" i="7"/>
  <c r="V26" i="7"/>
  <c r="Z26" i="7" s="1"/>
  <c r="P26" i="7"/>
  <c r="O26" i="7"/>
  <c r="N26" i="7"/>
  <c r="M26" i="7"/>
  <c r="AI25" i="7"/>
  <c r="AJ25" i="7" s="1"/>
  <c r="Y25" i="7"/>
  <c r="X25" i="7"/>
  <c r="W25" i="7"/>
  <c r="V25" i="7"/>
  <c r="P25" i="7"/>
  <c r="O25" i="7"/>
  <c r="N25" i="7"/>
  <c r="M25" i="7"/>
  <c r="Q25" i="7" s="1"/>
  <c r="F25" i="7"/>
  <c r="G25" i="7" s="1"/>
  <c r="AI24" i="7"/>
  <c r="AJ24" i="7" s="1"/>
  <c r="Y24" i="7"/>
  <c r="X24" i="7"/>
  <c r="W24" i="7"/>
  <c r="V24" i="7"/>
  <c r="P24" i="7"/>
  <c r="Q24" i="7" s="1"/>
  <c r="O24" i="7"/>
  <c r="N24" i="7"/>
  <c r="M24" i="7"/>
  <c r="AI23" i="7"/>
  <c r="AJ23" i="7" s="1"/>
  <c r="Y23" i="7"/>
  <c r="X23" i="7"/>
  <c r="W23" i="7"/>
  <c r="V23" i="7"/>
  <c r="Z23" i="7" s="1"/>
  <c r="AA23" i="7" s="1"/>
  <c r="P23" i="7"/>
  <c r="O23" i="7"/>
  <c r="N23" i="7"/>
  <c r="M23" i="7"/>
  <c r="Q23" i="7" s="1"/>
  <c r="AI20" i="7"/>
  <c r="AJ20" i="7" s="1"/>
  <c r="Y20" i="7"/>
  <c r="X20" i="7"/>
  <c r="W20" i="7"/>
  <c r="Z20" i="7" s="1"/>
  <c r="AA20" i="7" s="1"/>
  <c r="V20" i="7"/>
  <c r="P20" i="7"/>
  <c r="O20" i="7"/>
  <c r="N20" i="7"/>
  <c r="Q20" i="7" s="1"/>
  <c r="AB20" i="7" s="1"/>
  <c r="AC20" i="7" s="1"/>
  <c r="M20" i="7"/>
  <c r="AI19" i="7"/>
  <c r="AJ19" i="7" s="1"/>
  <c r="Y19" i="7"/>
  <c r="X19" i="7"/>
  <c r="Z19" i="7" s="1"/>
  <c r="AA19" i="7" s="1"/>
  <c r="W19" i="7"/>
  <c r="V19" i="7"/>
  <c r="P19" i="7"/>
  <c r="O19" i="7"/>
  <c r="Q19" i="7" s="1"/>
  <c r="AB19" i="7" s="1"/>
  <c r="AC19" i="7" s="1"/>
  <c r="N19" i="7"/>
  <c r="M19" i="7"/>
  <c r="AI18" i="7"/>
  <c r="AJ18" i="7" s="1"/>
  <c r="Y18" i="7"/>
  <c r="X18" i="7"/>
  <c r="W18" i="7"/>
  <c r="V18" i="7"/>
  <c r="Z18" i="7" s="1"/>
  <c r="P18" i="7"/>
  <c r="O18" i="7"/>
  <c r="N18" i="7"/>
  <c r="M18" i="7"/>
  <c r="Q18" i="7" s="1"/>
  <c r="AI17" i="7"/>
  <c r="AJ17" i="7" s="1"/>
  <c r="Y17" i="7"/>
  <c r="X17" i="7"/>
  <c r="W17" i="7"/>
  <c r="Z17" i="7" s="1"/>
  <c r="AA17" i="7" s="1"/>
  <c r="V17" i="7"/>
  <c r="P17" i="7"/>
  <c r="O17" i="7"/>
  <c r="N17" i="7"/>
  <c r="Q17" i="7" s="1"/>
  <c r="M17" i="7"/>
  <c r="AI16" i="7"/>
  <c r="AJ16" i="7" s="1"/>
  <c r="Y16" i="7"/>
  <c r="X16" i="7"/>
  <c r="Z16" i="7" s="1"/>
  <c r="W16" i="7"/>
  <c r="V16" i="7"/>
  <c r="P16" i="7"/>
  <c r="O16" i="7"/>
  <c r="N16" i="7"/>
  <c r="Q16" i="7" s="1"/>
  <c r="M16" i="7"/>
  <c r="AI15" i="7"/>
  <c r="AJ15" i="7"/>
  <c r="Y15" i="7"/>
  <c r="X15" i="7"/>
  <c r="W15" i="7"/>
  <c r="V15" i="7"/>
  <c r="Z15" i="7" s="1"/>
  <c r="AA15" i="7" s="1"/>
  <c r="P15" i="7"/>
  <c r="O15" i="7"/>
  <c r="N15" i="7"/>
  <c r="M15" i="7"/>
  <c r="Q15" i="7" s="1"/>
  <c r="AI14" i="7"/>
  <c r="AJ14" i="7" s="1"/>
  <c r="Y14" i="7"/>
  <c r="X14" i="7"/>
  <c r="W14" i="7"/>
  <c r="Z14" i="7" s="1"/>
  <c r="AA14" i="7" s="1"/>
  <c r="V14" i="7"/>
  <c r="P14" i="7"/>
  <c r="O14" i="7"/>
  <c r="N14" i="7"/>
  <c r="Q14" i="7" s="1"/>
  <c r="M14" i="7"/>
  <c r="F14" i="7"/>
  <c r="G14" i="7"/>
  <c r="AI13" i="7"/>
  <c r="AJ13" i="7" s="1"/>
  <c r="Y13" i="7"/>
  <c r="X13" i="7"/>
  <c r="W13" i="7"/>
  <c r="V13" i="7"/>
  <c r="Z13" i="7" s="1"/>
  <c r="P13" i="7"/>
  <c r="O13" i="7"/>
  <c r="N13" i="7"/>
  <c r="M13" i="7"/>
  <c r="AI12" i="7"/>
  <c r="AJ12" i="7" s="1"/>
  <c r="Y12" i="7"/>
  <c r="X12" i="7"/>
  <c r="W12" i="7"/>
  <c r="Z12" i="7" s="1"/>
  <c r="V12" i="7"/>
  <c r="P12" i="7"/>
  <c r="O12" i="7"/>
  <c r="N12" i="7"/>
  <c r="M12" i="7"/>
  <c r="Q12" i="7" s="1"/>
  <c r="AI11" i="7"/>
  <c r="AJ11" i="7" s="1"/>
  <c r="Y11" i="7"/>
  <c r="X11" i="7"/>
  <c r="W11" i="7"/>
  <c r="Z11" i="7" s="1"/>
  <c r="V11" i="7"/>
  <c r="P11" i="7"/>
  <c r="O11" i="7"/>
  <c r="N11" i="7"/>
  <c r="M11" i="7"/>
  <c r="AI10" i="7"/>
  <c r="AJ10" i="7" s="1"/>
  <c r="Y10" i="7"/>
  <c r="X10" i="7"/>
  <c r="X63" i="7" s="1"/>
  <c r="W10" i="7"/>
  <c r="V10" i="7"/>
  <c r="P10" i="7"/>
  <c r="P63" i="7" s="1"/>
  <c r="O10" i="7"/>
  <c r="N10" i="7"/>
  <c r="M10" i="7"/>
  <c r="AI9" i="7"/>
  <c r="AJ9" i="7" s="1"/>
  <c r="Y9" i="7"/>
  <c r="X9" i="7"/>
  <c r="W9" i="7"/>
  <c r="V9" i="7"/>
  <c r="P9" i="7"/>
  <c r="O9" i="7"/>
  <c r="N9" i="7"/>
  <c r="M9" i="7"/>
  <c r="AO6" i="7"/>
  <c r="F27" i="7"/>
  <c r="G27" i="7" s="1"/>
  <c r="Z30" i="7"/>
  <c r="F51" i="7"/>
  <c r="G51" i="7"/>
  <c r="F13" i="7"/>
  <c r="G13" i="7" s="1"/>
  <c r="F45" i="7"/>
  <c r="G45" i="7"/>
  <c r="Q47" i="7"/>
  <c r="F59" i="7"/>
  <c r="G59" i="7" s="1"/>
  <c r="F61" i="7"/>
  <c r="G61" i="7"/>
  <c r="F15" i="7"/>
  <c r="G15" i="7" s="1"/>
  <c r="G63" i="7" s="1"/>
  <c r="F24" i="7"/>
  <c r="G24" i="7"/>
  <c r="F26" i="7"/>
  <c r="G26" i="7" s="1"/>
  <c r="F50" i="7"/>
  <c r="G50" i="7"/>
  <c r="F52" i="7"/>
  <c r="G52" i="7" s="1"/>
  <c r="Z55" i="7"/>
  <c r="AB55" i="7" s="1"/>
  <c r="AC55" i="7" s="1"/>
  <c r="F58" i="7"/>
  <c r="G58" i="7" s="1"/>
  <c r="F19" i="7"/>
  <c r="G19" i="7"/>
  <c r="F37" i="7"/>
  <c r="G37" i="7"/>
  <c r="F9" i="7"/>
  <c r="G9" i="7" s="1"/>
  <c r="F12" i="7"/>
  <c r="G12" i="7"/>
  <c r="F18" i="7"/>
  <c r="G18" i="7"/>
  <c r="F38" i="7"/>
  <c r="G38" i="7" s="1"/>
  <c r="F44" i="7"/>
  <c r="G44" i="7"/>
  <c r="F46" i="7"/>
  <c r="G46" i="7" s="1"/>
  <c r="F60" i="7"/>
  <c r="G60" i="7" s="1"/>
  <c r="Z51" i="7"/>
  <c r="AA51" i="7" s="1"/>
  <c r="F10" i="7"/>
  <c r="G10" i="7" s="1"/>
  <c r="Q13" i="7"/>
  <c r="F16" i="7"/>
  <c r="G16" i="7"/>
  <c r="F20" i="7"/>
  <c r="G20" i="7"/>
  <c r="Z25" i="7"/>
  <c r="F28" i="7"/>
  <c r="G28" i="7"/>
  <c r="F39" i="7"/>
  <c r="G39" i="7" s="1"/>
  <c r="F40" i="7"/>
  <c r="G40" i="7"/>
  <c r="F47" i="7"/>
  <c r="G47" i="7"/>
  <c r="F53" i="7"/>
  <c r="G53" i="7"/>
  <c r="F54" i="7"/>
  <c r="G54" i="7" s="1"/>
  <c r="F55" i="7"/>
  <c r="G55" i="7"/>
  <c r="Z58" i="7"/>
  <c r="Z60" i="7"/>
  <c r="AA60" i="7" s="1"/>
  <c r="F11" i="7"/>
  <c r="G11" i="7" s="1"/>
  <c r="F17" i="7"/>
  <c r="G17" i="7" s="1"/>
  <c r="F23" i="7"/>
  <c r="G23" i="7" s="1"/>
  <c r="Z24" i="7"/>
  <c r="F29" i="7"/>
  <c r="G29" i="7" s="1"/>
  <c r="F30" i="7"/>
  <c r="G30" i="7"/>
  <c r="F31" i="7"/>
  <c r="G31" i="7" s="1"/>
  <c r="F32" i="7"/>
  <c r="G32" i="7"/>
  <c r="F33" i="7"/>
  <c r="G33" i="7" s="1"/>
  <c r="F34" i="7"/>
  <c r="G34" i="7"/>
  <c r="F35" i="7"/>
  <c r="G35" i="7" s="1"/>
  <c r="F36" i="7"/>
  <c r="G36" i="7" s="1"/>
  <c r="F41" i="7"/>
  <c r="G41" i="7" s="1"/>
  <c r="F42" i="7"/>
  <c r="G42" i="7"/>
  <c r="F43" i="7"/>
  <c r="G43" i="7" s="1"/>
  <c r="F48" i="7"/>
  <c r="G48" i="7" s="1"/>
  <c r="AA49" i="7"/>
  <c r="F56" i="7"/>
  <c r="G56" i="7"/>
  <c r="Z57" i="7"/>
  <c r="AA13" i="7"/>
  <c r="AA55" i="7"/>
  <c r="AN6" i="7"/>
  <c r="AM6" i="7"/>
  <c r="AB51" i="7"/>
  <c r="AC51" i="7" s="1"/>
  <c r="AB17" i="7"/>
  <c r="AC17" i="7" s="1"/>
  <c r="AB13" i="7"/>
  <c r="AC13" i="7" s="1"/>
  <c r="AB15" i="7"/>
  <c r="AC15" i="7" s="1"/>
  <c r="AB40" i="7"/>
  <c r="AC40" i="7" s="1"/>
  <c r="AA33" i="7"/>
  <c r="AB14" i="7"/>
  <c r="AC14" i="7"/>
  <c r="AB23" i="7"/>
  <c r="AC23" i="7" s="1"/>
  <c r="AA29" i="7"/>
  <c r="AB12" i="7" l="1"/>
  <c r="AC12" i="7" s="1"/>
  <c r="AA12" i="7"/>
  <c r="AB18" i="7"/>
  <c r="AC18" i="7" s="1"/>
  <c r="AA18" i="7"/>
  <c r="AB26" i="7"/>
  <c r="AC26" i="7" s="1"/>
  <c r="AA26" i="7"/>
  <c r="AA31" i="7"/>
  <c r="AB31" i="7"/>
  <c r="AC31" i="7" s="1"/>
  <c r="AB32" i="7"/>
  <c r="AC32" i="7" s="1"/>
  <c r="AA32" i="7"/>
  <c r="AA46" i="7"/>
  <c r="AB48" i="7"/>
  <c r="AC48" i="7" s="1"/>
  <c r="AA16" i="7"/>
  <c r="AB16" i="7"/>
  <c r="AC16" i="7" s="1"/>
  <c r="O63" i="7"/>
  <c r="Q11" i="7"/>
  <c r="Q26" i="7"/>
  <c r="Q30" i="7"/>
  <c r="AB30" i="7" s="1"/>
  <c r="AC30" i="7" s="1"/>
  <c r="Q34" i="7"/>
  <c r="AA58" i="7"/>
  <c r="AB58" i="7"/>
  <c r="AC58" i="7" s="1"/>
  <c r="AA30" i="7"/>
  <c r="AB11" i="7"/>
  <c r="AC11" i="7" s="1"/>
  <c r="AA11" i="7"/>
  <c r="AB28" i="7"/>
  <c r="AC28" i="7" s="1"/>
  <c r="AA28" i="7"/>
  <c r="AB37" i="7"/>
  <c r="AC37" i="7" s="1"/>
  <c r="AA41" i="7"/>
  <c r="AB41" i="7"/>
  <c r="AC41" i="7" s="1"/>
  <c r="AA43" i="7"/>
  <c r="AB43" i="7"/>
  <c r="AC43" i="7" s="1"/>
  <c r="AA50" i="7"/>
  <c r="AB50" i="7"/>
  <c r="AC50" i="7" s="1"/>
  <c r="AA53" i="7"/>
  <c r="AB53" i="7"/>
  <c r="AC53" i="7" s="1"/>
  <c r="AA54" i="7"/>
  <c r="AB54" i="7"/>
  <c r="AC54" i="7" s="1"/>
  <c r="AB59" i="7"/>
  <c r="AC59" i="7" s="1"/>
  <c r="AB35" i="7"/>
  <c r="AC35" i="7" s="1"/>
  <c r="AB60" i="7"/>
  <c r="AC60" i="7" s="1"/>
  <c r="AA48" i="7"/>
  <c r="AB44" i="7"/>
  <c r="AC44" i="7" s="1"/>
  <c r="AB45" i="7"/>
  <c r="AC45" i="7" s="1"/>
  <c r="AA59" i="7"/>
  <c r="W63" i="7"/>
  <c r="AA57" i="7"/>
  <c r="AB57" i="7"/>
  <c r="AC57" i="7" s="1"/>
  <c r="AA24" i="7"/>
  <c r="AB24" i="7"/>
  <c r="AC24" i="7" s="1"/>
  <c r="AA25" i="7"/>
  <c r="AB25" i="7"/>
  <c r="AC25" i="7" s="1"/>
  <c r="AB39" i="7"/>
  <c r="AC39" i="7" s="1"/>
  <c r="AB36" i="7"/>
  <c r="AC36" i="7" s="1"/>
  <c r="AA39" i="7"/>
  <c r="M63" i="7"/>
  <c r="V63" i="7"/>
  <c r="Z9" i="7"/>
  <c r="Y63" i="7"/>
  <c r="Z10" i="7"/>
  <c r="AB61" i="7"/>
  <c r="AC61" i="7" s="1"/>
  <c r="AB47" i="7"/>
  <c r="AC47" i="7" s="1"/>
  <c r="AB27" i="7"/>
  <c r="AC27" i="7" s="1"/>
  <c r="Q9" i="7"/>
  <c r="AA37" i="7"/>
  <c r="Z34" i="7"/>
  <c r="Q38" i="7"/>
  <c r="Z38" i="7"/>
  <c r="Q42" i="7"/>
  <c r="Z42" i="7"/>
  <c r="Q46" i="7"/>
  <c r="AB46" i="7" s="1"/>
  <c r="AC46" i="7" s="1"/>
  <c r="Q52" i="7"/>
  <c r="Z52" i="7"/>
  <c r="Z56" i="7"/>
  <c r="H30" i="7"/>
  <c r="N63" i="7"/>
  <c r="Q10" i="7"/>
  <c r="C29" i="7"/>
  <c r="D29" i="7" s="1"/>
  <c r="H29" i="7" s="1"/>
  <c r="AM29" i="7" s="1"/>
  <c r="C40" i="7"/>
  <c r="D40" i="7" s="1"/>
  <c r="H40" i="7" s="1"/>
  <c r="AM40" i="7" s="1"/>
  <c r="C16" i="7"/>
  <c r="D16" i="7" s="1"/>
  <c r="H16" i="7" s="1"/>
  <c r="AM16" i="7" s="1"/>
  <c r="C49" i="7"/>
  <c r="D49" i="7" s="1"/>
  <c r="H49" i="7" s="1"/>
  <c r="AM49" i="7" s="1"/>
  <c r="C57" i="7"/>
  <c r="D57" i="7" s="1"/>
  <c r="H57" i="7" s="1"/>
  <c r="AM57" i="7" s="1"/>
  <c r="C47" i="7"/>
  <c r="D47" i="7" s="1"/>
  <c r="H47" i="7" s="1"/>
  <c r="AM47" i="7" s="1"/>
  <c r="C14" i="7"/>
  <c r="D14" i="7" s="1"/>
  <c r="H14" i="7" s="1"/>
  <c r="AM14" i="7" s="1"/>
  <c r="C12" i="7"/>
  <c r="D12" i="7" s="1"/>
  <c r="H12" i="7" s="1"/>
  <c r="AM12" i="7" s="1"/>
  <c r="C25" i="7"/>
  <c r="D25" i="7" s="1"/>
  <c r="H25" i="7" s="1"/>
  <c r="AM25" i="7" s="1"/>
  <c r="C45" i="7"/>
  <c r="D45" i="7" s="1"/>
  <c r="H45" i="7" s="1"/>
  <c r="AM45" i="7" s="1"/>
  <c r="C51" i="7"/>
  <c r="D51" i="7" s="1"/>
  <c r="H51" i="7" s="1"/>
  <c r="AM51" i="7" s="1"/>
  <c r="C58" i="7"/>
  <c r="D58" i="7" s="1"/>
  <c r="H58" i="7" s="1"/>
  <c r="AM58" i="7" s="1"/>
  <c r="B63" i="12"/>
  <c r="AJ63" i="7"/>
  <c r="AK27" i="7" s="1"/>
  <c r="AO27" i="7" s="1"/>
  <c r="B8" i="11"/>
  <c r="AM30" i="7"/>
  <c r="C26" i="7"/>
  <c r="D26" i="7" s="1"/>
  <c r="H26" i="7" s="1"/>
  <c r="AM26" i="7" s="1"/>
  <c r="C43" i="7"/>
  <c r="D43" i="7" s="1"/>
  <c r="H43" i="7" s="1"/>
  <c r="AM43" i="7" s="1"/>
  <c r="C9" i="7"/>
  <c r="D9" i="7" s="1"/>
  <c r="H9" i="7" s="1"/>
  <c r="AM9" i="7" s="1"/>
  <c r="C46" i="7"/>
  <c r="D46" i="7" s="1"/>
  <c r="H46" i="7" s="1"/>
  <c r="AM46" i="7" s="1"/>
  <c r="C33" i="7"/>
  <c r="D33" i="7" s="1"/>
  <c r="H33" i="7" s="1"/>
  <c r="AM33" i="7" s="1"/>
  <c r="C48" i="7"/>
  <c r="D48" i="7" s="1"/>
  <c r="H48" i="7" s="1"/>
  <c r="AM48" i="7" s="1"/>
  <c r="C20" i="7"/>
  <c r="D20" i="7" s="1"/>
  <c r="H20" i="7" s="1"/>
  <c r="AM20" i="7" s="1"/>
  <c r="C42" i="7"/>
  <c r="D42" i="7" s="1"/>
  <c r="H42" i="7" s="1"/>
  <c r="AM42" i="7" s="1"/>
  <c r="C32" i="7"/>
  <c r="D32" i="7" s="1"/>
  <c r="H32" i="7" s="1"/>
  <c r="AM32" i="7" s="1"/>
  <c r="C11" i="7"/>
  <c r="D11" i="7" s="1"/>
  <c r="H11" i="7" s="1"/>
  <c r="AM11" i="7" s="1"/>
  <c r="C17" i="7"/>
  <c r="D17" i="7" s="1"/>
  <c r="H17" i="7" s="1"/>
  <c r="AM17" i="7" s="1"/>
  <c r="C41" i="7"/>
  <c r="D41" i="7" s="1"/>
  <c r="H41" i="7" s="1"/>
  <c r="AM41" i="7" s="1"/>
  <c r="C54" i="7"/>
  <c r="D54" i="7" s="1"/>
  <c r="H54" i="7" s="1"/>
  <c r="AM54" i="7" s="1"/>
  <c r="C13" i="7"/>
  <c r="D13" i="7" s="1"/>
  <c r="H13" i="7" s="1"/>
  <c r="AM13" i="7" s="1"/>
  <c r="C19" i="7"/>
  <c r="D19" i="7" s="1"/>
  <c r="H19" i="7" s="1"/>
  <c r="AM19" i="7" s="1"/>
  <c r="C38" i="7"/>
  <c r="D38" i="7" s="1"/>
  <c r="H38" i="7" s="1"/>
  <c r="AM38" i="7" s="1"/>
  <c r="C61" i="7"/>
  <c r="D61" i="7" s="1"/>
  <c r="H61" i="7" s="1"/>
  <c r="AM61" i="7" s="1"/>
  <c r="C36" i="7"/>
  <c r="D36" i="7" s="1"/>
  <c r="H36" i="7" s="1"/>
  <c r="AM36" i="7" s="1"/>
  <c r="C10" i="7"/>
  <c r="D10" i="7" s="1"/>
  <c r="H10" i="7" s="1"/>
  <c r="AM10" i="7" s="1"/>
  <c r="C39" i="7"/>
  <c r="D39" i="7" s="1"/>
  <c r="H39" i="7" s="1"/>
  <c r="AM39" i="7" s="1"/>
  <c r="C34" i="7"/>
  <c r="D34" i="7" s="1"/>
  <c r="H34" i="7" s="1"/>
  <c r="AM34" i="7" s="1"/>
  <c r="C37" i="7"/>
  <c r="D37" i="7" s="1"/>
  <c r="H37" i="7" s="1"/>
  <c r="AM37" i="7" s="1"/>
  <c r="C24" i="7"/>
  <c r="D24" i="7" s="1"/>
  <c r="H24" i="7" s="1"/>
  <c r="AM24" i="7" s="1"/>
  <c r="C18" i="7"/>
  <c r="D18" i="7" s="1"/>
  <c r="H18" i="7" s="1"/>
  <c r="AM18" i="7" s="1"/>
  <c r="C44" i="7"/>
  <c r="D44" i="7" s="1"/>
  <c r="H44" i="7" s="1"/>
  <c r="AM44" i="7" s="1"/>
  <c r="C59" i="7"/>
  <c r="D59" i="7" s="1"/>
  <c r="H59" i="7" s="1"/>
  <c r="AM59" i="7" s="1"/>
  <c r="C31" i="7"/>
  <c r="D31" i="7" s="1"/>
  <c r="H31" i="7" s="1"/>
  <c r="AM31" i="7" s="1"/>
  <c r="C15" i="7"/>
  <c r="D15" i="7" s="1"/>
  <c r="H15" i="7" s="1"/>
  <c r="AM15" i="7" s="1"/>
  <c r="C53" i="7"/>
  <c r="D53" i="7" s="1"/>
  <c r="H53" i="7" s="1"/>
  <c r="AM53" i="7" s="1"/>
  <c r="C23" i="7"/>
  <c r="D23" i="7" s="1"/>
  <c r="H23" i="7" s="1"/>
  <c r="AM23" i="7" s="1"/>
  <c r="C27" i="7"/>
  <c r="D27" i="7" s="1"/>
  <c r="H27" i="7" s="1"/>
  <c r="AM27" i="7" s="1"/>
  <c r="C50" i="7"/>
  <c r="D50" i="7" s="1"/>
  <c r="H50" i="7" s="1"/>
  <c r="AM50" i="7" s="1"/>
  <c r="C52" i="7"/>
  <c r="D52" i="7" s="1"/>
  <c r="H52" i="7" s="1"/>
  <c r="AM52" i="7" s="1"/>
  <c r="C60" i="7"/>
  <c r="D60" i="7" s="1"/>
  <c r="H60" i="7" s="1"/>
  <c r="AM60" i="7" s="1"/>
  <c r="C35" i="7"/>
  <c r="D35" i="7" s="1"/>
  <c r="H35" i="7" s="1"/>
  <c r="AM35" i="7" s="1"/>
  <c r="C56" i="7"/>
  <c r="D56" i="7" s="1"/>
  <c r="H56" i="7" s="1"/>
  <c r="AM56" i="7" s="1"/>
  <c r="C28" i="7"/>
  <c r="D28" i="7" s="1"/>
  <c r="H28" i="7" s="1"/>
  <c r="AM28" i="7" s="1"/>
  <c r="C55" i="7"/>
  <c r="D55" i="7" s="1"/>
  <c r="H55" i="7" s="1"/>
  <c r="AM55" i="7" s="1"/>
  <c r="G13" i="9"/>
  <c r="I13" i="9" s="1"/>
  <c r="AA38" i="7" l="1"/>
  <c r="AB38" i="7"/>
  <c r="AC38" i="7" s="1"/>
  <c r="Q63" i="7"/>
  <c r="AA10" i="7"/>
  <c r="AB10" i="7"/>
  <c r="AC10" i="7" s="1"/>
  <c r="AA52" i="7"/>
  <c r="AB52" i="7"/>
  <c r="AC52" i="7" s="1"/>
  <c r="AA9" i="7"/>
  <c r="AA63" i="7" s="1"/>
  <c r="Z63" i="7"/>
  <c r="AB9" i="7"/>
  <c r="AC9" i="7" s="1"/>
  <c r="AA56" i="7"/>
  <c r="AB56" i="7"/>
  <c r="AC56" i="7" s="1"/>
  <c r="AB42" i="7"/>
  <c r="AC42" i="7" s="1"/>
  <c r="AA42" i="7"/>
  <c r="AA34" i="7"/>
  <c r="AB34" i="7"/>
  <c r="AC34" i="7" s="1"/>
  <c r="AK46" i="7"/>
  <c r="AO46" i="7" s="1"/>
  <c r="AK23" i="7"/>
  <c r="AO23" i="7" s="1"/>
  <c r="AK15" i="7"/>
  <c r="AO15" i="7" s="1"/>
  <c r="AK57" i="7"/>
  <c r="AO57" i="7" s="1"/>
  <c r="AK30" i="7"/>
  <c r="AO30" i="7" s="1"/>
  <c r="AK18" i="7"/>
  <c r="AO18" i="7" s="1"/>
  <c r="AK58" i="7"/>
  <c r="AO58" i="7" s="1"/>
  <c r="AK37" i="7"/>
  <c r="AO37" i="7" s="1"/>
  <c r="AK56" i="7"/>
  <c r="AO56" i="7" s="1"/>
  <c r="AK55" i="7"/>
  <c r="AO55" i="7" s="1"/>
  <c r="AK52" i="7"/>
  <c r="AO52" i="7" s="1"/>
  <c r="AK45" i="7"/>
  <c r="AO45" i="7" s="1"/>
  <c r="AK34" i="7"/>
  <c r="AO34" i="7" s="1"/>
  <c r="AK16" i="7"/>
  <c r="AO16" i="7" s="1"/>
  <c r="AK42" i="7"/>
  <c r="AO42" i="7" s="1"/>
  <c r="AK48" i="7"/>
  <c r="AO48" i="7" s="1"/>
  <c r="AK61" i="7"/>
  <c r="AO61" i="7" s="1"/>
  <c r="AK31" i="7"/>
  <c r="AO31" i="7" s="1"/>
  <c r="AK49" i="7"/>
  <c r="AO49" i="7" s="1"/>
  <c r="AK12" i="7"/>
  <c r="AO12" i="7" s="1"/>
  <c r="AK28" i="7"/>
  <c r="AO28" i="7" s="1"/>
  <c r="AK26" i="7"/>
  <c r="AO26" i="7" s="1"/>
  <c r="AK59" i="7"/>
  <c r="AO59" i="7" s="1"/>
  <c r="C63" i="7"/>
  <c r="H63" i="7"/>
  <c r="AK9" i="7"/>
  <c r="AO9" i="7" s="1"/>
  <c r="AK54" i="7"/>
  <c r="AO54" i="7" s="1"/>
  <c r="AK20" i="7"/>
  <c r="AO20" i="7" s="1"/>
  <c r="AK47" i="7"/>
  <c r="AO47" i="7" s="1"/>
  <c r="AK10" i="7"/>
  <c r="AO10" i="7" s="1"/>
  <c r="AK33" i="7"/>
  <c r="AO33" i="7" s="1"/>
  <c r="AK44" i="7"/>
  <c r="AO44" i="7" s="1"/>
  <c r="AK25" i="7"/>
  <c r="AO25" i="7" s="1"/>
  <c r="AK38" i="7"/>
  <c r="AO38" i="7" s="1"/>
  <c r="AK41" i="7"/>
  <c r="AO41" i="7" s="1"/>
  <c r="AK24" i="7"/>
  <c r="AO24" i="7" s="1"/>
  <c r="AK39" i="7"/>
  <c r="AO39" i="7" s="1"/>
  <c r="AK53" i="7"/>
  <c r="AO53" i="7" s="1"/>
  <c r="AK32" i="7"/>
  <c r="AO32" i="7" s="1"/>
  <c r="AK36" i="7"/>
  <c r="AO36" i="7" s="1"/>
  <c r="AK11" i="7"/>
  <c r="AO11" i="7" s="1"/>
  <c r="AK17" i="7"/>
  <c r="AO17" i="7" s="1"/>
  <c r="AK14" i="7"/>
  <c r="AO14" i="7" s="1"/>
  <c r="AK13" i="7"/>
  <c r="AO13" i="7" s="1"/>
  <c r="AK29" i="7"/>
  <c r="AO29" i="7" s="1"/>
  <c r="AK60" i="7"/>
  <c r="AO60" i="7" s="1"/>
  <c r="AK19" i="7"/>
  <c r="AO19" i="7" s="1"/>
  <c r="AK50" i="7"/>
  <c r="AO50" i="7" s="1"/>
  <c r="AK51" i="7"/>
  <c r="AO51" i="7" s="1"/>
  <c r="AK40" i="7"/>
  <c r="AO40" i="7" s="1"/>
  <c r="AK35" i="7"/>
  <c r="AO35" i="7" s="1"/>
  <c r="AK43" i="7"/>
  <c r="AO43" i="7" s="1"/>
  <c r="AM63" i="7"/>
  <c r="D63" i="7"/>
  <c r="AD52" i="7" l="1"/>
  <c r="AE52" i="7" s="1"/>
  <c r="AF52" i="7" s="1"/>
  <c r="AN52" i="7" s="1"/>
  <c r="AP52" i="7" s="1"/>
  <c r="AD10" i="7"/>
  <c r="AE10" i="7" s="1"/>
  <c r="AF10" i="7" s="1"/>
  <c r="AN10" i="7" s="1"/>
  <c r="AP10" i="7" s="1"/>
  <c r="AD9" i="7"/>
  <c r="AC63" i="7"/>
  <c r="AD56" i="7"/>
  <c r="AE56" i="7" s="1"/>
  <c r="AF56" i="7" s="1"/>
  <c r="AN56" i="7" s="1"/>
  <c r="AP56" i="7" s="1"/>
  <c r="AD42" i="7"/>
  <c r="AE42" i="7" s="1"/>
  <c r="AF42" i="7" s="1"/>
  <c r="AN42" i="7" s="1"/>
  <c r="AP42" i="7" s="1"/>
  <c r="AO63" i="7"/>
  <c r="AK63" i="7"/>
  <c r="AE9" i="7" l="1"/>
  <c r="AD14" i="7"/>
  <c r="AE14" i="7" s="1"/>
  <c r="AF14" i="7" s="1"/>
  <c r="AN14" i="7" s="1"/>
  <c r="AP14" i="7" s="1"/>
  <c r="AD49" i="7"/>
  <c r="AE49" i="7" s="1"/>
  <c r="AF49" i="7" s="1"/>
  <c r="AN49" i="7" s="1"/>
  <c r="AP49" i="7" s="1"/>
  <c r="AD13" i="7"/>
  <c r="AE13" i="7" s="1"/>
  <c r="AF13" i="7" s="1"/>
  <c r="AN13" i="7" s="1"/>
  <c r="AP13" i="7" s="1"/>
  <c r="AD15" i="7"/>
  <c r="AE15" i="7" s="1"/>
  <c r="AF15" i="7" s="1"/>
  <c r="AN15" i="7" s="1"/>
  <c r="AP15" i="7" s="1"/>
  <c r="AD19" i="7"/>
  <c r="AE19" i="7" s="1"/>
  <c r="AF19" i="7" s="1"/>
  <c r="AN19" i="7" s="1"/>
  <c r="AP19" i="7" s="1"/>
  <c r="AD40" i="7"/>
  <c r="AE40" i="7" s="1"/>
  <c r="AF40" i="7" s="1"/>
  <c r="AN40" i="7" s="1"/>
  <c r="AP40" i="7" s="1"/>
  <c r="AD29" i="7"/>
  <c r="AE29" i="7" s="1"/>
  <c r="AF29" i="7" s="1"/>
  <c r="AN29" i="7" s="1"/>
  <c r="AP29" i="7" s="1"/>
  <c r="AD20" i="7"/>
  <c r="AE20" i="7" s="1"/>
  <c r="AF20" i="7" s="1"/>
  <c r="AN20" i="7" s="1"/>
  <c r="AP20" i="7" s="1"/>
  <c r="AD51" i="7"/>
  <c r="AE51" i="7" s="1"/>
  <c r="AF51" i="7" s="1"/>
  <c r="AN51" i="7" s="1"/>
  <c r="AP51" i="7" s="1"/>
  <c r="AD23" i="7"/>
  <c r="AE23" i="7" s="1"/>
  <c r="AF23" i="7" s="1"/>
  <c r="AN23" i="7" s="1"/>
  <c r="AP23" i="7" s="1"/>
  <c r="AD17" i="7"/>
  <c r="AE17" i="7" s="1"/>
  <c r="AF17" i="7" s="1"/>
  <c r="AN17" i="7" s="1"/>
  <c r="AP17" i="7" s="1"/>
  <c r="AD33" i="7"/>
  <c r="AE33" i="7" s="1"/>
  <c r="AF33" i="7" s="1"/>
  <c r="AN33" i="7" s="1"/>
  <c r="AP33" i="7" s="1"/>
  <c r="AD55" i="7"/>
  <c r="AE55" i="7" s="1"/>
  <c r="AF55" i="7" s="1"/>
  <c r="AN55" i="7" s="1"/>
  <c r="AP55" i="7" s="1"/>
  <c r="AD30" i="7"/>
  <c r="AE30" i="7" s="1"/>
  <c r="AF30" i="7" s="1"/>
  <c r="AN30" i="7" s="1"/>
  <c r="AP30" i="7" s="1"/>
  <c r="AD58" i="7"/>
  <c r="AE58" i="7" s="1"/>
  <c r="AF58" i="7" s="1"/>
  <c r="AN58" i="7" s="1"/>
  <c r="AP58" i="7" s="1"/>
  <c r="AD35" i="7"/>
  <c r="AE35" i="7" s="1"/>
  <c r="AF35" i="7" s="1"/>
  <c r="AN35" i="7" s="1"/>
  <c r="AP35" i="7" s="1"/>
  <c r="AD11" i="7"/>
  <c r="AE11" i="7" s="1"/>
  <c r="AF11" i="7" s="1"/>
  <c r="AN11" i="7" s="1"/>
  <c r="AP11" i="7" s="1"/>
  <c r="AD27" i="7"/>
  <c r="AE27" i="7" s="1"/>
  <c r="AF27" i="7" s="1"/>
  <c r="AN27" i="7" s="1"/>
  <c r="AP27" i="7" s="1"/>
  <c r="AD44" i="7"/>
  <c r="AE44" i="7" s="1"/>
  <c r="AF44" i="7" s="1"/>
  <c r="AN44" i="7" s="1"/>
  <c r="AP44" i="7" s="1"/>
  <c r="AD12" i="7"/>
  <c r="AE12" i="7" s="1"/>
  <c r="AF12" i="7" s="1"/>
  <c r="AN12" i="7" s="1"/>
  <c r="AP12" i="7" s="1"/>
  <c r="AD47" i="7"/>
  <c r="AE47" i="7" s="1"/>
  <c r="AF47" i="7" s="1"/>
  <c r="AN47" i="7" s="1"/>
  <c r="AP47" i="7" s="1"/>
  <c r="AD50" i="7"/>
  <c r="AE50" i="7" s="1"/>
  <c r="AF50" i="7" s="1"/>
  <c r="AN50" i="7" s="1"/>
  <c r="AP50" i="7" s="1"/>
  <c r="AD60" i="7"/>
  <c r="AE60" i="7" s="1"/>
  <c r="AF60" i="7" s="1"/>
  <c r="AN60" i="7" s="1"/>
  <c r="AP60" i="7" s="1"/>
  <c r="AD37" i="7"/>
  <c r="AE37" i="7" s="1"/>
  <c r="AF37" i="7" s="1"/>
  <c r="AN37" i="7" s="1"/>
  <c r="AP37" i="7" s="1"/>
  <c r="AD39" i="7"/>
  <c r="AE39" i="7" s="1"/>
  <c r="AF39" i="7" s="1"/>
  <c r="AN39" i="7" s="1"/>
  <c r="AP39" i="7" s="1"/>
  <c r="AD46" i="7"/>
  <c r="AE46" i="7" s="1"/>
  <c r="AF46" i="7" s="1"/>
  <c r="AN46" i="7" s="1"/>
  <c r="AP46" i="7" s="1"/>
  <c r="AD18" i="7"/>
  <c r="AE18" i="7" s="1"/>
  <c r="AF18" i="7" s="1"/>
  <c r="AN18" i="7" s="1"/>
  <c r="AP18" i="7" s="1"/>
  <c r="AD36" i="7"/>
  <c r="AE36" i="7" s="1"/>
  <c r="AF36" i="7" s="1"/>
  <c r="AN36" i="7" s="1"/>
  <c r="AP36" i="7" s="1"/>
  <c r="AD53" i="7"/>
  <c r="AE53" i="7" s="1"/>
  <c r="AF53" i="7" s="1"/>
  <c r="AN53" i="7" s="1"/>
  <c r="AP53" i="7" s="1"/>
  <c r="AD48" i="7"/>
  <c r="AE48" i="7" s="1"/>
  <c r="AF48" i="7" s="1"/>
  <c r="AN48" i="7" s="1"/>
  <c r="AP48" i="7" s="1"/>
  <c r="AD59" i="7"/>
  <c r="AE59" i="7" s="1"/>
  <c r="AF59" i="7" s="1"/>
  <c r="AN59" i="7" s="1"/>
  <c r="AP59" i="7" s="1"/>
  <c r="AD25" i="7"/>
  <c r="AE25" i="7" s="1"/>
  <c r="AF25" i="7" s="1"/>
  <c r="AN25" i="7" s="1"/>
  <c r="AP25" i="7" s="1"/>
  <c r="AD41" i="7"/>
  <c r="AE41" i="7" s="1"/>
  <c r="AF41" i="7" s="1"/>
  <c r="AN41" i="7" s="1"/>
  <c r="AP41" i="7" s="1"/>
  <c r="AD61" i="7"/>
  <c r="AE61" i="7" s="1"/>
  <c r="AF61" i="7" s="1"/>
  <c r="AN61" i="7" s="1"/>
  <c r="AP61" i="7" s="1"/>
  <c r="AD24" i="7"/>
  <c r="AE24" i="7" s="1"/>
  <c r="AF24" i="7" s="1"/>
  <c r="AN24" i="7" s="1"/>
  <c r="AP24" i="7" s="1"/>
  <c r="AD43" i="7"/>
  <c r="AE43" i="7" s="1"/>
  <c r="AF43" i="7" s="1"/>
  <c r="AN43" i="7" s="1"/>
  <c r="AP43" i="7" s="1"/>
  <c r="AD32" i="7"/>
  <c r="AE32" i="7" s="1"/>
  <c r="AF32" i="7" s="1"/>
  <c r="AN32" i="7" s="1"/>
  <c r="AP32" i="7" s="1"/>
  <c r="AD16" i="7"/>
  <c r="AE16" i="7" s="1"/>
  <c r="AF16" i="7" s="1"/>
  <c r="AN16" i="7" s="1"/>
  <c r="AP16" i="7" s="1"/>
  <c r="AD57" i="7"/>
  <c r="AE57" i="7" s="1"/>
  <c r="AF57" i="7" s="1"/>
  <c r="AN57" i="7" s="1"/>
  <c r="AP57" i="7" s="1"/>
  <c r="AD28" i="7"/>
  <c r="AE28" i="7" s="1"/>
  <c r="AF28" i="7" s="1"/>
  <c r="AN28" i="7" s="1"/>
  <c r="AP28" i="7" s="1"/>
  <c r="AD45" i="7"/>
  <c r="AE45" i="7" s="1"/>
  <c r="AF45" i="7" s="1"/>
  <c r="AN45" i="7" s="1"/>
  <c r="AP45" i="7" s="1"/>
  <c r="AD26" i="7"/>
  <c r="AE26" i="7" s="1"/>
  <c r="AF26" i="7" s="1"/>
  <c r="AN26" i="7" s="1"/>
  <c r="AP26" i="7" s="1"/>
  <c r="AD31" i="7"/>
  <c r="AE31" i="7" s="1"/>
  <c r="AF31" i="7" s="1"/>
  <c r="AN31" i="7" s="1"/>
  <c r="AP31" i="7" s="1"/>
  <c r="AD54" i="7"/>
  <c r="AE54" i="7" s="1"/>
  <c r="AF54" i="7" s="1"/>
  <c r="AN54" i="7" s="1"/>
  <c r="AP54" i="7" s="1"/>
  <c r="AD38" i="7"/>
  <c r="AE38" i="7" s="1"/>
  <c r="AF38" i="7" s="1"/>
  <c r="AN38" i="7" s="1"/>
  <c r="AP38" i="7" s="1"/>
  <c r="AD34" i="7"/>
  <c r="AE34" i="7" s="1"/>
  <c r="AF34" i="7" s="1"/>
  <c r="AN34" i="7" s="1"/>
  <c r="AP34" i="7" s="1"/>
  <c r="AF9" i="7" l="1"/>
  <c r="AE63" i="7"/>
  <c r="AP62" i="7"/>
  <c r="AQ23" i="7" s="1"/>
  <c r="C23" i="12" s="1"/>
  <c r="D23" i="12" s="1"/>
  <c r="B24" i="11" s="1"/>
  <c r="AD63" i="7"/>
  <c r="AQ41" i="7" l="1"/>
  <c r="C41" i="12" s="1"/>
  <c r="D41" i="12" s="1"/>
  <c r="B42" i="11" s="1"/>
  <c r="AQ34" i="7"/>
  <c r="C34" i="12" s="1"/>
  <c r="D34" i="12" s="1"/>
  <c r="B35" i="11" s="1"/>
  <c r="AQ52" i="7"/>
  <c r="C52" i="12" s="1"/>
  <c r="D52" i="12" s="1"/>
  <c r="B53" i="11" s="1"/>
  <c r="AQ31" i="7"/>
  <c r="C31" i="12" s="1"/>
  <c r="D31" i="12" s="1"/>
  <c r="B32" i="11" s="1"/>
  <c r="AQ57" i="7"/>
  <c r="C57" i="12" s="1"/>
  <c r="D57" i="12" s="1"/>
  <c r="B58" i="11" s="1"/>
  <c r="AQ59" i="7"/>
  <c r="C59" i="12" s="1"/>
  <c r="D59" i="12" s="1"/>
  <c r="B60" i="11" s="1"/>
  <c r="AQ60" i="7"/>
  <c r="C60" i="12" s="1"/>
  <c r="D60" i="12" s="1"/>
  <c r="B61" i="11" s="1"/>
  <c r="AQ56" i="7"/>
  <c r="C56" i="12" s="1"/>
  <c r="D56" i="12" s="1"/>
  <c r="B57" i="11" s="1"/>
  <c r="AQ36" i="7"/>
  <c r="C36" i="12" s="1"/>
  <c r="D36" i="12" s="1"/>
  <c r="B37" i="11" s="1"/>
  <c r="AQ35" i="7"/>
  <c r="C35" i="12" s="1"/>
  <c r="D35" i="12" s="1"/>
  <c r="B36" i="11" s="1"/>
  <c r="AQ38" i="7"/>
  <c r="C38" i="12" s="1"/>
  <c r="D38" i="12" s="1"/>
  <c r="B39" i="11" s="1"/>
  <c r="AQ49" i="7"/>
  <c r="C49" i="12" s="1"/>
  <c r="D49" i="12" s="1"/>
  <c r="B50" i="11" s="1"/>
  <c r="AQ61" i="7"/>
  <c r="C61" i="12" s="1"/>
  <c r="D61" i="12" s="1"/>
  <c r="B62" i="11" s="1"/>
  <c r="AQ24" i="7"/>
  <c r="C24" i="12" s="1"/>
  <c r="AQ33" i="7"/>
  <c r="C33" i="12" s="1"/>
  <c r="D33" i="12" s="1"/>
  <c r="B34" i="11" s="1"/>
  <c r="AQ29" i="7"/>
  <c r="C29" i="12" s="1"/>
  <c r="D29" i="12" s="1"/>
  <c r="B30" i="11" s="1"/>
  <c r="AQ54" i="7"/>
  <c r="C54" i="12" s="1"/>
  <c r="D54" i="12" s="1"/>
  <c r="B55" i="11" s="1"/>
  <c r="AQ25" i="7"/>
  <c r="C25" i="12" s="1"/>
  <c r="D25" i="12" s="1"/>
  <c r="B26" i="11" s="1"/>
  <c r="AQ42" i="7"/>
  <c r="C42" i="12" s="1"/>
  <c r="D42" i="12" s="1"/>
  <c r="B43" i="11" s="1"/>
  <c r="AQ44" i="7"/>
  <c r="C44" i="12" s="1"/>
  <c r="D44" i="12" s="1"/>
  <c r="B45" i="11" s="1"/>
  <c r="AQ45" i="7"/>
  <c r="C45" i="12" s="1"/>
  <c r="D45" i="12" s="1"/>
  <c r="B46" i="11" s="1"/>
  <c r="AQ32" i="7"/>
  <c r="C32" i="12" s="1"/>
  <c r="D32" i="12" s="1"/>
  <c r="B33" i="11" s="1"/>
  <c r="AQ43" i="7"/>
  <c r="C43" i="12" s="1"/>
  <c r="D43" i="12" s="1"/>
  <c r="B44" i="11" s="1"/>
  <c r="AQ28" i="7"/>
  <c r="C28" i="12" s="1"/>
  <c r="D28" i="12" s="1"/>
  <c r="B29" i="11" s="1"/>
  <c r="AQ46" i="7"/>
  <c r="C46" i="12" s="1"/>
  <c r="D46" i="12" s="1"/>
  <c r="B47" i="11" s="1"/>
  <c r="AQ58" i="7"/>
  <c r="C58" i="12" s="1"/>
  <c r="D58" i="12" s="1"/>
  <c r="B59" i="11" s="1"/>
  <c r="AQ37" i="7"/>
  <c r="C37" i="12" s="1"/>
  <c r="D37" i="12" s="1"/>
  <c r="B38" i="11" s="1"/>
  <c r="AQ55" i="7"/>
  <c r="C55" i="12" s="1"/>
  <c r="D55" i="12" s="1"/>
  <c r="B56" i="11" s="1"/>
  <c r="AQ40" i="7"/>
  <c r="C40" i="12" s="1"/>
  <c r="D40" i="12" s="1"/>
  <c r="B41" i="11" s="1"/>
  <c r="AQ51" i="7"/>
  <c r="C51" i="12" s="1"/>
  <c r="D51" i="12" s="1"/>
  <c r="B52" i="11" s="1"/>
  <c r="AQ27" i="7"/>
  <c r="C27" i="12" s="1"/>
  <c r="D27" i="12" s="1"/>
  <c r="B28" i="11" s="1"/>
  <c r="AQ30" i="7"/>
  <c r="C30" i="12" s="1"/>
  <c r="D30" i="12" s="1"/>
  <c r="B31" i="11" s="1"/>
  <c r="AQ47" i="7"/>
  <c r="C47" i="12" s="1"/>
  <c r="D47" i="12" s="1"/>
  <c r="B48" i="11" s="1"/>
  <c r="AQ50" i="7"/>
  <c r="C50" i="12" s="1"/>
  <c r="D50" i="12" s="1"/>
  <c r="B51" i="11" s="1"/>
  <c r="AF63" i="7"/>
  <c r="AN9" i="7"/>
  <c r="AQ39" i="7"/>
  <c r="C39" i="12" s="1"/>
  <c r="D39" i="12" s="1"/>
  <c r="B40" i="11" s="1"/>
  <c r="AQ48" i="7"/>
  <c r="C48" i="12" s="1"/>
  <c r="D48" i="12" s="1"/>
  <c r="B49" i="11" s="1"/>
  <c r="AQ53" i="7"/>
  <c r="C53" i="12" s="1"/>
  <c r="D53" i="12" s="1"/>
  <c r="B54" i="11" s="1"/>
  <c r="AQ26" i="7"/>
  <c r="C26" i="12" s="1"/>
  <c r="D26" i="12" s="1"/>
  <c r="B27" i="11" s="1"/>
  <c r="AQ62" i="7" l="1"/>
  <c r="AN63" i="7"/>
  <c r="AP9" i="7"/>
  <c r="AP21" i="7" s="1"/>
  <c r="D24" i="12"/>
  <c r="C62" i="12"/>
  <c r="B25" i="11" l="1"/>
  <c r="B63" i="11" s="1"/>
  <c r="D62" i="12"/>
  <c r="AQ9" i="7"/>
  <c r="AQ14" i="7"/>
  <c r="C13" i="12" s="1"/>
  <c r="D13" i="12" s="1"/>
  <c r="B14" i="11" s="1"/>
  <c r="AQ12" i="7"/>
  <c r="C11" i="12" s="1"/>
  <c r="D11" i="12" s="1"/>
  <c r="B12" i="11" s="1"/>
  <c r="AQ13" i="7"/>
  <c r="C12" i="12" s="1"/>
  <c r="D12" i="12" s="1"/>
  <c r="B13" i="11" s="1"/>
  <c r="AQ10" i="7"/>
  <c r="C9" i="12" s="1"/>
  <c r="D9" i="12" s="1"/>
  <c r="B10" i="11" s="1"/>
  <c r="AQ18" i="7"/>
  <c r="C17" i="12" s="1"/>
  <c r="D17" i="12" s="1"/>
  <c r="B18" i="11" s="1"/>
  <c r="AQ15" i="7"/>
  <c r="C14" i="12" s="1"/>
  <c r="D14" i="12" s="1"/>
  <c r="B15" i="11" s="1"/>
  <c r="AQ17" i="7"/>
  <c r="C16" i="12" s="1"/>
  <c r="D16" i="12" s="1"/>
  <c r="B17" i="11" s="1"/>
  <c r="AQ20" i="7"/>
  <c r="C19" i="12" s="1"/>
  <c r="D19" i="12" s="1"/>
  <c r="B20" i="11" s="1"/>
  <c r="AQ16" i="7"/>
  <c r="C15" i="12" s="1"/>
  <c r="D15" i="12" s="1"/>
  <c r="B16" i="11" s="1"/>
  <c r="AQ11" i="7"/>
  <c r="C10" i="12" s="1"/>
  <c r="D10" i="12" s="1"/>
  <c r="B11" i="11" s="1"/>
  <c r="AQ19" i="7"/>
  <c r="C18" i="12" s="1"/>
  <c r="D18" i="12" s="1"/>
  <c r="B19" i="11" s="1"/>
  <c r="AP63" i="7"/>
  <c r="C8" i="12" l="1"/>
  <c r="AQ21" i="7"/>
  <c r="D8" i="12" l="1"/>
  <c r="C20" i="12"/>
  <c r="C63" i="12" s="1"/>
  <c r="B9" i="11" l="1"/>
  <c r="B21" i="11" s="1"/>
  <c r="B64" i="11" s="1"/>
  <c r="B66" i="11" s="1"/>
  <c r="I18" i="9" s="1"/>
  <c r="I21" i="9" s="1"/>
  <c r="D20" i="12"/>
  <c r="D63" i="12" s="1"/>
</calcChain>
</file>

<file path=xl/sharedStrings.xml><?xml version="1.0" encoding="utf-8"?>
<sst xmlns="http://schemas.openxmlformats.org/spreadsheetml/2006/main" count="410" uniqueCount="221">
  <si>
    <t>POBLACIÓN Y TERRITORIO</t>
  </si>
  <si>
    <t>ÍNDICE MUNICIPAL DE POBREZA</t>
  </si>
  <si>
    <t>EFECTIVIDAD RECAUDACIÓN DE PREDIAL</t>
  </si>
  <si>
    <t>MUNICIPIO</t>
  </si>
  <si>
    <t>ESTRUCTURA      %</t>
  </si>
  <si>
    <t>TERRITORIO (KM2)</t>
  </si>
  <si>
    <t>ESTRUCTURA     %</t>
  </si>
  <si>
    <t>COEFICIENTE  POBLACIÓN Y TERRITORIO</t>
  </si>
  <si>
    <t>POB ING &lt; A 2 SALARIOS MIN
2000</t>
  </si>
  <si>
    <t>POB 15 AÑOS O + NO SABE LEER NI ESCRIBIR 2000</t>
  </si>
  <si>
    <t>POBL SIN ACCESO A DRENAJE 2000</t>
  </si>
  <si>
    <t>POB SIN ACCESO A  ELECTRICIDAD 2000</t>
  </si>
  <si>
    <t>COEF POB ING &lt; A 2 SALARIOS MIN</t>
  </si>
  <si>
    <t>COEF POB 15  O +  AÑOS NO SABE LEER NI ESCRIBIR</t>
  </si>
  <si>
    <t xml:space="preserve">COEF POBL SIN ACCESO DRENAJE </t>
  </si>
  <si>
    <t>COEF POB SIN ACCESO A  ELECTRICIDAD</t>
  </si>
  <si>
    <t>COEF CARENCIA SOCIAL
2000</t>
  </si>
  <si>
    <t>POB ING &lt; A 2 SALARIOS MIN
2010</t>
  </si>
  <si>
    <t>POB 15 MAS AÑOS NO SABE LEER NI ESCRIBIR
2010</t>
  </si>
  <si>
    <t>POBL SIN ACCESO A DRENAJE
2010</t>
  </si>
  <si>
    <t>POB SIN ACCESO A ELECTRICIDAD
2010</t>
  </si>
  <si>
    <t>COEF POB 15 O + AÑOS NO SABE LEER NI ESCRIBIR</t>
  </si>
  <si>
    <t xml:space="preserve">COEF POBL SIN ACCESO A  DRENAJE </t>
  </si>
  <si>
    <r>
      <t xml:space="preserve">COEF POB SIN ACCESO A  </t>
    </r>
    <r>
      <rPr>
        <b/>
        <sz val="9"/>
        <rFont val="Arial"/>
        <family val="2"/>
      </rPr>
      <t>ELECTRICIDAD</t>
    </r>
  </si>
  <si>
    <t>COEF  CARENCIA SOCIAL
2010</t>
  </si>
  <si>
    <t>MEJORA SOCIAL 2010 vs 2000</t>
  </si>
  <si>
    <t>APOYO</t>
  </si>
  <si>
    <t>COEF APOYO
MEJORA SOCIAL</t>
  </si>
  <si>
    <t>COEFICIENTE  ÍNDICE MUNICIPAL DE POBREZA</t>
  </si>
  <si>
    <t>Proporción de recaudación</t>
  </si>
  <si>
    <t>Recaudacion Ponderado Eficiencia</t>
  </si>
  <si>
    <t>COEFICIENTE EFECTIVIDAD REC PREDIAL</t>
  </si>
  <si>
    <t>DISTRIBUCIÓN POR POBLACIÓN Y TERRITORIO</t>
  </si>
  <si>
    <t>DISTRIBUCIÓN POR ÍNDICE DE POBREZA</t>
  </si>
  <si>
    <t>DISTRIBUCIÓN POR EFECTIVIDAD RECAUDACIÓN  PREDIAL</t>
  </si>
  <si>
    <t>MONTO ESTIMADO DE PARTICIPACIONES</t>
  </si>
  <si>
    <t>COEFICIENTE DE PARTICIPACIÓN</t>
  </si>
  <si>
    <t>$</t>
  </si>
  <si>
    <t>PO</t>
  </si>
  <si>
    <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</si>
  <si>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0.85(PO/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)</t>
    </r>
  </si>
  <si>
    <t>TE</t>
  </si>
  <si>
    <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</si>
  <si>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0.15(TE/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)</t>
    </r>
  </si>
  <si>
    <t>CEPT=0.85(PO/∑PO)+0.15(TE/∑TE)</t>
  </si>
  <si>
    <t>R1</t>
  </si>
  <si>
    <t>R2</t>
  </si>
  <si>
    <t>R3</t>
  </si>
  <si>
    <t>R4</t>
  </si>
  <si>
    <t>BR1=R1/∑R1</t>
  </si>
  <si>
    <t>BR2=R2/∑R2</t>
  </si>
  <si>
    <t>BR3=R3/∑R3</t>
  </si>
  <si>
    <t>BR4=R4/∑R4</t>
  </si>
  <si>
    <t>CS1</t>
  </si>
  <si>
    <t>CS2</t>
  </si>
  <si>
    <r>
      <t>0.85(CS2/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CS2</t>
    </r>
    <r>
      <rPr>
        <i/>
        <sz val="8"/>
        <color rgb="FFFF0000"/>
        <rFont val="Arial"/>
        <family val="2"/>
      </rPr>
      <t>)</t>
    </r>
  </si>
  <si>
    <t>[(CS2-CS1)/CS1]</t>
  </si>
  <si>
    <t>MS</t>
  </si>
  <si>
    <r>
      <t>MS/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 xml:space="preserve">MS </t>
    </r>
  </si>
  <si>
    <r>
      <t>0.15(MS2/</t>
    </r>
    <r>
      <rPr>
        <sz val="8"/>
        <color rgb="FFFF0000"/>
        <rFont val="Calibri"/>
        <family val="2"/>
      </rPr>
      <t>∑M</t>
    </r>
    <r>
      <rPr>
        <sz val="8"/>
        <color rgb="FFFF0000"/>
        <rFont val="Arial"/>
        <family val="2"/>
      </rPr>
      <t>S2</t>
    </r>
    <r>
      <rPr>
        <i/>
        <sz val="8"/>
        <color rgb="FFFF0000"/>
        <rFont val="Arial"/>
        <family val="2"/>
      </rPr>
      <t>)</t>
    </r>
  </si>
  <si>
    <t>CIMP=0.85(CS2/∑CS2)+0.15(MS/∑MS)</t>
  </si>
  <si>
    <t>BG</t>
  </si>
  <si>
    <t>RP</t>
  </si>
  <si>
    <t>P=RP/BG</t>
  </si>
  <si>
    <t>ER=P*RP</t>
  </si>
  <si>
    <r>
      <t>CER= ER/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ER</t>
    </r>
  </si>
  <si>
    <t>CEPT*25%</t>
  </si>
  <si>
    <t>CIMP*25%</t>
  </si>
  <si>
    <t>CER*50%</t>
  </si>
  <si>
    <t>MAE1=(CEPT*25%)+(CIMP*25%)+(CER*50%)</t>
  </si>
  <si>
    <t>CEP= MAE1/∑MAE1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</si>
  <si>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</si>
  <si>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</si>
  <si>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</si>
  <si>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</si>
  <si>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</si>
  <si>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</si>
  <si>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</si>
  <si>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</si>
  <si>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</si>
  <si>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</si>
  <si>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</si>
  <si>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</si>
  <si>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</si>
  <si>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</si>
  <si>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</si>
  <si>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</si>
  <si>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</si>
  <si>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</si>
  <si>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</si>
  <si>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</si>
  <si>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</si>
  <si>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</si>
  <si>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</si>
  <si>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</si>
  <si>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</si>
  <si>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</si>
  <si>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</si>
  <si>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</si>
  <si>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</si>
  <si>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</si>
  <si>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</si>
  <si>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</si>
  <si>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</si>
  <si>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</si>
  <si>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</si>
  <si>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</si>
  <si>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</si>
  <si>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</si>
  <si>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</si>
  <si>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</si>
  <si>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</si>
  <si>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</si>
  <si>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</si>
  <si>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</si>
  <si>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</si>
  <si>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</si>
  <si>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</si>
  <si>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</si>
  <si>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</si>
  <si>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</si>
  <si>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</si>
  <si>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</si>
  <si>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SUBTOTAL</t>
  </si>
  <si>
    <t>Fondo del Estado</t>
  </si>
  <si>
    <t>Los montos no incluyen descuentos ni compensación alguna.</t>
  </si>
  <si>
    <t>60% ZONA METROPOLITANTA</t>
  </si>
  <si>
    <t>40% ZONA NO METROPOLITANTA</t>
  </si>
  <si>
    <t>Porcentaje distribución</t>
  </si>
  <si>
    <t>Distribución</t>
  </si>
  <si>
    <t>Fondo General de Participaciones (FGP)</t>
  </si>
  <si>
    <t>Impuesto Especial sobre Producción y Servicios (IEPS)</t>
  </si>
  <si>
    <t>Fondo de Fiscalización y Recaudación (FOFIR)</t>
  </si>
  <si>
    <t>Impuesto sobre la Venta Final de Gasolinas y Diesel (IEPSGD)</t>
  </si>
  <si>
    <t>TOTAL</t>
  </si>
  <si>
    <t>80% de participaciones Estado</t>
  </si>
  <si>
    <t>SECRETARÍA DE FINANZAS Y TESORERÍA GENERAL DEL ESTADO
SUBSECRETARÍA DE INGRESOS</t>
  </si>
  <si>
    <t>DISTRIBUCIÓN
Art 14 fracc I</t>
  </si>
  <si>
    <t>Porcentaje de distribución</t>
  </si>
  <si>
    <t>Monto de distribución de participaciones</t>
  </si>
  <si>
    <t>MONTO DE DSITRIBUCIÓN PRELIMINAR</t>
  </si>
  <si>
    <t xml:space="preserve"> </t>
  </si>
  <si>
    <t>FONDO COMPENSATORIO</t>
  </si>
  <si>
    <t>Fondo de Compensacion ISAN</t>
  </si>
  <si>
    <t>COORDINACIÓN DE PLANEACIÓN HACENDARIA</t>
  </si>
  <si>
    <t>40% ZONA NO METROPOLITANA</t>
  </si>
  <si>
    <t>60% ZONA METROPOLITANA</t>
  </si>
  <si>
    <t>CÁLCULO DE DISTRIBUCIÓN DE FONDOS DESCENTRALIZADOS 2019
CON GARANTIA A MUNICIPIOS NO METROPOLITANOS</t>
  </si>
  <si>
    <t>ISR Enajenación de Inmuebles</t>
  </si>
  <si>
    <t xml:space="preserve"> LEY DE EGRESOS 2021</t>
  </si>
  <si>
    <t>POBLACIÓN 2020</t>
  </si>
  <si>
    <t>PAGO  2020</t>
  </si>
  <si>
    <t>Ley de Egresos 2021</t>
  </si>
  <si>
    <t>Entidad federativa</t>
  </si>
  <si>
    <t>Municipio</t>
  </si>
  <si>
    <r>
      <t>Población total</t>
    </r>
    <r>
      <rPr>
        <b/>
        <vertAlign val="superscript"/>
        <sz val="12"/>
        <color indexed="9"/>
        <rFont val="Arial Narrow"/>
        <family val="2"/>
      </rPr>
      <t>1</t>
    </r>
  </si>
  <si>
    <t>Total</t>
  </si>
  <si>
    <t>Hombres</t>
  </si>
  <si>
    <t>Mujeres</t>
  </si>
  <si>
    <t>19 Nuevo León</t>
  </si>
  <si>
    <t>001 Abasolo</t>
  </si>
  <si>
    <t>002 Agualeguas</t>
  </si>
  <si>
    <t>004 Allende</t>
  </si>
  <si>
    <t>005 Anáhuac</t>
  </si>
  <si>
    <t>006 Apodaca</t>
  </si>
  <si>
    <t>007 Aramberri</t>
  </si>
  <si>
    <t>008 Bustamante</t>
  </si>
  <si>
    <t>009 Cadereyta Jiménez</t>
  </si>
  <si>
    <t>011 Cerralvo</t>
  </si>
  <si>
    <t>013 China</t>
  </si>
  <si>
    <t>012 Ciénega de Flores</t>
  </si>
  <si>
    <t>014 Doctor Arroyo</t>
  </si>
  <si>
    <t>015 Doctor Coss</t>
  </si>
  <si>
    <t>016 Doctor González</t>
  </si>
  <si>
    <t>010 El Carmen</t>
  </si>
  <si>
    <t>017 Galeana</t>
  </si>
  <si>
    <t>018 García</t>
  </si>
  <si>
    <t>020 General Bravo</t>
  </si>
  <si>
    <t>021 General Escobedo</t>
  </si>
  <si>
    <t>022 General Terán</t>
  </si>
  <si>
    <t>023 General Treviño</t>
  </si>
  <si>
    <t>024 General Zaragoza</t>
  </si>
  <si>
    <t>025 General Zuazua</t>
  </si>
  <si>
    <t>026 Guadalupe</t>
  </si>
  <si>
    <t>047 Hidalgo</t>
  </si>
  <si>
    <t>028 Higueras</t>
  </si>
  <si>
    <t>029 Hualahuises</t>
  </si>
  <si>
    <t>030 Iturbide</t>
  </si>
  <si>
    <t>031 Juárez</t>
  </si>
  <si>
    <t>032 Lampazos de Naranjo</t>
  </si>
  <si>
    <t>033 Linares</t>
  </si>
  <si>
    <t>003 Los Aldamas</t>
  </si>
  <si>
    <t>027 Los Herreras</t>
  </si>
  <si>
    <t>042 Los Ramones</t>
  </si>
  <si>
    <t>034 Marín</t>
  </si>
  <si>
    <t>035 Melchor Ocampo</t>
  </si>
  <si>
    <t>036 Mier y Noriega</t>
  </si>
  <si>
    <t>037 Mina</t>
  </si>
  <si>
    <t>038 Montemorelos</t>
  </si>
  <si>
    <t>039 Monterrey</t>
  </si>
  <si>
    <t>040 Parás</t>
  </si>
  <si>
    <t>041 Pesquería</t>
  </si>
  <si>
    <t>043 Rayones</t>
  </si>
  <si>
    <t>044 Sabinas Hidalgo</t>
  </si>
  <si>
    <t>045 Salinas Victoria</t>
  </si>
  <si>
    <t>046 San Nicolás de los Garza</t>
  </si>
  <si>
    <t>019 San Pedro Garza García</t>
  </si>
  <si>
    <t>048 Santa Catarina</t>
  </si>
  <si>
    <t>049 Santiago</t>
  </si>
  <si>
    <t>050 Vallecillo</t>
  </si>
  <si>
    <t>051 Villaldama</t>
  </si>
  <si>
    <t>CENSO POB 2020</t>
  </si>
  <si>
    <t>FUENTE: Censo de población y vivienda 2020, INEGI</t>
  </si>
  <si>
    <t>FACTURACIÓN  2019
(2015-2019)</t>
  </si>
  <si>
    <t>RECAUDACIÓN 2020</t>
  </si>
  <si>
    <t>Fondo de Fomento Municipal (FFM)70%</t>
  </si>
  <si>
    <t>Fondo de Fomento Municipal (FFM)30%</t>
  </si>
  <si>
    <t xml:space="preserve">Impuesto sobre Adquisición de Vehículos Nuevos (ISAN) </t>
  </si>
  <si>
    <t>CÁLCULO DE DISTRIBUCIÓN DE FONDOS DESCENTRALIZADOS JUNIO 2021
CON GARANTIA A MUNICIPIOS NO METROPOLITANOS</t>
  </si>
  <si>
    <t>Participaciones JUNIO 2021</t>
  </si>
  <si>
    <t>1ER AJUSTE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</si>
</sst>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00000"/>
    <numFmt numFmtId="165" formatCode="0.000000"/>
    <numFmt numFmtId="166" formatCode="&quot;$&quot;\ #,##0.00"/>
    <numFmt numFmtId="167" formatCode="0.000000000"/>
    <numFmt numFmtId="168" formatCode="_(* #,##0.00_);_(* \(#,##0.00\);_(* &quot;-&quot;??_);_(@_)"/>
    <numFmt numFmtId="169" formatCode="_(* #,##0_);_(* \(#,##0\);_(* &quot;-&quot;??_);_(@_)"/>
    <numFmt numFmtId="170" formatCode="0.0000000000"/>
    <numFmt numFmtId="171" formatCode="#,##0.00000000;\-#,##0.00000000"/>
    <numFmt numFmtId="172" formatCode="0.00000000%"/>
    <numFmt numFmtId="173" formatCode="_(* #,##0.000000_);_(* \(#,##0.000000\);_(* &quot;-&quot;??_);_(@_)"/>
    <numFmt numFmtId="174" formatCode="#,##0.0000000;\-#,##0.0000000"/>
    <numFmt numFmtId="175" formatCode="0.000000000000%"/>
    <numFmt numFmtId="176" formatCode="0.000%"/>
    <numFmt numFmtId="177" formatCode="General_)"/>
    <numFmt numFmtId="178" formatCode="#,##0\ &quot;$&quot;;[Red]\-#,##0\ &quot;$&quot;"/>
    <numFmt numFmtId="179" formatCode="_-[$€-2]* #,##0.00_-;\-[$€-2]* #,##0.00_-;_-[$€-2]* &quot;-&quot;??_-"/>
    <numFmt numFmtId="180" formatCode="\U\ #,##0.00"/>
    <numFmt numFmtId="181" formatCode="_-* #,##0_-;\-* #,##0_-;_-* &quot;-&quot;??_-;_-@_-"/>
    <numFmt numFmtId="182" formatCode="#,##0.00000;\-#,##0.00000"/>
    <numFmt numFmtId="183" formatCode="###\ ###\ ###\ ##0"/>
  </numFmts>
  <fonts count="4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2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sz val="8"/>
      <color rgb="FFFF0000"/>
      <name val="Arial"/>
      <family val="2"/>
    </font>
    <font>
      <i/>
      <sz val="8"/>
      <color rgb="FFFF0000"/>
      <name val="Arial"/>
      <family val="2"/>
    </font>
    <font>
      <sz val="8"/>
      <color rgb="FFFF0000"/>
      <name val="Calibri"/>
      <family val="2"/>
    </font>
    <font>
      <b/>
      <sz val="8"/>
      <color rgb="FFFF0000"/>
      <name val="Arial"/>
      <family val="2"/>
    </font>
    <font>
      <sz val="8"/>
      <name val="Arial"/>
      <family val="2"/>
    </font>
    <font>
      <b/>
      <sz val="8"/>
      <color indexed="62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b/>
      <sz val="12"/>
      <color rgb="FFFFFFFF"/>
      <name val="Arial Narrow"/>
      <family val="2"/>
    </font>
    <font>
      <b/>
      <vertAlign val="superscript"/>
      <sz val="12"/>
      <color indexed="9"/>
      <name val="Arial Narrow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3DAE2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3">
    <xf numFmtId="0" fontId="0" fillId="0" borderId="0"/>
    <xf numFmtId="168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37" fontId="5" fillId="0" borderId="0"/>
    <xf numFmtId="166" fontId="7" fillId="0" borderId="0" applyFont="0" applyFill="0" applyBorder="0" applyAlignment="0" applyProtection="0">
      <alignment horizontal="right"/>
    </xf>
    <xf numFmtId="177" fontId="7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4" borderId="0" applyNumberFormat="0" applyBorder="0" applyAlignment="0" applyProtection="0"/>
    <xf numFmtId="0" fontId="26" fillId="16" borderId="20" applyNumberFormat="0" applyAlignment="0" applyProtection="0"/>
    <xf numFmtId="0" fontId="27" fillId="17" borderId="21" applyNumberFormat="0" applyAlignment="0" applyProtection="0"/>
    <xf numFmtId="0" fontId="28" fillId="0" borderId="22" applyNumberFormat="0" applyFill="0" applyAlignment="0" applyProtection="0"/>
    <xf numFmtId="0" fontId="29" fillId="0" borderId="0" applyNumberFormat="0" applyFill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21" borderId="0" applyNumberFormat="0" applyBorder="0" applyAlignment="0" applyProtection="0"/>
    <xf numFmtId="0" fontId="30" fillId="7" borderId="20" applyNumberFormat="0" applyAlignment="0" applyProtection="0"/>
    <xf numFmtId="178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0" fontId="31" fillId="3" borderId="0" applyNumberFormat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32" fillId="22" borderId="0" applyNumberFormat="0" applyBorder="0" applyAlignment="0" applyProtection="0"/>
    <xf numFmtId="0" fontId="4" fillId="0" borderId="0"/>
    <xf numFmtId="0" fontId="7" fillId="0" borderId="0"/>
    <xf numFmtId="0" fontId="7" fillId="0" borderId="0"/>
    <xf numFmtId="0" fontId="7" fillId="23" borderId="23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3" fillId="16" borderId="24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25" applyNumberFormat="0" applyFill="0" applyAlignment="0" applyProtection="0"/>
    <xf numFmtId="0" fontId="37" fillId="0" borderId="26" applyNumberFormat="0" applyFill="0" applyAlignment="0" applyProtection="0"/>
    <xf numFmtId="0" fontId="29" fillId="0" borderId="27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28" applyNumberFormat="0" applyFill="0" applyAlignment="0" applyProtection="0"/>
    <xf numFmtId="180" fontId="40" fillId="0" borderId="0" applyFont="0" applyFill="0" applyBorder="0" applyAlignment="0" applyProtection="0">
      <alignment horizontal="right"/>
    </xf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39">
    <xf numFmtId="0" fontId="0" fillId="0" borderId="0" xfId="0"/>
    <xf numFmtId="37" fontId="6" fillId="0" borderId="0" xfId="3" applyFont="1" applyAlignment="1" applyProtection="1">
      <protection hidden="1"/>
    </xf>
    <xf numFmtId="37" fontId="7" fillId="0" borderId="0" xfId="3" applyFont="1" applyProtection="1">
      <protection hidden="1"/>
    </xf>
    <xf numFmtId="37" fontId="6" fillId="0" borderId="0" xfId="3" applyFont="1" applyAlignment="1" applyProtection="1">
      <alignment horizontal="center"/>
      <protection hidden="1"/>
    </xf>
    <xf numFmtId="0" fontId="0" fillId="0" borderId="1" xfId="0" applyBorder="1" applyAlignment="1"/>
    <xf numFmtId="37" fontId="7" fillId="0" borderId="0" xfId="3" applyFont="1" applyFill="1" applyProtection="1">
      <protection hidden="1"/>
    </xf>
    <xf numFmtId="37" fontId="9" fillId="0" borderId="2" xfId="3" applyFont="1" applyFill="1" applyBorder="1" applyAlignment="1" applyProtection="1">
      <alignment horizontal="center" vertical="center" wrapText="1"/>
      <protection hidden="1"/>
    </xf>
    <xf numFmtId="0" fontId="9" fillId="0" borderId="2" xfId="0" applyFont="1" applyFill="1" applyBorder="1" applyAlignment="1" applyProtection="1">
      <alignment horizontal="center" vertical="center" wrapText="1"/>
      <protection hidden="1"/>
    </xf>
    <xf numFmtId="9" fontId="9" fillId="0" borderId="2" xfId="2" applyFont="1" applyFill="1" applyBorder="1" applyAlignment="1" applyProtection="1">
      <alignment horizontal="center" vertical="center" wrapText="1"/>
      <protection hidden="1"/>
    </xf>
    <xf numFmtId="164" fontId="10" fillId="0" borderId="2" xfId="0" applyNumberFormat="1" applyFont="1" applyFill="1" applyBorder="1" applyAlignment="1" applyProtection="1">
      <alignment horizontal="center" vertical="center" wrapText="1"/>
      <protection hidden="1"/>
    </xf>
    <xf numFmtId="9" fontId="9" fillId="0" borderId="2" xfId="0" applyNumberFormat="1" applyFont="1" applyFill="1" applyBorder="1" applyAlignment="1" applyProtection="1">
      <alignment horizontal="center" vertical="center" wrapText="1"/>
      <protection hidden="1"/>
    </xf>
    <xf numFmtId="165" fontId="9" fillId="0" borderId="2" xfId="2" applyNumberFormat="1" applyFont="1" applyFill="1" applyBorder="1" applyAlignment="1" applyProtection="1">
      <alignment horizontal="center" vertical="center" wrapText="1"/>
      <protection hidden="1"/>
    </xf>
    <xf numFmtId="0" fontId="10" fillId="0" borderId="2" xfId="0" applyFont="1" applyFill="1" applyBorder="1" applyAlignment="1" applyProtection="1">
      <alignment horizontal="center" vertical="center" wrapText="1"/>
      <protection hidden="1"/>
    </xf>
    <xf numFmtId="0" fontId="9" fillId="0" borderId="3" xfId="0" applyFont="1" applyFill="1" applyBorder="1" applyAlignment="1" applyProtection="1">
      <alignment horizontal="center" vertical="center" wrapText="1"/>
      <protection hidden="1"/>
    </xf>
    <xf numFmtId="37" fontId="12" fillId="0" borderId="0" xfId="3" applyFont="1" applyProtection="1">
      <protection hidden="1"/>
    </xf>
    <xf numFmtId="37" fontId="16" fillId="0" borderId="0" xfId="3" applyFont="1" applyProtection="1">
      <protection hidden="1"/>
    </xf>
    <xf numFmtId="37" fontId="7" fillId="0" borderId="5" xfId="3" applyFont="1" applyFill="1" applyBorder="1" applyAlignment="1" applyProtection="1">
      <alignment horizontal="left"/>
      <protection hidden="1"/>
    </xf>
    <xf numFmtId="3" fontId="18" fillId="0" borderId="6" xfId="0" applyNumberFormat="1" applyFont="1" applyBorder="1" applyProtection="1">
      <protection hidden="1"/>
    </xf>
    <xf numFmtId="167" fontId="7" fillId="0" borderId="6" xfId="2" applyNumberFormat="1" applyFont="1" applyFill="1" applyBorder="1" applyProtection="1">
      <protection hidden="1"/>
    </xf>
    <xf numFmtId="165" fontId="7" fillId="0" borderId="6" xfId="2" applyNumberFormat="1" applyFont="1" applyFill="1" applyBorder="1" applyProtection="1">
      <protection hidden="1"/>
    </xf>
    <xf numFmtId="169" fontId="7" fillId="0" borderId="6" xfId="1" applyNumberFormat="1" applyFont="1" applyFill="1" applyBorder="1" applyProtection="1">
      <protection hidden="1"/>
    </xf>
    <xf numFmtId="170" fontId="7" fillId="0" borderId="6" xfId="2" applyNumberFormat="1" applyFont="1" applyFill="1" applyBorder="1" applyProtection="1">
      <protection hidden="1"/>
    </xf>
    <xf numFmtId="165" fontId="7" fillId="0" borderId="7" xfId="2" applyNumberFormat="1" applyFont="1" applyFill="1" applyBorder="1" applyProtection="1">
      <protection hidden="1"/>
    </xf>
    <xf numFmtId="164" fontId="7" fillId="0" borderId="8" xfId="2" applyNumberFormat="1" applyFont="1" applyFill="1" applyBorder="1" applyProtection="1">
      <protection hidden="1"/>
    </xf>
    <xf numFmtId="37" fontId="7" fillId="0" borderId="5" xfId="3" applyFont="1" applyFill="1" applyBorder="1" applyAlignment="1" applyProtection="1">
      <protection hidden="1"/>
    </xf>
    <xf numFmtId="37" fontId="7" fillId="0" borderId="6" xfId="3" applyFont="1" applyFill="1" applyBorder="1" applyAlignment="1" applyProtection="1">
      <protection hidden="1"/>
    </xf>
    <xf numFmtId="171" fontId="7" fillId="0" borderId="6" xfId="3" applyNumberFormat="1" applyFont="1" applyFill="1" applyBorder="1" applyAlignment="1" applyProtection="1">
      <protection hidden="1"/>
    </xf>
    <xf numFmtId="172" fontId="18" fillId="0" borderId="6" xfId="2" applyNumberFormat="1" applyFont="1" applyBorder="1" applyProtection="1">
      <protection hidden="1"/>
    </xf>
    <xf numFmtId="1" fontId="19" fillId="0" borderId="6" xfId="2" applyNumberFormat="1" applyFont="1" applyBorder="1" applyProtection="1">
      <protection hidden="1"/>
    </xf>
    <xf numFmtId="171" fontId="7" fillId="0" borderId="9" xfId="3" applyNumberFormat="1" applyFont="1" applyFill="1" applyBorder="1" applyAlignment="1" applyProtection="1">
      <protection hidden="1"/>
    </xf>
    <xf numFmtId="172" fontId="7" fillId="0" borderId="6" xfId="2" applyNumberFormat="1" applyFont="1" applyFill="1" applyBorder="1" applyProtection="1">
      <protection hidden="1"/>
    </xf>
    <xf numFmtId="165" fontId="18" fillId="0" borderId="6" xfId="2" applyNumberFormat="1" applyFont="1" applyBorder="1" applyProtection="1">
      <protection hidden="1"/>
    </xf>
    <xf numFmtId="173" fontId="7" fillId="0" borderId="6" xfId="1" applyNumberFormat="1" applyFont="1" applyFill="1" applyBorder="1" applyProtection="1">
      <protection hidden="1"/>
    </xf>
    <xf numFmtId="169" fontId="7" fillId="0" borderId="7" xfId="1" applyNumberFormat="1" applyFont="1" applyFill="1" applyBorder="1" applyProtection="1">
      <protection hidden="1"/>
    </xf>
    <xf numFmtId="37" fontId="7" fillId="0" borderId="5" xfId="3" applyFont="1" applyBorder="1" applyProtection="1">
      <protection hidden="1"/>
    </xf>
    <xf numFmtId="37" fontId="7" fillId="0" borderId="6" xfId="3" applyFont="1" applyBorder="1" applyProtection="1">
      <protection hidden="1"/>
    </xf>
    <xf numFmtId="164" fontId="7" fillId="0" borderId="8" xfId="2" applyNumberFormat="1" applyFont="1" applyBorder="1" applyProtection="1">
      <protection hidden="1"/>
    </xf>
    <xf numFmtId="37" fontId="7" fillId="0" borderId="10" xfId="3" applyFont="1" applyFill="1" applyBorder="1" applyAlignment="1" applyProtection="1">
      <alignment horizontal="left"/>
      <protection hidden="1"/>
    </xf>
    <xf numFmtId="3" fontId="18" fillId="0" borderId="11" xfId="0" applyNumberFormat="1" applyFont="1" applyBorder="1" applyProtection="1">
      <protection hidden="1"/>
    </xf>
    <xf numFmtId="167" fontId="7" fillId="0" borderId="11" xfId="2" applyNumberFormat="1" applyFont="1" applyFill="1" applyBorder="1" applyProtection="1">
      <protection hidden="1"/>
    </xf>
    <xf numFmtId="165" fontId="7" fillId="0" borderId="11" xfId="2" applyNumberFormat="1" applyFont="1" applyFill="1" applyBorder="1" applyProtection="1">
      <protection hidden="1"/>
    </xf>
    <xf numFmtId="169" fontId="7" fillId="0" borderId="11" xfId="1" applyNumberFormat="1" applyFont="1" applyFill="1" applyBorder="1" applyProtection="1">
      <protection hidden="1"/>
    </xf>
    <xf numFmtId="170" fontId="7" fillId="0" borderId="11" xfId="2" applyNumberFormat="1" applyFont="1" applyFill="1" applyBorder="1" applyProtection="1">
      <protection hidden="1"/>
    </xf>
    <xf numFmtId="165" fontId="7" fillId="0" borderId="12" xfId="2" applyNumberFormat="1" applyFont="1" applyFill="1" applyBorder="1" applyProtection="1">
      <protection hidden="1"/>
    </xf>
    <xf numFmtId="164" fontId="7" fillId="0" borderId="13" xfId="2" applyNumberFormat="1" applyFont="1" applyFill="1" applyBorder="1" applyProtection="1">
      <protection hidden="1"/>
    </xf>
    <xf numFmtId="37" fontId="7" fillId="0" borderId="10" xfId="3" applyFont="1" applyFill="1" applyBorder="1" applyAlignment="1" applyProtection="1">
      <protection hidden="1"/>
    </xf>
    <xf numFmtId="37" fontId="7" fillId="0" borderId="11" xfId="3" applyFont="1" applyFill="1" applyBorder="1" applyAlignment="1" applyProtection="1">
      <protection hidden="1"/>
    </xf>
    <xf numFmtId="171" fontId="7" fillId="0" borderId="11" xfId="3" applyNumberFormat="1" applyFont="1" applyFill="1" applyBorder="1" applyAlignment="1" applyProtection="1">
      <protection hidden="1"/>
    </xf>
    <xf numFmtId="172" fontId="18" fillId="0" borderId="11" xfId="2" applyNumberFormat="1" applyFont="1" applyBorder="1" applyProtection="1">
      <protection hidden="1"/>
    </xf>
    <xf numFmtId="1" fontId="19" fillId="0" borderId="11" xfId="2" applyNumberFormat="1" applyFont="1" applyBorder="1" applyProtection="1">
      <protection hidden="1"/>
    </xf>
    <xf numFmtId="171" fontId="7" fillId="0" borderId="14" xfId="3" applyNumberFormat="1" applyFont="1" applyFill="1" applyBorder="1" applyAlignment="1" applyProtection="1">
      <protection hidden="1"/>
    </xf>
    <xf numFmtId="172" fontId="7" fillId="0" borderId="11" xfId="2" applyNumberFormat="1" applyFont="1" applyFill="1" applyBorder="1" applyProtection="1">
      <protection hidden="1"/>
    </xf>
    <xf numFmtId="165" fontId="18" fillId="0" borderId="11" xfId="2" applyNumberFormat="1" applyFont="1" applyBorder="1" applyProtection="1">
      <protection hidden="1"/>
    </xf>
    <xf numFmtId="173" fontId="7" fillId="0" borderId="11" xfId="1" applyNumberFormat="1" applyFont="1" applyFill="1" applyBorder="1" applyProtection="1">
      <protection hidden="1"/>
    </xf>
    <xf numFmtId="169" fontId="7" fillId="0" borderId="12" xfId="1" applyNumberFormat="1" applyFont="1" applyFill="1" applyBorder="1" applyProtection="1">
      <protection hidden="1"/>
    </xf>
    <xf numFmtId="37" fontId="7" fillId="0" borderId="10" xfId="3" applyFont="1" applyBorder="1" applyProtection="1">
      <protection hidden="1"/>
    </xf>
    <xf numFmtId="37" fontId="7" fillId="0" borderId="11" xfId="3" applyFont="1" applyBorder="1" applyProtection="1">
      <protection hidden="1"/>
    </xf>
    <xf numFmtId="164" fontId="7" fillId="0" borderId="13" xfId="2" applyNumberFormat="1" applyFont="1" applyBorder="1" applyProtection="1">
      <protection hidden="1"/>
    </xf>
    <xf numFmtId="37" fontId="9" fillId="0" borderId="15" xfId="3" applyFont="1" applyFill="1" applyBorder="1" applyAlignment="1" applyProtection="1">
      <alignment horizontal="left"/>
      <protection hidden="1"/>
    </xf>
    <xf numFmtId="3" fontId="20" fillId="0" borderId="16" xfId="0" applyNumberFormat="1" applyFont="1" applyBorder="1" applyProtection="1">
      <protection hidden="1"/>
    </xf>
    <xf numFmtId="167" fontId="9" fillId="0" borderId="16" xfId="2" applyNumberFormat="1" applyFont="1" applyFill="1" applyBorder="1" applyProtection="1">
      <protection hidden="1"/>
    </xf>
    <xf numFmtId="165" fontId="9" fillId="0" borderId="16" xfId="2" applyNumberFormat="1" applyFont="1" applyFill="1" applyBorder="1" applyProtection="1">
      <protection hidden="1"/>
    </xf>
    <xf numFmtId="169" fontId="9" fillId="0" borderId="16" xfId="1" applyNumberFormat="1" applyFont="1" applyFill="1" applyBorder="1" applyProtection="1">
      <protection hidden="1"/>
    </xf>
    <xf numFmtId="170" fontId="9" fillId="0" borderId="16" xfId="2" applyNumberFormat="1" applyFont="1" applyFill="1" applyBorder="1" applyProtection="1">
      <protection hidden="1"/>
    </xf>
    <xf numFmtId="165" fontId="9" fillId="0" borderId="17" xfId="2" applyNumberFormat="1" applyFont="1" applyFill="1" applyBorder="1" applyProtection="1">
      <protection hidden="1"/>
    </xf>
    <xf numFmtId="164" fontId="9" fillId="0" borderId="18" xfId="2" applyNumberFormat="1" applyFont="1" applyFill="1" applyBorder="1" applyProtection="1">
      <protection hidden="1"/>
    </xf>
    <xf numFmtId="37" fontId="21" fillId="0" borderId="15" xfId="3" applyFont="1" applyFill="1" applyBorder="1" applyAlignment="1" applyProtection="1">
      <protection hidden="1"/>
    </xf>
    <xf numFmtId="37" fontId="21" fillId="0" borderId="16" xfId="3" applyFont="1" applyFill="1" applyBorder="1" applyAlignment="1" applyProtection="1">
      <protection hidden="1"/>
    </xf>
    <xf numFmtId="174" fontId="21" fillId="0" borderId="16" xfId="3" applyNumberFormat="1" applyFont="1" applyFill="1" applyBorder="1" applyAlignment="1" applyProtection="1">
      <protection hidden="1"/>
    </xf>
    <xf numFmtId="172" fontId="20" fillId="0" borderId="16" xfId="2" applyNumberFormat="1" applyFont="1" applyBorder="1" applyProtection="1">
      <protection hidden="1"/>
    </xf>
    <xf numFmtId="1" fontId="22" fillId="0" borderId="16" xfId="2" applyNumberFormat="1" applyFont="1" applyBorder="1" applyProtection="1">
      <protection hidden="1"/>
    </xf>
    <xf numFmtId="174" fontId="21" fillId="0" borderId="19" xfId="3" applyNumberFormat="1" applyFont="1" applyFill="1" applyBorder="1" applyAlignment="1" applyProtection="1">
      <protection hidden="1"/>
    </xf>
    <xf numFmtId="165" fontId="20" fillId="0" borderId="16" xfId="2" applyNumberFormat="1" applyFont="1" applyBorder="1" applyProtection="1">
      <protection hidden="1"/>
    </xf>
    <xf numFmtId="175" fontId="9" fillId="0" borderId="16" xfId="2" applyNumberFormat="1" applyFont="1" applyFill="1" applyBorder="1" applyProtection="1">
      <protection hidden="1"/>
    </xf>
    <xf numFmtId="172" fontId="9" fillId="0" borderId="16" xfId="2" applyNumberFormat="1" applyFont="1" applyFill="1" applyBorder="1" applyProtection="1">
      <protection hidden="1"/>
    </xf>
    <xf numFmtId="165" fontId="9" fillId="0" borderId="16" xfId="1" applyNumberFormat="1" applyFont="1" applyFill="1" applyBorder="1" applyProtection="1">
      <protection hidden="1"/>
    </xf>
    <xf numFmtId="169" fontId="20" fillId="0" borderId="16" xfId="1" applyNumberFormat="1" applyFont="1" applyFill="1" applyBorder="1" applyProtection="1">
      <protection hidden="1"/>
    </xf>
    <xf numFmtId="173" fontId="9" fillId="0" borderId="16" xfId="1" applyNumberFormat="1" applyFont="1" applyFill="1" applyBorder="1" applyProtection="1">
      <protection hidden="1"/>
    </xf>
    <xf numFmtId="169" fontId="9" fillId="0" borderId="17" xfId="2" applyNumberFormat="1" applyFont="1" applyFill="1" applyBorder="1" applyProtection="1">
      <protection hidden="1"/>
    </xf>
    <xf numFmtId="37" fontId="9" fillId="0" borderId="15" xfId="3" applyFont="1" applyBorder="1" applyProtection="1">
      <protection hidden="1"/>
    </xf>
    <xf numFmtId="37" fontId="9" fillId="0" borderId="16" xfId="3" applyFont="1" applyBorder="1" applyProtection="1">
      <protection hidden="1"/>
    </xf>
    <xf numFmtId="164" fontId="9" fillId="0" borderId="18" xfId="2" applyNumberFormat="1" applyFont="1" applyBorder="1" applyProtection="1">
      <protection hidden="1"/>
    </xf>
    <xf numFmtId="165" fontId="7" fillId="0" borderId="0" xfId="3" applyNumberFormat="1" applyFont="1" applyProtection="1">
      <protection hidden="1"/>
    </xf>
    <xf numFmtId="164" fontId="7" fillId="0" borderId="0" xfId="3" applyNumberFormat="1" applyFont="1" applyProtection="1">
      <protection hidden="1"/>
    </xf>
    <xf numFmtId="176" fontId="7" fillId="0" borderId="0" xfId="2" applyNumberFormat="1" applyFont="1" applyProtection="1">
      <protection hidden="1"/>
    </xf>
    <xf numFmtId="165" fontId="7" fillId="0" borderId="0" xfId="3" applyNumberFormat="1" applyFont="1" applyFill="1" applyProtection="1">
      <protection hidden="1"/>
    </xf>
    <xf numFmtId="164" fontId="7" fillId="0" borderId="0" xfId="3" applyNumberFormat="1" applyFont="1" applyFill="1" applyProtection="1">
      <protection hidden="1"/>
    </xf>
    <xf numFmtId="176" fontId="7" fillId="0" borderId="0" xfId="2" applyNumberFormat="1" applyFont="1" applyFill="1" applyProtection="1">
      <protection hidden="1"/>
    </xf>
    <xf numFmtId="37" fontId="9" fillId="0" borderId="10" xfId="3" applyFont="1" applyFill="1" applyBorder="1" applyAlignment="1" applyProtection="1">
      <alignment horizontal="left"/>
      <protection hidden="1"/>
    </xf>
    <xf numFmtId="3" fontId="18" fillId="0" borderId="30" xfId="0" applyNumberFormat="1" applyFont="1" applyBorder="1" applyProtection="1">
      <protection hidden="1"/>
    </xf>
    <xf numFmtId="167" fontId="7" fillId="0" borderId="30" xfId="2" applyNumberFormat="1" applyFont="1" applyFill="1" applyBorder="1" applyProtection="1">
      <protection hidden="1"/>
    </xf>
    <xf numFmtId="165" fontId="7" fillId="0" borderId="30" xfId="2" applyNumberFormat="1" applyFont="1" applyFill="1" applyBorder="1" applyProtection="1">
      <protection hidden="1"/>
    </xf>
    <xf numFmtId="169" fontId="7" fillId="0" borderId="30" xfId="1" applyNumberFormat="1" applyFont="1" applyFill="1" applyBorder="1" applyProtection="1">
      <protection hidden="1"/>
    </xf>
    <xf numFmtId="170" fontId="7" fillId="0" borderId="30" xfId="2" applyNumberFormat="1" applyFont="1" applyFill="1" applyBorder="1" applyProtection="1">
      <protection hidden="1"/>
    </xf>
    <xf numFmtId="165" fontId="7" fillId="0" borderId="31" xfId="2" applyNumberFormat="1" applyFont="1" applyFill="1" applyBorder="1" applyProtection="1">
      <protection hidden="1"/>
    </xf>
    <xf numFmtId="164" fontId="7" fillId="0" borderId="32" xfId="2" applyNumberFormat="1" applyFont="1" applyFill="1" applyBorder="1" applyProtection="1">
      <protection hidden="1"/>
    </xf>
    <xf numFmtId="37" fontId="7" fillId="0" borderId="29" xfId="3" applyFont="1" applyFill="1" applyBorder="1" applyAlignment="1" applyProtection="1">
      <protection hidden="1"/>
    </xf>
    <xf numFmtId="37" fontId="7" fillId="0" borderId="30" xfId="3" applyFont="1" applyFill="1" applyBorder="1" applyAlignment="1" applyProtection="1">
      <protection hidden="1"/>
    </xf>
    <xf numFmtId="171" fontId="7" fillId="0" borderId="30" xfId="3" applyNumberFormat="1" applyFont="1" applyFill="1" applyBorder="1" applyAlignment="1" applyProtection="1">
      <protection hidden="1"/>
    </xf>
    <xf numFmtId="172" fontId="18" fillId="0" borderId="30" xfId="2" applyNumberFormat="1" applyFont="1" applyBorder="1" applyProtection="1">
      <protection hidden="1"/>
    </xf>
    <xf numFmtId="1" fontId="19" fillId="0" borderId="30" xfId="2" applyNumberFormat="1" applyFont="1" applyBorder="1" applyProtection="1">
      <protection hidden="1"/>
    </xf>
    <xf numFmtId="171" fontId="7" fillId="0" borderId="33" xfId="3" applyNumberFormat="1" applyFont="1" applyFill="1" applyBorder="1" applyAlignment="1" applyProtection="1">
      <protection hidden="1"/>
    </xf>
    <xf numFmtId="172" fontId="7" fillId="0" borderId="30" xfId="2" applyNumberFormat="1" applyFont="1" applyFill="1" applyBorder="1" applyProtection="1">
      <protection hidden="1"/>
    </xf>
    <xf numFmtId="165" fontId="18" fillId="0" borderId="30" xfId="2" applyNumberFormat="1" applyFont="1" applyBorder="1" applyProtection="1">
      <protection hidden="1"/>
    </xf>
    <xf numFmtId="173" fontId="7" fillId="0" borderId="30" xfId="1" applyNumberFormat="1" applyFont="1" applyFill="1" applyBorder="1" applyProtection="1">
      <protection hidden="1"/>
    </xf>
    <xf numFmtId="169" fontId="7" fillId="0" borderId="31" xfId="1" applyNumberFormat="1" applyFont="1" applyFill="1" applyBorder="1" applyProtection="1">
      <protection hidden="1"/>
    </xf>
    <xf numFmtId="37" fontId="7" fillId="0" borderId="29" xfId="3" applyFont="1" applyBorder="1" applyProtection="1">
      <protection hidden="1"/>
    </xf>
    <xf numFmtId="37" fontId="7" fillId="0" borderId="30" xfId="3" applyFont="1" applyBorder="1" applyProtection="1">
      <protection hidden="1"/>
    </xf>
    <xf numFmtId="164" fontId="7" fillId="0" borderId="32" xfId="2" applyNumberFormat="1" applyFont="1" applyBorder="1" applyProtection="1">
      <protection hidden="1"/>
    </xf>
    <xf numFmtId="37" fontId="0" fillId="0" borderId="29" xfId="3" applyFont="1" applyFill="1" applyBorder="1" applyAlignment="1" applyProtection="1">
      <alignment horizontal="left"/>
      <protection hidden="1"/>
    </xf>
    <xf numFmtId="0" fontId="7" fillId="0" borderId="0" xfId="46"/>
    <xf numFmtId="0" fontId="7" fillId="0" borderId="0" xfId="46" applyFont="1" applyBorder="1" applyAlignment="1">
      <alignment vertical="center"/>
    </xf>
    <xf numFmtId="3" fontId="7" fillId="0" borderId="0" xfId="46" applyNumberFormat="1" applyBorder="1" applyAlignment="1">
      <alignment horizontal="center" vertical="center"/>
    </xf>
    <xf numFmtId="0" fontId="7" fillId="0" borderId="0" xfId="46" applyFont="1"/>
    <xf numFmtId="37" fontId="9" fillId="0" borderId="11" xfId="3" applyFont="1" applyBorder="1" applyProtection="1">
      <protection hidden="1"/>
    </xf>
    <xf numFmtId="0" fontId="9" fillId="0" borderId="3" xfId="46" applyFont="1" applyBorder="1" applyAlignment="1">
      <alignment horizontal="center" vertical="center" wrapText="1"/>
    </xf>
    <xf numFmtId="0" fontId="9" fillId="0" borderId="3" xfId="46" applyFont="1" applyBorder="1" applyAlignment="1">
      <alignment horizontal="center" wrapText="1"/>
    </xf>
    <xf numFmtId="0" fontId="7" fillId="0" borderId="3" xfId="46" applyFont="1" applyBorder="1" applyAlignment="1">
      <alignment vertical="center" wrapText="1"/>
    </xf>
    <xf numFmtId="0" fontId="9" fillId="0" borderId="3" xfId="46" applyFont="1" applyBorder="1" applyAlignment="1">
      <alignment horizontal="center" vertical="center"/>
    </xf>
    <xf numFmtId="10" fontId="9" fillId="0" borderId="3" xfId="46" applyNumberFormat="1" applyFont="1" applyBorder="1" applyAlignment="1">
      <alignment vertical="center"/>
    </xf>
    <xf numFmtId="169" fontId="9" fillId="0" borderId="3" xfId="1" applyNumberFormat="1" applyFont="1" applyBorder="1" applyAlignment="1">
      <alignment vertical="center"/>
    </xf>
    <xf numFmtId="3" fontId="9" fillId="0" borderId="0" xfId="46" applyNumberFormat="1" applyFont="1" applyBorder="1" applyAlignment="1">
      <alignment horizontal="center" vertical="center"/>
    </xf>
    <xf numFmtId="3" fontId="9" fillId="0" borderId="0" xfId="46" applyNumberFormat="1" applyFont="1"/>
    <xf numFmtId="3" fontId="0" fillId="0" borderId="0" xfId="46" applyNumberFormat="1" applyFont="1" applyBorder="1" applyAlignment="1">
      <alignment horizontal="center" vertical="center"/>
    </xf>
    <xf numFmtId="0" fontId="0" fillId="0" borderId="0" xfId="46" applyFont="1"/>
    <xf numFmtId="3" fontId="7" fillId="0" borderId="42" xfId="46" applyNumberFormat="1" applyBorder="1" applyAlignment="1">
      <alignment horizontal="center" vertical="center"/>
    </xf>
    <xf numFmtId="3" fontId="9" fillId="0" borderId="43" xfId="46" applyNumberFormat="1" applyFont="1" applyBorder="1" applyAlignment="1">
      <alignment horizontal="center" vertical="center"/>
    </xf>
    <xf numFmtId="3" fontId="7" fillId="0" borderId="43" xfId="46" applyNumberFormat="1" applyBorder="1" applyAlignment="1">
      <alignment horizontal="center" vertical="center"/>
    </xf>
    <xf numFmtId="3" fontId="9" fillId="0" borderId="43" xfId="46" applyNumberFormat="1" applyFont="1" applyBorder="1"/>
    <xf numFmtId="0" fontId="7" fillId="0" borderId="43" xfId="46" applyBorder="1"/>
    <xf numFmtId="3" fontId="9" fillId="0" borderId="44" xfId="46" applyNumberFormat="1" applyFont="1" applyBorder="1"/>
    <xf numFmtId="3" fontId="7" fillId="0" borderId="0" xfId="46" applyNumberFormat="1"/>
    <xf numFmtId="3" fontId="43" fillId="0" borderId="0" xfId="46" applyNumberFormat="1" applyFont="1"/>
    <xf numFmtId="38" fontId="7" fillId="0" borderId="3" xfId="46" applyNumberFormat="1" applyFont="1" applyBorder="1" applyAlignment="1">
      <alignment horizontal="center" vertical="center" wrapText="1"/>
    </xf>
    <xf numFmtId="38" fontId="7" fillId="0" borderId="3" xfId="46" applyNumberFormat="1" applyBorder="1" applyAlignment="1">
      <alignment vertical="center"/>
    </xf>
    <xf numFmtId="38" fontId="9" fillId="0" borderId="3" xfId="46" applyNumberFormat="1" applyFont="1" applyBorder="1" applyAlignment="1">
      <alignment horizontal="center" vertical="center"/>
    </xf>
    <xf numFmtId="38" fontId="9" fillId="0" borderId="3" xfId="46" applyNumberFormat="1" applyFont="1" applyBorder="1" applyAlignment="1">
      <alignment vertical="center"/>
    </xf>
    <xf numFmtId="0" fontId="9" fillId="0" borderId="0" xfId="46" applyFont="1"/>
    <xf numFmtId="169" fontId="9" fillId="0" borderId="0" xfId="1" applyNumberFormat="1" applyFont="1"/>
    <xf numFmtId="0" fontId="0" fillId="0" borderId="3" xfId="46" applyFont="1" applyBorder="1" applyAlignment="1">
      <alignment vertical="center" wrapText="1"/>
    </xf>
    <xf numFmtId="37" fontId="7" fillId="24" borderId="39" xfId="3" applyFont="1" applyFill="1" applyBorder="1" applyAlignment="1" applyProtection="1">
      <protection hidden="1"/>
    </xf>
    <xf numFmtId="37" fontId="7" fillId="24" borderId="6" xfId="3" applyFont="1" applyFill="1" applyBorder="1" applyAlignment="1" applyProtection="1">
      <protection hidden="1"/>
    </xf>
    <xf numFmtId="37" fontId="7" fillId="24" borderId="11" xfId="3" applyFont="1" applyFill="1" applyBorder="1" applyAlignment="1" applyProtection="1">
      <protection hidden="1"/>
    </xf>
    <xf numFmtId="0" fontId="44" fillId="25" borderId="45" xfId="0" applyFont="1" applyFill="1" applyBorder="1" applyAlignment="1" applyProtection="1">
      <alignment horizontal="center" vertical="center" wrapText="1"/>
    </xf>
    <xf numFmtId="0" fontId="44" fillId="24" borderId="46" xfId="0" applyFont="1" applyFill="1" applyBorder="1" applyAlignment="1" applyProtection="1">
      <alignment horizontal="center" vertical="center" wrapText="1"/>
    </xf>
    <xf numFmtId="0" fontId="44" fillId="24" borderId="0" xfId="0" applyFont="1" applyFill="1" applyBorder="1" applyAlignment="1" applyProtection="1">
      <alignment horizontal="center" vertical="center" wrapText="1"/>
    </xf>
    <xf numFmtId="0" fontId="44" fillId="24" borderId="47" xfId="0" applyFont="1" applyFill="1" applyBorder="1" applyAlignment="1" applyProtection="1">
      <alignment horizontal="center" vertical="center" wrapText="1"/>
    </xf>
    <xf numFmtId="0" fontId="46" fillId="26" borderId="46" xfId="0" applyFont="1" applyFill="1" applyBorder="1" applyAlignment="1" applyProtection="1">
      <alignment horizontal="left" vertical="center" wrapText="1"/>
    </xf>
    <xf numFmtId="0" fontId="46" fillId="26" borderId="0" xfId="0" applyFont="1" applyFill="1" applyBorder="1" applyAlignment="1" applyProtection="1">
      <alignment horizontal="left" vertical="center" wrapText="1"/>
    </xf>
    <xf numFmtId="183" fontId="46" fillId="26" borderId="0" xfId="0" applyNumberFormat="1" applyFont="1" applyFill="1" applyBorder="1" applyAlignment="1" applyProtection="1">
      <alignment horizontal="right" vertical="center" wrapText="1"/>
    </xf>
    <xf numFmtId="0" fontId="47" fillId="27" borderId="46" xfId="0" applyFont="1" applyFill="1" applyBorder="1" applyAlignment="1" applyProtection="1">
      <alignment horizontal="left" vertical="center" wrapText="1"/>
    </xf>
    <xf numFmtId="0" fontId="47" fillId="27" borderId="0" xfId="0" applyFont="1" applyFill="1" applyBorder="1" applyAlignment="1" applyProtection="1">
      <alignment horizontal="left" vertical="center" wrapText="1"/>
    </xf>
    <xf numFmtId="183" fontId="47" fillId="27" borderId="0" xfId="0" applyNumberFormat="1" applyFont="1" applyFill="1" applyBorder="1" applyAlignment="1" applyProtection="1">
      <alignment horizontal="right" vertical="center" wrapText="1"/>
    </xf>
    <xf numFmtId="183" fontId="47" fillId="27" borderId="47" xfId="0" applyNumberFormat="1" applyFont="1" applyFill="1" applyBorder="1" applyAlignment="1" applyProtection="1">
      <alignment horizontal="right" vertical="center" wrapText="1"/>
    </xf>
    <xf numFmtId="0" fontId="47" fillId="26" borderId="46" xfId="0" applyFont="1" applyFill="1" applyBorder="1" applyAlignment="1" applyProtection="1">
      <alignment horizontal="left" vertical="center" wrapText="1"/>
    </xf>
    <xf numFmtId="0" fontId="47" fillId="26" borderId="0" xfId="0" applyFont="1" applyFill="1" applyBorder="1" applyAlignment="1" applyProtection="1">
      <alignment horizontal="left" vertical="center" wrapText="1"/>
    </xf>
    <xf numFmtId="183" fontId="47" fillId="26" borderId="0" xfId="0" applyNumberFormat="1" applyFont="1" applyFill="1" applyBorder="1" applyAlignment="1" applyProtection="1">
      <alignment horizontal="right" vertical="center" wrapText="1"/>
    </xf>
    <xf numFmtId="183" fontId="47" fillId="26" borderId="47" xfId="0" applyNumberFormat="1" applyFont="1" applyFill="1" applyBorder="1" applyAlignment="1" applyProtection="1">
      <alignment horizontal="right" vertical="center" wrapText="1"/>
    </xf>
    <xf numFmtId="0" fontId="47" fillId="27" borderId="48" xfId="0" applyFont="1" applyFill="1" applyBorder="1" applyAlignment="1" applyProtection="1">
      <alignment horizontal="left" vertical="center" wrapText="1"/>
    </xf>
    <xf numFmtId="0" fontId="47" fillId="27" borderId="49" xfId="0" applyFont="1" applyFill="1" applyBorder="1" applyAlignment="1" applyProtection="1">
      <alignment horizontal="left" vertical="center" wrapText="1"/>
    </xf>
    <xf numFmtId="183" fontId="47" fillId="27" borderId="49" xfId="0" applyNumberFormat="1" applyFont="1" applyFill="1" applyBorder="1" applyAlignment="1" applyProtection="1">
      <alignment horizontal="right" vertical="center" wrapText="1"/>
    </xf>
    <xf numFmtId="183" fontId="47" fillId="27" borderId="50" xfId="0" applyNumberFormat="1" applyFont="1" applyFill="1" applyBorder="1" applyAlignment="1" applyProtection="1">
      <alignment horizontal="right" vertical="center" wrapText="1"/>
    </xf>
    <xf numFmtId="0" fontId="9" fillId="24" borderId="0" xfId="0" applyFont="1" applyFill="1"/>
    <xf numFmtId="0" fontId="0" fillId="24" borderId="0" xfId="0" applyFill="1"/>
    <xf numFmtId="37" fontId="7" fillId="24" borderId="0" xfId="3" applyFont="1" applyFill="1" applyProtection="1">
      <protection hidden="1"/>
    </xf>
    <xf numFmtId="37" fontId="42" fillId="24" borderId="0" xfId="3" applyFont="1" applyFill="1" applyAlignment="1" applyProtection="1">
      <alignment horizontal="center"/>
      <protection hidden="1"/>
    </xf>
    <xf numFmtId="37" fontId="9" fillId="24" borderId="2" xfId="3" applyFont="1" applyFill="1" applyBorder="1" applyAlignment="1" applyProtection="1">
      <alignment horizontal="center" vertical="center" wrapText="1"/>
      <protection hidden="1"/>
    </xf>
    <xf numFmtId="37" fontId="0" fillId="24" borderId="0" xfId="3" applyFont="1" applyFill="1" applyProtection="1">
      <protection hidden="1"/>
    </xf>
    <xf numFmtId="37" fontId="9" fillId="24" borderId="0" xfId="3" applyFont="1" applyFill="1" applyProtection="1">
      <protection hidden="1"/>
    </xf>
    <xf numFmtId="37" fontId="7" fillId="24" borderId="5" xfId="3" applyFont="1" applyFill="1" applyBorder="1" applyAlignment="1" applyProtection="1">
      <alignment horizontal="left"/>
      <protection hidden="1"/>
    </xf>
    <xf numFmtId="169" fontId="18" fillId="24" borderId="8" xfId="1" applyNumberFormat="1" applyFont="1" applyFill="1" applyBorder="1" applyProtection="1">
      <protection hidden="1"/>
    </xf>
    <xf numFmtId="37" fontId="7" fillId="24" borderId="10" xfId="3" applyFont="1" applyFill="1" applyBorder="1" applyAlignment="1" applyProtection="1">
      <alignment horizontal="left"/>
      <protection hidden="1"/>
    </xf>
    <xf numFmtId="169" fontId="18" fillId="24" borderId="13" xfId="1" applyNumberFormat="1" applyFont="1" applyFill="1" applyBorder="1" applyProtection="1">
      <protection hidden="1"/>
    </xf>
    <xf numFmtId="37" fontId="9" fillId="24" borderId="29" xfId="3" applyFont="1" applyFill="1" applyBorder="1" applyAlignment="1" applyProtection="1">
      <alignment horizontal="left"/>
      <protection hidden="1"/>
    </xf>
    <xf numFmtId="169" fontId="18" fillId="24" borderId="18" xfId="1" applyNumberFormat="1" applyFont="1" applyFill="1" applyBorder="1" applyProtection="1">
      <protection hidden="1"/>
    </xf>
    <xf numFmtId="37" fontId="9" fillId="24" borderId="34" xfId="3" applyFont="1" applyFill="1" applyBorder="1" applyAlignment="1" applyProtection="1">
      <alignment horizontal="left"/>
      <protection hidden="1"/>
    </xf>
    <xf numFmtId="172" fontId="18" fillId="24" borderId="34" xfId="2" applyNumberFormat="1" applyFont="1" applyFill="1" applyBorder="1" applyProtection="1">
      <protection hidden="1"/>
    </xf>
    <xf numFmtId="37" fontId="9" fillId="24" borderId="0" xfId="3" applyFont="1" applyFill="1" applyBorder="1" applyProtection="1">
      <protection hidden="1"/>
    </xf>
    <xf numFmtId="169" fontId="18" fillId="24" borderId="0" xfId="1" applyNumberFormat="1" applyFont="1" applyFill="1" applyBorder="1" applyProtection="1">
      <protection hidden="1"/>
    </xf>
    <xf numFmtId="37" fontId="0" fillId="24" borderId="29" xfId="3" applyFont="1" applyFill="1" applyBorder="1" applyAlignment="1" applyProtection="1">
      <alignment horizontal="left"/>
      <protection hidden="1"/>
    </xf>
    <xf numFmtId="37" fontId="9" fillId="24" borderId="15" xfId="3" applyFont="1" applyFill="1" applyBorder="1" applyAlignment="1" applyProtection="1">
      <alignment horizontal="left"/>
      <protection hidden="1"/>
    </xf>
    <xf numFmtId="169" fontId="20" fillId="24" borderId="18" xfId="1" applyNumberFormat="1" applyFont="1" applyFill="1" applyBorder="1" applyProtection="1">
      <protection hidden="1"/>
    </xf>
    <xf numFmtId="176" fontId="7" fillId="24" borderId="0" xfId="2" applyNumberFormat="1" applyFont="1" applyFill="1" applyProtection="1">
      <protection hidden="1"/>
    </xf>
    <xf numFmtId="37" fontId="9" fillId="24" borderId="0" xfId="3" applyFont="1" applyFill="1" applyAlignment="1" applyProtection="1">
      <alignment horizontal="right"/>
      <protection hidden="1"/>
    </xf>
    <xf numFmtId="49" fontId="11" fillId="24" borderId="2" xfId="41" applyNumberFormat="1" applyFont="1" applyFill="1" applyBorder="1" applyAlignment="1" applyProtection="1">
      <alignment horizontal="center" vertical="center" wrapText="1"/>
      <protection hidden="1"/>
    </xf>
    <xf numFmtId="169" fontId="18" fillId="24" borderId="6" xfId="1" applyNumberFormat="1" applyFont="1" applyFill="1" applyBorder="1" applyProtection="1">
      <protection hidden="1"/>
    </xf>
    <xf numFmtId="169" fontId="18" fillId="24" borderId="11" xfId="1" applyNumberFormat="1" applyFont="1" applyFill="1" applyBorder="1" applyProtection="1">
      <protection hidden="1"/>
    </xf>
    <xf numFmtId="37" fontId="7" fillId="24" borderId="16" xfId="3" applyFont="1" applyFill="1" applyBorder="1" applyAlignment="1" applyProtection="1">
      <protection hidden="1"/>
    </xf>
    <xf numFmtId="169" fontId="18" fillId="24" borderId="16" xfId="1" applyNumberFormat="1" applyFont="1" applyFill="1" applyBorder="1" applyProtection="1">
      <protection hidden="1"/>
    </xf>
    <xf numFmtId="37" fontId="7" fillId="24" borderId="41" xfId="3" applyFont="1" applyFill="1" applyBorder="1" applyAlignment="1" applyProtection="1">
      <protection hidden="1"/>
    </xf>
    <xf numFmtId="169" fontId="18" fillId="24" borderId="40" xfId="1" applyNumberFormat="1" applyFont="1" applyFill="1" applyBorder="1" applyProtection="1">
      <protection hidden="1"/>
    </xf>
    <xf numFmtId="169" fontId="18" fillId="24" borderId="37" xfId="1" applyNumberFormat="1" applyFont="1" applyFill="1" applyBorder="1" applyProtection="1">
      <protection hidden="1"/>
    </xf>
    <xf numFmtId="182" fontId="7" fillId="24" borderId="0" xfId="3" applyNumberFormat="1" applyFont="1" applyFill="1" applyProtection="1">
      <protection hidden="1"/>
    </xf>
    <xf numFmtId="37" fontId="0" fillId="24" borderId="38" xfId="3" applyFont="1" applyFill="1" applyBorder="1" applyAlignment="1" applyProtection="1">
      <protection hidden="1"/>
    </xf>
    <xf numFmtId="37" fontId="9" fillId="24" borderId="36" xfId="3" applyFont="1" applyFill="1" applyBorder="1" applyAlignment="1" applyProtection="1">
      <protection hidden="1"/>
    </xf>
    <xf numFmtId="169" fontId="20" fillId="24" borderId="16" xfId="1" applyNumberFormat="1" applyFont="1" applyFill="1" applyBorder="1" applyProtection="1">
      <protection hidden="1"/>
    </xf>
    <xf numFmtId="169" fontId="20" fillId="24" borderId="35" xfId="1" applyNumberFormat="1" applyFont="1" applyFill="1" applyBorder="1" applyProtection="1">
      <protection hidden="1"/>
    </xf>
    <xf numFmtId="37" fontId="21" fillId="24" borderId="0" xfId="3" applyFont="1" applyFill="1" applyProtection="1">
      <protection hidden="1"/>
    </xf>
    <xf numFmtId="37" fontId="9" fillId="24" borderId="4" xfId="3" applyFont="1" applyFill="1" applyBorder="1" applyAlignment="1" applyProtection="1">
      <alignment horizontal="center" vertical="center" wrapText="1"/>
      <protection hidden="1"/>
    </xf>
    <xf numFmtId="0" fontId="9" fillId="24" borderId="4" xfId="0" applyFont="1" applyFill="1" applyBorder="1" applyAlignment="1" applyProtection="1">
      <alignment horizontal="center" vertical="center" wrapText="1"/>
      <protection hidden="1"/>
    </xf>
    <xf numFmtId="9" fontId="9" fillId="24" borderId="4" xfId="2" applyFont="1" applyFill="1" applyBorder="1" applyAlignment="1" applyProtection="1">
      <alignment horizontal="center" vertical="center" wrapText="1"/>
      <protection hidden="1"/>
    </xf>
    <xf numFmtId="37" fontId="9" fillId="24" borderId="0" xfId="3" applyFont="1" applyFill="1" applyBorder="1" applyAlignment="1" applyProtection="1">
      <alignment horizontal="center" vertical="center" wrapText="1"/>
      <protection hidden="1"/>
    </xf>
    <xf numFmtId="164" fontId="10" fillId="24" borderId="4" xfId="0" applyNumberFormat="1" applyFont="1" applyFill="1" applyBorder="1" applyAlignment="1" applyProtection="1">
      <alignment horizontal="center" vertical="center" wrapText="1"/>
      <protection hidden="1"/>
    </xf>
    <xf numFmtId="9" fontId="9" fillId="24" borderId="4" xfId="0" applyNumberFormat="1" applyFont="1" applyFill="1" applyBorder="1" applyAlignment="1" applyProtection="1">
      <alignment horizontal="center" vertical="center" wrapText="1"/>
      <protection hidden="1"/>
    </xf>
    <xf numFmtId="165" fontId="9" fillId="24" borderId="4" xfId="2" applyNumberFormat="1" applyFont="1" applyFill="1" applyBorder="1" applyAlignment="1" applyProtection="1">
      <alignment horizontal="center" vertical="center" wrapText="1"/>
      <protection hidden="1"/>
    </xf>
    <xf numFmtId="0" fontId="10" fillId="24" borderId="4" xfId="0" applyFont="1" applyFill="1" applyBorder="1" applyAlignment="1" applyProtection="1">
      <alignment horizontal="center" vertical="center" wrapText="1"/>
      <protection hidden="1"/>
    </xf>
    <xf numFmtId="37" fontId="7" fillId="24" borderId="0" xfId="3" applyFont="1" applyFill="1" applyBorder="1" applyProtection="1">
      <protection hidden="1"/>
    </xf>
    <xf numFmtId="0" fontId="9" fillId="24" borderId="0" xfId="0" applyFont="1" applyFill="1" applyBorder="1" applyAlignment="1" applyProtection="1">
      <alignment horizontal="center" vertical="center" wrapText="1"/>
      <protection hidden="1"/>
    </xf>
    <xf numFmtId="37" fontId="12" fillId="24" borderId="0" xfId="3" applyFont="1" applyFill="1" applyBorder="1" applyAlignment="1" applyProtection="1">
      <alignment horizontal="center" vertical="center" wrapText="1"/>
      <protection hidden="1"/>
    </xf>
    <xf numFmtId="0" fontId="12" fillId="24" borderId="0" xfId="0" applyFont="1" applyFill="1" applyBorder="1" applyAlignment="1" applyProtection="1">
      <alignment horizontal="center" vertical="center" wrapText="1"/>
      <protection hidden="1"/>
    </xf>
    <xf numFmtId="165" fontId="12" fillId="24" borderId="0" xfId="0" applyNumberFormat="1" applyFont="1" applyFill="1" applyBorder="1" applyAlignment="1" applyProtection="1">
      <alignment horizontal="center" vertical="center" wrapText="1"/>
      <protection hidden="1"/>
    </xf>
    <xf numFmtId="37" fontId="12" fillId="24" borderId="0" xfId="3" applyFont="1" applyFill="1" applyAlignment="1" applyProtection="1">
      <alignment horizontal="center" vertical="center"/>
      <protection hidden="1"/>
    </xf>
    <xf numFmtId="164" fontId="15" fillId="24" borderId="0" xfId="4" applyNumberFormat="1" applyFont="1" applyFill="1" applyBorder="1" applyAlignment="1" applyProtection="1">
      <alignment horizontal="center" vertical="center" wrapText="1"/>
      <protection hidden="1"/>
    </xf>
    <xf numFmtId="164" fontId="12" fillId="24" borderId="0" xfId="4" applyNumberFormat="1" applyFont="1" applyFill="1" applyBorder="1" applyAlignment="1" applyProtection="1">
      <alignment horizontal="center" vertical="center" wrapText="1"/>
      <protection hidden="1"/>
    </xf>
    <xf numFmtId="9" fontId="12" fillId="24" borderId="0" xfId="0" applyNumberFormat="1" applyFont="1" applyFill="1" applyBorder="1" applyAlignment="1" applyProtection="1">
      <alignment horizontal="center" vertical="center" wrapText="1"/>
      <protection hidden="1"/>
    </xf>
    <xf numFmtId="166" fontId="12" fillId="24" borderId="0" xfId="4" applyFont="1" applyFill="1" applyBorder="1" applyAlignment="1" applyProtection="1">
      <alignment horizontal="center" vertical="center" wrapText="1"/>
      <protection hidden="1"/>
    </xf>
    <xf numFmtId="37" fontId="12" fillId="24" borderId="0" xfId="3" applyFont="1" applyFill="1" applyProtection="1">
      <protection hidden="1"/>
    </xf>
    <xf numFmtId="37" fontId="16" fillId="24" borderId="0" xfId="3" applyFont="1" applyFill="1" applyBorder="1" applyAlignment="1" applyProtection="1">
      <alignment horizontal="center" vertical="center" wrapText="1"/>
      <protection hidden="1"/>
    </xf>
    <xf numFmtId="37" fontId="16" fillId="24" borderId="0" xfId="3" applyFont="1" applyFill="1" applyProtection="1">
      <protection hidden="1"/>
    </xf>
    <xf numFmtId="165" fontId="16" fillId="24" borderId="0" xfId="3" applyNumberFormat="1" applyFont="1" applyFill="1" applyProtection="1">
      <protection hidden="1"/>
    </xf>
    <xf numFmtId="164" fontId="17" fillId="24" borderId="0" xfId="0" applyNumberFormat="1" applyFont="1" applyFill="1" applyAlignment="1" applyProtection="1">
      <alignment horizontal="center" vertical="center" wrapText="1"/>
      <protection hidden="1"/>
    </xf>
    <xf numFmtId="165" fontId="16" fillId="24" borderId="0" xfId="3" applyNumberFormat="1" applyFont="1" applyFill="1" applyBorder="1" applyAlignment="1" applyProtection="1">
      <alignment horizontal="center" vertical="center" wrapText="1"/>
      <protection hidden="1"/>
    </xf>
    <xf numFmtId="0" fontId="17" fillId="24" borderId="0" xfId="0" applyFont="1" applyFill="1" applyAlignment="1" applyProtection="1">
      <alignment horizontal="center" vertical="center" wrapText="1"/>
      <protection hidden="1"/>
    </xf>
    <xf numFmtId="37" fontId="12" fillId="24" borderId="0" xfId="3" applyFont="1" applyFill="1" applyAlignment="1" applyProtection="1">
      <alignment horizontal="center" vertical="center" wrapText="1"/>
      <protection hidden="1"/>
    </xf>
    <xf numFmtId="165" fontId="7" fillId="24" borderId="0" xfId="3" applyNumberFormat="1" applyFont="1" applyFill="1" applyProtection="1">
      <protection hidden="1"/>
    </xf>
    <xf numFmtId="39" fontId="7" fillId="24" borderId="0" xfId="3" applyNumberFormat="1" applyFont="1" applyFill="1" applyProtection="1">
      <protection hidden="1"/>
    </xf>
    <xf numFmtId="164" fontId="7" fillId="24" borderId="0" xfId="3" applyNumberFormat="1" applyFont="1" applyFill="1" applyProtection="1">
      <protection hidden="1"/>
    </xf>
    <xf numFmtId="169" fontId="7" fillId="0" borderId="2" xfId="1" applyNumberFormat="1" applyFont="1" applyFill="1" applyBorder="1" applyAlignment="1">
      <alignment vertical="center" wrapText="1"/>
    </xf>
    <xf numFmtId="38" fontId="7" fillId="0" borderId="44" xfId="46" applyNumberFormat="1" applyFont="1" applyBorder="1" applyAlignment="1">
      <alignment horizontal="center" vertical="center" wrapText="1"/>
    </xf>
    <xf numFmtId="0" fontId="9" fillId="0" borderId="51" xfId="46" applyFont="1" applyBorder="1" applyAlignment="1">
      <alignment horizontal="center" vertical="center" wrapText="1"/>
    </xf>
    <xf numFmtId="38" fontId="9" fillId="0" borderId="52" xfId="46" applyNumberFormat="1" applyFont="1" applyBorder="1" applyAlignment="1">
      <alignment horizontal="center" vertical="center"/>
    </xf>
    <xf numFmtId="0" fontId="42" fillId="0" borderId="0" xfId="46" applyFont="1" applyAlignment="1">
      <alignment horizontal="center" vertical="center"/>
    </xf>
    <xf numFmtId="0" fontId="7" fillId="0" borderId="0" xfId="46" applyAlignment="1">
      <alignment horizontal="center"/>
    </xf>
    <xf numFmtId="0" fontId="8" fillId="0" borderId="1" xfId="0" applyFont="1" applyBorder="1" applyAlignment="1">
      <alignment horizontal="center"/>
    </xf>
    <xf numFmtId="37" fontId="8" fillId="0" borderId="1" xfId="3" applyFont="1" applyBorder="1" applyAlignment="1" applyProtection="1">
      <alignment horizontal="center"/>
      <protection hidden="1"/>
    </xf>
    <xf numFmtId="0" fontId="44" fillId="25" borderId="45" xfId="0" applyFont="1" applyFill="1" applyBorder="1" applyAlignment="1" applyProtection="1">
      <alignment horizontal="center" vertical="center" wrapText="1"/>
    </xf>
    <xf numFmtId="181" fontId="41" fillId="24" borderId="0" xfId="40" applyNumberFormat="1" applyFont="1" applyFill="1" applyAlignment="1">
      <alignment horizontal="center" wrapText="1"/>
    </xf>
    <xf numFmtId="181" fontId="9" fillId="24" borderId="0" xfId="40" applyNumberFormat="1" applyFont="1" applyFill="1" applyAlignment="1">
      <alignment horizontal="center" vertical="center" wrapText="1"/>
    </xf>
    <xf numFmtId="181" fontId="9" fillId="24" borderId="0" xfId="40" applyNumberFormat="1" applyFont="1" applyFill="1" applyAlignment="1">
      <alignment horizontal="center" vertical="center"/>
    </xf>
  </cellXfs>
  <cellStyles count="83">
    <cellStyle name="=C:\WINNT\SYSTEM32\COMMAND.COM" xfId="5"/>
    <cellStyle name="20% - Énfasis1 2" xfId="6"/>
    <cellStyle name="20% - Énfasis2 2" xfId="7"/>
    <cellStyle name="20% - Énfasis3 2" xfId="8"/>
    <cellStyle name="20% - Énfasis4 2" xfId="9"/>
    <cellStyle name="20% - Énfasis5 2" xfId="10"/>
    <cellStyle name="20% - Énfasis6 2" xfId="11"/>
    <cellStyle name="40% - Énfasis1 2" xfId="12"/>
    <cellStyle name="40% - Énfasis2 2" xfId="13"/>
    <cellStyle name="40% - Énfasis3 2" xfId="14"/>
    <cellStyle name="40% - Énfasis4 2" xfId="15"/>
    <cellStyle name="40% - Énfasis5 2" xfId="16"/>
    <cellStyle name="40% - Énfasis6 2" xfId="17"/>
    <cellStyle name="60% - Énfasis1 2" xfId="18"/>
    <cellStyle name="60% - Énfasis2 2" xfId="19"/>
    <cellStyle name="60% - Énfasis3 2" xfId="20"/>
    <cellStyle name="60% - Énfasis4 2" xfId="21"/>
    <cellStyle name="60% - Énfasis5 2" xfId="22"/>
    <cellStyle name="60% - Énfasis6 2" xfId="23"/>
    <cellStyle name="Buena 2" xfId="24"/>
    <cellStyle name="Cálculo 2" xfId="25"/>
    <cellStyle name="Celda de comprobación 2" xfId="26"/>
    <cellStyle name="Celda vinculada 2" xfId="27"/>
    <cellStyle name="Encabezado 4 2" xfId="28"/>
    <cellStyle name="Énfasis1 2" xfId="29"/>
    <cellStyle name="Énfasis2 2" xfId="30"/>
    <cellStyle name="Énfasis3 2" xfId="31"/>
    <cellStyle name="Énfasis4 2" xfId="32"/>
    <cellStyle name="Énfasis5 2" xfId="33"/>
    <cellStyle name="Énfasis6 2" xfId="34"/>
    <cellStyle name="Entrada 2" xfId="35"/>
    <cellStyle name="Euro" xfId="36"/>
    <cellStyle name="Euro 2" xfId="37"/>
    <cellStyle name="Incorrecto 2" xfId="38"/>
    <cellStyle name="Millares" xfId="1" builtinId="3"/>
    <cellStyle name="Millares [0] 2" xfId="39"/>
    <cellStyle name="Millares [0] 2 2" xfId="71"/>
    <cellStyle name="Millares 2" xfId="40"/>
    <cellStyle name="Millares 2 2" xfId="41"/>
    <cellStyle name="Millares 2 2 2" xfId="73"/>
    <cellStyle name="Millares 2 3" xfId="63"/>
    <cellStyle name="Millares 2 3 2" xfId="78"/>
    <cellStyle name="Millares 2 4" xfId="72"/>
    <cellStyle name="Millares 3" xfId="42"/>
    <cellStyle name="Millares 3 2" xfId="74"/>
    <cellStyle name="Millares 4" xfId="61"/>
    <cellStyle name="Millares 4 2" xfId="76"/>
    <cellStyle name="Millares 5" xfId="62"/>
    <cellStyle name="Millares 5 2" xfId="77"/>
    <cellStyle name="Millares 6" xfId="64"/>
    <cellStyle name="Millares 6 2" xfId="79"/>
    <cellStyle name="Millares 7" xfId="70"/>
    <cellStyle name="Moneda 2" xfId="65"/>
    <cellStyle name="Moneda 2 2" xfId="80"/>
    <cellStyle name="Neutral 2" xfId="43"/>
    <cellStyle name="Normal" xfId="0" builtinId="0"/>
    <cellStyle name="Normal 2" xfId="44"/>
    <cellStyle name="Normal 2 2" xfId="66"/>
    <cellStyle name="Normal 2 3" xfId="75"/>
    <cellStyle name="Normal 3" xfId="45"/>
    <cellStyle name="Normal 3 2" xfId="67"/>
    <cellStyle name="Normal 3 2 2" xfId="81"/>
    <cellStyle name="Normal 4" xfId="46"/>
    <cellStyle name="Normal 5" xfId="68"/>
    <cellStyle name="Normal_FGPAGO95" xfId="3"/>
    <cellStyle name="Notas 2" xfId="47"/>
    <cellStyle name="PESOS" xfId="4"/>
    <cellStyle name="Porcentaje" xfId="2" builtinId="5"/>
    <cellStyle name="Porcentaje 2" xfId="60"/>
    <cellStyle name="Porcentaje 2 2" xfId="69"/>
    <cellStyle name="Porcentaje 2 2 2" xfId="82"/>
    <cellStyle name="Porcentual 2" xfId="48"/>
    <cellStyle name="Porcentual 3" xfId="49"/>
    <cellStyle name="Porcentual 4" xfId="50"/>
    <cellStyle name="Salida 2" xfId="51"/>
    <cellStyle name="Texto de advertencia 2" xfId="52"/>
    <cellStyle name="Texto explicativo 2" xfId="53"/>
    <cellStyle name="Título 1 2" xfId="54"/>
    <cellStyle name="Título 2 2" xfId="55"/>
    <cellStyle name="Título 3 2" xfId="56"/>
    <cellStyle name="Título 4" xfId="57"/>
    <cellStyle name="Total 2" xfId="58"/>
    <cellStyle name="UDI´s" xfId="5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ADMINI~1\CONFIG~1\Temp\C.Lotus.Notes.Data\CUADERNOS\2002\SEPTIEMBRE\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CONFIG~1/Temp/C.Lotus.Notes.Data/CUADERNOS/2002/SEPTIEMBRE/PERFIL%201997-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zoomScaleSheetLayoutView="100" workbookViewId="0">
      <selection activeCell="B4" sqref="B4:C12"/>
    </sheetView>
  </sheetViews>
  <sheetFormatPr baseColWidth="10" defaultColWidth="11.42578125" defaultRowHeight="12.75" x14ac:dyDescent="0.2"/>
  <cols>
    <col min="1" max="1" width="61.140625" style="110" customWidth="1"/>
    <col min="2" max="6" width="17.42578125" style="110" customWidth="1"/>
    <col min="7" max="7" width="17.140625" style="110" customWidth="1"/>
    <col min="8" max="8" width="12.28515625" style="110" customWidth="1"/>
    <col min="9" max="9" width="17.7109375" style="110" bestFit="1" customWidth="1"/>
    <col min="10" max="16384" width="11.42578125" style="110"/>
  </cols>
  <sheetData>
    <row r="1" spans="1:9" ht="27.75" customHeight="1" x14ac:dyDescent="0.2">
      <c r="A1" s="231" t="s">
        <v>219</v>
      </c>
      <c r="B1" s="231"/>
      <c r="C1" s="231"/>
      <c r="D1" s="231"/>
      <c r="E1" s="231"/>
      <c r="F1" s="231"/>
      <c r="G1" s="231"/>
      <c r="H1" s="231"/>
      <c r="I1" s="231"/>
    </row>
    <row r="3" spans="1:9" ht="39" thickBot="1" x14ac:dyDescent="0.25">
      <c r="A3" s="115" t="s">
        <v>124</v>
      </c>
      <c r="B3" s="229" t="s">
        <v>123</v>
      </c>
      <c r="C3" s="229" t="s">
        <v>220</v>
      </c>
      <c r="D3" s="115" t="s">
        <v>134</v>
      </c>
      <c r="E3" s="115" t="s">
        <v>138</v>
      </c>
      <c r="F3" s="115" t="s">
        <v>139</v>
      </c>
      <c r="G3" s="116" t="s">
        <v>135</v>
      </c>
      <c r="H3" s="115" t="s">
        <v>128</v>
      </c>
      <c r="I3" s="115" t="s">
        <v>129</v>
      </c>
    </row>
    <row r="4" spans="1:9" ht="25.5" customHeight="1" thickBot="1" x14ac:dyDescent="0.25">
      <c r="A4" s="117" t="s">
        <v>130</v>
      </c>
      <c r="B4" s="227">
        <v>2755728596.1179357</v>
      </c>
      <c r="C4" s="227">
        <v>638895507</v>
      </c>
      <c r="D4" s="228">
        <f>+B4+C4</f>
        <v>3394624103.1179357</v>
      </c>
      <c r="E4" s="133">
        <v>20</v>
      </c>
      <c r="F4" s="133">
        <f t="shared" ref="F4:F12" si="0">+E4/100*D4</f>
        <v>678924820.62358713</v>
      </c>
      <c r="G4" s="134">
        <f t="shared" ref="G4:G12" si="1">+D4-F4</f>
        <v>2715699282.4943485</v>
      </c>
    </row>
    <row r="5" spans="1:9" ht="25.5" customHeight="1" thickBot="1" x14ac:dyDescent="0.25">
      <c r="A5" s="139" t="s">
        <v>215</v>
      </c>
      <c r="B5" s="227">
        <v>74053508.855700761</v>
      </c>
      <c r="C5" s="227">
        <v>12215321</v>
      </c>
      <c r="D5" s="228">
        <f t="shared" ref="D5:D12" si="2">+B5+C5</f>
        <v>86268829.855700761</v>
      </c>
      <c r="E5" s="133">
        <v>100</v>
      </c>
      <c r="F5" s="133">
        <f t="shared" si="0"/>
        <v>86268829.855700761</v>
      </c>
      <c r="G5" s="134">
        <f t="shared" si="1"/>
        <v>0</v>
      </c>
    </row>
    <row r="6" spans="1:9" ht="25.5" customHeight="1" thickBot="1" x14ac:dyDescent="0.25">
      <c r="A6" s="139" t="s">
        <v>216</v>
      </c>
      <c r="B6" s="227">
        <v>21512420.316010065</v>
      </c>
      <c r="C6" s="227">
        <v>1497484</v>
      </c>
      <c r="D6" s="228">
        <f t="shared" si="2"/>
        <v>23009904.316010065</v>
      </c>
      <c r="E6" s="133">
        <v>100</v>
      </c>
      <c r="F6" s="133">
        <f t="shared" si="0"/>
        <v>23009904.316010065</v>
      </c>
      <c r="G6" s="134">
        <f t="shared" si="1"/>
        <v>0</v>
      </c>
    </row>
    <row r="7" spans="1:9" ht="25.5" customHeight="1" thickBot="1" x14ac:dyDescent="0.25">
      <c r="A7" s="117" t="s">
        <v>131</v>
      </c>
      <c r="B7" s="227">
        <v>85929908.41623643</v>
      </c>
      <c r="C7" s="227">
        <v>16004910</v>
      </c>
      <c r="D7" s="228">
        <f t="shared" si="2"/>
        <v>101934818.41623643</v>
      </c>
      <c r="E7" s="133">
        <v>20</v>
      </c>
      <c r="F7" s="133">
        <f t="shared" si="0"/>
        <v>20386963.683247287</v>
      </c>
      <c r="G7" s="134">
        <f t="shared" si="1"/>
        <v>81547854.732989147</v>
      </c>
    </row>
    <row r="8" spans="1:9" ht="25.5" customHeight="1" thickBot="1" x14ac:dyDescent="0.25">
      <c r="A8" s="117" t="s">
        <v>132</v>
      </c>
      <c r="B8" s="227">
        <v>75298111</v>
      </c>
      <c r="C8" s="227"/>
      <c r="D8" s="228">
        <f t="shared" si="2"/>
        <v>75298111</v>
      </c>
      <c r="E8" s="133">
        <v>20</v>
      </c>
      <c r="F8" s="133">
        <f t="shared" si="0"/>
        <v>15059622.200000001</v>
      </c>
      <c r="G8" s="134">
        <f t="shared" si="1"/>
        <v>60238488.799999997</v>
      </c>
    </row>
    <row r="9" spans="1:9" ht="25.5" customHeight="1" thickBot="1" x14ac:dyDescent="0.25">
      <c r="A9" s="117" t="s">
        <v>217</v>
      </c>
      <c r="B9" s="227">
        <v>71604770</v>
      </c>
      <c r="C9" s="227"/>
      <c r="D9" s="228">
        <f t="shared" si="2"/>
        <v>71604770</v>
      </c>
      <c r="E9" s="133">
        <v>20</v>
      </c>
      <c r="F9" s="133">
        <f t="shared" si="0"/>
        <v>14320954</v>
      </c>
      <c r="G9" s="134">
        <f t="shared" si="1"/>
        <v>57283816</v>
      </c>
    </row>
    <row r="10" spans="1:9" ht="25.5" customHeight="1" thickBot="1" x14ac:dyDescent="0.25">
      <c r="A10" s="117" t="s">
        <v>143</v>
      </c>
      <c r="B10" s="227">
        <v>16345374</v>
      </c>
      <c r="C10" s="227"/>
      <c r="D10" s="228">
        <f t="shared" si="2"/>
        <v>16345374</v>
      </c>
      <c r="E10" s="133">
        <v>20</v>
      </c>
      <c r="F10" s="133">
        <f t="shared" si="0"/>
        <v>3269074.8000000003</v>
      </c>
      <c r="G10" s="134">
        <f t="shared" si="1"/>
        <v>13076299.199999999</v>
      </c>
    </row>
    <row r="11" spans="1:9" ht="25.5" customHeight="1" thickBot="1" x14ac:dyDescent="0.25">
      <c r="A11" s="117" t="s">
        <v>133</v>
      </c>
      <c r="B11" s="227">
        <v>64508506</v>
      </c>
      <c r="C11" s="227"/>
      <c r="D11" s="228">
        <f t="shared" si="2"/>
        <v>64508506</v>
      </c>
      <c r="E11" s="133">
        <v>20</v>
      </c>
      <c r="F11" s="133">
        <f t="shared" si="0"/>
        <v>12901701.200000001</v>
      </c>
      <c r="G11" s="134">
        <f t="shared" si="1"/>
        <v>51606804.799999997</v>
      </c>
    </row>
    <row r="12" spans="1:9" ht="25.5" customHeight="1" thickBot="1" x14ac:dyDescent="0.25">
      <c r="A12" s="117" t="s">
        <v>148</v>
      </c>
      <c r="B12" s="227">
        <v>39213170</v>
      </c>
      <c r="C12" s="227"/>
      <c r="D12" s="228">
        <f t="shared" si="2"/>
        <v>39213170</v>
      </c>
      <c r="E12" s="133">
        <v>20</v>
      </c>
      <c r="F12" s="133">
        <f t="shared" si="0"/>
        <v>7842634</v>
      </c>
      <c r="G12" s="134">
        <f t="shared" si="1"/>
        <v>31370536</v>
      </c>
    </row>
    <row r="13" spans="1:9" ht="25.5" customHeight="1" x14ac:dyDescent="0.2">
      <c r="A13" s="118" t="s">
        <v>134</v>
      </c>
      <c r="B13" s="230">
        <f>SUM(B4:B12)</f>
        <v>3204194364.705883</v>
      </c>
      <c r="C13" s="230">
        <f>SUM(C4:C12)</f>
        <v>668613222</v>
      </c>
      <c r="D13" s="135">
        <f>SUM(D4:D12)</f>
        <v>3872807586.705883</v>
      </c>
      <c r="E13" s="135"/>
      <c r="F13" s="135">
        <f>SUM(F4:F12)</f>
        <v>861984504.67854536</v>
      </c>
      <c r="G13" s="136">
        <f>SUM(G4:G12)</f>
        <v>3010823082.027338</v>
      </c>
      <c r="H13" s="119">
        <v>1.2800000000000001E-2</v>
      </c>
      <c r="I13" s="120">
        <f>+G13*H13</f>
        <v>38538535.449949928</v>
      </c>
    </row>
    <row r="14" spans="1:9" x14ac:dyDescent="0.2">
      <c r="A14" s="111"/>
      <c r="B14" s="123" t="s">
        <v>141</v>
      </c>
      <c r="C14" s="123"/>
      <c r="D14" s="123"/>
      <c r="E14" s="121" t="s">
        <v>141</v>
      </c>
      <c r="F14" s="112"/>
      <c r="G14" s="122" t="s">
        <v>141</v>
      </c>
      <c r="H14" s="124" t="s">
        <v>141</v>
      </c>
      <c r="I14" s="122" t="s">
        <v>141</v>
      </c>
    </row>
    <row r="15" spans="1:9" x14ac:dyDescent="0.2">
      <c r="A15" s="113" t="s">
        <v>125</v>
      </c>
    </row>
    <row r="16" spans="1:9" x14ac:dyDescent="0.2">
      <c r="B16" s="125"/>
      <c r="C16" s="127"/>
      <c r="D16" s="127"/>
      <c r="E16" s="126" t="s">
        <v>149</v>
      </c>
      <c r="F16" s="127"/>
      <c r="G16" s="128">
        <v>367143657.16480011</v>
      </c>
      <c r="H16" s="129">
        <v>12</v>
      </c>
      <c r="I16" s="130">
        <f>+G16/H16</f>
        <v>30595304.763733342</v>
      </c>
    </row>
    <row r="18" spans="7:9" x14ac:dyDescent="0.2">
      <c r="G18" s="137" t="s">
        <v>142</v>
      </c>
      <c r="I18" s="138">
        <f>+DISTRIBUCIÓN!B66</f>
        <v>3651053.4720237404</v>
      </c>
    </row>
    <row r="21" spans="7:9" x14ac:dyDescent="0.2">
      <c r="G21" s="232"/>
      <c r="H21" s="232"/>
      <c r="I21" s="131">
        <f>+I13+I18</f>
        <v>42189588.921973668</v>
      </c>
    </row>
    <row r="22" spans="7:9" x14ac:dyDescent="0.2">
      <c r="G22" s="232"/>
      <c r="H22" s="232"/>
      <c r="I22" s="132"/>
    </row>
    <row r="23" spans="7:9" x14ac:dyDescent="0.2">
      <c r="G23" s="232"/>
      <c r="H23" s="232"/>
      <c r="I23" s="132"/>
    </row>
  </sheetData>
  <mergeCells count="4">
    <mergeCell ref="A1:I1"/>
    <mergeCell ref="G21:H21"/>
    <mergeCell ref="G22:H22"/>
    <mergeCell ref="G23:H23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2"/>
  <sheetViews>
    <sheetView view="pageBreakPreview" topLeftCell="A4" zoomScaleSheetLayoutView="100" workbookViewId="0">
      <pane xSplit="1" ySplit="1" topLeftCell="AG23" activePane="bottomRight" state="frozen"/>
      <selection activeCell="A4" sqref="A4"/>
      <selection pane="topRight" activeCell="B4" sqref="B4"/>
      <selection pane="bottomLeft" activeCell="A5" sqref="A5"/>
      <selection pane="bottomRight" activeCell="AG60" sqref="AG60:AH61"/>
    </sheetView>
  </sheetViews>
  <sheetFormatPr baseColWidth="10" defaultColWidth="9.7109375" defaultRowHeight="12.75" x14ac:dyDescent="0.2"/>
  <cols>
    <col min="1" max="1" width="28.85546875" style="2" customWidth="1"/>
    <col min="2" max="2" width="12.42578125" style="2" customWidth="1"/>
    <col min="3" max="3" width="15.42578125" style="2" customWidth="1"/>
    <col min="4" max="4" width="12.5703125" style="82" customWidth="1"/>
    <col min="5" max="5" width="12.28515625" style="2" customWidth="1"/>
    <col min="6" max="6" width="15.5703125" style="2" customWidth="1"/>
    <col min="7" max="7" width="12" style="82" customWidth="1"/>
    <col min="8" max="8" width="17.7109375" style="83" customWidth="1"/>
    <col min="9" max="9" width="18" style="2" customWidth="1"/>
    <col min="10" max="10" width="16.140625" style="2" customWidth="1"/>
    <col min="11" max="11" width="14.140625" style="2" customWidth="1"/>
    <col min="12" max="12" width="15.5703125" style="2" customWidth="1"/>
    <col min="13" max="13" width="14.5703125" style="2" customWidth="1"/>
    <col min="14" max="14" width="17.42578125" style="2" customWidth="1"/>
    <col min="15" max="15" width="14.28515625" style="2" customWidth="1"/>
    <col min="16" max="16" width="15" style="2" customWidth="1"/>
    <col min="17" max="17" width="16.140625" style="2" customWidth="1"/>
    <col min="18" max="18" width="13.140625" style="2" customWidth="1"/>
    <col min="19" max="19" width="14" style="2" customWidth="1"/>
    <col min="20" max="20" width="12.85546875" style="2" customWidth="1"/>
    <col min="21" max="21" width="14.42578125" style="2" customWidth="1"/>
    <col min="22" max="22" width="14.28515625" style="2" customWidth="1"/>
    <col min="23" max="23" width="15.42578125" style="2" customWidth="1"/>
    <col min="24" max="24" width="13.5703125" style="2" customWidth="1"/>
    <col min="25" max="25" width="14.140625" style="2" customWidth="1"/>
    <col min="26" max="26" width="16.85546875" style="2" customWidth="1"/>
    <col min="27" max="27" width="14.140625" style="82" customWidth="1"/>
    <col min="28" max="28" width="18.42578125" style="2" bestFit="1" customWidth="1"/>
    <col min="29" max="29" width="16.85546875" style="2" bestFit="1" customWidth="1"/>
    <col min="30" max="30" width="13.85546875" style="82" customWidth="1"/>
    <col min="31" max="31" width="15.140625" style="82" customWidth="1"/>
    <col min="32" max="32" width="17.5703125" style="83" customWidth="1"/>
    <col min="33" max="34" width="15.7109375" style="2" bestFit="1" customWidth="1"/>
    <col min="35" max="35" width="16.42578125" style="2" bestFit="1" customWidth="1"/>
    <col min="36" max="36" width="14.42578125" style="2" bestFit="1" customWidth="1"/>
    <col min="37" max="37" width="16.28515625" style="2" bestFit="1" customWidth="1"/>
    <col min="38" max="38" width="3.7109375" style="5" customWidth="1"/>
    <col min="39" max="41" width="18.42578125" style="2" customWidth="1"/>
    <col min="42" max="42" width="20.140625" style="2" customWidth="1"/>
    <col min="43" max="43" width="16.140625" style="2" bestFit="1" customWidth="1"/>
    <col min="44" max="16384" width="9.7109375" style="2"/>
  </cols>
  <sheetData>
    <row r="1" spans="1:43" ht="33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26.25" x14ac:dyDescent="0.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ht="18.75" thickBot="1" x14ac:dyDescent="0.3">
      <c r="B3" s="234" t="s">
        <v>0</v>
      </c>
      <c r="C3" s="234"/>
      <c r="D3" s="234"/>
      <c r="E3" s="234"/>
      <c r="F3" s="234"/>
      <c r="G3" s="234"/>
      <c r="H3" s="234"/>
      <c r="I3" s="234" t="s">
        <v>1</v>
      </c>
      <c r="J3" s="234"/>
      <c r="K3" s="234"/>
      <c r="L3" s="234"/>
      <c r="M3" s="234"/>
      <c r="N3" s="234"/>
      <c r="O3" s="234" t="s">
        <v>1</v>
      </c>
      <c r="P3" s="234"/>
      <c r="Q3" s="234"/>
      <c r="R3" s="234"/>
      <c r="S3" s="234"/>
      <c r="T3" s="234"/>
      <c r="U3" s="4"/>
      <c r="V3" s="234" t="s">
        <v>1</v>
      </c>
      <c r="W3" s="234"/>
      <c r="X3" s="234"/>
      <c r="Y3" s="234"/>
      <c r="Z3" s="234"/>
      <c r="AA3" s="234"/>
      <c r="AB3" s="233" t="s">
        <v>1</v>
      </c>
      <c r="AC3" s="233"/>
      <c r="AD3" s="233"/>
      <c r="AE3" s="233"/>
      <c r="AF3" s="233"/>
      <c r="AG3" s="233" t="s">
        <v>2</v>
      </c>
      <c r="AH3" s="233"/>
      <c r="AI3" s="233"/>
      <c r="AJ3" s="233"/>
      <c r="AK3" s="233"/>
      <c r="AM3" s="233"/>
      <c r="AN3" s="233"/>
      <c r="AO3" s="233"/>
      <c r="AP3" s="233"/>
      <c r="AQ3" s="233"/>
    </row>
    <row r="4" spans="1:43" ht="64.5" thickBot="1" x14ac:dyDescent="0.25">
      <c r="A4" s="6" t="s">
        <v>3</v>
      </c>
      <c r="B4" s="6" t="s">
        <v>150</v>
      </c>
      <c r="C4" s="7" t="s">
        <v>4</v>
      </c>
      <c r="D4" s="8">
        <v>0.85</v>
      </c>
      <c r="E4" s="6" t="s">
        <v>5</v>
      </c>
      <c r="F4" s="7" t="s">
        <v>6</v>
      </c>
      <c r="G4" s="8">
        <v>0.15</v>
      </c>
      <c r="H4" s="9" t="s">
        <v>7</v>
      </c>
      <c r="I4" s="6" t="s">
        <v>8</v>
      </c>
      <c r="J4" s="6" t="s">
        <v>9</v>
      </c>
      <c r="K4" s="6" t="s">
        <v>10</v>
      </c>
      <c r="L4" s="6" t="s">
        <v>11</v>
      </c>
      <c r="M4" s="6" t="s">
        <v>12</v>
      </c>
      <c r="N4" s="6" t="s">
        <v>13</v>
      </c>
      <c r="O4" s="6" t="s">
        <v>14</v>
      </c>
      <c r="P4" s="6" t="s">
        <v>15</v>
      </c>
      <c r="Q4" s="6" t="s">
        <v>16</v>
      </c>
      <c r="R4" s="6" t="s">
        <v>17</v>
      </c>
      <c r="S4" s="6" t="s">
        <v>18</v>
      </c>
      <c r="T4" s="6" t="s">
        <v>19</v>
      </c>
      <c r="U4" s="6" t="s">
        <v>20</v>
      </c>
      <c r="V4" s="6" t="s">
        <v>12</v>
      </c>
      <c r="W4" s="6" t="s">
        <v>21</v>
      </c>
      <c r="X4" s="6" t="s">
        <v>22</v>
      </c>
      <c r="Y4" s="6" t="s">
        <v>23</v>
      </c>
      <c r="Z4" s="6" t="s">
        <v>24</v>
      </c>
      <c r="AA4" s="8">
        <v>0.85</v>
      </c>
      <c r="AB4" s="6" t="s">
        <v>25</v>
      </c>
      <c r="AC4" s="10" t="s">
        <v>26</v>
      </c>
      <c r="AD4" s="11" t="s">
        <v>27</v>
      </c>
      <c r="AE4" s="8">
        <v>0.15</v>
      </c>
      <c r="AF4" s="9" t="s">
        <v>28</v>
      </c>
      <c r="AG4" s="7" t="s">
        <v>213</v>
      </c>
      <c r="AH4" s="6" t="s">
        <v>214</v>
      </c>
      <c r="AI4" s="7" t="s">
        <v>29</v>
      </c>
      <c r="AJ4" s="10" t="s">
        <v>30</v>
      </c>
      <c r="AK4" s="12" t="s">
        <v>31</v>
      </c>
      <c r="AM4" s="13" t="s">
        <v>32</v>
      </c>
      <c r="AN4" s="13" t="s">
        <v>33</v>
      </c>
      <c r="AO4" s="13" t="s">
        <v>34</v>
      </c>
      <c r="AP4" s="13" t="s">
        <v>35</v>
      </c>
      <c r="AQ4" s="13" t="s">
        <v>36</v>
      </c>
    </row>
    <row r="5" spans="1:43" x14ac:dyDescent="0.2">
      <c r="A5" s="198"/>
      <c r="B5" s="198"/>
      <c r="C5" s="199"/>
      <c r="D5" s="200"/>
      <c r="E5" s="201"/>
      <c r="F5" s="199"/>
      <c r="G5" s="200"/>
      <c r="H5" s="202"/>
      <c r="I5" s="201"/>
      <c r="J5" s="201"/>
      <c r="K5" s="201"/>
      <c r="L5" s="201"/>
      <c r="M5" s="201"/>
      <c r="N5" s="201"/>
      <c r="O5" s="201"/>
      <c r="P5" s="201"/>
      <c r="Q5" s="198"/>
      <c r="R5" s="201"/>
      <c r="S5" s="201"/>
      <c r="T5" s="201"/>
      <c r="U5" s="201"/>
      <c r="V5" s="201"/>
      <c r="W5" s="201"/>
      <c r="X5" s="201"/>
      <c r="Y5" s="201"/>
      <c r="Z5" s="198"/>
      <c r="AA5" s="200"/>
      <c r="AB5" s="198"/>
      <c r="AC5" s="203"/>
      <c r="AD5" s="204"/>
      <c r="AE5" s="200"/>
      <c r="AF5" s="202"/>
      <c r="AG5" s="199" t="s">
        <v>37</v>
      </c>
      <c r="AH5" s="198" t="s">
        <v>37</v>
      </c>
      <c r="AI5" s="199"/>
      <c r="AJ5" s="203"/>
      <c r="AK5" s="205"/>
      <c r="AL5" s="206"/>
      <c r="AM5" s="207" t="s">
        <v>37</v>
      </c>
      <c r="AN5" s="207" t="s">
        <v>37</v>
      </c>
      <c r="AO5" s="207" t="s">
        <v>37</v>
      </c>
      <c r="AP5" s="207" t="s">
        <v>37</v>
      </c>
      <c r="AQ5" s="207"/>
    </row>
    <row r="6" spans="1:43" s="14" customFormat="1" ht="22.5" x14ac:dyDescent="0.2">
      <c r="A6" s="208"/>
      <c r="B6" s="208" t="s">
        <v>38</v>
      </c>
      <c r="C6" s="209" t="s">
        <v>39</v>
      </c>
      <c r="D6" s="210" t="s">
        <v>40</v>
      </c>
      <c r="E6" s="211" t="s">
        <v>41</v>
      </c>
      <c r="F6" s="209" t="s">
        <v>42</v>
      </c>
      <c r="G6" s="210" t="s">
        <v>43</v>
      </c>
      <c r="H6" s="212" t="s">
        <v>44</v>
      </c>
      <c r="I6" s="211" t="s">
        <v>45</v>
      </c>
      <c r="J6" s="211" t="s">
        <v>46</v>
      </c>
      <c r="K6" s="211" t="s">
        <v>47</v>
      </c>
      <c r="L6" s="211" t="s">
        <v>48</v>
      </c>
      <c r="M6" s="211" t="s">
        <v>49</v>
      </c>
      <c r="N6" s="211" t="s">
        <v>50</v>
      </c>
      <c r="O6" s="211" t="s">
        <v>51</v>
      </c>
      <c r="P6" s="211" t="s">
        <v>52</v>
      </c>
      <c r="Q6" s="208" t="s">
        <v>53</v>
      </c>
      <c r="R6" s="211" t="s">
        <v>45</v>
      </c>
      <c r="S6" s="211" t="s">
        <v>46</v>
      </c>
      <c r="T6" s="211" t="s">
        <v>47</v>
      </c>
      <c r="U6" s="211" t="s">
        <v>48</v>
      </c>
      <c r="V6" s="211" t="s">
        <v>49</v>
      </c>
      <c r="W6" s="211" t="s">
        <v>50</v>
      </c>
      <c r="X6" s="211" t="s">
        <v>51</v>
      </c>
      <c r="Y6" s="211" t="s">
        <v>52</v>
      </c>
      <c r="Z6" s="209" t="s">
        <v>54</v>
      </c>
      <c r="AA6" s="210" t="s">
        <v>55</v>
      </c>
      <c r="AB6" s="209" t="s">
        <v>56</v>
      </c>
      <c r="AC6" s="209" t="s">
        <v>57</v>
      </c>
      <c r="AD6" s="210" t="s">
        <v>58</v>
      </c>
      <c r="AE6" s="210" t="s">
        <v>59</v>
      </c>
      <c r="AF6" s="213" t="s">
        <v>60</v>
      </c>
      <c r="AG6" s="214" t="s">
        <v>61</v>
      </c>
      <c r="AH6" s="209" t="s">
        <v>62</v>
      </c>
      <c r="AI6" s="209" t="s">
        <v>63</v>
      </c>
      <c r="AJ6" s="209" t="s">
        <v>64</v>
      </c>
      <c r="AK6" s="215" t="s">
        <v>65</v>
      </c>
      <c r="AL6" s="216"/>
      <c r="AM6" s="211">
        <f>+AP6*0.25</f>
        <v>1984524581.1500001</v>
      </c>
      <c r="AN6" s="211">
        <f>+AP6*0.25</f>
        <v>1984524581.1500001</v>
      </c>
      <c r="AO6" s="211">
        <f>+AP6*0.5</f>
        <v>3969049162.3000002</v>
      </c>
      <c r="AP6" s="211">
        <v>7938098324.6000004</v>
      </c>
      <c r="AQ6" s="216"/>
    </row>
    <row r="7" spans="1:43" s="15" customFormat="1" ht="23.25" customHeight="1" x14ac:dyDescent="0.2">
      <c r="A7" s="217"/>
      <c r="B7" s="217"/>
      <c r="C7" s="218"/>
      <c r="D7" s="219"/>
      <c r="E7" s="218"/>
      <c r="F7" s="218"/>
      <c r="G7" s="219"/>
      <c r="H7" s="220"/>
      <c r="I7" s="211"/>
      <c r="J7" s="211"/>
      <c r="K7" s="211"/>
      <c r="L7" s="211"/>
      <c r="M7" s="211"/>
      <c r="N7" s="211"/>
      <c r="O7" s="211"/>
      <c r="P7" s="211"/>
      <c r="Q7" s="217"/>
      <c r="R7" s="211"/>
      <c r="S7" s="211"/>
      <c r="T7" s="211"/>
      <c r="U7" s="211"/>
      <c r="V7" s="211"/>
      <c r="W7" s="211"/>
      <c r="X7" s="211"/>
      <c r="Y7" s="211"/>
      <c r="Z7" s="218"/>
      <c r="AA7" s="221"/>
      <c r="AB7" s="218"/>
      <c r="AC7" s="218"/>
      <c r="AD7" s="219"/>
      <c r="AE7" s="219"/>
      <c r="AF7" s="220"/>
      <c r="AG7" s="218"/>
      <c r="AH7" s="218"/>
      <c r="AI7" s="218"/>
      <c r="AJ7" s="218"/>
      <c r="AK7" s="222"/>
      <c r="AL7" s="218"/>
      <c r="AM7" s="211" t="s">
        <v>66</v>
      </c>
      <c r="AN7" s="211" t="s">
        <v>67</v>
      </c>
      <c r="AO7" s="211" t="s">
        <v>68</v>
      </c>
      <c r="AP7" s="223" t="s">
        <v>69</v>
      </c>
      <c r="AQ7" s="223" t="s">
        <v>70</v>
      </c>
    </row>
    <row r="8" spans="1:43" ht="13.5" thickBot="1" x14ac:dyDescent="0.25">
      <c r="A8" s="164"/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164"/>
      <c r="AN8" s="164"/>
      <c r="AO8" s="164"/>
      <c r="AP8" s="164"/>
      <c r="AQ8" s="164"/>
    </row>
    <row r="9" spans="1:43" ht="15" thickTop="1" x14ac:dyDescent="0.2">
      <c r="A9" s="16" t="s">
        <v>76</v>
      </c>
      <c r="B9" s="17">
        <f>+'CENSO POB 2020'!C9</f>
        <v>656464</v>
      </c>
      <c r="C9" s="18">
        <f t="shared" ref="C9:C20" si="0">+B9/$B$63</f>
        <v>0.11348786970290306</v>
      </c>
      <c r="D9" s="19">
        <f t="shared" ref="D9:D20" si="1">+C9*D$4</f>
        <v>9.6464689247467594E-2</v>
      </c>
      <c r="E9" s="20">
        <v>238.03</v>
      </c>
      <c r="F9" s="21">
        <f t="shared" ref="F9:F20" si="2">+E9/$E$63</f>
        <v>3.7064696526665922E-3</v>
      </c>
      <c r="G9" s="22">
        <f t="shared" ref="G9:G20" si="3">+F9*G$4</f>
        <v>5.5597044789998883E-4</v>
      </c>
      <c r="H9" s="23">
        <f t="shared" ref="H9:H20" si="4">+G9+D9</f>
        <v>9.7020659695367578E-2</v>
      </c>
      <c r="I9" s="24">
        <v>27572</v>
      </c>
      <c r="J9" s="25">
        <v>4134</v>
      </c>
      <c r="K9" s="25">
        <v>4960</v>
      </c>
      <c r="L9" s="25">
        <v>1244</v>
      </c>
      <c r="M9" s="26">
        <f t="shared" ref="M9:M20" si="5">+I9/I$63*0.25</f>
        <v>1.6123561732914474E-2</v>
      </c>
      <c r="N9" s="26">
        <f t="shared" ref="N9:N20" si="6">+J9/J$63*0.25</f>
        <v>1.1749258210838649E-2</v>
      </c>
      <c r="O9" s="26">
        <f t="shared" ref="O9:O20" si="7">+K9/K$63*0.25</f>
        <v>3.711485851456758E-3</v>
      </c>
      <c r="P9" s="26">
        <f t="shared" ref="P9:P20" si="8">+L9/L$63*0.25</f>
        <v>7.9452264772756302E-3</v>
      </c>
      <c r="Q9" s="27">
        <f t="shared" ref="Q9:Q20" si="9">SUM(M9:P9)</f>
        <v>3.9529532272485512E-2</v>
      </c>
      <c r="R9" s="28">
        <v>34239.000000084088</v>
      </c>
      <c r="S9" s="28">
        <v>3826</v>
      </c>
      <c r="T9" s="28">
        <v>1071</v>
      </c>
      <c r="U9" s="28">
        <v>267</v>
      </c>
      <c r="V9" s="29">
        <f t="shared" ref="V9:V20" si="10">+R9/R$63*0.25</f>
        <v>2.6927783615579601E-2</v>
      </c>
      <c r="W9" s="29">
        <f t="shared" ref="W9:W20" si="11">+S9/S$63*0.25</f>
        <v>1.3059446765517053E-2</v>
      </c>
      <c r="X9" s="29">
        <f t="shared" ref="X9:X20" si="12">+T9/T$63*0.25</f>
        <v>2.1747782579031156E-3</v>
      </c>
      <c r="Y9" s="29">
        <f t="shared" ref="Y9:Y20" si="13">+U9/U$63*0.25</f>
        <v>4.8630336587498178E-3</v>
      </c>
      <c r="Z9" s="30">
        <f t="shared" ref="Z9:Z20" si="14">SUM(V9:Y9)</f>
        <v>4.7025042297749592E-2</v>
      </c>
      <c r="AA9" s="31">
        <f t="shared" ref="AA9:AA20" si="15">+Z9*AA$4</f>
        <v>3.9971285953087153E-2</v>
      </c>
      <c r="AB9" s="30">
        <f t="shared" ref="AB9:AB20" si="16">+(Z9-Q9)/Q9</f>
        <v>0.18961797912497236</v>
      </c>
      <c r="AC9" s="30">
        <f t="shared" ref="AC9:AC20" si="17">IF(AB9&gt;0,0,AB9)</f>
        <v>0</v>
      </c>
      <c r="AD9" s="19">
        <f t="shared" ref="AD9:AD20" si="18">+AC9/AC$63</f>
        <v>0</v>
      </c>
      <c r="AE9" s="19">
        <f t="shared" ref="AE9:AE20" si="19">+AD9*AE$4</f>
        <v>0</v>
      </c>
      <c r="AF9" s="23">
        <f t="shared" ref="AF9:AF20" si="20">+AE9+AA9</f>
        <v>3.9971285953087153E-2</v>
      </c>
      <c r="AG9" s="20">
        <v>679461530</v>
      </c>
      <c r="AH9" s="20">
        <v>299493654.98000002</v>
      </c>
      <c r="AI9" s="32">
        <f t="shared" ref="AI9:AI20" si="21">+AH9/AG9</f>
        <v>0.44078088568163676</v>
      </c>
      <c r="AJ9" s="33">
        <f t="shared" ref="AJ9:AJ20" si="22">+AI9*AH9</f>
        <v>132011078.49811494</v>
      </c>
      <c r="AK9" s="23">
        <f t="shared" ref="AK9:AK20" si="23">+AJ9/AJ$63</f>
        <v>8.2898048343445538E-2</v>
      </c>
      <c r="AM9" s="34">
        <f t="shared" ref="AM9:AM20" si="24">+H9*AM$6</f>
        <v>192539884.04484603</v>
      </c>
      <c r="AN9" s="35">
        <f t="shared" ref="AN9:AN20" si="25">+AF9*AN$6</f>
        <v>79323999.514077172</v>
      </c>
      <c r="AO9" s="35">
        <f t="shared" ref="AO9:AO20" si="26">+AK9*AO$6</f>
        <v>329026429.33385742</v>
      </c>
      <c r="AP9" s="35">
        <f t="shared" ref="AP9:AP20" si="27">SUM(AM9:AO9)</f>
        <v>600890312.89278054</v>
      </c>
      <c r="AQ9" s="36">
        <f>+AP9/AP$21</f>
        <v>9.5202490072544749E-2</v>
      </c>
    </row>
    <row r="10" spans="1:43" ht="14.25" x14ac:dyDescent="0.2">
      <c r="A10" s="37" t="s">
        <v>79</v>
      </c>
      <c r="B10" s="38">
        <f>+'CENSO POB 2020'!C12</f>
        <v>122337</v>
      </c>
      <c r="C10" s="39">
        <f t="shared" si="0"/>
        <v>2.1149317427679282E-2</v>
      </c>
      <c r="D10" s="40">
        <f t="shared" si="1"/>
        <v>1.7976919813527389E-2</v>
      </c>
      <c r="E10" s="41">
        <v>1140.97</v>
      </c>
      <c r="F10" s="42">
        <f t="shared" si="2"/>
        <v>1.7766544887631817E-2</v>
      </c>
      <c r="G10" s="43">
        <f t="shared" si="3"/>
        <v>2.6649817331447726E-3</v>
      </c>
      <c r="H10" s="44">
        <f t="shared" si="4"/>
        <v>2.0641901546672163E-2</v>
      </c>
      <c r="I10" s="45">
        <v>6662</v>
      </c>
      <c r="J10" s="46">
        <v>2055</v>
      </c>
      <c r="K10" s="46">
        <v>14558</v>
      </c>
      <c r="L10" s="46">
        <v>683</v>
      </c>
      <c r="M10" s="47">
        <f t="shared" si="5"/>
        <v>3.895806189782251E-3</v>
      </c>
      <c r="N10" s="47">
        <f t="shared" si="6"/>
        <v>5.8405238566215344E-3</v>
      </c>
      <c r="O10" s="47">
        <f t="shared" si="7"/>
        <v>1.0893510287400703E-2</v>
      </c>
      <c r="P10" s="47">
        <f t="shared" si="8"/>
        <v>4.3622103568965081E-3</v>
      </c>
      <c r="Q10" s="48">
        <f t="shared" si="9"/>
        <v>2.4992050690700995E-2</v>
      </c>
      <c r="R10" s="49">
        <v>5056.9999999440479</v>
      </c>
      <c r="S10" s="49">
        <v>1587</v>
      </c>
      <c r="T10" s="49">
        <v>3489</v>
      </c>
      <c r="U10" s="49">
        <v>461</v>
      </c>
      <c r="V10" s="50">
        <f t="shared" si="10"/>
        <v>3.9771547575029919E-3</v>
      </c>
      <c r="W10" s="50">
        <f t="shared" si="11"/>
        <v>5.4169738674531009E-3</v>
      </c>
      <c r="X10" s="50">
        <f t="shared" si="12"/>
        <v>7.0847818317684138E-3</v>
      </c>
      <c r="Y10" s="50">
        <f t="shared" si="13"/>
        <v>8.3964738452571765E-3</v>
      </c>
      <c r="Z10" s="51">
        <f t="shared" si="14"/>
        <v>2.4875384301981683E-2</v>
      </c>
      <c r="AA10" s="52">
        <f t="shared" si="15"/>
        <v>2.114407665668443E-2</v>
      </c>
      <c r="AB10" s="51">
        <f t="shared" si="16"/>
        <v>-4.6681398882853836E-3</v>
      </c>
      <c r="AC10" s="51">
        <f t="shared" si="17"/>
        <v>-4.6681398882853836E-3</v>
      </c>
      <c r="AD10" s="40">
        <f t="shared" si="18"/>
        <v>8.6986315903450531E-4</v>
      </c>
      <c r="AE10" s="40">
        <f t="shared" si="19"/>
        <v>1.304794738551758E-4</v>
      </c>
      <c r="AF10" s="44">
        <f t="shared" si="20"/>
        <v>2.1274556130539607E-2</v>
      </c>
      <c r="AG10" s="41">
        <v>96076042</v>
      </c>
      <c r="AH10" s="41">
        <v>27527682</v>
      </c>
      <c r="AI10" s="53">
        <f t="shared" si="21"/>
        <v>0.28651973402484671</v>
      </c>
      <c r="AJ10" s="54">
        <f t="shared" si="22"/>
        <v>7887224.1249605604</v>
      </c>
      <c r="AK10" s="44">
        <f t="shared" si="23"/>
        <v>4.9528834567919003E-3</v>
      </c>
      <c r="AM10" s="55">
        <f t="shared" si="24"/>
        <v>40964361.021049112</v>
      </c>
      <c r="AN10" s="56">
        <f t="shared" si="25"/>
        <v>42219879.594111279</v>
      </c>
      <c r="AO10" s="56">
        <f t="shared" si="26"/>
        <v>19658237.93514942</v>
      </c>
      <c r="AP10" s="56">
        <f t="shared" si="27"/>
        <v>102842478.55030981</v>
      </c>
      <c r="AQ10" s="57">
        <f t="shared" ref="AQ10:AQ20" si="28">+AP10/AP$21</f>
        <v>1.6293922256937415E-2</v>
      </c>
    </row>
    <row r="11" spans="1:43" ht="14.25" x14ac:dyDescent="0.2">
      <c r="A11" s="37" t="s">
        <v>88</v>
      </c>
      <c r="B11" s="38">
        <f>+'CENSO POB 2020'!C21</f>
        <v>397205</v>
      </c>
      <c r="C11" s="39">
        <f t="shared" si="0"/>
        <v>6.8667816186937305E-2</v>
      </c>
      <c r="D11" s="40">
        <f t="shared" si="1"/>
        <v>5.8367643758896706E-2</v>
      </c>
      <c r="E11" s="41">
        <v>1040.01</v>
      </c>
      <c r="F11" s="42">
        <f t="shared" si="2"/>
        <v>1.6194452394529189E-2</v>
      </c>
      <c r="G11" s="43">
        <f t="shared" si="3"/>
        <v>2.4291678591793781E-3</v>
      </c>
      <c r="H11" s="44">
        <f t="shared" si="4"/>
        <v>6.0796811618076083E-2</v>
      </c>
      <c r="I11" s="45">
        <v>3671</v>
      </c>
      <c r="J11" s="46">
        <v>1263</v>
      </c>
      <c r="K11" s="46">
        <v>9334</v>
      </c>
      <c r="L11" s="46">
        <v>932</v>
      </c>
      <c r="M11" s="47">
        <f t="shared" si="5"/>
        <v>2.1467283882753894E-3</v>
      </c>
      <c r="N11" s="47">
        <f t="shared" si="6"/>
        <v>3.5895774359673955E-3</v>
      </c>
      <c r="O11" s="47">
        <f t="shared" si="7"/>
        <v>6.9844776083664078E-3</v>
      </c>
      <c r="P11" s="47">
        <f t="shared" si="8"/>
        <v>5.9525330199524818E-3</v>
      </c>
      <c r="Q11" s="48">
        <f t="shared" si="9"/>
        <v>1.8673316452561674E-2</v>
      </c>
      <c r="R11" s="49">
        <v>8688.9999999445354</v>
      </c>
      <c r="S11" s="49">
        <v>1809</v>
      </c>
      <c r="T11" s="49">
        <v>2369</v>
      </c>
      <c r="U11" s="49">
        <v>783</v>
      </c>
      <c r="V11" s="50">
        <f t="shared" si="10"/>
        <v>6.8335965370981333E-3</v>
      </c>
      <c r="W11" s="50">
        <f t="shared" si="11"/>
        <v>6.1747358073236669E-3</v>
      </c>
      <c r="X11" s="50">
        <f t="shared" si="12"/>
        <v>4.8105039150069849E-3</v>
      </c>
      <c r="Y11" s="50">
        <f t="shared" si="13"/>
        <v>1.4261256010491039E-2</v>
      </c>
      <c r="Z11" s="51">
        <f t="shared" si="14"/>
        <v>3.2080092269919827E-2</v>
      </c>
      <c r="AA11" s="52">
        <f t="shared" si="15"/>
        <v>2.7268078429431852E-2</v>
      </c>
      <c r="AB11" s="51">
        <f t="shared" si="16"/>
        <v>0.71796436650217865</v>
      </c>
      <c r="AC11" s="51">
        <f t="shared" si="17"/>
        <v>0</v>
      </c>
      <c r="AD11" s="40">
        <f t="shared" si="18"/>
        <v>0</v>
      </c>
      <c r="AE11" s="40">
        <f t="shared" si="19"/>
        <v>0</v>
      </c>
      <c r="AF11" s="44">
        <f t="shared" si="20"/>
        <v>2.7268078429431852E-2</v>
      </c>
      <c r="AG11" s="41">
        <v>377012210</v>
      </c>
      <c r="AH11" s="41">
        <v>90011508</v>
      </c>
      <c r="AI11" s="53">
        <f t="shared" si="21"/>
        <v>0.23874958320315409</v>
      </c>
      <c r="AJ11" s="54">
        <f t="shared" si="22"/>
        <v>21490210.018487372</v>
      </c>
      <c r="AK11" s="44">
        <f t="shared" si="23"/>
        <v>1.3495052758384991E-2</v>
      </c>
      <c r="AM11" s="55">
        <f t="shared" si="24"/>
        <v>120652767.11161789</v>
      </c>
      <c r="AN11" s="56">
        <f t="shared" si="25"/>
        <v>54114171.923933603</v>
      </c>
      <c r="AO11" s="56">
        <f t="shared" si="26"/>
        <v>53562527.845862255</v>
      </c>
      <c r="AP11" s="56">
        <f t="shared" si="27"/>
        <v>228329466.88141376</v>
      </c>
      <c r="AQ11" s="57">
        <f t="shared" si="28"/>
        <v>3.6175543751736185E-2</v>
      </c>
    </row>
    <row r="12" spans="1:43" ht="14.25" x14ac:dyDescent="0.2">
      <c r="A12" s="37" t="s">
        <v>90</v>
      </c>
      <c r="B12" s="38">
        <f>+'CENSO POB 2020'!C23</f>
        <v>481213</v>
      </c>
      <c r="C12" s="39">
        <f t="shared" si="0"/>
        <v>8.3190911067999293E-2</v>
      </c>
      <c r="D12" s="40">
        <f t="shared" si="1"/>
        <v>7.0712274407799397E-2</v>
      </c>
      <c r="E12" s="41">
        <v>151.27000000000001</v>
      </c>
      <c r="F12" s="42">
        <f t="shared" si="2"/>
        <v>2.3554915950043079E-3</v>
      </c>
      <c r="G12" s="43">
        <f t="shared" si="3"/>
        <v>3.5332373925064616E-4</v>
      </c>
      <c r="H12" s="44">
        <f t="shared" si="4"/>
        <v>7.1065598147050046E-2</v>
      </c>
      <c r="I12" s="45">
        <v>25525</v>
      </c>
      <c r="J12" s="46">
        <v>4815</v>
      </c>
      <c r="K12" s="46">
        <v>33044</v>
      </c>
      <c r="L12" s="46">
        <v>5258</v>
      </c>
      <c r="M12" s="47">
        <f t="shared" si="5"/>
        <v>1.4926516510686275E-2</v>
      </c>
      <c r="N12" s="47">
        <f t="shared" si="6"/>
        <v>1.3684731080113229E-2</v>
      </c>
      <c r="O12" s="47">
        <f t="shared" si="7"/>
        <v>2.4726277918455063E-2</v>
      </c>
      <c r="P12" s="47">
        <f t="shared" si="8"/>
        <v>3.3581994226298442E-2</v>
      </c>
      <c r="Q12" s="48">
        <f t="shared" si="9"/>
        <v>8.6919519735553008E-2</v>
      </c>
      <c r="R12" s="49">
        <v>20136.00000070727</v>
      </c>
      <c r="S12" s="49">
        <v>4791</v>
      </c>
      <c r="T12" s="49">
        <v>5994</v>
      </c>
      <c r="U12" s="49">
        <v>875</v>
      </c>
      <c r="V12" s="50">
        <f t="shared" si="10"/>
        <v>1.5836264227957138E-2</v>
      </c>
      <c r="W12" s="50">
        <f t="shared" si="11"/>
        <v>1.6353321864503972E-2</v>
      </c>
      <c r="X12" s="50">
        <f t="shared" si="12"/>
        <v>1.2171448065239286E-2</v>
      </c>
      <c r="Y12" s="50">
        <f t="shared" si="13"/>
        <v>1.5936908057700715E-2</v>
      </c>
      <c r="Z12" s="51">
        <f t="shared" si="14"/>
        <v>6.0297942215401121E-2</v>
      </c>
      <c r="AA12" s="52">
        <f t="shared" si="15"/>
        <v>5.1253250883090955E-2</v>
      </c>
      <c r="AB12" s="51">
        <f t="shared" si="16"/>
        <v>-0.30627847002774872</v>
      </c>
      <c r="AC12" s="51">
        <f t="shared" si="17"/>
        <v>-0.30627847002774872</v>
      </c>
      <c r="AD12" s="40">
        <f t="shared" si="18"/>
        <v>5.707205950515104E-2</v>
      </c>
      <c r="AE12" s="40">
        <f t="shared" si="19"/>
        <v>8.5608089257726561E-3</v>
      </c>
      <c r="AF12" s="44">
        <f t="shared" si="20"/>
        <v>5.9814059808863611E-2</v>
      </c>
      <c r="AG12" s="41">
        <v>437682929</v>
      </c>
      <c r="AH12" s="41">
        <v>130662277.23999999</v>
      </c>
      <c r="AI12" s="53">
        <f t="shared" si="21"/>
        <v>0.29853181054726491</v>
      </c>
      <c r="AJ12" s="54">
        <f t="shared" si="22"/>
        <v>39006846.194685884</v>
      </c>
      <c r="AK12" s="44">
        <f t="shared" si="23"/>
        <v>2.4494848904810584E-2</v>
      </c>
      <c r="AM12" s="55">
        <f t="shared" si="24"/>
        <v>141031426.39694872</v>
      </c>
      <c r="AN12" s="56">
        <f t="shared" si="25"/>
        <v>118702471.98906611</v>
      </c>
      <c r="AO12" s="56">
        <f t="shared" si="26"/>
        <v>97221259.52630353</v>
      </c>
      <c r="AP12" s="56">
        <f t="shared" si="27"/>
        <v>356955157.91231835</v>
      </c>
      <c r="AQ12" s="57">
        <f t="shared" si="28"/>
        <v>5.6554447872343823E-2</v>
      </c>
    </row>
    <row r="13" spans="1:43" ht="14.25" x14ac:dyDescent="0.2">
      <c r="A13" s="37" t="s">
        <v>95</v>
      </c>
      <c r="B13" s="38">
        <f>+'CENSO POB 2020'!C28</f>
        <v>643143</v>
      </c>
      <c r="C13" s="39">
        <f t="shared" si="0"/>
        <v>0.11118496823029775</v>
      </c>
      <c r="D13" s="40">
        <f t="shared" si="1"/>
        <v>9.4507222995753079E-2</v>
      </c>
      <c r="E13" s="41">
        <v>117.79</v>
      </c>
      <c r="F13" s="42">
        <f t="shared" si="2"/>
        <v>1.8341598134167874E-3</v>
      </c>
      <c r="G13" s="43">
        <f t="shared" si="3"/>
        <v>2.7512397201251811E-4</v>
      </c>
      <c r="H13" s="44">
        <f t="shared" si="4"/>
        <v>9.4782346967765593E-2</v>
      </c>
      <c r="I13" s="45">
        <v>69698</v>
      </c>
      <c r="J13" s="46">
        <v>12447</v>
      </c>
      <c r="K13" s="46">
        <v>14729</v>
      </c>
      <c r="L13" s="46">
        <v>1417</v>
      </c>
      <c r="M13" s="47">
        <f t="shared" si="5"/>
        <v>4.0758015583224762E-2</v>
      </c>
      <c r="N13" s="47">
        <f t="shared" si="6"/>
        <v>3.5375669315507653E-2</v>
      </c>
      <c r="O13" s="47">
        <f t="shared" si="7"/>
        <v>1.1021466755263425E-2</v>
      </c>
      <c r="P13" s="47">
        <f t="shared" si="8"/>
        <v>9.0501494520092984E-3</v>
      </c>
      <c r="Q13" s="48">
        <f t="shared" si="9"/>
        <v>9.6205301106005142E-2</v>
      </c>
      <c r="R13" s="49">
        <v>32769.999999791457</v>
      </c>
      <c r="S13" s="49">
        <v>9468</v>
      </c>
      <c r="T13" s="49">
        <v>3881</v>
      </c>
      <c r="U13" s="49">
        <v>299</v>
      </c>
      <c r="V13" s="50">
        <f t="shared" si="10"/>
        <v>2.5772466166499041E-2</v>
      </c>
      <c r="W13" s="50">
        <f t="shared" si="11"/>
        <v>3.2317522732858199E-2</v>
      </c>
      <c r="X13" s="50">
        <f t="shared" si="12"/>
        <v>7.8807791026349137E-3</v>
      </c>
      <c r="Y13" s="50">
        <f t="shared" si="13"/>
        <v>5.4458691534314436E-3</v>
      </c>
      <c r="Z13" s="51">
        <f t="shared" si="14"/>
        <v>7.1416637155423596E-2</v>
      </c>
      <c r="AA13" s="52">
        <f t="shared" si="15"/>
        <v>6.0704141582110058E-2</v>
      </c>
      <c r="AB13" s="51">
        <f t="shared" si="16"/>
        <v>-0.25766422084441909</v>
      </c>
      <c r="AC13" s="51">
        <f t="shared" si="17"/>
        <v>-0.25766422084441909</v>
      </c>
      <c r="AD13" s="40">
        <f t="shared" si="18"/>
        <v>4.8013259773201686E-2</v>
      </c>
      <c r="AE13" s="40">
        <f t="shared" si="19"/>
        <v>7.2019889659802527E-3</v>
      </c>
      <c r="AF13" s="44">
        <f t="shared" si="20"/>
        <v>6.7906130548090304E-2</v>
      </c>
      <c r="AG13" s="41">
        <v>542535324</v>
      </c>
      <c r="AH13" s="41">
        <v>215375991.11000001</v>
      </c>
      <c r="AI13" s="53">
        <f t="shared" si="21"/>
        <v>0.39698058648435586</v>
      </c>
      <c r="AJ13" s="54">
        <f t="shared" si="22"/>
        <v>85500087.265497223</v>
      </c>
      <c r="AK13" s="44">
        <f t="shared" si="23"/>
        <v>5.3690875403348902E-2</v>
      </c>
      <c r="AM13" s="55">
        <f t="shared" si="24"/>
        <v>188097897.416619</v>
      </c>
      <c r="AN13" s="56">
        <f t="shared" si="25"/>
        <v>134761385.28346613</v>
      </c>
      <c r="AO13" s="56">
        <f t="shared" si="26"/>
        <v>213101724.04281566</v>
      </c>
      <c r="AP13" s="56">
        <f t="shared" si="27"/>
        <v>535961006.74290085</v>
      </c>
      <c r="AQ13" s="57">
        <f t="shared" si="28"/>
        <v>8.4915368627047058E-2</v>
      </c>
    </row>
    <row r="14" spans="1:43" ht="14.25" x14ac:dyDescent="0.2">
      <c r="A14" s="37" t="s">
        <v>101</v>
      </c>
      <c r="B14" s="38">
        <f>+'CENSO POB 2020'!C33</f>
        <v>471523</v>
      </c>
      <c r="C14" s="39">
        <f t="shared" si="0"/>
        <v>8.1515727878332944E-2</v>
      </c>
      <c r="D14" s="40">
        <f t="shared" si="1"/>
        <v>6.9288368696583003E-2</v>
      </c>
      <c r="E14" s="41">
        <v>247</v>
      </c>
      <c r="F14" s="42">
        <f t="shared" si="2"/>
        <v>3.8461454615327825E-3</v>
      </c>
      <c r="G14" s="43">
        <f t="shared" si="3"/>
        <v>5.769218192299174E-4</v>
      </c>
      <c r="H14" s="44">
        <f t="shared" si="4"/>
        <v>6.9865290515812917E-2</v>
      </c>
      <c r="I14" s="45">
        <v>7826</v>
      </c>
      <c r="J14" s="46">
        <v>1628</v>
      </c>
      <c r="K14" s="46">
        <v>22499</v>
      </c>
      <c r="L14" s="46">
        <v>705</v>
      </c>
      <c r="M14" s="47">
        <f t="shared" si="5"/>
        <v>4.5764904294860248E-3</v>
      </c>
      <c r="N14" s="47">
        <f t="shared" si="6"/>
        <v>4.6269454202335072E-3</v>
      </c>
      <c r="O14" s="47">
        <f t="shared" si="7"/>
        <v>1.6835629066920484E-2</v>
      </c>
      <c r="P14" s="47">
        <f t="shared" si="8"/>
        <v>4.5027207929898066E-3</v>
      </c>
      <c r="Q14" s="48">
        <f t="shared" si="9"/>
        <v>3.0541785709629822E-2</v>
      </c>
      <c r="R14" s="49">
        <v>16068.000000124277</v>
      </c>
      <c r="S14" s="49">
        <v>2619</v>
      </c>
      <c r="T14" s="49">
        <v>3702</v>
      </c>
      <c r="U14" s="49">
        <v>260</v>
      </c>
      <c r="V14" s="50">
        <f t="shared" si="10"/>
        <v>1.2636923599912874E-2</v>
      </c>
      <c r="W14" s="50">
        <f t="shared" si="11"/>
        <v>8.939542885229787E-3</v>
      </c>
      <c r="X14" s="50">
        <f t="shared" si="12"/>
        <v>7.5173007570096496E-3</v>
      </c>
      <c r="Y14" s="50">
        <f t="shared" si="13"/>
        <v>4.7355383942882124E-3</v>
      </c>
      <c r="Z14" s="51">
        <f t="shared" si="14"/>
        <v>3.3829305636440522E-2</v>
      </c>
      <c r="AA14" s="52">
        <f t="shared" si="15"/>
        <v>2.8754909790974444E-2</v>
      </c>
      <c r="AB14" s="51">
        <f t="shared" si="16"/>
        <v>0.10764006918476104</v>
      </c>
      <c r="AC14" s="51">
        <f t="shared" si="17"/>
        <v>0</v>
      </c>
      <c r="AD14" s="40">
        <f t="shared" si="18"/>
        <v>0</v>
      </c>
      <c r="AE14" s="40">
        <f t="shared" si="19"/>
        <v>0</v>
      </c>
      <c r="AF14" s="44">
        <f t="shared" si="20"/>
        <v>2.8754909790974444E-2</v>
      </c>
      <c r="AG14" s="41">
        <v>369239404</v>
      </c>
      <c r="AH14" s="41">
        <v>99086847.890000001</v>
      </c>
      <c r="AI14" s="53">
        <f t="shared" si="21"/>
        <v>0.26835393735496332</v>
      </c>
      <c r="AJ14" s="54">
        <f t="shared" si="22"/>
        <v>26590345.771373838</v>
      </c>
      <c r="AK14" s="44">
        <f t="shared" si="23"/>
        <v>1.669774835795889E-2</v>
      </c>
      <c r="AM14" s="55">
        <f t="shared" si="24"/>
        <v>138649386.39781669</v>
      </c>
      <c r="AN14" s="56">
        <f t="shared" si="25"/>
        <v>57064825.308939599</v>
      </c>
      <c r="AO14" s="56">
        <f t="shared" si="26"/>
        <v>66274184.132452935</v>
      </c>
      <c r="AP14" s="56">
        <f t="shared" si="27"/>
        <v>261988395.83920923</v>
      </c>
      <c r="AQ14" s="57">
        <f t="shared" si="28"/>
        <v>4.1508320435271751E-2</v>
      </c>
    </row>
    <row r="15" spans="1:43" ht="14.25" x14ac:dyDescent="0.2">
      <c r="A15" s="37" t="s">
        <v>109</v>
      </c>
      <c r="B15" s="38">
        <f>+'CENSO POB 2020'!C44</f>
        <v>1142994</v>
      </c>
      <c r="C15" s="39">
        <f t="shared" si="0"/>
        <v>0.19759797055619194</v>
      </c>
      <c r="D15" s="40">
        <f t="shared" si="1"/>
        <v>0.16795827497276314</v>
      </c>
      <c r="E15" s="41">
        <v>323.60000000000002</v>
      </c>
      <c r="F15" s="42">
        <f t="shared" si="2"/>
        <v>5.0389176977814112E-3</v>
      </c>
      <c r="G15" s="43">
        <f t="shared" si="3"/>
        <v>7.558376546672117E-4</v>
      </c>
      <c r="H15" s="44">
        <f t="shared" si="4"/>
        <v>0.16871411262743036</v>
      </c>
      <c r="I15" s="45">
        <v>123398</v>
      </c>
      <c r="J15" s="46">
        <v>25536</v>
      </c>
      <c r="K15" s="46">
        <v>28126</v>
      </c>
      <c r="L15" s="46">
        <v>2378</v>
      </c>
      <c r="M15" s="47">
        <f t="shared" si="5"/>
        <v>7.2160716332445252E-2</v>
      </c>
      <c r="N15" s="47">
        <f t="shared" si="6"/>
        <v>7.2575969441697072E-2</v>
      </c>
      <c r="O15" s="47">
        <f t="shared" si="7"/>
        <v>2.104621997138564E-2</v>
      </c>
      <c r="P15" s="47">
        <f t="shared" si="8"/>
        <v>1.5187900774084766E-2</v>
      </c>
      <c r="Q15" s="48">
        <f t="shared" si="9"/>
        <v>0.18097080651961275</v>
      </c>
      <c r="R15" s="49">
        <v>88873.999998769097</v>
      </c>
      <c r="S15" s="49">
        <v>19246</v>
      </c>
      <c r="T15" s="49">
        <v>4982</v>
      </c>
      <c r="U15" s="49">
        <v>694</v>
      </c>
      <c r="V15" s="50">
        <f t="shared" si="10"/>
        <v>6.9896312421858064E-2</v>
      </c>
      <c r="W15" s="50">
        <f t="shared" si="11"/>
        <v>6.5693181507877993E-2</v>
      </c>
      <c r="X15" s="50">
        <f t="shared" si="12"/>
        <v>1.011647551902271E-2</v>
      </c>
      <c r="Y15" s="50">
        <f t="shared" si="13"/>
        <v>1.2640244790907766E-2</v>
      </c>
      <c r="Z15" s="51">
        <f t="shared" si="14"/>
        <v>0.15834621423966655</v>
      </c>
      <c r="AA15" s="52">
        <f t="shared" si="15"/>
        <v>0.13459428210371657</v>
      </c>
      <c r="AB15" s="51">
        <f t="shared" si="16"/>
        <v>-0.12501791153532965</v>
      </c>
      <c r="AC15" s="51">
        <f t="shared" si="17"/>
        <v>-0.12501791153532965</v>
      </c>
      <c r="AD15" s="40">
        <f t="shared" si="18"/>
        <v>2.3295890454551414E-2</v>
      </c>
      <c r="AE15" s="40">
        <f t="shared" si="19"/>
        <v>3.494383568182712E-3</v>
      </c>
      <c r="AF15" s="44">
        <f t="shared" si="20"/>
        <v>0.13808866567189929</v>
      </c>
      <c r="AG15" s="41">
        <v>2430413136</v>
      </c>
      <c r="AH15" s="41">
        <v>1205887491.6800001</v>
      </c>
      <c r="AI15" s="53">
        <f t="shared" si="21"/>
        <v>0.49616564106654831</v>
      </c>
      <c r="AJ15" s="54">
        <f t="shared" si="22"/>
        <v>598319940.36353922</v>
      </c>
      <c r="AK15" s="44">
        <f t="shared" si="23"/>
        <v>0.37572267347101768</v>
      </c>
      <c r="AM15" s="55">
        <f t="shared" si="24"/>
        <v>334817303.69604516</v>
      </c>
      <c r="AN15" s="56">
        <f t="shared" si="25"/>
        <v>274040351.40408832</v>
      </c>
      <c r="AO15" s="56">
        <f t="shared" si="26"/>
        <v>1491261762.3972592</v>
      </c>
      <c r="AP15" s="56">
        <f t="shared" si="27"/>
        <v>2100119417.4973927</v>
      </c>
      <c r="AQ15" s="57">
        <f t="shared" si="28"/>
        <v>0.33273393447287863</v>
      </c>
    </row>
    <row r="16" spans="1:43" ht="14.25" x14ac:dyDescent="0.2">
      <c r="A16" s="37" t="s">
        <v>115</v>
      </c>
      <c r="B16" s="38">
        <f>+'CENSO POB 2020'!C49</f>
        <v>86766</v>
      </c>
      <c r="C16" s="39">
        <f t="shared" si="0"/>
        <v>1.4999891087161044E-2</v>
      </c>
      <c r="D16" s="40">
        <f t="shared" si="1"/>
        <v>1.2749907424086887E-2</v>
      </c>
      <c r="E16" s="41">
        <v>1658.08</v>
      </c>
      <c r="F16" s="42">
        <f t="shared" si="2"/>
        <v>2.5818691768656987E-2</v>
      </c>
      <c r="G16" s="43">
        <f t="shared" si="3"/>
        <v>3.8728037652985478E-3</v>
      </c>
      <c r="H16" s="44">
        <f t="shared" si="4"/>
        <v>1.6622711189385436E-2</v>
      </c>
      <c r="I16" s="45">
        <v>2382</v>
      </c>
      <c r="J16" s="46">
        <v>572</v>
      </c>
      <c r="K16" s="46">
        <v>6969</v>
      </c>
      <c r="L16" s="46">
        <v>1381</v>
      </c>
      <c r="M16" s="47">
        <f t="shared" si="5"/>
        <v>1.3929466142391658E-3</v>
      </c>
      <c r="N16" s="47">
        <f t="shared" si="6"/>
        <v>1.6256835260279891E-3</v>
      </c>
      <c r="O16" s="47">
        <f t="shared" si="7"/>
        <v>5.2147872779843042E-3</v>
      </c>
      <c r="P16" s="47">
        <f t="shared" si="8"/>
        <v>8.8202232838566277E-3</v>
      </c>
      <c r="Q16" s="48">
        <f t="shared" si="9"/>
        <v>1.7053640702108089E-2</v>
      </c>
      <c r="R16" s="49">
        <v>1795.99999997852</v>
      </c>
      <c r="S16" s="49">
        <v>775</v>
      </c>
      <c r="T16" s="49">
        <v>2276</v>
      </c>
      <c r="U16" s="49">
        <v>675</v>
      </c>
      <c r="V16" s="50">
        <f t="shared" si="10"/>
        <v>1.41249158482677E-3</v>
      </c>
      <c r="W16" s="50">
        <f t="shared" si="11"/>
        <v>2.6453401054040032E-3</v>
      </c>
      <c r="X16" s="50">
        <f t="shared" si="12"/>
        <v>4.6216576237044739E-3</v>
      </c>
      <c r="Y16" s="50">
        <f t="shared" si="13"/>
        <v>1.2294186215940551E-2</v>
      </c>
      <c r="Z16" s="51">
        <f t="shared" si="14"/>
        <v>2.09736755298758E-2</v>
      </c>
      <c r="AA16" s="52">
        <f t="shared" si="15"/>
        <v>1.782762420039443E-2</v>
      </c>
      <c r="AB16" s="51">
        <f t="shared" si="16"/>
        <v>0.22986498286451734</v>
      </c>
      <c r="AC16" s="51">
        <f t="shared" si="17"/>
        <v>0</v>
      </c>
      <c r="AD16" s="40">
        <f t="shared" si="18"/>
        <v>0</v>
      </c>
      <c r="AE16" s="40">
        <f t="shared" si="19"/>
        <v>0</v>
      </c>
      <c r="AF16" s="44">
        <f t="shared" si="20"/>
        <v>1.782762420039443E-2</v>
      </c>
      <c r="AG16" s="41">
        <v>119215481</v>
      </c>
      <c r="AH16" s="41">
        <v>19038713.890000001</v>
      </c>
      <c r="AI16" s="53">
        <f t="shared" si="21"/>
        <v>0.15970001320549973</v>
      </c>
      <c r="AJ16" s="54">
        <f t="shared" si="22"/>
        <v>3040482.8596487311</v>
      </c>
      <c r="AK16" s="44">
        <f t="shared" si="23"/>
        <v>1.9093101727077942E-3</v>
      </c>
      <c r="AM16" s="55">
        <f t="shared" si="24"/>
        <v>32988178.960692551</v>
      </c>
      <c r="AN16" s="56">
        <f t="shared" si="25"/>
        <v>35379358.449187361</v>
      </c>
      <c r="AO16" s="56">
        <f t="shared" si="26"/>
        <v>7578145.9415567396</v>
      </c>
      <c r="AP16" s="56">
        <f t="shared" si="27"/>
        <v>75945683.351436645</v>
      </c>
      <c r="AQ16" s="57">
        <f t="shared" si="28"/>
        <v>1.2032509112204465E-2</v>
      </c>
    </row>
    <row r="17" spans="1:43" ht="14.25" x14ac:dyDescent="0.2">
      <c r="A17" s="37" t="s">
        <v>116</v>
      </c>
      <c r="B17" s="38">
        <f>+'CENSO POB 2020'!C50</f>
        <v>412199</v>
      </c>
      <c r="C17" s="39">
        <f t="shared" si="0"/>
        <v>7.125994175410523E-2</v>
      </c>
      <c r="D17" s="40">
        <f t="shared" si="1"/>
        <v>6.0570950490989442E-2</v>
      </c>
      <c r="E17" s="41">
        <v>60.1</v>
      </c>
      <c r="F17" s="42">
        <f t="shared" si="2"/>
        <v>9.3584349084259205E-4</v>
      </c>
      <c r="G17" s="43">
        <f t="shared" si="3"/>
        <v>1.403765236263888E-4</v>
      </c>
      <c r="H17" s="44">
        <f t="shared" si="4"/>
        <v>6.0711327014615832E-2</v>
      </c>
      <c r="I17" s="45">
        <v>40580</v>
      </c>
      <c r="J17" s="46">
        <v>5745</v>
      </c>
      <c r="K17" s="46">
        <v>2165</v>
      </c>
      <c r="L17" s="46">
        <v>472</v>
      </c>
      <c r="M17" s="47">
        <f t="shared" si="5"/>
        <v>2.3730383545686545E-2</v>
      </c>
      <c r="N17" s="47">
        <f t="shared" si="6"/>
        <v>1.6327887861941955E-2</v>
      </c>
      <c r="O17" s="47">
        <f t="shared" si="7"/>
        <v>1.6200336428233632E-3</v>
      </c>
      <c r="P17" s="47">
        <f t="shared" si="8"/>
        <v>3.0145875380016862E-3</v>
      </c>
      <c r="Q17" s="48">
        <f t="shared" si="9"/>
        <v>4.4692892588453548E-2</v>
      </c>
      <c r="R17" s="49">
        <v>18155.999999995089</v>
      </c>
      <c r="S17" s="49">
        <v>4217</v>
      </c>
      <c r="T17" s="49">
        <v>161</v>
      </c>
      <c r="U17" s="49">
        <v>91</v>
      </c>
      <c r="V17" s="50">
        <f t="shared" si="10"/>
        <v>1.4279063036979183E-2</v>
      </c>
      <c r="W17" s="50">
        <f t="shared" si="11"/>
        <v>1.4394063515469267E-2</v>
      </c>
      <c r="X17" s="50">
        <f t="shared" si="12"/>
        <v>3.2692745053445531E-4</v>
      </c>
      <c r="Y17" s="50">
        <f t="shared" si="13"/>
        <v>1.6574384380008743E-3</v>
      </c>
      <c r="Z17" s="51">
        <f t="shared" si="14"/>
        <v>3.0657492440983779E-2</v>
      </c>
      <c r="AA17" s="52">
        <f t="shared" si="15"/>
        <v>2.6058868574836212E-2</v>
      </c>
      <c r="AB17" s="51">
        <f t="shared" si="16"/>
        <v>-0.3140409880540117</v>
      </c>
      <c r="AC17" s="51">
        <f t="shared" si="17"/>
        <v>-0.3140409880540117</v>
      </c>
      <c r="AD17" s="40">
        <f t="shared" si="18"/>
        <v>5.8518530393766068E-2</v>
      </c>
      <c r="AE17" s="40">
        <f t="shared" si="19"/>
        <v>8.7777795590649101E-3</v>
      </c>
      <c r="AF17" s="44">
        <f t="shared" si="20"/>
        <v>3.4836648133901124E-2</v>
      </c>
      <c r="AG17" s="41">
        <v>642295900</v>
      </c>
      <c r="AH17" s="41">
        <v>306694612.58999997</v>
      </c>
      <c r="AI17" s="53">
        <f t="shared" si="21"/>
        <v>0.47749738491246785</v>
      </c>
      <c r="AJ17" s="54">
        <f t="shared" si="22"/>
        <v>146445875.47846743</v>
      </c>
      <c r="AK17" s="44">
        <f t="shared" si="23"/>
        <v>9.1962564075904835E-2</v>
      </c>
      <c r="AM17" s="55">
        <f t="shared" si="24"/>
        <v>120483120.81474116</v>
      </c>
      <c r="AN17" s="56">
        <f t="shared" si="25"/>
        <v>69134184.546600059</v>
      </c>
      <c r="AO17" s="56">
        <f t="shared" si="26"/>
        <v>365003937.90843016</v>
      </c>
      <c r="AP17" s="56">
        <f t="shared" si="27"/>
        <v>554621243.26977134</v>
      </c>
      <c r="AQ17" s="57">
        <f t="shared" si="28"/>
        <v>8.7871816658549456E-2</v>
      </c>
    </row>
    <row r="18" spans="1:43" ht="14.25" x14ac:dyDescent="0.2">
      <c r="A18" s="37" t="s">
        <v>117</v>
      </c>
      <c r="B18" s="38">
        <f>+'CENSO POB 2020'!C51</f>
        <v>132169</v>
      </c>
      <c r="C18" s="39">
        <f t="shared" si="0"/>
        <v>2.2849049225491413E-2</v>
      </c>
      <c r="D18" s="40">
        <f t="shared" si="1"/>
        <v>1.9421691841667702E-2</v>
      </c>
      <c r="E18" s="41">
        <v>72.010000000000005</v>
      </c>
      <c r="F18" s="42">
        <f t="shared" si="2"/>
        <v>1.1212993307084037E-3</v>
      </c>
      <c r="G18" s="43">
        <f t="shared" si="3"/>
        <v>1.6819489960626053E-4</v>
      </c>
      <c r="H18" s="44">
        <f t="shared" si="4"/>
        <v>1.9589886741273963E-2</v>
      </c>
      <c r="I18" s="45">
        <v>9903</v>
      </c>
      <c r="J18" s="46">
        <v>1776</v>
      </c>
      <c r="K18" s="46">
        <v>642</v>
      </c>
      <c r="L18" s="46">
        <v>85</v>
      </c>
      <c r="M18" s="47">
        <f t="shared" si="5"/>
        <v>5.7910790599540133E-3</v>
      </c>
      <c r="N18" s="47">
        <f t="shared" si="6"/>
        <v>5.0475768220729174E-3</v>
      </c>
      <c r="O18" s="47">
        <f t="shared" si="7"/>
        <v>4.8039796706355622E-4</v>
      </c>
      <c r="P18" s="47">
        <f t="shared" si="8"/>
        <v>5.4288123036047315E-4</v>
      </c>
      <c r="Q18" s="48">
        <f t="shared" si="9"/>
        <v>1.186193507945096E-2</v>
      </c>
      <c r="R18" s="49">
        <v>4908.0000000006539</v>
      </c>
      <c r="S18" s="49">
        <v>1283</v>
      </c>
      <c r="T18" s="49">
        <v>140</v>
      </c>
      <c r="U18" s="49">
        <v>21</v>
      </c>
      <c r="V18" s="50">
        <f t="shared" si="10"/>
        <v>3.8599714356423293E-3</v>
      </c>
      <c r="W18" s="50">
        <f t="shared" si="11"/>
        <v>4.3793178777204334E-3</v>
      </c>
      <c r="X18" s="50">
        <f t="shared" si="12"/>
        <v>2.8428473959517855E-4</v>
      </c>
      <c r="Y18" s="50">
        <f t="shared" si="13"/>
        <v>3.8248579338481716E-4</v>
      </c>
      <c r="Z18" s="51">
        <f t="shared" si="14"/>
        <v>8.9060598463427572E-3</v>
      </c>
      <c r="AA18" s="52">
        <f t="shared" si="15"/>
        <v>7.5701508693913431E-3</v>
      </c>
      <c r="AB18" s="51">
        <f t="shared" si="16"/>
        <v>-0.24918996886341233</v>
      </c>
      <c r="AC18" s="51">
        <f t="shared" si="17"/>
        <v>-0.24918996886341233</v>
      </c>
      <c r="AD18" s="40">
        <f t="shared" si="18"/>
        <v>4.6434164078757854E-2</v>
      </c>
      <c r="AE18" s="40">
        <f t="shared" si="19"/>
        <v>6.9651246118136783E-3</v>
      </c>
      <c r="AF18" s="44">
        <f t="shared" si="20"/>
        <v>1.4535275481205021E-2</v>
      </c>
      <c r="AG18" s="41">
        <v>1119704293</v>
      </c>
      <c r="AH18" s="41">
        <v>671271036.40999997</v>
      </c>
      <c r="AI18" s="53">
        <f t="shared" si="21"/>
        <v>0.5995074240641497</v>
      </c>
      <c r="AJ18" s="54">
        <f t="shared" si="22"/>
        <v>402431969.88703114</v>
      </c>
      <c r="AK18" s="44">
        <f t="shared" si="23"/>
        <v>0.25271231228612001</v>
      </c>
      <c r="AM18" s="55">
        <f t="shared" si="24"/>
        <v>38876611.780002654</v>
      </c>
      <c r="AN18" s="56">
        <f t="shared" si="25"/>
        <v>28845611.48623826</v>
      </c>
      <c r="AO18" s="56">
        <f t="shared" si="26"/>
        <v>1003027591.3821207</v>
      </c>
      <c r="AP18" s="56">
        <f t="shared" si="27"/>
        <v>1070749814.6483617</v>
      </c>
      <c r="AQ18" s="57">
        <f t="shared" si="28"/>
        <v>0.16964501908591931</v>
      </c>
    </row>
    <row r="19" spans="1:43" ht="14.25" x14ac:dyDescent="0.2">
      <c r="A19" s="37" t="s">
        <v>118</v>
      </c>
      <c r="B19" s="38">
        <f>+'CENSO POB 2020'!C52</f>
        <v>306322</v>
      </c>
      <c r="C19" s="39">
        <f t="shared" si="0"/>
        <v>5.2956188341070756E-2</v>
      </c>
      <c r="D19" s="40">
        <f t="shared" si="1"/>
        <v>4.5012760089910141E-2</v>
      </c>
      <c r="E19" s="41">
        <v>885.01</v>
      </c>
      <c r="F19" s="42">
        <f t="shared" si="2"/>
        <v>1.3780879331624E-2</v>
      </c>
      <c r="G19" s="43">
        <f t="shared" si="3"/>
        <v>2.0671318997435998E-3</v>
      </c>
      <c r="H19" s="44">
        <f t="shared" si="4"/>
        <v>4.707989198965374E-2</v>
      </c>
      <c r="I19" s="45">
        <v>25924</v>
      </c>
      <c r="J19" s="46">
        <v>5313</v>
      </c>
      <c r="K19" s="46">
        <v>11983</v>
      </c>
      <c r="L19" s="46">
        <v>721</v>
      </c>
      <c r="M19" s="47">
        <f t="shared" si="5"/>
        <v>1.5159843840275454E-2</v>
      </c>
      <c r="N19" s="47">
        <f t="shared" si="6"/>
        <v>1.5100098905221513E-2</v>
      </c>
      <c r="O19" s="47">
        <f t="shared" si="7"/>
        <v>8.9666804350819213E-3</v>
      </c>
      <c r="P19" s="47">
        <f t="shared" si="8"/>
        <v>4.6049102010576604E-3</v>
      </c>
      <c r="Q19" s="48">
        <f t="shared" si="9"/>
        <v>4.3831533381636548E-2</v>
      </c>
      <c r="R19" s="49">
        <v>21053.000000219407</v>
      </c>
      <c r="S19" s="49">
        <v>4306</v>
      </c>
      <c r="T19" s="49">
        <v>2328</v>
      </c>
      <c r="U19" s="49">
        <v>359</v>
      </c>
      <c r="V19" s="50">
        <f t="shared" si="10"/>
        <v>1.655745285970131E-2</v>
      </c>
      <c r="W19" s="50">
        <f t="shared" si="11"/>
        <v>1.4697850959831791E-2</v>
      </c>
      <c r="X19" s="50">
        <f t="shared" si="12"/>
        <v>4.7272490984112542E-3</v>
      </c>
      <c r="Y19" s="50">
        <f t="shared" si="13"/>
        <v>6.5386857059594929E-3</v>
      </c>
      <c r="Z19" s="51">
        <f t="shared" si="14"/>
        <v>4.2521238623903848E-2</v>
      </c>
      <c r="AA19" s="52">
        <f t="shared" si="15"/>
        <v>3.6143052830318267E-2</v>
      </c>
      <c r="AB19" s="51">
        <f t="shared" si="16"/>
        <v>-2.9893883618537846E-2</v>
      </c>
      <c r="AC19" s="51">
        <f t="shared" si="17"/>
        <v>-2.9893883618537846E-2</v>
      </c>
      <c r="AD19" s="40">
        <f t="shared" si="18"/>
        <v>5.5704389034027741E-3</v>
      </c>
      <c r="AE19" s="40">
        <f t="shared" si="19"/>
        <v>8.3556583551041609E-4</v>
      </c>
      <c r="AF19" s="44">
        <f t="shared" si="20"/>
        <v>3.6978618665828682E-2</v>
      </c>
      <c r="AG19" s="41">
        <v>274755070</v>
      </c>
      <c r="AH19" s="41">
        <v>112141719.38</v>
      </c>
      <c r="AI19" s="53">
        <f t="shared" si="21"/>
        <v>0.40815159254386096</v>
      </c>
      <c r="AJ19" s="54">
        <f t="shared" si="22"/>
        <v>45770821.355553754</v>
      </c>
      <c r="AK19" s="44">
        <f t="shared" si="23"/>
        <v>2.8742373781198108E-2</v>
      </c>
      <c r="AM19" s="55">
        <f t="shared" si="24"/>
        <v>93431202.931354836</v>
      </c>
      <c r="AN19" s="56">
        <f t="shared" si="25"/>
        <v>73384977.719309241</v>
      </c>
      <c r="AO19" s="56">
        <f t="shared" si="26"/>
        <v>114079894.57877783</v>
      </c>
      <c r="AP19" s="56">
        <f t="shared" si="27"/>
        <v>280896075.22944194</v>
      </c>
      <c r="AQ19" s="57">
        <f t="shared" si="28"/>
        <v>4.4503972255281507E-2</v>
      </c>
    </row>
    <row r="20" spans="1:43" ht="14.25" x14ac:dyDescent="0.2">
      <c r="A20" s="37" t="s">
        <v>119</v>
      </c>
      <c r="B20" s="38">
        <f>+'CENSO POB 2020'!C53</f>
        <v>46784</v>
      </c>
      <c r="C20" s="39">
        <f t="shared" si="0"/>
        <v>8.0879019964242016E-3</v>
      </c>
      <c r="D20" s="40">
        <f t="shared" si="1"/>
        <v>6.8747166969605712E-3</v>
      </c>
      <c r="E20" s="41">
        <v>746.48</v>
      </c>
      <c r="F20" s="42">
        <f t="shared" si="2"/>
        <v>1.1623767870951384E-2</v>
      </c>
      <c r="G20" s="43">
        <f t="shared" si="3"/>
        <v>1.7435651806427075E-3</v>
      </c>
      <c r="H20" s="44">
        <f t="shared" si="4"/>
        <v>8.6182818776032784E-3</v>
      </c>
      <c r="I20" s="45">
        <v>4577</v>
      </c>
      <c r="J20" s="46">
        <v>1003</v>
      </c>
      <c r="K20" s="46">
        <v>3403</v>
      </c>
      <c r="L20" s="46">
        <v>757</v>
      </c>
      <c r="M20" s="47">
        <f t="shared" si="5"/>
        <v>2.6765393171169867E-3</v>
      </c>
      <c r="N20" s="47">
        <f t="shared" si="6"/>
        <v>2.8506303786819459E-3</v>
      </c>
      <c r="O20" s="47">
        <f t="shared" si="7"/>
        <v>2.5464085388119655E-3</v>
      </c>
      <c r="P20" s="47">
        <f t="shared" si="8"/>
        <v>4.8348363692103311E-3</v>
      </c>
      <c r="Q20" s="48">
        <f t="shared" si="9"/>
        <v>1.2908414603821229E-2</v>
      </c>
      <c r="R20" s="49">
        <v>2792.0000000464884</v>
      </c>
      <c r="S20" s="49">
        <v>666</v>
      </c>
      <c r="T20" s="49">
        <v>1225</v>
      </c>
      <c r="U20" s="49">
        <v>325</v>
      </c>
      <c r="V20" s="50">
        <f t="shared" si="10"/>
        <v>2.1958109715752628E-3</v>
      </c>
      <c r="W20" s="50">
        <f t="shared" si="11"/>
        <v>2.2732858196116983E-3</v>
      </c>
      <c r="X20" s="50">
        <f t="shared" si="12"/>
        <v>2.4874914714578121E-3</v>
      </c>
      <c r="Y20" s="50">
        <f t="shared" si="13"/>
        <v>5.9194229928602651E-3</v>
      </c>
      <c r="Z20" s="51">
        <f t="shared" si="14"/>
        <v>1.2876011255505039E-2</v>
      </c>
      <c r="AA20" s="52">
        <f t="shared" si="15"/>
        <v>1.0944609567179282E-2</v>
      </c>
      <c r="AB20" s="51">
        <f t="shared" si="16"/>
        <v>-2.5102500431461333E-3</v>
      </c>
      <c r="AC20" s="51">
        <f t="shared" si="17"/>
        <v>-2.5102500431461333E-3</v>
      </c>
      <c r="AD20" s="40">
        <f t="shared" si="18"/>
        <v>4.6776105360022308E-4</v>
      </c>
      <c r="AE20" s="40">
        <f t="shared" si="19"/>
        <v>7.0164158040033454E-5</v>
      </c>
      <c r="AF20" s="44">
        <f t="shared" si="20"/>
        <v>1.1014773725219315E-2</v>
      </c>
      <c r="AG20" s="41">
        <v>175563518</v>
      </c>
      <c r="AH20" s="41">
        <v>85362095.170000002</v>
      </c>
      <c r="AI20" s="53">
        <f t="shared" si="21"/>
        <v>0.48621772987027978</v>
      </c>
      <c r="AJ20" s="54">
        <f t="shared" si="22"/>
        <v>41504564.130528174</v>
      </c>
      <c r="AK20" s="44">
        <f t="shared" si="23"/>
        <v>2.606332288858083E-2</v>
      </c>
      <c r="AM20" s="55">
        <f t="shared" si="24"/>
        <v>17103192.233383283</v>
      </c>
      <c r="AN20" s="56">
        <f t="shared" si="25"/>
        <v>21859089.213502888</v>
      </c>
      <c r="AO20" s="56">
        <f t="shared" si="26"/>
        <v>103446609.87767616</v>
      </c>
      <c r="AP20" s="56">
        <f t="shared" si="27"/>
        <v>142408891.32456231</v>
      </c>
      <c r="AQ20" s="57">
        <f t="shared" si="28"/>
        <v>2.2562655399285664E-2</v>
      </c>
    </row>
    <row r="21" spans="1:43" ht="14.25" x14ac:dyDescent="0.2">
      <c r="A21" s="88" t="s">
        <v>123</v>
      </c>
      <c r="B21" s="38"/>
      <c r="C21" s="39"/>
      <c r="D21" s="40"/>
      <c r="E21" s="41"/>
      <c r="F21" s="42"/>
      <c r="G21" s="43"/>
      <c r="H21" s="44"/>
      <c r="I21" s="45"/>
      <c r="J21" s="46"/>
      <c r="K21" s="46"/>
      <c r="L21" s="46"/>
      <c r="M21" s="47"/>
      <c r="N21" s="47"/>
      <c r="O21" s="47"/>
      <c r="P21" s="47"/>
      <c r="Q21" s="48"/>
      <c r="R21" s="49"/>
      <c r="S21" s="49"/>
      <c r="T21" s="49"/>
      <c r="U21" s="49"/>
      <c r="V21" s="50"/>
      <c r="W21" s="50"/>
      <c r="X21" s="50"/>
      <c r="Y21" s="50"/>
      <c r="Z21" s="51"/>
      <c r="AA21" s="52"/>
      <c r="AB21" s="51"/>
      <c r="AC21" s="51"/>
      <c r="AD21" s="40"/>
      <c r="AE21" s="40"/>
      <c r="AF21" s="44"/>
      <c r="AG21" s="41"/>
      <c r="AH21" s="41"/>
      <c r="AI21" s="53"/>
      <c r="AJ21" s="54"/>
      <c r="AK21" s="44"/>
      <c r="AM21" s="55"/>
      <c r="AN21" s="56"/>
      <c r="AO21" s="56"/>
      <c r="AP21" s="114">
        <f>SUM(AP9:AP20)</f>
        <v>6311707944.1398993</v>
      </c>
      <c r="AQ21" s="57">
        <f>SUM(AQ9:AQ20)</f>
        <v>1</v>
      </c>
    </row>
    <row r="22" spans="1:43" ht="15" thickBot="1" x14ac:dyDescent="0.25">
      <c r="A22" s="37"/>
      <c r="B22" s="38"/>
      <c r="C22" s="39"/>
      <c r="D22" s="40"/>
      <c r="E22" s="41"/>
      <c r="F22" s="42"/>
      <c r="G22" s="43"/>
      <c r="H22" s="44"/>
      <c r="I22" s="45"/>
      <c r="J22" s="46"/>
      <c r="K22" s="46"/>
      <c r="L22" s="46"/>
      <c r="M22" s="47"/>
      <c r="N22" s="47"/>
      <c r="O22" s="47"/>
      <c r="P22" s="47"/>
      <c r="Q22" s="48"/>
      <c r="R22" s="49"/>
      <c r="S22" s="49"/>
      <c r="T22" s="49"/>
      <c r="U22" s="49"/>
      <c r="V22" s="50"/>
      <c r="W22" s="50"/>
      <c r="X22" s="50"/>
      <c r="Y22" s="50"/>
      <c r="Z22" s="51"/>
      <c r="AA22" s="52"/>
      <c r="AB22" s="51"/>
      <c r="AC22" s="51"/>
      <c r="AD22" s="40"/>
      <c r="AE22" s="40"/>
      <c r="AF22" s="44"/>
      <c r="AG22" s="41"/>
      <c r="AH22" s="41"/>
      <c r="AI22" s="53"/>
      <c r="AJ22" s="54"/>
      <c r="AK22" s="44"/>
      <c r="AM22" s="55"/>
      <c r="AN22" s="56"/>
      <c r="AO22" s="56"/>
      <c r="AP22" s="56"/>
      <c r="AQ22" s="57"/>
    </row>
    <row r="23" spans="1:43" ht="15" thickTop="1" x14ac:dyDescent="0.2">
      <c r="A23" s="16" t="s">
        <v>71</v>
      </c>
      <c r="B23" s="17">
        <f>+'CENSO POB 2020'!C5</f>
        <v>2974</v>
      </c>
      <c r="C23" s="18">
        <f>+B23/$B$63</f>
        <v>5.141377508841821E-4</v>
      </c>
      <c r="D23" s="19">
        <f>+C23*D$4</f>
        <v>4.3701708825155477E-4</v>
      </c>
      <c r="E23" s="20">
        <v>47.45</v>
      </c>
      <c r="F23" s="21">
        <f>+E23/$E$63</f>
        <v>7.3886478603129777E-4</v>
      </c>
      <c r="G23" s="22">
        <f>+F23*G$4</f>
        <v>1.1082971790469465E-4</v>
      </c>
      <c r="H23" s="23">
        <f>+G23+D23</f>
        <v>5.4784680615624945E-4</v>
      </c>
      <c r="I23" s="24">
        <v>334</v>
      </c>
      <c r="J23" s="25">
        <v>78</v>
      </c>
      <c r="K23" s="25">
        <v>539</v>
      </c>
      <c r="L23" s="25">
        <v>28</v>
      </c>
      <c r="M23" s="26">
        <f t="shared" ref="M23:M61" si="29">+I23/I$63*0.25</f>
        <v>1.9531661173630621E-4</v>
      </c>
      <c r="N23" s="26">
        <f t="shared" ref="N23:N61" si="30">+J23/J$63*0.25</f>
        <v>2.2168411718563488E-4</v>
      </c>
      <c r="O23" s="26">
        <f t="shared" ref="O23:O61" si="31">+K23/K$63*0.25</f>
        <v>4.0332477297080497E-4</v>
      </c>
      <c r="P23" s="26">
        <f t="shared" ref="P23:P61" si="32">+L23/L$63*0.25</f>
        <v>1.788314641187441E-4</v>
      </c>
      <c r="Q23" s="27">
        <f>SUM(M23:P23)</f>
        <v>9.9915696601149016E-4</v>
      </c>
      <c r="R23" s="28">
        <v>194.999999997044</v>
      </c>
      <c r="S23" s="28">
        <v>51</v>
      </c>
      <c r="T23" s="28">
        <v>69</v>
      </c>
      <c r="U23" s="28">
        <v>52</v>
      </c>
      <c r="V23" s="29">
        <f t="shared" ref="V23:V61" si="33">+R23/R$63*0.25</f>
        <v>1.5336072329640257E-4</v>
      </c>
      <c r="W23" s="29">
        <f t="shared" ref="W23:W61" si="34">+S23/S$63*0.25</f>
        <v>1.7408044564594084E-4</v>
      </c>
      <c r="X23" s="29">
        <f t="shared" ref="X23:X61" si="35">+T23/T$63*0.25</f>
        <v>1.4011176451476657E-4</v>
      </c>
      <c r="Y23" s="29">
        <f t="shared" ref="Y23:Y61" si="36">+U23/U$63*0.25</f>
        <v>9.4710767885764239E-4</v>
      </c>
      <c r="Z23" s="30">
        <f>SUM(V23:Y23)</f>
        <v>1.4146606123147524E-3</v>
      </c>
      <c r="AA23" s="31">
        <f>+Z23*AA$4</f>
        <v>1.2024615204675394E-3</v>
      </c>
      <c r="AB23" s="30">
        <f>+(Z23-Q23)/Q23</f>
        <v>0.415854225549666</v>
      </c>
      <c r="AC23" s="30">
        <f>IF(AB23&gt;0,0,AB23)</f>
        <v>0</v>
      </c>
      <c r="AD23" s="19">
        <f t="shared" ref="AD23:AD61" si="37">+AC23/AC$63</f>
        <v>0</v>
      </c>
      <c r="AE23" s="19">
        <f>+AD23*AE$4</f>
        <v>0</v>
      </c>
      <c r="AF23" s="23">
        <f>+AE23+AA23</f>
        <v>1.2024615204675394E-3</v>
      </c>
      <c r="AG23" s="20">
        <v>558823</v>
      </c>
      <c r="AH23" s="20">
        <v>145672.85</v>
      </c>
      <c r="AI23" s="32">
        <f>+AH23/AG23</f>
        <v>0.26067797853703228</v>
      </c>
      <c r="AJ23" s="33">
        <f>+AI23*AH23</f>
        <v>37973.704065728321</v>
      </c>
      <c r="AK23" s="23">
        <f t="shared" ref="AK23:AK61" si="38">+AJ23/AJ$63</f>
        <v>2.3846074066165529E-5</v>
      </c>
      <c r="AM23" s="34">
        <f>+H23*AM$6</f>
        <v>1087215.4535215963</v>
      </c>
      <c r="AN23" s="35">
        <f>+AF23*AN$6</f>
        <v>2386314.4452548358</v>
      </c>
      <c r="AO23" s="35">
        <f>+AK23*AO$6</f>
        <v>94646.240296458054</v>
      </c>
      <c r="AP23" s="35">
        <f>SUM(AM23:AO23)</f>
        <v>3568176.1390728899</v>
      </c>
      <c r="AQ23" s="36">
        <f>+AP23/AP$62</f>
        <v>2.1939235388636919E-3</v>
      </c>
    </row>
    <row r="24" spans="1:43" ht="14.25" x14ac:dyDescent="0.2">
      <c r="A24" s="37" t="s">
        <v>72</v>
      </c>
      <c r="B24" s="38">
        <f>+'CENSO POB 2020'!C6</f>
        <v>3382</v>
      </c>
      <c r="C24" s="39">
        <f t="shared" ref="C24" si="39">+B24/$B$63</f>
        <v>5.8467177992276519E-4</v>
      </c>
      <c r="D24" s="40">
        <f t="shared" ref="D24:D61" si="40">+C24*D$4</f>
        <v>4.9697101293435045E-4</v>
      </c>
      <c r="E24" s="41">
        <v>978.99</v>
      </c>
      <c r="F24" s="42">
        <f t="shared" ref="F24" si="41">+E24/$E$63</f>
        <v>1.524428317970032E-2</v>
      </c>
      <c r="G24" s="43">
        <f t="shared" ref="G24:G61" si="42">+F24*G$4</f>
        <v>2.2866424769550477E-3</v>
      </c>
      <c r="H24" s="44">
        <f t="shared" ref="H24:H61" si="43">+G24+D24</f>
        <v>2.783613489889398E-3</v>
      </c>
      <c r="I24" s="45">
        <v>768</v>
      </c>
      <c r="J24" s="46">
        <v>191</v>
      </c>
      <c r="K24" s="46">
        <v>961</v>
      </c>
      <c r="L24" s="46">
        <v>102</v>
      </c>
      <c r="M24" s="47">
        <f t="shared" si="29"/>
        <v>4.4911125093857236E-4</v>
      </c>
      <c r="N24" s="47">
        <f t="shared" si="30"/>
        <v>5.4284187669815717E-4</v>
      </c>
      <c r="O24" s="47">
        <f t="shared" si="31"/>
        <v>7.1910038371974692E-4</v>
      </c>
      <c r="P24" s="47">
        <f t="shared" si="32"/>
        <v>6.514574764325678E-4</v>
      </c>
      <c r="Q24" s="48">
        <f t="shared" ref="Q24:Q61" si="44">SUM(M24:P24)</f>
        <v>2.3625109877890441E-3</v>
      </c>
      <c r="R24" s="49">
        <v>468.99999999269994</v>
      </c>
      <c r="S24" s="49">
        <v>120</v>
      </c>
      <c r="T24" s="49">
        <v>175</v>
      </c>
      <c r="U24" s="49">
        <v>44</v>
      </c>
      <c r="V24" s="50">
        <f t="shared" si="33"/>
        <v>3.6885220115889019E-4</v>
      </c>
      <c r="W24" s="50">
        <f t="shared" si="34"/>
        <v>4.0960104857868437E-4</v>
      </c>
      <c r="X24" s="50">
        <f t="shared" si="35"/>
        <v>3.5535592449397314E-4</v>
      </c>
      <c r="Y24" s="50">
        <f t="shared" si="36"/>
        <v>8.0139880518723594E-4</v>
      </c>
      <c r="Z24" s="51">
        <f t="shared" ref="Z24:Z61" si="45">SUM(V24:Y24)</f>
        <v>1.9352079794187835E-3</v>
      </c>
      <c r="AA24" s="52">
        <f t="shared" ref="AA24:AA61" si="46">+Z24*AA$4</f>
        <v>1.644926782505966E-3</v>
      </c>
      <c r="AB24" s="51">
        <f t="shared" ref="AB24:AB61" si="47">+(Z24-Q24)/Q24</f>
        <v>-0.1808681570493571</v>
      </c>
      <c r="AC24" s="51">
        <f t="shared" ref="AC24:AC61" si="48">IF(AB24&gt;0,0,AB24)</f>
        <v>-0.1808681570493571</v>
      </c>
      <c r="AD24" s="40">
        <f t="shared" si="37"/>
        <v>3.3703048799913024E-2</v>
      </c>
      <c r="AE24" s="40">
        <f t="shared" ref="AE24:AE61" si="49">+AD24*AE$4</f>
        <v>5.0554573199869538E-3</v>
      </c>
      <c r="AF24" s="44">
        <f t="shared" ref="AF24:AF61" si="50">+AE24+AA24</f>
        <v>6.7003841024929197E-3</v>
      </c>
      <c r="AG24" s="41">
        <v>2588435</v>
      </c>
      <c r="AH24" s="41">
        <v>768052</v>
      </c>
      <c r="AI24" s="53">
        <f t="shared" ref="AI24:AI61" si="51">+AH24/AG24</f>
        <v>0.2967244686461124</v>
      </c>
      <c r="AJ24" s="54">
        <f t="shared" ref="AJ24:AJ61" si="52">+AI24*AH24</f>
        <v>227899.82159258393</v>
      </c>
      <c r="AK24" s="44">
        <f t="shared" si="38"/>
        <v>1.4311261329566678E-4</v>
      </c>
      <c r="AM24" s="55">
        <f t="shared" ref="AM24:AM61" si="53">+H24*AM$6</f>
        <v>5524149.3951062476</v>
      </c>
      <c r="AN24" s="56">
        <f t="shared" ref="AN24:AN61" si="54">+AF24*AN$6</f>
        <v>13297076.954543881</v>
      </c>
      <c r="AO24" s="56">
        <f t="shared" ref="AO24:AO61" si="55">+AK24*AO$6</f>
        <v>568020.99791573011</v>
      </c>
      <c r="AP24" s="56">
        <f t="shared" ref="AP24:AP61" si="56">SUM(AM24:AO24)</f>
        <v>19389247.34756586</v>
      </c>
      <c r="AQ24" s="57">
        <f t="shared" ref="AQ24:AQ61" si="57">+AP24/AP$62</f>
        <v>1.1921644139385961E-2</v>
      </c>
    </row>
    <row r="25" spans="1:43" ht="14.25" x14ac:dyDescent="0.2">
      <c r="A25" s="37" t="s">
        <v>73</v>
      </c>
      <c r="B25" s="38">
        <f>+'CENSO POB 2020'!C36</f>
        <v>1407</v>
      </c>
      <c r="C25" s="39">
        <f t="shared" ref="C25:C61" si="58">+B25/$B$63</f>
        <v>2.4323867366981983E-4</v>
      </c>
      <c r="D25" s="40">
        <f t="shared" si="40"/>
        <v>2.0675287261934686E-4</v>
      </c>
      <c r="E25" s="41">
        <v>696.75</v>
      </c>
      <c r="F25" s="42">
        <f t="shared" ref="F25:F61" si="59">+E25/$E$63</f>
        <v>1.0849400203736705E-2</v>
      </c>
      <c r="G25" s="43">
        <f t="shared" si="42"/>
        <v>1.6274100305605057E-3</v>
      </c>
      <c r="H25" s="44">
        <f t="shared" si="43"/>
        <v>1.8341629031798526E-3</v>
      </c>
      <c r="I25" s="45">
        <v>363</v>
      </c>
      <c r="J25" s="46">
        <v>91</v>
      </c>
      <c r="K25" s="46">
        <v>728</v>
      </c>
      <c r="L25" s="46">
        <v>81</v>
      </c>
      <c r="M25" s="47">
        <f t="shared" si="29"/>
        <v>2.1227523970143459E-4</v>
      </c>
      <c r="N25" s="47">
        <f t="shared" si="30"/>
        <v>2.5863147004990736E-4</v>
      </c>
      <c r="O25" s="47">
        <f t="shared" si="31"/>
        <v>5.4475034271381456E-4</v>
      </c>
      <c r="P25" s="47">
        <f t="shared" si="32"/>
        <v>5.1733387834350972E-4</v>
      </c>
      <c r="Q25" s="48">
        <f t="shared" si="44"/>
        <v>1.5329909308086662E-3</v>
      </c>
      <c r="R25" s="49">
        <v>209.00000000199</v>
      </c>
      <c r="S25" s="49">
        <v>60</v>
      </c>
      <c r="T25" s="49">
        <v>193</v>
      </c>
      <c r="U25" s="49">
        <v>19</v>
      </c>
      <c r="V25" s="50">
        <f t="shared" si="33"/>
        <v>1.6437123676789337E-4</v>
      </c>
      <c r="W25" s="50">
        <f t="shared" si="34"/>
        <v>2.0480052428934218E-4</v>
      </c>
      <c r="X25" s="50">
        <f t="shared" si="35"/>
        <v>3.9190681958478185E-4</v>
      </c>
      <c r="Y25" s="50">
        <f t="shared" si="36"/>
        <v>3.4605857496721549E-4</v>
      </c>
      <c r="Z25" s="51">
        <f t="shared" si="45"/>
        <v>1.107137155609233E-3</v>
      </c>
      <c r="AA25" s="52">
        <f t="shared" si="46"/>
        <v>9.4106658226784804E-4</v>
      </c>
      <c r="AB25" s="51">
        <f t="shared" si="47"/>
        <v>-0.27779275574369616</v>
      </c>
      <c r="AC25" s="51">
        <f t="shared" si="48"/>
        <v>-0.27779275574369616</v>
      </c>
      <c r="AD25" s="40">
        <f t="shared" si="37"/>
        <v>5.176401947047643E-2</v>
      </c>
      <c r="AE25" s="40">
        <f t="shared" si="49"/>
        <v>7.7646029205714643E-3</v>
      </c>
      <c r="AF25" s="44">
        <f t="shared" si="50"/>
        <v>8.7056695028393128E-3</v>
      </c>
      <c r="AG25" s="41">
        <v>1115974</v>
      </c>
      <c r="AH25" s="41">
        <v>272877</v>
      </c>
      <c r="AI25" s="53">
        <f t="shared" si="51"/>
        <v>0.24451913754263091</v>
      </c>
      <c r="AJ25" s="54">
        <f t="shared" si="52"/>
        <v>66723.648695220501</v>
      </c>
      <c r="AK25" s="44">
        <f t="shared" si="38"/>
        <v>4.1899970200352918E-5</v>
      </c>
      <c r="AM25" s="55">
        <f t="shared" si="53"/>
        <v>3639941.3671938651</v>
      </c>
      <c r="AN25" s="56">
        <f t="shared" si="54"/>
        <v>17276615.123752516</v>
      </c>
      <c r="AO25" s="56">
        <f t="shared" si="55"/>
        <v>166303.04162410571</v>
      </c>
      <c r="AP25" s="56">
        <f t="shared" si="56"/>
        <v>21082859.532570489</v>
      </c>
      <c r="AQ25" s="57">
        <f t="shared" si="57"/>
        <v>1.2962976039372675E-2</v>
      </c>
    </row>
    <row r="26" spans="1:43" ht="13.5" customHeight="1" x14ac:dyDescent="0.2">
      <c r="A26" s="37" t="s">
        <v>74</v>
      </c>
      <c r="B26" s="38">
        <f>+'CENSO POB 2020'!C7</f>
        <v>35289</v>
      </c>
      <c r="C26" s="39">
        <f t="shared" si="58"/>
        <v>6.1006748792709828E-3</v>
      </c>
      <c r="D26" s="40">
        <f t="shared" si="40"/>
        <v>5.1855736473803348E-3</v>
      </c>
      <c r="E26" s="41">
        <v>190.52</v>
      </c>
      <c r="F26" s="42">
        <f t="shared" si="59"/>
        <v>2.9666705802883636E-3</v>
      </c>
      <c r="G26" s="43">
        <f t="shared" si="42"/>
        <v>4.4500058704325453E-4</v>
      </c>
      <c r="H26" s="44">
        <f t="shared" si="43"/>
        <v>5.6305742344235892E-3</v>
      </c>
      <c r="I26" s="45">
        <v>3420</v>
      </c>
      <c r="J26" s="46">
        <v>773</v>
      </c>
      <c r="K26" s="46">
        <v>6993</v>
      </c>
      <c r="L26" s="46">
        <v>216</v>
      </c>
      <c r="M26" s="47">
        <f t="shared" si="29"/>
        <v>1.99994853933583E-3</v>
      </c>
      <c r="N26" s="47">
        <f t="shared" si="30"/>
        <v>2.196946443390971E-3</v>
      </c>
      <c r="O26" s="47">
        <f t="shared" si="31"/>
        <v>5.2327460804913531E-3</v>
      </c>
      <c r="P26" s="47">
        <f t="shared" si="32"/>
        <v>1.3795570089160259E-3</v>
      </c>
      <c r="Q26" s="48">
        <f t="shared" si="44"/>
        <v>1.080919807213418E-2</v>
      </c>
      <c r="R26" s="49">
        <v>2055.0000000045479</v>
      </c>
      <c r="S26" s="49">
        <v>629</v>
      </c>
      <c r="T26" s="49">
        <v>1238</v>
      </c>
      <c r="U26" s="49">
        <v>59</v>
      </c>
      <c r="V26" s="50">
        <f t="shared" si="33"/>
        <v>1.6161860839978574E-3</v>
      </c>
      <c r="W26" s="50">
        <f t="shared" si="34"/>
        <v>2.1469921629666037E-3</v>
      </c>
      <c r="X26" s="50">
        <f t="shared" si="35"/>
        <v>2.5138893401345074E-3</v>
      </c>
      <c r="Y26" s="50">
        <f t="shared" si="36"/>
        <v>1.074602943319248E-3</v>
      </c>
      <c r="Z26" s="51">
        <f t="shared" si="45"/>
        <v>7.3516705304182165E-3</v>
      </c>
      <c r="AA26" s="52">
        <f t="shared" si="46"/>
        <v>6.2489199508554841E-3</v>
      </c>
      <c r="AB26" s="51">
        <f t="shared" si="47"/>
        <v>-0.31986901513345156</v>
      </c>
      <c r="AC26" s="51">
        <f t="shared" si="48"/>
        <v>-0.31986901513345156</v>
      </c>
      <c r="AD26" s="40">
        <f t="shared" si="37"/>
        <v>5.9604527422043273E-2</v>
      </c>
      <c r="AE26" s="40">
        <f t="shared" si="49"/>
        <v>8.9406791133064909E-3</v>
      </c>
      <c r="AF26" s="44">
        <f t="shared" si="50"/>
        <v>1.5189599064161976E-2</v>
      </c>
      <c r="AG26" s="41">
        <v>37146815</v>
      </c>
      <c r="AH26" s="41">
        <v>23142962</v>
      </c>
      <c r="AI26" s="53">
        <f t="shared" si="51"/>
        <v>0.62301335928800361</v>
      </c>
      <c r="AJ26" s="54">
        <f t="shared" si="52"/>
        <v>14418374.499494614</v>
      </c>
      <c r="AK26" s="44">
        <f t="shared" si="38"/>
        <v>9.0542030251656077E-3</v>
      </c>
      <c r="AM26" s="55">
        <f t="shared" si="53"/>
        <v>11174012.974203456</v>
      </c>
      <c r="AN26" s="56">
        <f t="shared" si="54"/>
        <v>30144132.720642477</v>
      </c>
      <c r="AO26" s="56">
        <f t="shared" si="55"/>
        <v>35936576.93232768</v>
      </c>
      <c r="AP26" s="56">
        <f t="shared" si="56"/>
        <v>77254722.627173603</v>
      </c>
      <c r="AQ26" s="57">
        <f t="shared" si="57"/>
        <v>4.7500725259650455E-2</v>
      </c>
    </row>
    <row r="27" spans="1:43" ht="14.25" x14ac:dyDescent="0.2">
      <c r="A27" s="37" t="s">
        <v>75</v>
      </c>
      <c r="B27" s="38">
        <f>+'CENSO POB 2020'!C8</f>
        <v>18030</v>
      </c>
      <c r="C27" s="39">
        <f t="shared" si="58"/>
        <v>3.1169817244256232E-3</v>
      </c>
      <c r="D27" s="40">
        <f t="shared" si="40"/>
        <v>2.6494344657617798E-3</v>
      </c>
      <c r="E27" s="41">
        <v>4572.87</v>
      </c>
      <c r="F27" s="42">
        <f t="shared" si="59"/>
        <v>7.1206166788175776E-2</v>
      </c>
      <c r="G27" s="43">
        <f t="shared" si="42"/>
        <v>1.0680925018226366E-2</v>
      </c>
      <c r="H27" s="44">
        <f t="shared" si="43"/>
        <v>1.3330359483988145E-2</v>
      </c>
      <c r="I27" s="45">
        <v>3207</v>
      </c>
      <c r="J27" s="46">
        <v>706</v>
      </c>
      <c r="K27" s="46">
        <v>5696</v>
      </c>
      <c r="L27" s="46">
        <v>1464</v>
      </c>
      <c r="M27" s="47">
        <f t="shared" si="29"/>
        <v>1.8753903408333353E-3</v>
      </c>
      <c r="N27" s="47">
        <f t="shared" si="30"/>
        <v>2.0065254709366437E-3</v>
      </c>
      <c r="O27" s="47">
        <f t="shared" si="31"/>
        <v>4.2622224616729225E-3</v>
      </c>
      <c r="P27" s="47">
        <f t="shared" si="32"/>
        <v>9.3503308382086193E-3</v>
      </c>
      <c r="Q27" s="48">
        <f t="shared" si="44"/>
        <v>1.749446911165152E-2</v>
      </c>
      <c r="R27" s="49">
        <v>2802.0000000077798</v>
      </c>
      <c r="S27" s="49">
        <v>510</v>
      </c>
      <c r="T27" s="49">
        <v>1865</v>
      </c>
      <c r="U27" s="49">
        <v>534</v>
      </c>
      <c r="V27" s="50">
        <f t="shared" si="33"/>
        <v>2.2036756240216781E-3</v>
      </c>
      <c r="W27" s="50">
        <f t="shared" si="34"/>
        <v>1.7408044564594086E-3</v>
      </c>
      <c r="X27" s="50">
        <f t="shared" si="35"/>
        <v>3.7870788524643428E-3</v>
      </c>
      <c r="Y27" s="50">
        <f t="shared" si="36"/>
        <v>9.7260673174996357E-3</v>
      </c>
      <c r="Z27" s="51">
        <f t="shared" si="45"/>
        <v>1.7457626250445064E-2</v>
      </c>
      <c r="AA27" s="52">
        <f t="shared" si="46"/>
        <v>1.4838982312878304E-2</v>
      </c>
      <c r="AB27" s="51">
        <f t="shared" si="47"/>
        <v>-2.1059719486953626E-3</v>
      </c>
      <c r="AC27" s="51">
        <f t="shared" si="48"/>
        <v>-2.1059719486953626E-3</v>
      </c>
      <c r="AD27" s="40">
        <f t="shared" si="37"/>
        <v>3.9242770267603616E-4</v>
      </c>
      <c r="AE27" s="40">
        <f t="shared" si="49"/>
        <v>5.8864155401405419E-5</v>
      </c>
      <c r="AF27" s="44">
        <f t="shared" si="50"/>
        <v>1.4897846468279709E-2</v>
      </c>
      <c r="AG27" s="41">
        <v>10240869</v>
      </c>
      <c r="AH27" s="41">
        <v>2531264</v>
      </c>
      <c r="AI27" s="53">
        <f t="shared" si="51"/>
        <v>0.24717277410735358</v>
      </c>
      <c r="AJ27" s="54">
        <f t="shared" si="52"/>
        <v>625659.5448780763</v>
      </c>
      <c r="AK27" s="44">
        <f t="shared" si="38"/>
        <v>3.9289092845780761E-4</v>
      </c>
      <c r="AM27" s="55">
        <f t="shared" si="53"/>
        <v>26454426.071540505</v>
      </c>
      <c r="AN27" s="56">
        <f t="shared" si="54"/>
        <v>29565142.5224998</v>
      </c>
      <c r="AO27" s="56">
        <f t="shared" si="55"/>
        <v>1559403.4104707306</v>
      </c>
      <c r="AP27" s="56">
        <f t="shared" si="56"/>
        <v>57578972.004511036</v>
      </c>
      <c r="AQ27" s="57">
        <f t="shared" si="57"/>
        <v>3.5402922137440417E-2</v>
      </c>
    </row>
    <row r="28" spans="1:43" ht="14.25" x14ac:dyDescent="0.2">
      <c r="A28" s="37" t="s">
        <v>77</v>
      </c>
      <c r="B28" s="38">
        <f>+'CENSO POB 2020'!C10</f>
        <v>14992</v>
      </c>
      <c r="C28" s="39">
        <f t="shared" si="58"/>
        <v>2.5917798121236242E-3</v>
      </c>
      <c r="D28" s="40">
        <f t="shared" si="40"/>
        <v>2.2030128403050806E-3</v>
      </c>
      <c r="E28" s="41">
        <v>2664.8</v>
      </c>
      <c r="F28" s="42">
        <f t="shared" si="59"/>
        <v>4.149477095503061E-2</v>
      </c>
      <c r="G28" s="43">
        <f t="shared" si="42"/>
        <v>6.224215643254591E-3</v>
      </c>
      <c r="H28" s="44">
        <f t="shared" si="43"/>
        <v>8.4272284835596716E-3</v>
      </c>
      <c r="I28" s="45">
        <v>3888</v>
      </c>
      <c r="J28" s="46">
        <v>1372</v>
      </c>
      <c r="K28" s="46">
        <v>11340</v>
      </c>
      <c r="L28" s="46">
        <v>3122</v>
      </c>
      <c r="M28" s="47">
        <f t="shared" si="29"/>
        <v>2.2736257078765226E-3</v>
      </c>
      <c r="N28" s="47">
        <f t="shared" si="30"/>
        <v>3.8993667792139876E-3</v>
      </c>
      <c r="O28" s="47">
        <f t="shared" si="31"/>
        <v>8.4855341845805725E-3</v>
      </c>
      <c r="P28" s="47">
        <f t="shared" si="32"/>
        <v>1.9939708249239966E-2</v>
      </c>
      <c r="Q28" s="48">
        <f t="shared" si="44"/>
        <v>3.4598234920911047E-2</v>
      </c>
      <c r="R28" s="49">
        <v>3560.0000000065597</v>
      </c>
      <c r="S28" s="49">
        <v>1140</v>
      </c>
      <c r="T28" s="49">
        <v>7405</v>
      </c>
      <c r="U28" s="49">
        <v>920</v>
      </c>
      <c r="V28" s="50">
        <f t="shared" si="33"/>
        <v>2.7998162817665408E-3</v>
      </c>
      <c r="W28" s="50">
        <f t="shared" si="34"/>
        <v>3.8912099614975015E-3</v>
      </c>
      <c r="X28" s="50">
        <f t="shared" si="35"/>
        <v>1.5036632119302121E-2</v>
      </c>
      <c r="Y28" s="50">
        <f t="shared" si="36"/>
        <v>1.6756520472096751E-2</v>
      </c>
      <c r="Z28" s="51">
        <f t="shared" si="45"/>
        <v>3.8484178834662916E-2</v>
      </c>
      <c r="AA28" s="52">
        <f t="shared" si="46"/>
        <v>3.2711552009463477E-2</v>
      </c>
      <c r="AB28" s="51">
        <f t="shared" si="47"/>
        <v>0.11231624742229894</v>
      </c>
      <c r="AC28" s="51">
        <f t="shared" si="48"/>
        <v>0</v>
      </c>
      <c r="AD28" s="40">
        <f t="shared" si="37"/>
        <v>0</v>
      </c>
      <c r="AE28" s="40">
        <f t="shared" si="49"/>
        <v>0</v>
      </c>
      <c r="AF28" s="44">
        <f t="shared" si="50"/>
        <v>3.2711552009463477E-2</v>
      </c>
      <c r="AG28" s="41">
        <v>1835394</v>
      </c>
      <c r="AH28" s="41">
        <v>788778.4</v>
      </c>
      <c r="AI28" s="53">
        <f t="shared" si="51"/>
        <v>0.42975971371814448</v>
      </c>
      <c r="AJ28" s="54">
        <f t="shared" si="52"/>
        <v>338985.17937105609</v>
      </c>
      <c r="AK28" s="44">
        <f t="shared" si="38"/>
        <v>2.1287008716934795E-4</v>
      </c>
      <c r="AM28" s="55">
        <f t="shared" si="53"/>
        <v>16724042.076591607</v>
      </c>
      <c r="AN28" s="56">
        <f t="shared" si="54"/>
        <v>64916879.050346948</v>
      </c>
      <c r="AO28" s="56">
        <f t="shared" si="55"/>
        <v>844891.84115822846</v>
      </c>
      <c r="AP28" s="56">
        <f t="shared" si="56"/>
        <v>82485812.968096778</v>
      </c>
      <c r="AQ28" s="57">
        <f t="shared" si="57"/>
        <v>5.0717105781676979E-2</v>
      </c>
    </row>
    <row r="29" spans="1:43" ht="14.25" x14ac:dyDescent="0.2">
      <c r="A29" s="37" t="s">
        <v>78</v>
      </c>
      <c r="B29" s="38">
        <f>+'CENSO POB 2020'!C11</f>
        <v>3661</v>
      </c>
      <c r="C29" s="39">
        <f t="shared" si="58"/>
        <v>6.329046086035611E-4</v>
      </c>
      <c r="D29" s="40">
        <f t="shared" si="40"/>
        <v>5.3796891731302697E-4</v>
      </c>
      <c r="E29" s="41">
        <v>465.62</v>
      </c>
      <c r="F29" s="42">
        <f t="shared" si="59"/>
        <v>7.2503734809671837E-3</v>
      </c>
      <c r="G29" s="43">
        <f t="shared" si="42"/>
        <v>1.0875560221450776E-3</v>
      </c>
      <c r="H29" s="44">
        <f t="shared" si="43"/>
        <v>1.6255249394581046E-3</v>
      </c>
      <c r="I29" s="45">
        <v>739</v>
      </c>
      <c r="J29" s="46">
        <v>153</v>
      </c>
      <c r="K29" s="46">
        <v>789</v>
      </c>
      <c r="L29" s="46">
        <v>57</v>
      </c>
      <c r="M29" s="47">
        <f t="shared" si="29"/>
        <v>4.3215262297344398E-4</v>
      </c>
      <c r="N29" s="47">
        <f t="shared" si="30"/>
        <v>4.3484192217182224E-4</v>
      </c>
      <c r="O29" s="47">
        <f t="shared" si="31"/>
        <v>5.9039563241923033E-4</v>
      </c>
      <c r="P29" s="47">
        <f t="shared" si="32"/>
        <v>3.6404976624172905E-4</v>
      </c>
      <c r="Q29" s="48">
        <f t="shared" si="44"/>
        <v>1.8214399438062257E-3</v>
      </c>
      <c r="R29" s="49">
        <v>518.99999999744</v>
      </c>
      <c r="S29" s="49">
        <v>104</v>
      </c>
      <c r="T29" s="49">
        <v>89</v>
      </c>
      <c r="U29" s="49">
        <v>41</v>
      </c>
      <c r="V29" s="50">
        <f t="shared" si="33"/>
        <v>4.0817546354690717E-4</v>
      </c>
      <c r="W29" s="50">
        <f t="shared" si="34"/>
        <v>3.5498757543485978E-4</v>
      </c>
      <c r="X29" s="50">
        <f t="shared" si="35"/>
        <v>1.8072387017122063E-4</v>
      </c>
      <c r="Y29" s="50">
        <f t="shared" si="36"/>
        <v>7.4675797756083341E-4</v>
      </c>
      <c r="Z29" s="51">
        <f t="shared" si="45"/>
        <v>1.6906448867138209E-3</v>
      </c>
      <c r="AA29" s="52">
        <f t="shared" si="46"/>
        <v>1.4370481537067476E-3</v>
      </c>
      <c r="AB29" s="51">
        <f t="shared" si="47"/>
        <v>-7.1808602604313709E-2</v>
      </c>
      <c r="AC29" s="51">
        <f t="shared" si="48"/>
        <v>-7.1808602604313709E-2</v>
      </c>
      <c r="AD29" s="40">
        <f t="shared" si="37"/>
        <v>1.3380845347842552E-2</v>
      </c>
      <c r="AE29" s="40">
        <f t="shared" si="49"/>
        <v>2.0071268021763827E-3</v>
      </c>
      <c r="AF29" s="44">
        <f t="shared" si="50"/>
        <v>3.4441749558831304E-3</v>
      </c>
      <c r="AG29" s="41">
        <v>2443492</v>
      </c>
      <c r="AH29" s="41">
        <v>799410</v>
      </c>
      <c r="AI29" s="53">
        <f t="shared" si="51"/>
        <v>0.32715883661579409</v>
      </c>
      <c r="AJ29" s="54">
        <f t="shared" si="52"/>
        <v>261534.04557903195</v>
      </c>
      <c r="AK29" s="44">
        <f t="shared" si="38"/>
        <v>1.6423365523960225E-4</v>
      </c>
      <c r="AM29" s="55">
        <f t="shared" si="53"/>
        <v>3225894.1996269743</v>
      </c>
      <c r="AN29" s="56">
        <f t="shared" si="54"/>
        <v>6835049.861731289</v>
      </c>
      <c r="AO29" s="56">
        <f t="shared" si="55"/>
        <v>651851.45175021037</v>
      </c>
      <c r="AP29" s="56">
        <f t="shared" si="56"/>
        <v>10712795.513108473</v>
      </c>
      <c r="AQ29" s="57">
        <f t="shared" si="57"/>
        <v>6.5868537110246924E-3</v>
      </c>
    </row>
    <row r="30" spans="1:43" ht="14.25" x14ac:dyDescent="0.2">
      <c r="A30" s="37" t="s">
        <v>80</v>
      </c>
      <c r="B30" s="38">
        <f>+'CENSO POB 2020'!C19</f>
        <v>104478</v>
      </c>
      <c r="C30" s="39">
        <f t="shared" si="58"/>
        <v>1.8061897759541888E-2</v>
      </c>
      <c r="D30" s="40">
        <f t="shared" si="40"/>
        <v>1.5352613095610604E-2</v>
      </c>
      <c r="E30" s="41">
        <v>102.38</v>
      </c>
      <c r="F30" s="42">
        <f t="shared" si="59"/>
        <v>1.5942039366466652E-3</v>
      </c>
      <c r="G30" s="43">
        <f t="shared" si="42"/>
        <v>2.3913059049699976E-4</v>
      </c>
      <c r="H30" s="44">
        <f t="shared" si="43"/>
        <v>1.5591743686107603E-2</v>
      </c>
      <c r="I30" s="45">
        <v>981</v>
      </c>
      <c r="J30" s="46">
        <v>219</v>
      </c>
      <c r="K30" s="46">
        <v>1075</v>
      </c>
      <c r="L30" s="46">
        <v>108</v>
      </c>
      <c r="M30" s="47">
        <f t="shared" si="29"/>
        <v>5.73669449441067E-4</v>
      </c>
      <c r="N30" s="47">
        <f t="shared" si="30"/>
        <v>6.2242079055966715E-4</v>
      </c>
      <c r="O30" s="47">
        <f t="shared" si="31"/>
        <v>8.0440469562822884E-4</v>
      </c>
      <c r="P30" s="47">
        <f t="shared" si="32"/>
        <v>6.8977850445801295E-4</v>
      </c>
      <c r="Q30" s="48">
        <f t="shared" si="44"/>
        <v>2.6902734400869759E-3</v>
      </c>
      <c r="R30" s="49">
        <v>716.99999998365001</v>
      </c>
      <c r="S30" s="49">
        <v>253</v>
      </c>
      <c r="T30" s="49">
        <v>273</v>
      </c>
      <c r="U30" s="49">
        <v>153</v>
      </c>
      <c r="V30" s="50">
        <f t="shared" si="33"/>
        <v>5.6389558257784655E-4</v>
      </c>
      <c r="W30" s="50">
        <f t="shared" si="34"/>
        <v>8.6357554408672619E-4</v>
      </c>
      <c r="X30" s="50">
        <f t="shared" si="35"/>
        <v>5.5435524221059812E-4</v>
      </c>
      <c r="Y30" s="50">
        <f t="shared" si="36"/>
        <v>2.786682208946525E-3</v>
      </c>
      <c r="Z30" s="51">
        <f t="shared" si="45"/>
        <v>4.7685085778216962E-3</v>
      </c>
      <c r="AA30" s="52">
        <f t="shared" si="46"/>
        <v>4.0532322911484417E-3</v>
      </c>
      <c r="AB30" s="51">
        <f t="shared" si="47"/>
        <v>0.77249959307762084</v>
      </c>
      <c r="AC30" s="51">
        <f t="shared" si="48"/>
        <v>0</v>
      </c>
      <c r="AD30" s="40">
        <f t="shared" si="37"/>
        <v>0</v>
      </c>
      <c r="AE30" s="40">
        <f t="shared" si="49"/>
        <v>0</v>
      </c>
      <c r="AF30" s="44">
        <f t="shared" si="50"/>
        <v>4.0532322911484417E-3</v>
      </c>
      <c r="AG30" s="41">
        <v>25918809</v>
      </c>
      <c r="AH30" s="41">
        <v>4946842.92</v>
      </c>
      <c r="AI30" s="53">
        <f t="shared" si="51"/>
        <v>0.19085919109940583</v>
      </c>
      <c r="AJ30" s="54">
        <f t="shared" si="52"/>
        <v>944150.43820702273</v>
      </c>
      <c r="AK30" s="44">
        <f t="shared" si="38"/>
        <v>5.9289136609158675E-4</v>
      </c>
      <c r="AM30" s="55">
        <f t="shared" si="53"/>
        <v>30942198.60807085</v>
      </c>
      <c r="AN30" s="56">
        <f t="shared" si="54"/>
        <v>8043739.114895016</v>
      </c>
      <c r="AO30" s="56">
        <f t="shared" si="55"/>
        <v>2353214.9799207151</v>
      </c>
      <c r="AP30" s="56">
        <f t="shared" si="56"/>
        <v>41339152.702886581</v>
      </c>
      <c r="AQ30" s="57">
        <f t="shared" si="57"/>
        <v>2.5417730699558043E-2</v>
      </c>
    </row>
    <row r="31" spans="1:43" ht="14.25" x14ac:dyDescent="0.2">
      <c r="A31" s="37" t="s">
        <v>81</v>
      </c>
      <c r="B31" s="38">
        <f>+'CENSO POB 2020'!C13</f>
        <v>7340</v>
      </c>
      <c r="C31" s="39">
        <f t="shared" si="58"/>
        <v>1.2689210126058832E-3</v>
      </c>
      <c r="D31" s="40">
        <f t="shared" si="40"/>
        <v>1.0785828607150008E-3</v>
      </c>
      <c r="E31" s="41">
        <v>1006.89</v>
      </c>
      <c r="F31" s="42">
        <f t="shared" si="59"/>
        <v>1.5678726331023254E-2</v>
      </c>
      <c r="G31" s="43">
        <f t="shared" si="42"/>
        <v>2.3518089496534882E-3</v>
      </c>
      <c r="H31" s="44">
        <f t="shared" si="43"/>
        <v>3.430391810368489E-3</v>
      </c>
      <c r="I31" s="45">
        <v>1343</v>
      </c>
      <c r="J31" s="46">
        <v>344</v>
      </c>
      <c r="K31" s="46">
        <v>1532</v>
      </c>
      <c r="L31" s="46">
        <v>359</v>
      </c>
      <c r="M31" s="47">
        <f t="shared" si="29"/>
        <v>7.85359908867842E-4</v>
      </c>
      <c r="N31" s="47">
        <f t="shared" si="30"/>
        <v>9.7768379886997952E-4</v>
      </c>
      <c r="O31" s="47">
        <f t="shared" si="31"/>
        <v>1.1463702266999503E-3</v>
      </c>
      <c r="P31" s="47">
        <f t="shared" si="32"/>
        <v>2.2928748435224688E-3</v>
      </c>
      <c r="Q31" s="48">
        <f t="shared" si="44"/>
        <v>5.2022887779602407E-3</v>
      </c>
      <c r="R31" s="49">
        <v>655.00000000354908</v>
      </c>
      <c r="S31" s="49">
        <v>319</v>
      </c>
      <c r="T31" s="49">
        <v>345</v>
      </c>
      <c r="U31" s="49">
        <v>110</v>
      </c>
      <c r="V31" s="50">
        <f t="shared" si="33"/>
        <v>5.1513473723697805E-4</v>
      </c>
      <c r="W31" s="50">
        <f t="shared" si="34"/>
        <v>1.0888561208050025E-3</v>
      </c>
      <c r="X31" s="50">
        <f t="shared" si="35"/>
        <v>7.0055882257383283E-4</v>
      </c>
      <c r="Y31" s="50">
        <f t="shared" si="36"/>
        <v>2.0034970129680896E-3</v>
      </c>
      <c r="Z31" s="51">
        <f t="shared" si="45"/>
        <v>4.3080466935839033E-3</v>
      </c>
      <c r="AA31" s="52">
        <f t="shared" si="46"/>
        <v>3.6618396895463177E-3</v>
      </c>
      <c r="AB31" s="51">
        <f t="shared" si="47"/>
        <v>-0.17189397254624528</v>
      </c>
      <c r="AC31" s="51">
        <f t="shared" si="48"/>
        <v>-0.17189397254624528</v>
      </c>
      <c r="AD31" s="40">
        <f t="shared" si="37"/>
        <v>3.2030795468082678E-2</v>
      </c>
      <c r="AE31" s="40">
        <f t="shared" si="49"/>
        <v>4.8046193202124013E-3</v>
      </c>
      <c r="AF31" s="44">
        <f t="shared" si="50"/>
        <v>8.466459009758719E-3</v>
      </c>
      <c r="AG31" s="41">
        <v>2065528</v>
      </c>
      <c r="AH31" s="41">
        <v>1221813</v>
      </c>
      <c r="AI31" s="53">
        <f t="shared" si="51"/>
        <v>0.59152575031662602</v>
      </c>
      <c r="AJ31" s="54">
        <f t="shared" si="52"/>
        <v>722733.85157160775</v>
      </c>
      <c r="AK31" s="44">
        <f t="shared" si="38"/>
        <v>4.5384998326396719E-4</v>
      </c>
      <c r="AM31" s="55">
        <f t="shared" si="53"/>
        <v>6807696.8706519166</v>
      </c>
      <c r="AN31" s="56">
        <f t="shared" si="54"/>
        <v>16801896.020165067</v>
      </c>
      <c r="AO31" s="56">
        <f t="shared" si="55"/>
        <v>1801352.895883718</v>
      </c>
      <c r="AP31" s="56">
        <f t="shared" si="56"/>
        <v>25410945.786700699</v>
      </c>
      <c r="AQ31" s="57">
        <f t="shared" si="57"/>
        <v>1.5624136795196752E-2</v>
      </c>
    </row>
    <row r="32" spans="1:43" ht="14.25" x14ac:dyDescent="0.2">
      <c r="A32" s="37" t="s">
        <v>82</v>
      </c>
      <c r="B32" s="38">
        <f>+'CENSO POB 2020'!C14</f>
        <v>9930</v>
      </c>
      <c r="C32" s="39">
        <f t="shared" si="58"/>
        <v>1.7166737949831634E-3</v>
      </c>
      <c r="D32" s="40">
        <f t="shared" si="40"/>
        <v>1.4591727257356889E-3</v>
      </c>
      <c r="E32" s="41">
        <v>4292.05</v>
      </c>
      <c r="F32" s="42">
        <f t="shared" si="59"/>
        <v>6.6833395255756198E-2</v>
      </c>
      <c r="G32" s="43">
        <f t="shared" si="42"/>
        <v>1.002500928836343E-2</v>
      </c>
      <c r="H32" s="44">
        <f t="shared" si="43"/>
        <v>1.1484182014099118E-2</v>
      </c>
      <c r="I32" s="45">
        <v>2046</v>
      </c>
      <c r="J32" s="46">
        <v>494</v>
      </c>
      <c r="K32" s="46">
        <v>4758</v>
      </c>
      <c r="L32" s="46">
        <v>898</v>
      </c>
      <c r="M32" s="47">
        <f t="shared" si="29"/>
        <v>1.1964604419535403E-3</v>
      </c>
      <c r="N32" s="47">
        <f t="shared" si="30"/>
        <v>1.4039994088423542E-3</v>
      </c>
      <c r="O32" s="47">
        <f t="shared" si="31"/>
        <v>3.5603325970224304E-3</v>
      </c>
      <c r="P32" s="47">
        <f t="shared" si="32"/>
        <v>5.7353805278082927E-3</v>
      </c>
      <c r="Q32" s="48">
        <f t="shared" si="44"/>
        <v>1.1896172975626618E-2</v>
      </c>
      <c r="R32" s="49">
        <v>787.99999998764804</v>
      </c>
      <c r="S32" s="49">
        <v>378</v>
      </c>
      <c r="T32" s="49">
        <v>1925</v>
      </c>
      <c r="U32" s="49">
        <v>123</v>
      </c>
      <c r="V32" s="50">
        <f t="shared" si="33"/>
        <v>6.1973461516668131E-4</v>
      </c>
      <c r="W32" s="50">
        <f t="shared" si="34"/>
        <v>1.2902433030228557E-3</v>
      </c>
      <c r="X32" s="50">
        <f t="shared" si="35"/>
        <v>3.9089151694337047E-3</v>
      </c>
      <c r="Y32" s="50">
        <f t="shared" si="36"/>
        <v>2.2402739326825003E-3</v>
      </c>
      <c r="Z32" s="51">
        <f t="shared" si="45"/>
        <v>8.0591670203057422E-3</v>
      </c>
      <c r="AA32" s="52">
        <f t="shared" si="46"/>
        <v>6.8502919672598804E-3</v>
      </c>
      <c r="AB32" s="51">
        <f t="shared" si="47"/>
        <v>-0.32254120406472697</v>
      </c>
      <c r="AC32" s="51">
        <f t="shared" si="48"/>
        <v>-0.32254120406472697</v>
      </c>
      <c r="AD32" s="40">
        <f t="shared" si="37"/>
        <v>6.0102464236475375E-2</v>
      </c>
      <c r="AE32" s="40">
        <f t="shared" si="49"/>
        <v>9.0153696354713063E-3</v>
      </c>
      <c r="AF32" s="44">
        <f t="shared" si="50"/>
        <v>1.5865661602731188E-2</v>
      </c>
      <c r="AG32" s="41">
        <v>4522487</v>
      </c>
      <c r="AH32" s="41">
        <v>1408205</v>
      </c>
      <c r="AI32" s="53">
        <f t="shared" si="51"/>
        <v>0.31137845172357598</v>
      </c>
      <c r="AJ32" s="54">
        <f t="shared" si="52"/>
        <v>438484.69260939833</v>
      </c>
      <c r="AK32" s="44">
        <f t="shared" si="38"/>
        <v>2.7535208150211281E-4</v>
      </c>
      <c r="AM32" s="55">
        <f t="shared" si="53"/>
        <v>22790641.501380417</v>
      </c>
      <c r="AN32" s="56">
        <f t="shared" si="54"/>
        <v>31485795.446827751</v>
      </c>
      <c r="AO32" s="56">
        <f t="shared" si="55"/>
        <v>1092885.9484235223</v>
      </c>
      <c r="AP32" s="56">
        <f t="shared" si="56"/>
        <v>55369322.896631688</v>
      </c>
      <c r="AQ32" s="57">
        <f t="shared" si="57"/>
        <v>3.4044300533164672E-2</v>
      </c>
    </row>
    <row r="33" spans="1:43" ht="14.25" x14ac:dyDescent="0.2">
      <c r="A33" s="37" t="s">
        <v>83</v>
      </c>
      <c r="B33" s="38">
        <f>+'CENSO POB 2020'!C15</f>
        <v>68747</v>
      </c>
      <c r="C33" s="39">
        <f t="shared" si="58"/>
        <v>1.1884811015479108E-2</v>
      </c>
      <c r="D33" s="40">
        <f t="shared" si="40"/>
        <v>1.0102089363157242E-2</v>
      </c>
      <c r="E33" s="41">
        <v>146.56</v>
      </c>
      <c r="F33" s="42">
        <f t="shared" si="59"/>
        <v>2.2821501167702212E-3</v>
      </c>
      <c r="G33" s="43">
        <f t="shared" si="42"/>
        <v>3.4232251751553319E-4</v>
      </c>
      <c r="H33" s="44">
        <f t="shared" si="43"/>
        <v>1.0444411880672775E-2</v>
      </c>
      <c r="I33" s="45">
        <v>1162</v>
      </c>
      <c r="J33" s="46">
        <v>349</v>
      </c>
      <c r="K33" s="46">
        <v>489</v>
      </c>
      <c r="L33" s="46">
        <v>43</v>
      </c>
      <c r="M33" s="47">
        <f t="shared" si="29"/>
        <v>6.7951467915445456E-4</v>
      </c>
      <c r="N33" s="47">
        <f t="shared" si="30"/>
        <v>9.9189431920239184E-4</v>
      </c>
      <c r="O33" s="47">
        <f t="shared" si="31"/>
        <v>3.6591060108111993E-4</v>
      </c>
      <c r="P33" s="47">
        <f t="shared" si="32"/>
        <v>2.7463403418235698E-4</v>
      </c>
      <c r="Q33" s="48">
        <f t="shared" si="44"/>
        <v>2.3119536336203231E-3</v>
      </c>
      <c r="R33" s="49">
        <v>2032.9999999577099</v>
      </c>
      <c r="S33" s="49">
        <v>358</v>
      </c>
      <c r="T33" s="49">
        <v>131</v>
      </c>
      <c r="U33" s="49">
        <v>31</v>
      </c>
      <c r="V33" s="50">
        <f t="shared" si="33"/>
        <v>1.5988838485119338E-3</v>
      </c>
      <c r="W33" s="50">
        <f t="shared" si="34"/>
        <v>1.221976461593075E-3</v>
      </c>
      <c r="X33" s="50">
        <f t="shared" si="35"/>
        <v>2.6600929204977422E-4</v>
      </c>
      <c r="Y33" s="50">
        <f t="shared" si="36"/>
        <v>5.6462188547282534E-4</v>
      </c>
      <c r="Z33" s="51">
        <f t="shared" si="45"/>
        <v>3.6514914876276086E-3</v>
      </c>
      <c r="AA33" s="52">
        <f t="shared" si="46"/>
        <v>3.1037677644834673E-3</v>
      </c>
      <c r="AB33" s="51">
        <f t="shared" si="47"/>
        <v>0.57939650455259473</v>
      </c>
      <c r="AC33" s="51">
        <f t="shared" si="48"/>
        <v>0</v>
      </c>
      <c r="AD33" s="40">
        <f t="shared" si="37"/>
        <v>0</v>
      </c>
      <c r="AE33" s="40">
        <f t="shared" si="49"/>
        <v>0</v>
      </c>
      <c r="AF33" s="44">
        <f t="shared" si="50"/>
        <v>3.1037677644834673E-3</v>
      </c>
      <c r="AG33" s="41">
        <v>45557174</v>
      </c>
      <c r="AH33" s="41">
        <v>12990205</v>
      </c>
      <c r="AI33" s="53">
        <f t="shared" si="51"/>
        <v>0.28514071131804619</v>
      </c>
      <c r="AJ33" s="54">
        <f t="shared" si="52"/>
        <v>3704036.2938672402</v>
      </c>
      <c r="AK33" s="44">
        <f t="shared" si="38"/>
        <v>2.3259970545522657E-3</v>
      </c>
      <c r="AM33" s="55">
        <f t="shared" si="53"/>
        <v>20727192.112850223</v>
      </c>
      <c r="AN33" s="56">
        <f t="shared" si="54"/>
        <v>6159503.422798425</v>
      </c>
      <c r="AO33" s="56">
        <f t="shared" si="55"/>
        <v>9231996.6608829387</v>
      </c>
      <c r="AP33" s="56">
        <f t="shared" si="56"/>
        <v>36118692.196531586</v>
      </c>
      <c r="AQ33" s="57">
        <f t="shared" si="57"/>
        <v>2.2207886021997823E-2</v>
      </c>
    </row>
    <row r="34" spans="1:43" ht="14.25" x14ac:dyDescent="0.2">
      <c r="A34" s="37" t="s">
        <v>84</v>
      </c>
      <c r="B34" s="38">
        <f>+'CENSO POB 2020'!C16</f>
        <v>36088</v>
      </c>
      <c r="C34" s="39">
        <f t="shared" si="58"/>
        <v>6.2388040194715413E-3</v>
      </c>
      <c r="D34" s="40">
        <f t="shared" si="40"/>
        <v>5.3029834165508102E-3</v>
      </c>
      <c r="E34" s="41">
        <v>5091.18</v>
      </c>
      <c r="F34" s="42">
        <f t="shared" si="59"/>
        <v>7.9276999396139566E-2</v>
      </c>
      <c r="G34" s="43">
        <f t="shared" si="42"/>
        <v>1.1891549909420934E-2</v>
      </c>
      <c r="H34" s="44">
        <f t="shared" si="43"/>
        <v>1.7194533325971744E-2</v>
      </c>
      <c r="I34" s="45">
        <v>7369</v>
      </c>
      <c r="J34" s="46">
        <v>3474</v>
      </c>
      <c r="K34" s="46">
        <v>27910</v>
      </c>
      <c r="L34" s="46">
        <v>2988</v>
      </c>
      <c r="M34" s="47">
        <f t="shared" si="29"/>
        <v>4.3092458439665882E-3</v>
      </c>
      <c r="N34" s="47">
        <f t="shared" si="30"/>
        <v>9.8734695269601987E-3</v>
      </c>
      <c r="O34" s="47">
        <f t="shared" si="31"/>
        <v>2.08845907488222E-2</v>
      </c>
      <c r="P34" s="47">
        <f t="shared" si="32"/>
        <v>1.9083871956671692E-2</v>
      </c>
      <c r="Q34" s="48">
        <f t="shared" si="44"/>
        <v>5.4151178076420683E-2</v>
      </c>
      <c r="R34" s="49">
        <v>7387.0000000238397</v>
      </c>
      <c r="S34" s="49">
        <v>3170</v>
      </c>
      <c r="T34" s="49">
        <v>23798</v>
      </c>
      <c r="U34" s="49">
        <v>1385</v>
      </c>
      <c r="V34" s="50">
        <f t="shared" si="33"/>
        <v>5.8096187846736159E-3</v>
      </c>
      <c r="W34" s="50">
        <f t="shared" si="34"/>
        <v>1.0820294366620246E-2</v>
      </c>
      <c r="X34" s="50">
        <f t="shared" si="35"/>
        <v>4.8324344520614702E-2</v>
      </c>
      <c r="Y34" s="50">
        <f t="shared" si="36"/>
        <v>2.522584875418913E-2</v>
      </c>
      <c r="Z34" s="51">
        <f t="shared" si="45"/>
        <v>9.0180106426097695E-2</v>
      </c>
      <c r="AA34" s="52">
        <f t="shared" si="46"/>
        <v>7.6653090462183035E-2</v>
      </c>
      <c r="AB34" s="51">
        <f t="shared" si="47"/>
        <v>0.66533969582030694</v>
      </c>
      <c r="AC34" s="51">
        <f t="shared" si="48"/>
        <v>0</v>
      </c>
      <c r="AD34" s="40">
        <f t="shared" si="37"/>
        <v>0</v>
      </c>
      <c r="AE34" s="40">
        <f t="shared" si="49"/>
        <v>0</v>
      </c>
      <c r="AF34" s="44">
        <f t="shared" si="50"/>
        <v>7.6653090462183035E-2</v>
      </c>
      <c r="AG34" s="41">
        <v>6492908</v>
      </c>
      <c r="AH34" s="41">
        <v>691812</v>
      </c>
      <c r="AI34" s="53">
        <f t="shared" si="51"/>
        <v>0.10654886839610234</v>
      </c>
      <c r="AJ34" s="54">
        <f t="shared" si="52"/>
        <v>73711.785742844353</v>
      </c>
      <c r="AK34" s="44">
        <f t="shared" si="38"/>
        <v>4.6288260405957263E-5</v>
      </c>
      <c r="AM34" s="55">
        <f t="shared" si="53"/>
        <v>34122974.046793796</v>
      </c>
      <c r="AN34" s="56">
        <f t="shared" si="54"/>
        <v>152119942.24331686</v>
      </c>
      <c r="AO34" s="56">
        <f t="shared" si="55"/>
        <v>183720.38118858894</v>
      </c>
      <c r="AP34" s="56">
        <f t="shared" si="56"/>
        <v>186426636.67129925</v>
      </c>
      <c r="AQ34" s="57">
        <f t="shared" si="57"/>
        <v>0.11462600794439019</v>
      </c>
    </row>
    <row r="35" spans="1:43" ht="14.25" x14ac:dyDescent="0.2">
      <c r="A35" s="37" t="s">
        <v>85</v>
      </c>
      <c r="B35" s="38">
        <f>+'CENSO POB 2020'!C17</f>
        <v>1360</v>
      </c>
      <c r="C35" s="39">
        <f t="shared" si="58"/>
        <v>2.351134301286105E-4</v>
      </c>
      <c r="D35" s="40">
        <f t="shared" si="40"/>
        <v>1.9984641560931893E-4</v>
      </c>
      <c r="E35" s="41">
        <v>720.74</v>
      </c>
      <c r="F35" s="42">
        <f t="shared" si="59"/>
        <v>1.1222959028117967E-2</v>
      </c>
      <c r="G35" s="43">
        <f t="shared" si="42"/>
        <v>1.683443854217695E-3</v>
      </c>
      <c r="H35" s="44">
        <f t="shared" si="43"/>
        <v>1.883290269827014E-3</v>
      </c>
      <c r="I35" s="45">
        <v>381</v>
      </c>
      <c r="J35" s="46">
        <v>111</v>
      </c>
      <c r="K35" s="46">
        <v>881</v>
      </c>
      <c r="L35" s="46">
        <v>100</v>
      </c>
      <c r="M35" s="47">
        <f t="shared" si="29"/>
        <v>2.2280128464530736E-4</v>
      </c>
      <c r="N35" s="47">
        <f t="shared" si="30"/>
        <v>3.1547355137955733E-4</v>
      </c>
      <c r="O35" s="47">
        <f t="shared" si="31"/>
        <v>6.5923770869625079E-4</v>
      </c>
      <c r="P35" s="47">
        <f t="shared" si="32"/>
        <v>6.3868380042408609E-4</v>
      </c>
      <c r="Q35" s="48">
        <f t="shared" si="44"/>
        <v>1.8361963451452015E-3</v>
      </c>
      <c r="R35" s="49">
        <v>157.99999999728001</v>
      </c>
      <c r="S35" s="49">
        <v>83</v>
      </c>
      <c r="T35" s="49">
        <v>189</v>
      </c>
      <c r="U35" s="49">
        <v>25</v>
      </c>
      <c r="V35" s="50">
        <f t="shared" si="33"/>
        <v>1.2426150913221427E-4</v>
      </c>
      <c r="W35" s="50">
        <f t="shared" si="34"/>
        <v>2.8330739193359002E-4</v>
      </c>
      <c r="X35" s="50">
        <f t="shared" si="35"/>
        <v>3.8378439845349104E-4</v>
      </c>
      <c r="Y35" s="50">
        <f t="shared" si="36"/>
        <v>4.5534023022002039E-4</v>
      </c>
      <c r="Z35" s="51">
        <f t="shared" si="45"/>
        <v>1.2466935297393157E-3</v>
      </c>
      <c r="AA35" s="52">
        <f t="shared" si="46"/>
        <v>1.0596895002784182E-3</v>
      </c>
      <c r="AB35" s="51">
        <f t="shared" si="47"/>
        <v>-0.32104563162022282</v>
      </c>
      <c r="AC35" s="51">
        <f t="shared" si="48"/>
        <v>-0.32104563162022282</v>
      </c>
      <c r="AD35" s="40">
        <f t="shared" si="37"/>
        <v>5.9823778635299189E-2</v>
      </c>
      <c r="AE35" s="40">
        <f t="shared" si="49"/>
        <v>8.9735667952948774E-3</v>
      </c>
      <c r="AF35" s="44">
        <f t="shared" si="50"/>
        <v>1.0033256295573296E-2</v>
      </c>
      <c r="AG35" s="41">
        <v>1493874</v>
      </c>
      <c r="AH35" s="41">
        <v>329170</v>
      </c>
      <c r="AI35" s="53">
        <f t="shared" si="51"/>
        <v>0.22034656202598077</v>
      </c>
      <c r="AJ35" s="54">
        <f t="shared" si="52"/>
        <v>72531.477822092085</v>
      </c>
      <c r="AK35" s="44">
        <f t="shared" si="38"/>
        <v>4.5547070922560457E-5</v>
      </c>
      <c r="AM35" s="55">
        <f t="shared" si="53"/>
        <v>3737435.8339123256</v>
      </c>
      <c r="AN35" s="56">
        <f t="shared" si="54"/>
        <v>19911243.747543197</v>
      </c>
      <c r="AO35" s="56">
        <f t="shared" si="55"/>
        <v>180778.56369040729</v>
      </c>
      <c r="AP35" s="56">
        <f t="shared" si="56"/>
        <v>23829458.14514593</v>
      </c>
      <c r="AQ35" s="57">
        <f t="shared" si="57"/>
        <v>1.4651745627273482E-2</v>
      </c>
    </row>
    <row r="36" spans="1:43" ht="14.25" x14ac:dyDescent="0.2">
      <c r="A36" s="37" t="s">
        <v>86</v>
      </c>
      <c r="B36" s="38">
        <f>+'CENSO POB 2020'!C18</f>
        <v>3256</v>
      </c>
      <c r="C36" s="39">
        <f t="shared" si="58"/>
        <v>5.6288921213143808E-4</v>
      </c>
      <c r="D36" s="40">
        <f t="shared" si="40"/>
        <v>4.7845583031172234E-4</v>
      </c>
      <c r="E36" s="41">
        <v>615.78</v>
      </c>
      <c r="F36" s="42">
        <f t="shared" si="59"/>
        <v>9.5885807785532663E-3</v>
      </c>
      <c r="G36" s="43">
        <f t="shared" si="42"/>
        <v>1.4382871167829899E-3</v>
      </c>
      <c r="H36" s="44">
        <f t="shared" si="43"/>
        <v>1.9167429470947123E-3</v>
      </c>
      <c r="I36" s="45">
        <v>519</v>
      </c>
      <c r="J36" s="46">
        <v>176</v>
      </c>
      <c r="K36" s="46">
        <v>1034</v>
      </c>
      <c r="L36" s="46">
        <v>145</v>
      </c>
      <c r="M36" s="47">
        <f t="shared" si="29"/>
        <v>3.0350096254833211E-4</v>
      </c>
      <c r="N36" s="47">
        <f t="shared" si="30"/>
        <v>5.0021031570091968E-4</v>
      </c>
      <c r="O36" s="47">
        <f t="shared" si="31"/>
        <v>7.7372507467868713E-4</v>
      </c>
      <c r="P36" s="47">
        <f t="shared" si="32"/>
        <v>9.2609151061492478E-4</v>
      </c>
      <c r="Q36" s="48">
        <f t="shared" si="44"/>
        <v>2.5035278635428637E-3</v>
      </c>
      <c r="R36" s="49">
        <v>277.00000000287605</v>
      </c>
      <c r="S36" s="49">
        <v>136</v>
      </c>
      <c r="T36" s="49">
        <v>317</v>
      </c>
      <c r="U36" s="49">
        <v>84</v>
      </c>
      <c r="V36" s="50">
        <f t="shared" si="33"/>
        <v>2.1785087361122336E-4</v>
      </c>
      <c r="W36" s="50">
        <f t="shared" si="34"/>
        <v>4.6421452172250896E-4</v>
      </c>
      <c r="X36" s="50">
        <f t="shared" si="35"/>
        <v>6.4370187465479715E-4</v>
      </c>
      <c r="Y36" s="50">
        <f t="shared" si="36"/>
        <v>1.5299431735392686E-3</v>
      </c>
      <c r="Z36" s="51">
        <f t="shared" si="45"/>
        <v>2.8557104435277978E-3</v>
      </c>
      <c r="AA36" s="52">
        <f t="shared" si="46"/>
        <v>2.4273538769986279E-3</v>
      </c>
      <c r="AB36" s="51">
        <f t="shared" si="47"/>
        <v>0.14067451979006276</v>
      </c>
      <c r="AC36" s="51">
        <f t="shared" si="48"/>
        <v>0</v>
      </c>
      <c r="AD36" s="40">
        <f t="shared" si="37"/>
        <v>0</v>
      </c>
      <c r="AE36" s="40">
        <f t="shared" si="49"/>
        <v>0</v>
      </c>
      <c r="AF36" s="44">
        <f t="shared" si="50"/>
        <v>2.4273538769986279E-3</v>
      </c>
      <c r="AG36" s="41">
        <v>2353237</v>
      </c>
      <c r="AH36" s="41">
        <v>632096</v>
      </c>
      <c r="AI36" s="53">
        <f t="shared" si="51"/>
        <v>0.26860702938123104</v>
      </c>
      <c r="AJ36" s="54">
        <f t="shared" si="52"/>
        <v>169785.42884375862</v>
      </c>
      <c r="AK36" s="44">
        <f t="shared" si="38"/>
        <v>1.0661893568654935E-4</v>
      </c>
      <c r="AM36" s="55">
        <f t="shared" si="53"/>
        <v>3803823.4942553504</v>
      </c>
      <c r="AN36" s="56">
        <f t="shared" si="54"/>
        <v>4817143.4360535312</v>
      </c>
      <c r="AO36" s="56">
        <f t="shared" si="55"/>
        <v>423175.7973720163</v>
      </c>
      <c r="AP36" s="56">
        <f t="shared" si="56"/>
        <v>9044142.7276808992</v>
      </c>
      <c r="AQ36" s="57">
        <f t="shared" si="57"/>
        <v>5.5608683107940798E-3</v>
      </c>
    </row>
    <row r="37" spans="1:43" ht="14.25" x14ac:dyDescent="0.2">
      <c r="A37" s="37" t="s">
        <v>87</v>
      </c>
      <c r="B37" s="38">
        <f>+'CENSO POB 2020'!C20</f>
        <v>40903</v>
      </c>
      <c r="C37" s="39">
        <f t="shared" si="58"/>
        <v>7.0712092886401146E-3</v>
      </c>
      <c r="D37" s="40">
        <f t="shared" si="40"/>
        <v>6.0105278953440974E-3</v>
      </c>
      <c r="E37" s="41">
        <v>7010.79</v>
      </c>
      <c r="F37" s="42">
        <f t="shared" si="59"/>
        <v>0.1091680896366778</v>
      </c>
      <c r="G37" s="43">
        <f t="shared" si="42"/>
        <v>1.637521344550167E-2</v>
      </c>
      <c r="H37" s="44">
        <f t="shared" si="43"/>
        <v>2.2385741340845769E-2</v>
      </c>
      <c r="I37" s="45">
        <v>6824</v>
      </c>
      <c r="J37" s="46">
        <v>2866</v>
      </c>
      <c r="K37" s="46">
        <v>26645</v>
      </c>
      <c r="L37" s="46">
        <v>2369</v>
      </c>
      <c r="M37" s="47">
        <f t="shared" si="29"/>
        <v>3.9905405942771066E-3</v>
      </c>
      <c r="N37" s="47">
        <f t="shared" si="30"/>
        <v>8.1454702545388398E-3</v>
      </c>
      <c r="O37" s="47">
        <f t="shared" si="31"/>
        <v>1.9938012200013171E-2</v>
      </c>
      <c r="P37" s="47">
        <f t="shared" si="32"/>
        <v>1.5130419232046598E-2</v>
      </c>
      <c r="Q37" s="48">
        <f t="shared" si="44"/>
        <v>4.7204442280875711E-2</v>
      </c>
      <c r="R37" s="49">
        <v>7532.9999999958</v>
      </c>
      <c r="S37" s="49">
        <v>2466</v>
      </c>
      <c r="T37" s="49">
        <v>13627</v>
      </c>
      <c r="U37" s="49">
        <v>715</v>
      </c>
      <c r="V37" s="50">
        <f t="shared" si="33"/>
        <v>5.9244427108136877E-3</v>
      </c>
      <c r="W37" s="50">
        <f t="shared" si="34"/>
        <v>8.4173015482919642E-3</v>
      </c>
      <c r="X37" s="50">
        <f t="shared" si="35"/>
        <v>2.7671058189024985E-2</v>
      </c>
      <c r="Y37" s="50">
        <f t="shared" si="36"/>
        <v>1.3022730584292583E-2</v>
      </c>
      <c r="Z37" s="51">
        <f t="shared" si="45"/>
        <v>5.5035533032423221E-2</v>
      </c>
      <c r="AA37" s="52">
        <f t="shared" si="46"/>
        <v>4.6780203077559736E-2</v>
      </c>
      <c r="AB37" s="51">
        <f t="shared" si="47"/>
        <v>0.16589732603874402</v>
      </c>
      <c r="AC37" s="51">
        <f t="shared" si="48"/>
        <v>0</v>
      </c>
      <c r="AD37" s="40">
        <f t="shared" si="37"/>
        <v>0</v>
      </c>
      <c r="AE37" s="40">
        <f t="shared" si="49"/>
        <v>0</v>
      </c>
      <c r="AF37" s="44">
        <f t="shared" si="50"/>
        <v>4.6780203077559736E-2</v>
      </c>
      <c r="AG37" s="41">
        <v>9897478</v>
      </c>
      <c r="AH37" s="41">
        <v>1193413</v>
      </c>
      <c r="AI37" s="53">
        <f t="shared" si="51"/>
        <v>0.120577484486452</v>
      </c>
      <c r="AJ37" s="54">
        <f t="shared" si="52"/>
        <v>143898.73749343015</v>
      </c>
      <c r="AK37" s="44">
        <f t="shared" si="38"/>
        <v>9.0363056138970116E-5</v>
      </c>
      <c r="AM37" s="55">
        <f t="shared" si="53"/>
        <v>44425053.958174191</v>
      </c>
      <c r="AN37" s="56">
        <f t="shared" si="54"/>
        <v>92836462.918606177</v>
      </c>
      <c r="AO37" s="56">
        <f t="shared" si="55"/>
        <v>358655.41227124725</v>
      </c>
      <c r="AP37" s="56">
        <f t="shared" si="56"/>
        <v>137620172.28905162</v>
      </c>
      <c r="AQ37" s="57">
        <f t="shared" si="57"/>
        <v>8.4616936955885916E-2</v>
      </c>
    </row>
    <row r="38" spans="1:43" ht="14.25" x14ac:dyDescent="0.2">
      <c r="A38" s="37" t="s">
        <v>89</v>
      </c>
      <c r="B38" s="38">
        <f>+'CENSO POB 2020'!C22</f>
        <v>5506</v>
      </c>
      <c r="C38" s="39">
        <f t="shared" si="58"/>
        <v>9.5186363697656574E-4</v>
      </c>
      <c r="D38" s="40">
        <f t="shared" si="40"/>
        <v>8.0908409143008091E-4</v>
      </c>
      <c r="E38" s="41">
        <v>1894.8</v>
      </c>
      <c r="F38" s="42">
        <f t="shared" si="59"/>
        <v>2.9504762836082252E-2</v>
      </c>
      <c r="G38" s="43">
        <f t="shared" si="42"/>
        <v>4.425714425412338E-3</v>
      </c>
      <c r="H38" s="44">
        <f t="shared" si="43"/>
        <v>5.2347985168424193E-3</v>
      </c>
      <c r="I38" s="45">
        <v>814</v>
      </c>
      <c r="J38" s="46">
        <v>270</v>
      </c>
      <c r="K38" s="46">
        <v>1738</v>
      </c>
      <c r="L38" s="46">
        <v>531</v>
      </c>
      <c r="M38" s="47">
        <f t="shared" si="29"/>
        <v>4.760111435729139E-4</v>
      </c>
      <c r="N38" s="47">
        <f t="shared" si="30"/>
        <v>7.6736809795027456E-4</v>
      </c>
      <c r="O38" s="47">
        <f t="shared" si="31"/>
        <v>1.3005166148854527E-3</v>
      </c>
      <c r="P38" s="47">
        <f t="shared" si="32"/>
        <v>3.3914109802518971E-3</v>
      </c>
      <c r="Q38" s="48">
        <f t="shared" si="44"/>
        <v>5.9353068366605382E-3</v>
      </c>
      <c r="R38" s="49">
        <v>320.00000000721394</v>
      </c>
      <c r="S38" s="49">
        <v>216</v>
      </c>
      <c r="T38" s="49">
        <v>671</v>
      </c>
      <c r="U38" s="49">
        <v>199</v>
      </c>
      <c r="V38" s="50">
        <f t="shared" si="33"/>
        <v>2.5166887926512352E-4</v>
      </c>
      <c r="W38" s="50">
        <f t="shared" si="34"/>
        <v>7.372818874416319E-4</v>
      </c>
      <c r="X38" s="50">
        <f t="shared" si="35"/>
        <v>1.3625361447740343E-3</v>
      </c>
      <c r="Y38" s="50">
        <f t="shared" si="36"/>
        <v>3.6245082325513625E-3</v>
      </c>
      <c r="Z38" s="51">
        <f t="shared" si="45"/>
        <v>5.9759951440321521E-3</v>
      </c>
      <c r="AA38" s="52">
        <f t="shared" si="46"/>
        <v>5.0795958724273293E-3</v>
      </c>
      <c r="AB38" s="51">
        <f t="shared" si="47"/>
        <v>6.8552997328284624E-3</v>
      </c>
      <c r="AC38" s="51">
        <f t="shared" si="48"/>
        <v>0</v>
      </c>
      <c r="AD38" s="40">
        <f t="shared" si="37"/>
        <v>0</v>
      </c>
      <c r="AE38" s="40">
        <f t="shared" si="49"/>
        <v>0</v>
      </c>
      <c r="AF38" s="44">
        <f t="shared" si="50"/>
        <v>5.0795958724273293E-3</v>
      </c>
      <c r="AG38" s="41">
        <v>4942797</v>
      </c>
      <c r="AH38" s="41">
        <v>877317</v>
      </c>
      <c r="AI38" s="53">
        <f t="shared" si="51"/>
        <v>0.17749403829451219</v>
      </c>
      <c r="AJ38" s="54">
        <f t="shared" si="52"/>
        <v>155718.53719442655</v>
      </c>
      <c r="AK38" s="44">
        <f t="shared" si="38"/>
        <v>9.778545082107276E-5</v>
      </c>
      <c r="AM38" s="55">
        <f t="shared" si="53"/>
        <v>10388586.334041344</v>
      </c>
      <c r="AN38" s="56">
        <f t="shared" si="54"/>
        <v>10080582.871140115</v>
      </c>
      <c r="AO38" s="56">
        <f t="shared" si="55"/>
        <v>388115.2616665067</v>
      </c>
      <c r="AP38" s="56">
        <f t="shared" si="56"/>
        <v>20857284.466847964</v>
      </c>
      <c r="AQ38" s="57">
        <f t="shared" si="57"/>
        <v>1.2824279285854794E-2</v>
      </c>
    </row>
    <row r="39" spans="1:43" ht="14.25" x14ac:dyDescent="0.2">
      <c r="A39" s="37" t="s">
        <v>91</v>
      </c>
      <c r="B39" s="38">
        <f>+'CENSO POB 2020'!C24</f>
        <v>14109</v>
      </c>
      <c r="C39" s="39">
        <f t="shared" si="58"/>
        <v>2.4391289600621804E-3</v>
      </c>
      <c r="D39" s="40">
        <f t="shared" si="40"/>
        <v>2.0732596160528533E-3</v>
      </c>
      <c r="E39" s="41">
        <v>2479.16</v>
      </c>
      <c r="F39" s="42">
        <f t="shared" si="59"/>
        <v>3.8604088997625963E-2</v>
      </c>
      <c r="G39" s="43">
        <f t="shared" si="42"/>
        <v>5.7906133496438946E-3</v>
      </c>
      <c r="H39" s="44">
        <f t="shared" si="43"/>
        <v>7.8638729656967474E-3</v>
      </c>
      <c r="I39" s="45">
        <v>3166</v>
      </c>
      <c r="J39" s="46">
        <v>724</v>
      </c>
      <c r="K39" s="46">
        <v>6502</v>
      </c>
      <c r="L39" s="46">
        <v>971</v>
      </c>
      <c r="M39" s="47">
        <f t="shared" si="29"/>
        <v>1.8514143495722917E-3</v>
      </c>
      <c r="N39" s="47">
        <f t="shared" si="30"/>
        <v>2.0576833441333289E-3</v>
      </c>
      <c r="O39" s="47">
        <f t="shared" si="31"/>
        <v>4.8653389125346454E-3</v>
      </c>
      <c r="P39" s="47">
        <f t="shared" si="32"/>
        <v>6.2016197021178754E-3</v>
      </c>
      <c r="Q39" s="48">
        <f t="shared" si="44"/>
        <v>1.4976056308358143E-2</v>
      </c>
      <c r="R39" s="49">
        <v>1684.0000000044001</v>
      </c>
      <c r="S39" s="49">
        <v>572</v>
      </c>
      <c r="T39" s="49">
        <v>3480</v>
      </c>
      <c r="U39" s="49">
        <v>459</v>
      </c>
      <c r="V39" s="50">
        <f t="shared" si="33"/>
        <v>1.3244074771063164E-3</v>
      </c>
      <c r="W39" s="50">
        <f t="shared" si="34"/>
        <v>1.9524316648917288E-3</v>
      </c>
      <c r="X39" s="50">
        <f t="shared" si="35"/>
        <v>7.0665063842230095E-3</v>
      </c>
      <c r="Y39" s="50">
        <f t="shared" si="36"/>
        <v>8.3600466268395745E-3</v>
      </c>
      <c r="Z39" s="51">
        <f t="shared" si="45"/>
        <v>1.8703392153060629E-2</v>
      </c>
      <c r="AA39" s="52">
        <f t="shared" si="46"/>
        <v>1.5897883330101534E-2</v>
      </c>
      <c r="AB39" s="51">
        <f t="shared" si="47"/>
        <v>0.24888634016568562</v>
      </c>
      <c r="AC39" s="51">
        <f t="shared" si="48"/>
        <v>0</v>
      </c>
      <c r="AD39" s="40">
        <f t="shared" si="37"/>
        <v>0</v>
      </c>
      <c r="AE39" s="40">
        <f t="shared" si="49"/>
        <v>0</v>
      </c>
      <c r="AF39" s="44">
        <f t="shared" si="50"/>
        <v>1.5897883330101534E-2</v>
      </c>
      <c r="AG39" s="41">
        <v>11203821</v>
      </c>
      <c r="AH39" s="41">
        <v>3648762.03</v>
      </c>
      <c r="AI39" s="53">
        <f t="shared" si="51"/>
        <v>0.32567121788182796</v>
      </c>
      <c r="AJ39" s="54">
        <f t="shared" si="52"/>
        <v>1188296.7740710708</v>
      </c>
      <c r="AK39" s="44">
        <f t="shared" si="38"/>
        <v>7.4620618620815709E-4</v>
      </c>
      <c r="AM39" s="55">
        <f t="shared" si="53"/>
        <v>15606049.203466147</v>
      </c>
      <c r="AN39" s="56">
        <f t="shared" si="54"/>
        <v>31549740.256841317</v>
      </c>
      <c r="AO39" s="56">
        <f t="shared" si="55"/>
        <v>2961729.0382725638</v>
      </c>
      <c r="AP39" s="56">
        <f t="shared" si="56"/>
        <v>50117518.498580031</v>
      </c>
      <c r="AQ39" s="57">
        <f t="shared" si="57"/>
        <v>3.0815183796403144E-2</v>
      </c>
    </row>
    <row r="40" spans="1:43" ht="14.25" x14ac:dyDescent="0.2">
      <c r="A40" s="37" t="s">
        <v>92</v>
      </c>
      <c r="B40" s="38">
        <f>+'CENSO POB 2020'!C25</f>
        <v>1808</v>
      </c>
      <c r="C40" s="39">
        <f t="shared" si="58"/>
        <v>3.1256256005332924E-4</v>
      </c>
      <c r="D40" s="40">
        <f t="shared" si="40"/>
        <v>2.6567817604532983E-4</v>
      </c>
      <c r="E40" s="41">
        <v>388.05</v>
      </c>
      <c r="F40" s="42">
        <f t="shared" si="59"/>
        <v>6.0424969487765032E-3</v>
      </c>
      <c r="G40" s="43">
        <f t="shared" si="42"/>
        <v>9.0637454231647541E-4</v>
      </c>
      <c r="H40" s="44">
        <f t="shared" si="43"/>
        <v>1.1720527183618052E-3</v>
      </c>
      <c r="I40" s="45">
        <v>248</v>
      </c>
      <c r="J40" s="46">
        <v>63</v>
      </c>
      <c r="K40" s="46">
        <v>357</v>
      </c>
      <c r="L40" s="46">
        <v>74</v>
      </c>
      <c r="M40" s="47">
        <f t="shared" si="29"/>
        <v>1.4502550811558066E-4</v>
      </c>
      <c r="N40" s="47">
        <f t="shared" si="30"/>
        <v>1.7905255618839739E-4</v>
      </c>
      <c r="O40" s="47">
        <f t="shared" si="31"/>
        <v>2.6713718729235136E-4</v>
      </c>
      <c r="P40" s="47">
        <f t="shared" si="32"/>
        <v>4.7262601231382365E-4</v>
      </c>
      <c r="Q40" s="48">
        <f t="shared" si="44"/>
        <v>1.0638412639101531E-3</v>
      </c>
      <c r="R40" s="49">
        <v>138</v>
      </c>
      <c r="S40" s="49">
        <v>45</v>
      </c>
      <c r="T40" s="49">
        <v>165</v>
      </c>
      <c r="U40" s="49">
        <v>30</v>
      </c>
      <c r="V40" s="50">
        <f t="shared" si="33"/>
        <v>1.0853220418063782E-4</v>
      </c>
      <c r="W40" s="50">
        <f t="shared" si="34"/>
        <v>1.5360039321700664E-4</v>
      </c>
      <c r="X40" s="50">
        <f t="shared" si="35"/>
        <v>3.3504987166574612E-4</v>
      </c>
      <c r="Y40" s="50">
        <f t="shared" si="36"/>
        <v>5.4640827626402453E-4</v>
      </c>
      <c r="Z40" s="51">
        <f t="shared" si="45"/>
        <v>1.1435907453274151E-3</v>
      </c>
      <c r="AA40" s="52">
        <f t="shared" si="46"/>
        <v>9.7205213352830283E-4</v>
      </c>
      <c r="AB40" s="51">
        <f t="shared" si="47"/>
        <v>7.4963703818126448E-2</v>
      </c>
      <c r="AC40" s="51">
        <f t="shared" si="48"/>
        <v>0</v>
      </c>
      <c r="AD40" s="40">
        <f t="shared" si="37"/>
        <v>0</v>
      </c>
      <c r="AE40" s="40">
        <f t="shared" si="49"/>
        <v>0</v>
      </c>
      <c r="AF40" s="44">
        <f t="shared" si="50"/>
        <v>9.7205213352830283E-4</v>
      </c>
      <c r="AG40" s="41">
        <v>822645</v>
      </c>
      <c r="AH40" s="41">
        <v>218938</v>
      </c>
      <c r="AI40" s="53">
        <f t="shared" si="51"/>
        <v>0.26613910009785507</v>
      </c>
      <c r="AJ40" s="54">
        <f t="shared" si="52"/>
        <v>58267.962297224192</v>
      </c>
      <c r="AK40" s="44">
        <f t="shared" si="38"/>
        <v>3.6590113574887031E-5</v>
      </c>
      <c r="AM40" s="55">
        <f t="shared" si="53"/>
        <v>2325967.4299926804</v>
      </c>
      <c r="AN40" s="56">
        <f t="shared" si="54"/>
        <v>1929061.3531462192</v>
      </c>
      <c r="AO40" s="56">
        <f t="shared" si="55"/>
        <v>145227.95963286725</v>
      </c>
      <c r="AP40" s="56">
        <f t="shared" si="56"/>
        <v>4400256.7427717661</v>
      </c>
      <c r="AQ40" s="57">
        <f t="shared" si="57"/>
        <v>2.7055353964445784E-3</v>
      </c>
    </row>
    <row r="41" spans="1:43" ht="14.25" x14ac:dyDescent="0.2">
      <c r="A41" s="37" t="s">
        <v>93</v>
      </c>
      <c r="B41" s="38">
        <f>+'CENSO POB 2020'!C26</f>
        <v>6282</v>
      </c>
      <c r="C41" s="39">
        <f t="shared" si="58"/>
        <v>1.0860165941675964E-3</v>
      </c>
      <c r="D41" s="40">
        <f t="shared" si="40"/>
        <v>9.2311410504245688E-4</v>
      </c>
      <c r="E41" s="41">
        <v>1314.52</v>
      </c>
      <c r="F41" s="42">
        <f t="shared" si="59"/>
        <v>2.0468968146129852E-2</v>
      </c>
      <c r="G41" s="43">
        <f t="shared" si="42"/>
        <v>3.0703452219194775E-3</v>
      </c>
      <c r="H41" s="44">
        <f t="shared" si="43"/>
        <v>3.9934593269619345E-3</v>
      </c>
      <c r="I41" s="45">
        <v>1391</v>
      </c>
      <c r="J41" s="46">
        <v>407</v>
      </c>
      <c r="K41" s="46">
        <v>3581</v>
      </c>
      <c r="L41" s="46">
        <v>1264</v>
      </c>
      <c r="M41" s="47">
        <f t="shared" si="29"/>
        <v>8.1342936205150277E-4</v>
      </c>
      <c r="N41" s="47">
        <f t="shared" si="30"/>
        <v>1.1567363550583768E-3</v>
      </c>
      <c r="O41" s="47">
        <f t="shared" si="31"/>
        <v>2.6796029907392442E-3</v>
      </c>
      <c r="P41" s="47">
        <f t="shared" si="32"/>
        <v>8.072963237360448E-3</v>
      </c>
      <c r="Q41" s="48">
        <f t="shared" si="44"/>
        <v>1.2722731945209571E-2</v>
      </c>
      <c r="R41" s="49">
        <v>1108.99999999377</v>
      </c>
      <c r="S41" s="49">
        <v>288</v>
      </c>
      <c r="T41" s="49">
        <v>3319</v>
      </c>
      <c r="U41" s="49">
        <v>607</v>
      </c>
      <c r="V41" s="50">
        <f t="shared" si="33"/>
        <v>8.721899596786318E-4</v>
      </c>
      <c r="W41" s="50">
        <f t="shared" si="34"/>
        <v>9.8304251658884239E-4</v>
      </c>
      <c r="X41" s="50">
        <f t="shared" si="35"/>
        <v>6.739578933688554E-3</v>
      </c>
      <c r="Y41" s="50">
        <f t="shared" si="36"/>
        <v>1.1055660789742095E-2</v>
      </c>
      <c r="Z41" s="51">
        <f t="shared" si="45"/>
        <v>1.9650472199698121E-2</v>
      </c>
      <c r="AA41" s="52">
        <f t="shared" si="46"/>
        <v>1.6702901369743402E-2</v>
      </c>
      <c r="AB41" s="51">
        <f t="shared" si="47"/>
        <v>0.54451671891877107</v>
      </c>
      <c r="AC41" s="51">
        <f t="shared" si="48"/>
        <v>0</v>
      </c>
      <c r="AD41" s="40">
        <f t="shared" si="37"/>
        <v>0</v>
      </c>
      <c r="AE41" s="40">
        <f t="shared" si="49"/>
        <v>0</v>
      </c>
      <c r="AF41" s="44">
        <f t="shared" si="50"/>
        <v>1.6702901369743402E-2</v>
      </c>
      <c r="AG41" s="41">
        <v>1482915</v>
      </c>
      <c r="AH41" s="41">
        <v>140414</v>
      </c>
      <c r="AI41" s="53">
        <f t="shared" si="51"/>
        <v>9.4687827690730753E-2</v>
      </c>
      <c r="AJ41" s="54">
        <f t="shared" si="52"/>
        <v>13295.496637366268</v>
      </c>
      <c r="AK41" s="44">
        <f t="shared" si="38"/>
        <v>8.3490774829950728E-6</v>
      </c>
      <c r="AM41" s="55">
        <f t="shared" si="53"/>
        <v>7925118.1981786946</v>
      </c>
      <c r="AN41" s="56">
        <f t="shared" si="54"/>
        <v>33147318.344779786</v>
      </c>
      <c r="AO41" s="56">
        <f t="shared" si="55"/>
        <v>33137.898989859386</v>
      </c>
      <c r="AP41" s="56">
        <f t="shared" si="56"/>
        <v>41105574.441948339</v>
      </c>
      <c r="AQ41" s="57">
        <f t="shared" si="57"/>
        <v>2.5274113113187321E-2</v>
      </c>
    </row>
    <row r="42" spans="1:43" ht="14.25" x14ac:dyDescent="0.2">
      <c r="A42" s="37" t="s">
        <v>94</v>
      </c>
      <c r="B42" s="38">
        <f>+'CENSO POB 2020'!C27</f>
        <v>102149</v>
      </c>
      <c r="C42" s="39">
        <f t="shared" si="58"/>
        <v>1.7659266010446643E-2</v>
      </c>
      <c r="D42" s="40">
        <f t="shared" si="40"/>
        <v>1.5010376108879647E-2</v>
      </c>
      <c r="E42" s="41">
        <v>184.87</v>
      </c>
      <c r="F42" s="42">
        <f t="shared" si="59"/>
        <v>2.8786919492856905E-3</v>
      </c>
      <c r="G42" s="43">
        <f t="shared" si="42"/>
        <v>4.3180379239285356E-4</v>
      </c>
      <c r="H42" s="44">
        <f t="shared" si="43"/>
        <v>1.5442179901272501E-2</v>
      </c>
      <c r="I42" s="45">
        <v>870</v>
      </c>
      <c r="J42" s="46">
        <v>295</v>
      </c>
      <c r="K42" s="46">
        <v>1873</v>
      </c>
      <c r="L42" s="46">
        <v>57</v>
      </c>
      <c r="M42" s="47">
        <f t="shared" si="29"/>
        <v>5.0875883895385148E-4</v>
      </c>
      <c r="N42" s="47">
        <f t="shared" si="30"/>
        <v>8.3842069961233702E-4</v>
      </c>
      <c r="O42" s="47">
        <f t="shared" si="31"/>
        <v>1.4015348789876024E-3</v>
      </c>
      <c r="P42" s="47">
        <f t="shared" si="32"/>
        <v>3.6404976624172905E-4</v>
      </c>
      <c r="Q42" s="48">
        <f t="shared" si="44"/>
        <v>3.1127641837955201E-3</v>
      </c>
      <c r="R42" s="49">
        <v>2629.9999999954803</v>
      </c>
      <c r="S42" s="49">
        <v>513</v>
      </c>
      <c r="T42" s="49">
        <v>350</v>
      </c>
      <c r="U42" s="49">
        <v>123</v>
      </c>
      <c r="V42" s="50">
        <f t="shared" si="33"/>
        <v>2.0684036014100501E-3</v>
      </c>
      <c r="W42" s="50">
        <f t="shared" si="34"/>
        <v>1.7510444826738757E-3</v>
      </c>
      <c r="X42" s="50">
        <f t="shared" si="35"/>
        <v>7.1071184898794629E-4</v>
      </c>
      <c r="Y42" s="50">
        <f t="shared" si="36"/>
        <v>2.2402739326825003E-3</v>
      </c>
      <c r="Z42" s="51">
        <f t="shared" si="45"/>
        <v>6.770433865754372E-3</v>
      </c>
      <c r="AA42" s="52">
        <f t="shared" si="46"/>
        <v>5.7548687858912165E-3</v>
      </c>
      <c r="AB42" s="51">
        <f t="shared" si="47"/>
        <v>1.1750551811794834</v>
      </c>
      <c r="AC42" s="51">
        <f t="shared" si="48"/>
        <v>0</v>
      </c>
      <c r="AD42" s="40">
        <f t="shared" si="37"/>
        <v>0</v>
      </c>
      <c r="AE42" s="40">
        <f t="shared" si="49"/>
        <v>0</v>
      </c>
      <c r="AF42" s="44">
        <f t="shared" si="50"/>
        <v>5.7548687858912165E-3</v>
      </c>
      <c r="AG42" s="41">
        <v>59610291</v>
      </c>
      <c r="AH42" s="41">
        <v>9156806</v>
      </c>
      <c r="AI42" s="53">
        <f t="shared" si="51"/>
        <v>0.15361116086482449</v>
      </c>
      <c r="AJ42" s="54">
        <f t="shared" si="52"/>
        <v>1406587.59947399</v>
      </c>
      <c r="AK42" s="44">
        <f t="shared" si="38"/>
        <v>8.8328470721607565E-4</v>
      </c>
      <c r="AM42" s="55">
        <f t="shared" si="53"/>
        <v>30645385.600615762</v>
      </c>
      <c r="AN42" s="56">
        <f t="shared" si="54"/>
        <v>11420678.566893976</v>
      </c>
      <c r="AO42" s="56">
        <f t="shared" si="55"/>
        <v>3505800.4272483662</v>
      </c>
      <c r="AP42" s="56">
        <f t="shared" si="56"/>
        <v>45571864.594758101</v>
      </c>
      <c r="AQ42" s="57">
        <f t="shared" si="57"/>
        <v>2.8020249715118194E-2</v>
      </c>
    </row>
    <row r="43" spans="1:43" ht="14.25" x14ac:dyDescent="0.2">
      <c r="A43" s="37" t="s">
        <v>96</v>
      </c>
      <c r="B43" s="38">
        <f>+'CENSO POB 2020'!C37</f>
        <v>1959</v>
      </c>
      <c r="C43" s="39">
        <f t="shared" si="58"/>
        <v>3.3866706589849116E-4</v>
      </c>
      <c r="D43" s="40">
        <f t="shared" si="40"/>
        <v>2.8786700601371749E-4</v>
      </c>
      <c r="E43" s="41">
        <v>497.27</v>
      </c>
      <c r="F43" s="42">
        <f t="shared" si="59"/>
        <v>7.743209528973307E-3</v>
      </c>
      <c r="G43" s="43">
        <f t="shared" si="42"/>
        <v>1.1614814293459961E-3</v>
      </c>
      <c r="H43" s="44">
        <f t="shared" si="43"/>
        <v>1.4493484353597136E-3</v>
      </c>
      <c r="I43" s="45">
        <v>525</v>
      </c>
      <c r="J43" s="46">
        <v>111</v>
      </c>
      <c r="K43" s="46">
        <v>654</v>
      </c>
      <c r="L43" s="46">
        <v>69</v>
      </c>
      <c r="M43" s="47">
        <f t="shared" si="29"/>
        <v>3.070096441962897E-4</v>
      </c>
      <c r="N43" s="47">
        <f t="shared" si="30"/>
        <v>3.1547355137955733E-4</v>
      </c>
      <c r="O43" s="47">
        <f t="shared" si="31"/>
        <v>4.8937736831708065E-4</v>
      </c>
      <c r="P43" s="47">
        <f t="shared" si="32"/>
        <v>4.4069182229261936E-4</v>
      </c>
      <c r="Q43" s="48">
        <f t="shared" si="44"/>
        <v>1.5525523861855471E-3</v>
      </c>
      <c r="R43" s="49">
        <v>374.99999999594002</v>
      </c>
      <c r="S43" s="49">
        <v>98</v>
      </c>
      <c r="T43" s="49">
        <v>163</v>
      </c>
      <c r="U43" s="49">
        <v>24</v>
      </c>
      <c r="V43" s="50">
        <f t="shared" si="33"/>
        <v>2.9492446787897499E-4</v>
      </c>
      <c r="W43" s="50">
        <f t="shared" si="34"/>
        <v>3.3450752300592557E-4</v>
      </c>
      <c r="X43" s="50">
        <f t="shared" si="35"/>
        <v>3.3098866110010071E-4</v>
      </c>
      <c r="Y43" s="50">
        <f t="shared" si="36"/>
        <v>4.3712662101121958E-4</v>
      </c>
      <c r="Z43" s="51">
        <f t="shared" si="45"/>
        <v>1.397547272996221E-3</v>
      </c>
      <c r="AA43" s="52">
        <f t="shared" si="46"/>
        <v>1.1879151820467877E-3</v>
      </c>
      <c r="AB43" s="51">
        <f t="shared" si="47"/>
        <v>-9.983889404862975E-2</v>
      </c>
      <c r="AC43" s="51">
        <f t="shared" si="48"/>
        <v>-9.983889404862975E-2</v>
      </c>
      <c r="AD43" s="40">
        <f t="shared" si="37"/>
        <v>1.860402169814819E-2</v>
      </c>
      <c r="AE43" s="40">
        <f t="shared" si="49"/>
        <v>2.7906032547222286E-3</v>
      </c>
      <c r="AF43" s="44">
        <f t="shared" si="50"/>
        <v>3.9785184367690163E-3</v>
      </c>
      <c r="AG43" s="41">
        <v>1019354</v>
      </c>
      <c r="AH43" s="41">
        <v>288216.5</v>
      </c>
      <c r="AI43" s="53">
        <f t="shared" si="51"/>
        <v>0.282744267447815</v>
      </c>
      <c r="AJ43" s="54">
        <f t="shared" si="52"/>
        <v>81491.563158873178</v>
      </c>
      <c r="AK43" s="44">
        <f t="shared" si="38"/>
        <v>5.1173671325044735E-5</v>
      </c>
      <c r="AM43" s="55">
        <f t="shared" si="53"/>
        <v>2876267.5966226435</v>
      </c>
      <c r="AN43" s="56">
        <f t="shared" si="54"/>
        <v>7895467.6343265856</v>
      </c>
      <c r="AO43" s="56">
        <f t="shared" si="55"/>
        <v>203110.81730448434</v>
      </c>
      <c r="AP43" s="56">
        <f t="shared" si="56"/>
        <v>10974846.048253713</v>
      </c>
      <c r="AQ43" s="57">
        <f t="shared" si="57"/>
        <v>6.747977718085719E-3</v>
      </c>
    </row>
    <row r="44" spans="1:43" ht="14.25" x14ac:dyDescent="0.2">
      <c r="A44" s="37" t="s">
        <v>97</v>
      </c>
      <c r="B44" s="38">
        <f>+'CENSO POB 2020'!C29</f>
        <v>16086</v>
      </c>
      <c r="C44" s="39">
        <f t="shared" si="58"/>
        <v>2.7809078213594327E-3</v>
      </c>
      <c r="D44" s="40">
        <f t="shared" si="40"/>
        <v>2.3637716481555177E-3</v>
      </c>
      <c r="E44" s="41">
        <v>170.12</v>
      </c>
      <c r="F44" s="42">
        <f t="shared" si="59"/>
        <v>2.6490132223318096E-3</v>
      </c>
      <c r="G44" s="43">
        <f t="shared" si="42"/>
        <v>3.9735198334977145E-4</v>
      </c>
      <c r="H44" s="44">
        <f t="shared" si="43"/>
        <v>2.7611236315052893E-3</v>
      </c>
      <c r="I44" s="45">
        <v>1777</v>
      </c>
      <c r="J44" s="46">
        <v>482</v>
      </c>
      <c r="K44" s="46">
        <v>1571</v>
      </c>
      <c r="L44" s="46">
        <v>193</v>
      </c>
      <c r="M44" s="47">
        <f t="shared" si="29"/>
        <v>1.0391545480701082E-3</v>
      </c>
      <c r="N44" s="47">
        <f t="shared" si="30"/>
        <v>1.3698941600445642E-3</v>
      </c>
      <c r="O44" s="47">
        <f t="shared" si="31"/>
        <v>1.1755532807739047E-3</v>
      </c>
      <c r="P44" s="47">
        <f t="shared" si="32"/>
        <v>1.2326597348184861E-3</v>
      </c>
      <c r="Q44" s="48">
        <f t="shared" si="44"/>
        <v>4.8172617237070628E-3</v>
      </c>
      <c r="R44" s="49">
        <v>887.9999999826681</v>
      </c>
      <c r="S44" s="49">
        <v>349</v>
      </c>
      <c r="T44" s="49">
        <v>145</v>
      </c>
      <c r="U44" s="49">
        <v>79</v>
      </c>
      <c r="V44" s="50">
        <f t="shared" si="33"/>
        <v>6.9838113993134286E-4</v>
      </c>
      <c r="W44" s="50">
        <f t="shared" si="34"/>
        <v>1.1912563829496736E-3</v>
      </c>
      <c r="X44" s="50">
        <f t="shared" si="35"/>
        <v>2.9443776600929206E-4</v>
      </c>
      <c r="Y44" s="50">
        <f t="shared" si="36"/>
        <v>1.4388751274952644E-3</v>
      </c>
      <c r="Z44" s="51">
        <f t="shared" si="45"/>
        <v>3.6229504163855729E-3</v>
      </c>
      <c r="AA44" s="52">
        <f t="shared" si="46"/>
        <v>3.0795078539277371E-3</v>
      </c>
      <c r="AB44" s="51">
        <f t="shared" si="47"/>
        <v>-0.24792327588180588</v>
      </c>
      <c r="AC44" s="51">
        <f t="shared" si="48"/>
        <v>-0.24792327588180588</v>
      </c>
      <c r="AD44" s="40">
        <f t="shared" si="37"/>
        <v>4.619812797339775E-2</v>
      </c>
      <c r="AE44" s="40">
        <f t="shared" si="49"/>
        <v>6.9297191960096625E-3</v>
      </c>
      <c r="AF44" s="44">
        <f t="shared" si="50"/>
        <v>1.00092270499374E-2</v>
      </c>
      <c r="AG44" s="41">
        <v>2430155</v>
      </c>
      <c r="AH44" s="41">
        <v>518824</v>
      </c>
      <c r="AI44" s="53">
        <f t="shared" si="51"/>
        <v>0.21349420098717983</v>
      </c>
      <c r="AJ44" s="54">
        <f t="shared" si="52"/>
        <v>110765.9153329726</v>
      </c>
      <c r="AK44" s="44">
        <f t="shared" si="38"/>
        <v>6.95568758966686E-5</v>
      </c>
      <c r="AM44" s="55">
        <f t="shared" si="53"/>
        <v>5479517.7183164014</v>
      </c>
      <c r="AN44" s="56">
        <f t="shared" si="54"/>
        <v>19863557.118912272</v>
      </c>
      <c r="AO44" s="56">
        <f t="shared" si="55"/>
        <v>276074.66000987758</v>
      </c>
      <c r="AP44" s="56">
        <f t="shared" si="56"/>
        <v>25619149.49723855</v>
      </c>
      <c r="AQ44" s="57">
        <f t="shared" si="57"/>
        <v>1.5752152622786036E-2</v>
      </c>
    </row>
    <row r="45" spans="1:43" ht="14.25" x14ac:dyDescent="0.2">
      <c r="A45" s="37" t="s">
        <v>98</v>
      </c>
      <c r="B45" s="38">
        <f>+'CENSO POB 2020'!C30</f>
        <v>1386</v>
      </c>
      <c r="C45" s="39">
        <f t="shared" si="58"/>
        <v>2.3960824570459864E-4</v>
      </c>
      <c r="D45" s="40">
        <f t="shared" si="40"/>
        <v>2.0366700884890884E-4</v>
      </c>
      <c r="E45" s="41">
        <v>444.11</v>
      </c>
      <c r="F45" s="42">
        <f t="shared" si="59"/>
        <v>6.9154318255924057E-3</v>
      </c>
      <c r="G45" s="43">
        <f t="shared" si="42"/>
        <v>1.0373147738388607E-3</v>
      </c>
      <c r="H45" s="44">
        <f t="shared" si="43"/>
        <v>1.2409817826877696E-3</v>
      </c>
      <c r="I45" s="45">
        <v>236</v>
      </c>
      <c r="J45" s="46">
        <v>70</v>
      </c>
      <c r="K45" s="46">
        <v>392</v>
      </c>
      <c r="L45" s="46">
        <v>106</v>
      </c>
      <c r="M45" s="47">
        <f t="shared" si="29"/>
        <v>1.3800814481966547E-4</v>
      </c>
      <c r="N45" s="47">
        <f t="shared" si="30"/>
        <v>1.9894728465377488E-4</v>
      </c>
      <c r="O45" s="47">
        <f t="shared" si="31"/>
        <v>2.9332710761513091E-4</v>
      </c>
      <c r="P45" s="47">
        <f t="shared" si="32"/>
        <v>6.7700482844953124E-4</v>
      </c>
      <c r="Q45" s="48">
        <f t="shared" si="44"/>
        <v>1.3072873655381025E-3</v>
      </c>
      <c r="R45" s="49">
        <v>156.00000000186</v>
      </c>
      <c r="S45" s="49">
        <v>60</v>
      </c>
      <c r="T45" s="49">
        <v>117</v>
      </c>
      <c r="U45" s="49">
        <v>25</v>
      </c>
      <c r="V45" s="50">
        <f t="shared" si="33"/>
        <v>1.2268857864044472E-4</v>
      </c>
      <c r="W45" s="50">
        <f t="shared" si="34"/>
        <v>2.0480052428934218E-4</v>
      </c>
      <c r="X45" s="50">
        <f t="shared" si="35"/>
        <v>2.3758081809025633E-4</v>
      </c>
      <c r="Y45" s="50">
        <f t="shared" si="36"/>
        <v>4.5534023022002039E-4</v>
      </c>
      <c r="Z45" s="51">
        <f t="shared" si="45"/>
        <v>1.0204101512400637E-3</v>
      </c>
      <c r="AA45" s="52">
        <f t="shared" si="46"/>
        <v>8.6734862855405406E-4</v>
      </c>
      <c r="AB45" s="51">
        <f t="shared" si="47"/>
        <v>-0.21944464687758616</v>
      </c>
      <c r="AC45" s="51">
        <f t="shared" si="48"/>
        <v>-0.21944464687758616</v>
      </c>
      <c r="AD45" s="40">
        <f t="shared" si="37"/>
        <v>4.0891408212760667E-2</v>
      </c>
      <c r="AE45" s="40">
        <f t="shared" si="49"/>
        <v>6.1337112319140999E-3</v>
      </c>
      <c r="AF45" s="44">
        <f t="shared" si="50"/>
        <v>7.0010598604681538E-3</v>
      </c>
      <c r="AG45" s="41">
        <v>721085</v>
      </c>
      <c r="AH45" s="41">
        <v>336929</v>
      </c>
      <c r="AI45" s="53">
        <f t="shared" si="51"/>
        <v>0.46725282040258775</v>
      </c>
      <c r="AJ45" s="54">
        <f t="shared" si="52"/>
        <v>157431.02552542349</v>
      </c>
      <c r="AK45" s="44">
        <f t="shared" si="38"/>
        <v>9.886082981248519E-5</v>
      </c>
      <c r="AM45" s="55">
        <f t="shared" si="53"/>
        <v>2462758.8525032261</v>
      </c>
      <c r="AN45" s="56">
        <f t="shared" si="54"/>
        <v>13893775.387201641</v>
      </c>
      <c r="AO45" s="56">
        <f t="shared" si="55"/>
        <v>392383.49375152722</v>
      </c>
      <c r="AP45" s="56">
        <f t="shared" si="56"/>
        <v>16748917.733456394</v>
      </c>
      <c r="AQ45" s="57">
        <f t="shared" si="57"/>
        <v>1.0298214951762185E-2</v>
      </c>
    </row>
    <row r="46" spans="1:43" ht="14.25" x14ac:dyDescent="0.2">
      <c r="A46" s="37" t="s">
        <v>99</v>
      </c>
      <c r="B46" s="38">
        <f>+'CENSO POB 2020'!C31</f>
        <v>7026</v>
      </c>
      <c r="C46" s="39">
        <f t="shared" si="58"/>
        <v>1.2146374706497186E-3</v>
      </c>
      <c r="D46" s="40">
        <f t="shared" si="40"/>
        <v>1.0324418500522608E-3</v>
      </c>
      <c r="E46" s="41">
        <v>127.8</v>
      </c>
      <c r="F46" s="42">
        <f t="shared" si="59"/>
        <v>1.990029918963116E-3</v>
      </c>
      <c r="G46" s="43">
        <f t="shared" si="42"/>
        <v>2.9850448784446741E-4</v>
      </c>
      <c r="H46" s="44">
        <f t="shared" si="43"/>
        <v>1.3309463378967283E-3</v>
      </c>
      <c r="I46" s="45">
        <v>1201</v>
      </c>
      <c r="J46" s="46">
        <v>234</v>
      </c>
      <c r="K46" s="46">
        <v>2745</v>
      </c>
      <c r="L46" s="46">
        <v>176</v>
      </c>
      <c r="M46" s="47">
        <f t="shared" si="29"/>
        <v>7.0232110986617887E-4</v>
      </c>
      <c r="N46" s="47">
        <f t="shared" si="30"/>
        <v>6.6505235155690464E-4</v>
      </c>
      <c r="O46" s="47">
        <f t="shared" si="31"/>
        <v>2.0540380367437099E-3</v>
      </c>
      <c r="P46" s="47">
        <f t="shared" si="32"/>
        <v>1.1240834887463913E-3</v>
      </c>
      <c r="Q46" s="48">
        <f t="shared" si="44"/>
        <v>4.5454949869131846E-3</v>
      </c>
      <c r="R46" s="49">
        <v>649.99999999475995</v>
      </c>
      <c r="S46" s="49">
        <v>185</v>
      </c>
      <c r="T46" s="49">
        <v>941</v>
      </c>
      <c r="U46" s="49">
        <v>42</v>
      </c>
      <c r="V46" s="50">
        <f t="shared" si="33"/>
        <v>5.1120241099163676E-4</v>
      </c>
      <c r="W46" s="50">
        <f t="shared" si="34"/>
        <v>6.3146828322547177E-4</v>
      </c>
      <c r="X46" s="50">
        <f t="shared" si="35"/>
        <v>1.9107995711361643E-3</v>
      </c>
      <c r="Y46" s="50">
        <f t="shared" si="36"/>
        <v>7.6497158676963432E-4</v>
      </c>
      <c r="Z46" s="51">
        <f t="shared" si="45"/>
        <v>3.8184418521229071E-3</v>
      </c>
      <c r="AA46" s="52">
        <f t="shared" si="46"/>
        <v>3.2456755743044711E-3</v>
      </c>
      <c r="AB46" s="51">
        <f t="shared" si="47"/>
        <v>-0.15995026655700142</v>
      </c>
      <c r="AC46" s="51">
        <f t="shared" si="48"/>
        <v>-0.15995026655700142</v>
      </c>
      <c r="AD46" s="40">
        <f t="shared" si="37"/>
        <v>2.9805200247927644E-2</v>
      </c>
      <c r="AE46" s="40">
        <f t="shared" si="49"/>
        <v>4.4707800371891464E-3</v>
      </c>
      <c r="AF46" s="44">
        <f t="shared" si="50"/>
        <v>7.7164556114936176E-3</v>
      </c>
      <c r="AG46" s="41">
        <v>1890448</v>
      </c>
      <c r="AH46" s="41">
        <v>629171</v>
      </c>
      <c r="AI46" s="53">
        <f t="shared" si="51"/>
        <v>0.33281581931901855</v>
      </c>
      <c r="AJ46" s="54">
        <f t="shared" si="52"/>
        <v>209398.06185676623</v>
      </c>
      <c r="AK46" s="44">
        <f t="shared" si="38"/>
        <v>1.3149419618652597E-4</v>
      </c>
      <c r="AM46" s="55">
        <f t="shared" si="53"/>
        <v>2641295.7237476315</v>
      </c>
      <c r="AN46" s="56">
        <f t="shared" si="54"/>
        <v>15313495.84036194</v>
      </c>
      <c r="AO46" s="56">
        <f t="shared" si="55"/>
        <v>521906.92922144278</v>
      </c>
      <c r="AP46" s="56">
        <f t="shared" si="56"/>
        <v>18476698.493331015</v>
      </c>
      <c r="AQ46" s="57">
        <f t="shared" si="57"/>
        <v>1.1360555691496415E-2</v>
      </c>
    </row>
    <row r="47" spans="1:43" ht="14.25" x14ac:dyDescent="0.2">
      <c r="A47" s="37" t="s">
        <v>100</v>
      </c>
      <c r="B47" s="38">
        <f>+'CENSO POB 2020'!C32</f>
        <v>3298</v>
      </c>
      <c r="C47" s="39">
        <f t="shared" si="58"/>
        <v>5.7015006806188052E-4</v>
      </c>
      <c r="D47" s="40">
        <f t="shared" si="40"/>
        <v>4.8462755785259843E-4</v>
      </c>
      <c r="E47" s="41">
        <v>561.88</v>
      </c>
      <c r="F47" s="42">
        <f t="shared" si="59"/>
        <v>8.7492802102268827E-3</v>
      </c>
      <c r="G47" s="43">
        <f t="shared" si="42"/>
        <v>1.3123920315340324E-3</v>
      </c>
      <c r="H47" s="44">
        <f t="shared" si="43"/>
        <v>1.7970195893866308E-3</v>
      </c>
      <c r="I47" s="45">
        <v>779</v>
      </c>
      <c r="J47" s="46">
        <v>226</v>
      </c>
      <c r="K47" s="46">
        <v>2400</v>
      </c>
      <c r="L47" s="46">
        <v>462</v>
      </c>
      <c r="M47" s="47">
        <f t="shared" si="29"/>
        <v>4.5554383395982794E-4</v>
      </c>
      <c r="N47" s="47">
        <f t="shared" si="30"/>
        <v>6.4231551902504459E-4</v>
      </c>
      <c r="O47" s="47">
        <f t="shared" si="31"/>
        <v>1.795880250704883E-3</v>
      </c>
      <c r="P47" s="47">
        <f t="shared" si="32"/>
        <v>2.9507191579592777E-3</v>
      </c>
      <c r="Q47" s="48">
        <f t="shared" si="44"/>
        <v>5.8444587616490332E-3</v>
      </c>
      <c r="R47" s="49">
        <v>671.99999999645991</v>
      </c>
      <c r="S47" s="49">
        <v>188</v>
      </c>
      <c r="T47" s="49">
        <v>1437</v>
      </c>
      <c r="U47" s="49">
        <v>355</v>
      </c>
      <c r="V47" s="50">
        <f t="shared" si="33"/>
        <v>5.2850464644206086E-4</v>
      </c>
      <c r="W47" s="50">
        <f t="shared" si="34"/>
        <v>6.4170830943993879E-4</v>
      </c>
      <c r="X47" s="50">
        <f t="shared" si="35"/>
        <v>2.9179797914162253E-3</v>
      </c>
      <c r="Y47" s="50">
        <f t="shared" si="36"/>
        <v>6.4658312691242897E-3</v>
      </c>
      <c r="Z47" s="51">
        <f t="shared" si="45"/>
        <v>1.0554024016422515E-2</v>
      </c>
      <c r="AA47" s="52">
        <f t="shared" si="46"/>
        <v>8.9709204139591381E-3</v>
      </c>
      <c r="AB47" s="51">
        <f t="shared" si="47"/>
        <v>0.80581717603644487</v>
      </c>
      <c r="AC47" s="51">
        <f t="shared" si="48"/>
        <v>0</v>
      </c>
      <c r="AD47" s="40">
        <f t="shared" si="37"/>
        <v>0</v>
      </c>
      <c r="AE47" s="40">
        <f t="shared" si="49"/>
        <v>0</v>
      </c>
      <c r="AF47" s="44">
        <f t="shared" si="50"/>
        <v>8.9709204139591381E-3</v>
      </c>
      <c r="AG47" s="41">
        <v>574456</v>
      </c>
      <c r="AH47" s="41">
        <v>112915</v>
      </c>
      <c r="AI47" s="53">
        <f t="shared" si="51"/>
        <v>0.19655987577812747</v>
      </c>
      <c r="AJ47" s="54">
        <f t="shared" si="52"/>
        <v>22194.558373487263</v>
      </c>
      <c r="AK47" s="44">
        <f t="shared" si="38"/>
        <v>1.3937357333483521E-5</v>
      </c>
      <c r="AM47" s="55">
        <f t="shared" si="53"/>
        <v>3566229.5479458487</v>
      </c>
      <c r="AN47" s="56">
        <f t="shared" si="54"/>
        <v>17803012.077042244</v>
      </c>
      <c r="AO47" s="56">
        <f t="shared" si="55"/>
        <v>55318.05644913853</v>
      </c>
      <c r="AP47" s="56">
        <f t="shared" si="56"/>
        <v>21424559.681437232</v>
      </c>
      <c r="AQ47" s="57">
        <f t="shared" si="57"/>
        <v>1.3173073290913277E-2</v>
      </c>
    </row>
    <row r="48" spans="1:43" ht="14.25" x14ac:dyDescent="0.2">
      <c r="A48" s="37" t="s">
        <v>102</v>
      </c>
      <c r="B48" s="38">
        <f>+'CENSO POB 2020'!C34</f>
        <v>5351</v>
      </c>
      <c r="C48" s="39">
        <f t="shared" si="58"/>
        <v>9.2506762104279034E-4</v>
      </c>
      <c r="D48" s="40">
        <f t="shared" si="40"/>
        <v>7.8630747788637173E-4</v>
      </c>
      <c r="E48" s="41">
        <v>3428.68</v>
      </c>
      <c r="F48" s="42">
        <f t="shared" si="59"/>
        <v>5.3389481866591988E-2</v>
      </c>
      <c r="G48" s="43">
        <f t="shared" si="42"/>
        <v>8.0084222799887972E-3</v>
      </c>
      <c r="H48" s="44">
        <f t="shared" si="43"/>
        <v>8.7947297578751683E-3</v>
      </c>
      <c r="I48" s="45">
        <v>900</v>
      </c>
      <c r="J48" s="46">
        <v>209</v>
      </c>
      <c r="K48" s="46">
        <v>2198</v>
      </c>
      <c r="L48" s="46">
        <v>203</v>
      </c>
      <c r="M48" s="47">
        <f t="shared" si="29"/>
        <v>5.2630224719363945E-4</v>
      </c>
      <c r="N48" s="47">
        <f t="shared" si="30"/>
        <v>5.9399974989484219E-4</v>
      </c>
      <c r="O48" s="47">
        <f t="shared" si="31"/>
        <v>1.6447269962705554E-3</v>
      </c>
      <c r="P48" s="47">
        <f t="shared" si="32"/>
        <v>1.2965281148608946E-3</v>
      </c>
      <c r="Q48" s="48">
        <f t="shared" si="44"/>
        <v>4.0615571082199316E-3</v>
      </c>
      <c r="R48" s="49">
        <v>711.99999999240003</v>
      </c>
      <c r="S48" s="49">
        <v>170</v>
      </c>
      <c r="T48" s="49">
        <v>749</v>
      </c>
      <c r="U48" s="49">
        <v>32</v>
      </c>
      <c r="V48" s="50">
        <f t="shared" si="33"/>
        <v>5.5996325634629924E-4</v>
      </c>
      <c r="W48" s="50">
        <f t="shared" si="34"/>
        <v>5.8026815215313622E-4</v>
      </c>
      <c r="X48" s="50">
        <f t="shared" si="35"/>
        <v>1.5209233568342052E-3</v>
      </c>
      <c r="Y48" s="50">
        <f t="shared" si="36"/>
        <v>5.8283549468162615E-4</v>
      </c>
      <c r="Z48" s="51">
        <f t="shared" si="45"/>
        <v>3.2439902600152671E-3</v>
      </c>
      <c r="AA48" s="52">
        <f t="shared" si="46"/>
        <v>2.7573917210129768E-3</v>
      </c>
      <c r="AB48" s="51">
        <f t="shared" si="47"/>
        <v>-0.20129394378083273</v>
      </c>
      <c r="AC48" s="51">
        <f t="shared" si="48"/>
        <v>-0.20129394378083273</v>
      </c>
      <c r="AD48" s="40">
        <f t="shared" si="37"/>
        <v>3.750919852918614E-2</v>
      </c>
      <c r="AE48" s="40">
        <f t="shared" si="49"/>
        <v>5.6263797793779206E-3</v>
      </c>
      <c r="AF48" s="44">
        <f t="shared" si="50"/>
        <v>8.3837715003908971E-3</v>
      </c>
      <c r="AG48" s="41">
        <v>3808697</v>
      </c>
      <c r="AH48" s="41">
        <v>1194083</v>
      </c>
      <c r="AI48" s="53">
        <f t="shared" si="51"/>
        <v>0.31351483197534485</v>
      </c>
      <c r="AJ48" s="54">
        <f t="shared" si="52"/>
        <v>374362.73110961571</v>
      </c>
      <c r="AK48" s="44">
        <f t="shared" si="38"/>
        <v>2.3508587411436363E-4</v>
      </c>
      <c r="AM48" s="55">
        <f t="shared" si="53"/>
        <v>17453357.389074661</v>
      </c>
      <c r="AN48" s="56">
        <f t="shared" si="54"/>
        <v>16637800.625270553</v>
      </c>
      <c r="AO48" s="56">
        <f t="shared" si="55"/>
        <v>933067.39172217832</v>
      </c>
      <c r="AP48" s="56">
        <f t="shared" si="56"/>
        <v>35024225.406067394</v>
      </c>
      <c r="AQ48" s="57">
        <f t="shared" si="57"/>
        <v>2.1534943779093894E-2</v>
      </c>
    </row>
    <row r="49" spans="1:43" ht="14.25" x14ac:dyDescent="0.2">
      <c r="A49" s="37" t="s">
        <v>103</v>
      </c>
      <c r="B49" s="38">
        <f>+'CENSO POB 2020'!C35</f>
        <v>84666</v>
      </c>
      <c r="C49" s="39">
        <f t="shared" si="58"/>
        <v>1.4636848290638924E-2</v>
      </c>
      <c r="D49" s="40">
        <f t="shared" si="40"/>
        <v>1.2441321047043085E-2</v>
      </c>
      <c r="E49" s="41">
        <v>2539.67</v>
      </c>
      <c r="F49" s="42">
        <f t="shared" si="59"/>
        <v>3.9546316778505917E-2</v>
      </c>
      <c r="G49" s="43">
        <f t="shared" si="42"/>
        <v>5.9319475167758876E-3</v>
      </c>
      <c r="H49" s="44">
        <f t="shared" si="43"/>
        <v>1.8373268563818972E-2</v>
      </c>
      <c r="I49" s="45">
        <v>12929</v>
      </c>
      <c r="J49" s="46">
        <v>2053</v>
      </c>
      <c r="K49" s="46">
        <v>23315</v>
      </c>
      <c r="L49" s="46">
        <v>2592</v>
      </c>
      <c r="M49" s="47">
        <f t="shared" si="29"/>
        <v>7.5606241710739607E-3</v>
      </c>
      <c r="N49" s="47">
        <f t="shared" si="30"/>
        <v>5.8348396484885689E-3</v>
      </c>
      <c r="O49" s="47">
        <f t="shared" si="31"/>
        <v>1.7446228352160146E-2</v>
      </c>
      <c r="P49" s="47">
        <f t="shared" si="32"/>
        <v>1.6554684106992311E-2</v>
      </c>
      <c r="Q49" s="48">
        <f t="shared" si="44"/>
        <v>4.7396376278714986E-2</v>
      </c>
      <c r="R49" s="49">
        <v>10671.999999957041</v>
      </c>
      <c r="S49" s="49">
        <v>1702</v>
      </c>
      <c r="T49" s="49">
        <v>11424</v>
      </c>
      <c r="U49" s="49">
        <v>888</v>
      </c>
      <c r="V49" s="50">
        <f t="shared" si="33"/>
        <v>8.3931571232688726E-3</v>
      </c>
      <c r="W49" s="50">
        <f t="shared" si="34"/>
        <v>5.8095082056743401E-3</v>
      </c>
      <c r="X49" s="50">
        <f t="shared" si="35"/>
        <v>2.3197634750966568E-2</v>
      </c>
      <c r="Y49" s="50">
        <f t="shared" si="36"/>
        <v>1.6173684977415125E-2</v>
      </c>
      <c r="Z49" s="51">
        <f t="shared" si="45"/>
        <v>5.3573985057324913E-2</v>
      </c>
      <c r="AA49" s="52">
        <f t="shared" si="46"/>
        <v>4.5537887298726175E-2</v>
      </c>
      <c r="AB49" s="51">
        <f t="shared" si="47"/>
        <v>0.13033926353952507</v>
      </c>
      <c r="AC49" s="51">
        <f t="shared" si="48"/>
        <v>0</v>
      </c>
      <c r="AD49" s="40">
        <f t="shared" si="37"/>
        <v>0</v>
      </c>
      <c r="AE49" s="40">
        <f t="shared" si="49"/>
        <v>0</v>
      </c>
      <c r="AF49" s="44">
        <f t="shared" si="50"/>
        <v>4.5537887298726175E-2</v>
      </c>
      <c r="AG49" s="41">
        <v>39439786</v>
      </c>
      <c r="AH49" s="41">
        <v>10280239</v>
      </c>
      <c r="AI49" s="53">
        <f t="shared" si="51"/>
        <v>0.26065656137180865</v>
      </c>
      <c r="AJ49" s="54">
        <f t="shared" si="52"/>
        <v>2679611.7478203606</v>
      </c>
      <c r="AK49" s="44">
        <f t="shared" si="38"/>
        <v>1.6826965338037809E-3</v>
      </c>
      <c r="AM49" s="55">
        <f t="shared" si="53"/>
        <v>36462203.100969307</v>
      </c>
      <c r="AN49" s="56">
        <f t="shared" si="54"/>
        <v>90371056.717960477</v>
      </c>
      <c r="AO49" s="56">
        <f t="shared" si="55"/>
        <v>6678705.2678990103</v>
      </c>
      <c r="AP49" s="56">
        <f t="shared" si="56"/>
        <v>133511965.0868288</v>
      </c>
      <c r="AQ49" s="57">
        <f t="shared" si="57"/>
        <v>8.2090970710893357E-2</v>
      </c>
    </row>
    <row r="50" spans="1:43" ht="14.25" x14ac:dyDescent="0.2">
      <c r="A50" s="37" t="s">
        <v>104</v>
      </c>
      <c r="B50" s="38">
        <f>+'CENSO POB 2020'!C39</f>
        <v>5119</v>
      </c>
      <c r="C50" s="39">
        <f t="shared" si="58"/>
        <v>8.8496003590320376E-4</v>
      </c>
      <c r="D50" s="40">
        <f t="shared" si="40"/>
        <v>7.5221603051772322E-4</v>
      </c>
      <c r="E50" s="41">
        <v>264.23</v>
      </c>
      <c r="F50" s="42">
        <f t="shared" si="59"/>
        <v>4.114441357493147E-3</v>
      </c>
      <c r="G50" s="43">
        <f t="shared" si="42"/>
        <v>6.1716620362397201E-4</v>
      </c>
      <c r="H50" s="44">
        <f t="shared" si="43"/>
        <v>1.3693822341416953E-3</v>
      </c>
      <c r="I50" s="45">
        <v>549</v>
      </c>
      <c r="J50" s="46">
        <v>170</v>
      </c>
      <c r="K50" s="46">
        <v>368</v>
      </c>
      <c r="L50" s="46">
        <v>141</v>
      </c>
      <c r="M50" s="47">
        <f t="shared" si="29"/>
        <v>3.2104437078812008E-4</v>
      </c>
      <c r="N50" s="47">
        <f t="shared" si="30"/>
        <v>4.8315769130202469E-4</v>
      </c>
      <c r="O50" s="47">
        <f t="shared" si="31"/>
        <v>2.7536830510808204E-4</v>
      </c>
      <c r="P50" s="47">
        <f t="shared" si="32"/>
        <v>9.0054415859796135E-4</v>
      </c>
      <c r="Q50" s="48">
        <f t="shared" si="44"/>
        <v>1.9801145257961881E-3</v>
      </c>
      <c r="R50" s="49">
        <v>273.99999999933596</v>
      </c>
      <c r="S50" s="49">
        <v>118</v>
      </c>
      <c r="T50" s="49">
        <v>143</v>
      </c>
      <c r="U50" s="49">
        <v>8</v>
      </c>
      <c r="V50" s="50">
        <f t="shared" si="33"/>
        <v>2.1549147786538184E-4</v>
      </c>
      <c r="W50" s="50">
        <f t="shared" si="34"/>
        <v>4.0277436443570628E-4</v>
      </c>
      <c r="X50" s="50">
        <f t="shared" si="35"/>
        <v>2.9037655544364666E-4</v>
      </c>
      <c r="Y50" s="50">
        <f t="shared" si="36"/>
        <v>1.4570887367040654E-4</v>
      </c>
      <c r="Z50" s="51">
        <f t="shared" si="45"/>
        <v>1.0543512714151413E-3</v>
      </c>
      <c r="AA50" s="52">
        <f t="shared" si="46"/>
        <v>8.9619858070287008E-4</v>
      </c>
      <c r="AB50" s="51">
        <f t="shared" si="47"/>
        <v>-0.46753015662505931</v>
      </c>
      <c r="AC50" s="51">
        <f t="shared" si="48"/>
        <v>-0.46753015662505931</v>
      </c>
      <c r="AD50" s="40">
        <f t="shared" si="37"/>
        <v>8.7119766913229355E-2</v>
      </c>
      <c r="AE50" s="40">
        <f t="shared" si="49"/>
        <v>1.3067965036984402E-2</v>
      </c>
      <c r="AF50" s="44">
        <f t="shared" si="50"/>
        <v>1.3964163617687273E-2</v>
      </c>
      <c r="AG50" s="41">
        <v>2142351</v>
      </c>
      <c r="AH50" s="41">
        <v>940947</v>
      </c>
      <c r="AI50" s="53">
        <f t="shared" si="51"/>
        <v>0.43921234195516984</v>
      </c>
      <c r="AJ50" s="54">
        <f t="shared" si="52"/>
        <v>413275.53552569117</v>
      </c>
      <c r="AK50" s="44">
        <f t="shared" si="38"/>
        <v>2.5952166827923688E-4</v>
      </c>
      <c r="AM50" s="55">
        <f t="shared" si="53"/>
        <v>2717572.7046442991</v>
      </c>
      <c r="AN50" s="56">
        <f t="shared" si="54"/>
        <v>27712225.954500906</v>
      </c>
      <c r="AO50" s="56">
        <f t="shared" si="55"/>
        <v>1030054.2600824037</v>
      </c>
      <c r="AP50" s="56">
        <f t="shared" si="56"/>
        <v>31459852.919227611</v>
      </c>
      <c r="AQ50" s="57">
        <f t="shared" si="57"/>
        <v>1.9343358948254306E-2</v>
      </c>
    </row>
    <row r="51" spans="1:43" ht="14.25" x14ac:dyDescent="0.2">
      <c r="A51" s="37" t="s">
        <v>105</v>
      </c>
      <c r="B51" s="38">
        <f>+'CENSO POB 2020'!C40</f>
        <v>1483</v>
      </c>
      <c r="C51" s="39">
        <f t="shared" si="58"/>
        <v>2.5637736535347747E-4</v>
      </c>
      <c r="D51" s="40">
        <f t="shared" si="40"/>
        <v>2.1792076055045584E-4</v>
      </c>
      <c r="E51" s="41">
        <v>207.92</v>
      </c>
      <c r="F51" s="42">
        <f t="shared" si="59"/>
        <v>3.2376136208983647E-3</v>
      </c>
      <c r="G51" s="43">
        <f t="shared" si="42"/>
        <v>4.8564204313475466E-4</v>
      </c>
      <c r="H51" s="44">
        <f t="shared" si="43"/>
        <v>7.0356280368521053E-4</v>
      </c>
      <c r="I51" s="45">
        <v>166</v>
      </c>
      <c r="J51" s="46">
        <v>24</v>
      </c>
      <c r="K51" s="46">
        <v>127</v>
      </c>
      <c r="L51" s="46">
        <v>48</v>
      </c>
      <c r="M51" s="47">
        <f t="shared" si="29"/>
        <v>9.7073525593493502E-5</v>
      </c>
      <c r="N51" s="47">
        <f t="shared" si="30"/>
        <v>6.821049759557996E-5</v>
      </c>
      <c r="O51" s="47">
        <f t="shared" si="31"/>
        <v>9.5031996599800059E-5</v>
      </c>
      <c r="P51" s="47">
        <f t="shared" si="32"/>
        <v>3.0656822420356133E-4</v>
      </c>
      <c r="Q51" s="48">
        <f t="shared" si="44"/>
        <v>5.668842439924349E-4</v>
      </c>
      <c r="R51" s="49">
        <v>122.00000000265999</v>
      </c>
      <c r="S51" s="49">
        <v>28</v>
      </c>
      <c r="T51" s="49">
        <v>16</v>
      </c>
      <c r="U51" s="49">
        <v>3</v>
      </c>
      <c r="V51" s="50">
        <f t="shared" si="33"/>
        <v>9.5948760219757314E-5</v>
      </c>
      <c r="W51" s="50">
        <f t="shared" si="34"/>
        <v>9.5573578001693018E-5</v>
      </c>
      <c r="X51" s="50">
        <f t="shared" si="35"/>
        <v>3.2489684525163258E-5</v>
      </c>
      <c r="Y51" s="50">
        <f t="shared" si="36"/>
        <v>5.4640827626402448E-5</v>
      </c>
      <c r="Z51" s="51">
        <f t="shared" si="45"/>
        <v>2.7865285037301604E-4</v>
      </c>
      <c r="AA51" s="52">
        <f t="shared" si="46"/>
        <v>2.3685492281706362E-4</v>
      </c>
      <c r="AB51" s="51">
        <f t="shared" si="47"/>
        <v>-0.50844841195350865</v>
      </c>
      <c r="AC51" s="51">
        <f t="shared" si="48"/>
        <v>-0.50844841195350865</v>
      </c>
      <c r="AD51" s="40">
        <f t="shared" si="37"/>
        <v>9.4744491898765062E-2</v>
      </c>
      <c r="AE51" s="40">
        <f t="shared" si="49"/>
        <v>1.4211673784814759E-2</v>
      </c>
      <c r="AF51" s="44">
        <f t="shared" si="50"/>
        <v>1.4448528707631823E-2</v>
      </c>
      <c r="AG51" s="41">
        <v>758867</v>
      </c>
      <c r="AH51" s="41">
        <v>301669</v>
      </c>
      <c r="AI51" s="53">
        <f t="shared" si="51"/>
        <v>0.39752552159996418</v>
      </c>
      <c r="AJ51" s="54">
        <f t="shared" si="52"/>
        <v>119921.1265755396</v>
      </c>
      <c r="AK51" s="44">
        <f t="shared" si="38"/>
        <v>7.5306008112050149E-5</v>
      </c>
      <c r="AM51" s="55">
        <f t="shared" si="53"/>
        <v>1396237.6782961122</v>
      </c>
      <c r="AN51" s="56">
        <f t="shared" si="54"/>
        <v>28673460.381746795</v>
      </c>
      <c r="AO51" s="56">
        <f t="shared" si="55"/>
        <v>298893.24841328966</v>
      </c>
      <c r="AP51" s="56">
        <f t="shared" si="56"/>
        <v>30368591.308456197</v>
      </c>
      <c r="AQ51" s="57">
        <f t="shared" si="57"/>
        <v>1.8672387437427555E-2</v>
      </c>
    </row>
    <row r="52" spans="1:43" ht="14.25" x14ac:dyDescent="0.2">
      <c r="A52" s="37" t="s">
        <v>106</v>
      </c>
      <c r="B52" s="38">
        <f>+'CENSO POB 2020'!C41</f>
        <v>7652</v>
      </c>
      <c r="C52" s="39">
        <f t="shared" si="58"/>
        <v>1.322858799517741E-3</v>
      </c>
      <c r="D52" s="40">
        <f t="shared" si="40"/>
        <v>1.1244299795900798E-3</v>
      </c>
      <c r="E52" s="41">
        <v>1006.78</v>
      </c>
      <c r="F52" s="42">
        <f t="shared" si="59"/>
        <v>1.5677013472720547E-2</v>
      </c>
      <c r="G52" s="43">
        <f t="shared" si="42"/>
        <v>2.3515520209080819E-3</v>
      </c>
      <c r="H52" s="44">
        <f t="shared" si="43"/>
        <v>3.4759820004981617E-3</v>
      </c>
      <c r="I52" s="45">
        <v>1457</v>
      </c>
      <c r="J52" s="46">
        <v>857</v>
      </c>
      <c r="K52" s="46">
        <v>6591</v>
      </c>
      <c r="L52" s="46">
        <v>540</v>
      </c>
      <c r="M52" s="47">
        <f t="shared" si="29"/>
        <v>8.5202486017903634E-4</v>
      </c>
      <c r="N52" s="47">
        <f t="shared" si="30"/>
        <v>2.4356831849755012E-3</v>
      </c>
      <c r="O52" s="47">
        <f t="shared" si="31"/>
        <v>4.9319361384982845E-3</v>
      </c>
      <c r="P52" s="47">
        <f t="shared" si="32"/>
        <v>3.4488925222900648E-3</v>
      </c>
      <c r="Q52" s="48">
        <f t="shared" si="44"/>
        <v>1.1668536705942888E-2</v>
      </c>
      <c r="R52" s="49">
        <v>1103.9999999949041</v>
      </c>
      <c r="S52" s="49">
        <v>656</v>
      </c>
      <c r="T52" s="49">
        <v>3161</v>
      </c>
      <c r="U52" s="49">
        <v>242</v>
      </c>
      <c r="V52" s="50">
        <f t="shared" si="33"/>
        <v>8.6825763344109482E-4</v>
      </c>
      <c r="W52" s="50">
        <f t="shared" si="34"/>
        <v>2.2391523988968078E-3</v>
      </c>
      <c r="X52" s="50">
        <f t="shared" si="35"/>
        <v>6.4187432990025668E-3</v>
      </c>
      <c r="Y52" s="50">
        <f t="shared" si="36"/>
        <v>4.4076934285297974E-3</v>
      </c>
      <c r="Z52" s="51">
        <f t="shared" si="45"/>
        <v>1.3933846759870267E-2</v>
      </c>
      <c r="AA52" s="52">
        <f t="shared" si="46"/>
        <v>1.1843769745889727E-2</v>
      </c>
      <c r="AB52" s="51">
        <f t="shared" si="47"/>
        <v>0.19413831494172162</v>
      </c>
      <c r="AC52" s="51">
        <f t="shared" si="48"/>
        <v>0</v>
      </c>
      <c r="AD52" s="40">
        <f t="shared" si="37"/>
        <v>0</v>
      </c>
      <c r="AE52" s="40">
        <f t="shared" si="49"/>
        <v>0</v>
      </c>
      <c r="AF52" s="44">
        <f t="shared" si="50"/>
        <v>1.1843769745889727E-2</v>
      </c>
      <c r="AG52" s="41">
        <v>746282</v>
      </c>
      <c r="AH52" s="41">
        <v>64774</v>
      </c>
      <c r="AI52" s="53">
        <f t="shared" si="51"/>
        <v>8.6795608094527271E-2</v>
      </c>
      <c r="AJ52" s="54">
        <f t="shared" si="52"/>
        <v>5622.0987187149094</v>
      </c>
      <c r="AK52" s="44">
        <f t="shared" si="38"/>
        <v>3.5304689324412032E-6</v>
      </c>
      <c r="AM52" s="55">
        <f t="shared" si="53"/>
        <v>6898171.7236235542</v>
      </c>
      <c r="AN52" s="56">
        <f t="shared" si="54"/>
        <v>23504252.194198854</v>
      </c>
      <c r="AO52" s="56">
        <f t="shared" si="55"/>
        <v>14012.604758831934</v>
      </c>
      <c r="AP52" s="56">
        <f t="shared" si="56"/>
        <v>30416436.522581242</v>
      </c>
      <c r="AQ52" s="57">
        <f t="shared" si="57"/>
        <v>1.8701805475495086E-2</v>
      </c>
    </row>
    <row r="53" spans="1:43" ht="14.25" x14ac:dyDescent="0.2">
      <c r="A53" s="37" t="s">
        <v>107</v>
      </c>
      <c r="B53" s="38">
        <f>+'CENSO POB 2020'!C42</f>
        <v>6048</v>
      </c>
      <c r="C53" s="39">
        <f t="shared" si="58"/>
        <v>1.0455632539837032E-3</v>
      </c>
      <c r="D53" s="40">
        <f t="shared" si="40"/>
        <v>8.8872876588614767E-4</v>
      </c>
      <c r="E53" s="41">
        <v>3872.26</v>
      </c>
      <c r="F53" s="42">
        <f t="shared" si="59"/>
        <v>6.0296660829453175E-2</v>
      </c>
      <c r="G53" s="43">
        <f t="shared" si="42"/>
        <v>9.0444991244179752E-3</v>
      </c>
      <c r="H53" s="44">
        <f t="shared" si="43"/>
        <v>9.9332278903041232E-3</v>
      </c>
      <c r="I53" s="45">
        <v>871</v>
      </c>
      <c r="J53" s="46">
        <v>298</v>
      </c>
      <c r="K53" s="46">
        <v>2364</v>
      </c>
      <c r="L53" s="46">
        <v>407</v>
      </c>
      <c r="M53" s="47">
        <f t="shared" si="29"/>
        <v>5.0934361922851112E-4</v>
      </c>
      <c r="N53" s="47">
        <f t="shared" si="30"/>
        <v>8.4694701181178454E-4</v>
      </c>
      <c r="O53" s="47">
        <f t="shared" si="31"/>
        <v>1.7689420469443097E-3</v>
      </c>
      <c r="P53" s="47">
        <f t="shared" si="32"/>
        <v>2.5994430677260304E-3</v>
      </c>
      <c r="Q53" s="48">
        <f t="shared" si="44"/>
        <v>5.7246757457106359E-3</v>
      </c>
      <c r="R53" s="49">
        <v>541.99999999184001</v>
      </c>
      <c r="S53" s="49">
        <v>247</v>
      </c>
      <c r="T53" s="49">
        <v>493</v>
      </c>
      <c r="U53" s="49">
        <v>128</v>
      </c>
      <c r="V53" s="50">
        <f t="shared" si="33"/>
        <v>4.2626416423927597E-4</v>
      </c>
      <c r="W53" s="50">
        <f t="shared" si="34"/>
        <v>8.4309549165779193E-4</v>
      </c>
      <c r="X53" s="50">
        <f t="shared" si="35"/>
        <v>1.0010884044315931E-3</v>
      </c>
      <c r="Y53" s="50">
        <f t="shared" si="36"/>
        <v>2.3313419787265046E-3</v>
      </c>
      <c r="Z53" s="51">
        <f t="shared" si="45"/>
        <v>4.6017900390551651E-3</v>
      </c>
      <c r="AA53" s="52">
        <f t="shared" si="46"/>
        <v>3.9115215331968906E-3</v>
      </c>
      <c r="AB53" s="51">
        <f t="shared" si="47"/>
        <v>-0.19614835084708904</v>
      </c>
      <c r="AC53" s="51">
        <f t="shared" si="48"/>
        <v>-0.19614835084708904</v>
      </c>
      <c r="AD53" s="40">
        <f t="shared" si="37"/>
        <v>3.6550366567940876E-2</v>
      </c>
      <c r="AE53" s="40">
        <f t="shared" si="49"/>
        <v>5.4825549851911315E-3</v>
      </c>
      <c r="AF53" s="44">
        <f t="shared" si="50"/>
        <v>9.3940765183880212E-3</v>
      </c>
      <c r="AG53" s="41">
        <v>4564482</v>
      </c>
      <c r="AH53" s="41">
        <v>1105076</v>
      </c>
      <c r="AI53" s="53">
        <f t="shared" si="51"/>
        <v>0.24210326604420832</v>
      </c>
      <c r="AJ53" s="54">
        <f t="shared" si="52"/>
        <v>267542.50882706954</v>
      </c>
      <c r="AK53" s="44">
        <f t="shared" si="38"/>
        <v>1.680067467291377E-4</v>
      </c>
      <c r="AM53" s="55">
        <f t="shared" si="53"/>
        <v>19712734.918473288</v>
      </c>
      <c r="AN53" s="56">
        <f t="shared" si="54"/>
        <v>18642775.76794504</v>
      </c>
      <c r="AO53" s="56">
        <f t="shared" si="55"/>
        <v>666827.03736603225</v>
      </c>
      <c r="AP53" s="56">
        <f t="shared" si="56"/>
        <v>39022337.723784357</v>
      </c>
      <c r="AQ53" s="57">
        <f t="shared" si="57"/>
        <v>2.3993217245139552E-2</v>
      </c>
    </row>
    <row r="54" spans="1:43" ht="14.25" x14ac:dyDescent="0.2">
      <c r="A54" s="37" t="s">
        <v>108</v>
      </c>
      <c r="B54" s="38">
        <f>+'CENSO POB 2020'!C43</f>
        <v>67428</v>
      </c>
      <c r="C54" s="39">
        <f t="shared" si="58"/>
        <v>1.1656785563758786E-2</v>
      </c>
      <c r="D54" s="40">
        <f t="shared" si="40"/>
        <v>9.9082677291949667E-3</v>
      </c>
      <c r="E54" s="41">
        <v>1869.3</v>
      </c>
      <c r="F54" s="42">
        <f t="shared" si="59"/>
        <v>2.9107691138636562E-2</v>
      </c>
      <c r="G54" s="43">
        <f t="shared" si="42"/>
        <v>4.3661536707954845E-3</v>
      </c>
      <c r="H54" s="44">
        <f t="shared" si="43"/>
        <v>1.4274421399990451E-2</v>
      </c>
      <c r="I54" s="45">
        <v>9097</v>
      </c>
      <c r="J54" s="46">
        <v>1608</v>
      </c>
      <c r="K54" s="46">
        <v>18077</v>
      </c>
      <c r="L54" s="46">
        <v>1611</v>
      </c>
      <c r="M54" s="47">
        <f t="shared" si="29"/>
        <v>5.3197461585783755E-3</v>
      </c>
      <c r="N54" s="47">
        <f t="shared" si="30"/>
        <v>4.5701033389038571E-3</v>
      </c>
      <c r="O54" s="47">
        <f t="shared" si="31"/>
        <v>1.3526719704996738E-2</v>
      </c>
      <c r="P54" s="47">
        <f t="shared" si="32"/>
        <v>1.0289196024832026E-2</v>
      </c>
      <c r="Q54" s="48">
        <f t="shared" si="44"/>
        <v>3.3705765227310995E-2</v>
      </c>
      <c r="R54" s="49">
        <v>5867.9999999965466</v>
      </c>
      <c r="S54" s="49">
        <v>1434</v>
      </c>
      <c r="T54" s="49">
        <v>7372</v>
      </c>
      <c r="U54" s="49">
        <v>494</v>
      </c>
      <c r="V54" s="50">
        <f t="shared" si="33"/>
        <v>4.6149780734174488E-3</v>
      </c>
      <c r="W54" s="50">
        <f t="shared" si="34"/>
        <v>4.8947325305152781E-3</v>
      </c>
      <c r="X54" s="50">
        <f t="shared" si="35"/>
        <v>1.4969622144968973E-2</v>
      </c>
      <c r="Y54" s="50">
        <f t="shared" si="36"/>
        <v>8.9975229491476034E-3</v>
      </c>
      <c r="Z54" s="51">
        <f t="shared" si="45"/>
        <v>3.3476855698049306E-2</v>
      </c>
      <c r="AA54" s="52">
        <f t="shared" si="46"/>
        <v>2.8455327343341909E-2</v>
      </c>
      <c r="AB54" s="51">
        <f t="shared" si="47"/>
        <v>-6.7914057941698752E-3</v>
      </c>
      <c r="AC54" s="51">
        <f t="shared" si="48"/>
        <v>-6.7914057941698752E-3</v>
      </c>
      <c r="AD54" s="40">
        <f t="shared" si="37"/>
        <v>1.265513424999721E-3</v>
      </c>
      <c r="AE54" s="40">
        <f t="shared" si="49"/>
        <v>1.8982701374995815E-4</v>
      </c>
      <c r="AF54" s="44">
        <f t="shared" si="50"/>
        <v>2.8645154357091869E-2</v>
      </c>
      <c r="AG54" s="41">
        <v>56486259</v>
      </c>
      <c r="AH54" s="41">
        <v>16891683.199999999</v>
      </c>
      <c r="AI54" s="53">
        <f t="shared" si="51"/>
        <v>0.29904057197344225</v>
      </c>
      <c r="AJ54" s="54">
        <f t="shared" si="52"/>
        <v>5051298.6057221852</v>
      </c>
      <c r="AK54" s="44">
        <f t="shared" si="38"/>
        <v>3.1720276872089655E-3</v>
      </c>
      <c r="AM54" s="55">
        <f t="shared" si="53"/>
        <v>28327940.149974648</v>
      </c>
      <c r="AN54" s="56">
        <f t="shared" si="54"/>
        <v>56847012.952484839</v>
      </c>
      <c r="AO54" s="56">
        <f t="shared" si="55"/>
        <v>12589933.834709151</v>
      </c>
      <c r="AP54" s="56">
        <f t="shared" si="56"/>
        <v>97764886.937168643</v>
      </c>
      <c r="AQ54" s="57">
        <f t="shared" si="57"/>
        <v>6.0111574755816792E-2</v>
      </c>
    </row>
    <row r="55" spans="1:43" ht="14.25" x14ac:dyDescent="0.2">
      <c r="A55" s="37" t="s">
        <v>110</v>
      </c>
      <c r="B55" s="38">
        <f>+'CENSO POB 2020'!C45</f>
        <v>906</v>
      </c>
      <c r="C55" s="39">
        <f t="shared" si="58"/>
        <v>1.5662703507097141E-4</v>
      </c>
      <c r="D55" s="40">
        <f t="shared" si="40"/>
        <v>1.331329798103257E-4</v>
      </c>
      <c r="E55" s="41">
        <v>1172.6600000000001</v>
      </c>
      <c r="F55" s="42">
        <f t="shared" si="59"/>
        <v>1.8260003793202563E-2</v>
      </c>
      <c r="G55" s="43">
        <f t="shared" si="42"/>
        <v>2.7390005689803842E-3</v>
      </c>
      <c r="H55" s="44">
        <f t="shared" si="43"/>
        <v>2.8721335487907097E-3</v>
      </c>
      <c r="I55" s="45">
        <v>244</v>
      </c>
      <c r="J55" s="46">
        <v>60</v>
      </c>
      <c r="K55" s="46">
        <v>375</v>
      </c>
      <c r="L55" s="46">
        <v>47</v>
      </c>
      <c r="M55" s="47">
        <f t="shared" si="29"/>
        <v>1.4268638701694225E-4</v>
      </c>
      <c r="N55" s="47">
        <f t="shared" si="30"/>
        <v>1.7052624398894989E-4</v>
      </c>
      <c r="O55" s="47">
        <f t="shared" si="31"/>
        <v>2.8060628917263796E-4</v>
      </c>
      <c r="P55" s="47">
        <f t="shared" si="32"/>
        <v>3.0018138619932047E-4</v>
      </c>
      <c r="Q55" s="48">
        <f t="shared" si="44"/>
        <v>8.9400030637785065E-4</v>
      </c>
      <c r="R55" s="49">
        <v>95.999999999399989</v>
      </c>
      <c r="S55" s="49">
        <v>43</v>
      </c>
      <c r="T55" s="49">
        <v>84</v>
      </c>
      <c r="U55" s="49">
        <v>27</v>
      </c>
      <c r="V55" s="50">
        <f t="shared" si="33"/>
        <v>7.5500663777363118E-5</v>
      </c>
      <c r="W55" s="50">
        <f t="shared" si="34"/>
        <v>1.4677370907402855E-4</v>
      </c>
      <c r="X55" s="50">
        <f t="shared" si="35"/>
        <v>1.7057084375710711E-4</v>
      </c>
      <c r="Y55" s="50">
        <f t="shared" si="36"/>
        <v>4.91767448637622E-4</v>
      </c>
      <c r="Z55" s="51">
        <f t="shared" si="45"/>
        <v>8.8461266524612078E-4</v>
      </c>
      <c r="AA55" s="52">
        <f t="shared" si="46"/>
        <v>7.5192076545920264E-4</v>
      </c>
      <c r="AB55" s="51">
        <f t="shared" si="47"/>
        <v>-1.0500713550943872E-2</v>
      </c>
      <c r="AC55" s="51">
        <f t="shared" si="48"/>
        <v>-1.0500713550943872E-2</v>
      </c>
      <c r="AD55" s="40">
        <f t="shared" si="37"/>
        <v>1.9567073995495616E-3</v>
      </c>
      <c r="AE55" s="40">
        <f t="shared" si="49"/>
        <v>2.9350610993243421E-4</v>
      </c>
      <c r="AF55" s="44">
        <f t="shared" si="50"/>
        <v>1.0454268753916369E-3</v>
      </c>
      <c r="AG55" s="41">
        <v>1354101</v>
      </c>
      <c r="AH55" s="41">
        <v>451420</v>
      </c>
      <c r="AI55" s="53">
        <f t="shared" si="51"/>
        <v>0.33337247369287815</v>
      </c>
      <c r="AJ55" s="54">
        <f t="shared" si="52"/>
        <v>150491.00207443905</v>
      </c>
      <c r="AK55" s="44">
        <f t="shared" si="38"/>
        <v>9.4502753156422046E-5</v>
      </c>
      <c r="AM55" s="55">
        <f t="shared" si="53"/>
        <v>5699819.6279207468</v>
      </c>
      <c r="AN55" s="56">
        <f t="shared" si="54"/>
        <v>2074675.3320095416</v>
      </c>
      <c r="AO55" s="56">
        <f t="shared" si="55"/>
        <v>375086.07325054065</v>
      </c>
      <c r="AP55" s="56">
        <f t="shared" si="56"/>
        <v>8149581.0331808291</v>
      </c>
      <c r="AQ55" s="57">
        <f t="shared" si="57"/>
        <v>5.0108394215141261E-3</v>
      </c>
    </row>
    <row r="56" spans="1:43" ht="14.25" x14ac:dyDescent="0.2">
      <c r="A56" s="37" t="s">
        <v>111</v>
      </c>
      <c r="B56" s="38">
        <f>+'CENSO POB 2020'!C46</f>
        <v>147624</v>
      </c>
      <c r="C56" s="39">
        <f t="shared" si="58"/>
        <v>2.5520871330372057E-2</v>
      </c>
      <c r="D56" s="40">
        <f t="shared" si="40"/>
        <v>2.1692740630816248E-2</v>
      </c>
      <c r="E56" s="41">
        <v>308.89</v>
      </c>
      <c r="F56" s="42">
        <f t="shared" si="59"/>
        <v>4.8098618283921504E-3</v>
      </c>
      <c r="G56" s="43">
        <f t="shared" si="42"/>
        <v>7.2147927425882249E-4</v>
      </c>
      <c r="H56" s="44">
        <f t="shared" si="43"/>
        <v>2.241421990507507E-2</v>
      </c>
      <c r="I56" s="45">
        <v>1423</v>
      </c>
      <c r="J56" s="46">
        <v>462</v>
      </c>
      <c r="K56" s="46">
        <v>3867</v>
      </c>
      <c r="L56" s="46">
        <v>358</v>
      </c>
      <c r="M56" s="47">
        <f t="shared" si="29"/>
        <v>8.3214233084060992E-4</v>
      </c>
      <c r="N56" s="47">
        <f t="shared" si="30"/>
        <v>1.3130520787149142E-3</v>
      </c>
      <c r="O56" s="47">
        <f t="shared" si="31"/>
        <v>2.8936120539482428E-3</v>
      </c>
      <c r="P56" s="47">
        <f t="shared" si="32"/>
        <v>2.286488005518228E-3</v>
      </c>
      <c r="Q56" s="48">
        <f t="shared" si="44"/>
        <v>7.3252944690219944E-3</v>
      </c>
      <c r="R56" s="49">
        <v>502.9999955589883</v>
      </c>
      <c r="S56" s="49">
        <v>435</v>
      </c>
      <c r="T56" s="49">
        <v>1115</v>
      </c>
      <c r="U56" s="49">
        <v>155</v>
      </c>
      <c r="V56" s="50">
        <f t="shared" si="33"/>
        <v>3.9559201609324664E-4</v>
      </c>
      <c r="W56" s="50">
        <f t="shared" si="34"/>
        <v>1.4848038010977307E-3</v>
      </c>
      <c r="X56" s="50">
        <f t="shared" si="35"/>
        <v>2.2641248903473147E-3</v>
      </c>
      <c r="Y56" s="50">
        <f t="shared" si="36"/>
        <v>2.8231094273641266E-3</v>
      </c>
      <c r="Z56" s="51">
        <f t="shared" si="45"/>
        <v>6.9676301349024189E-3</v>
      </c>
      <c r="AA56" s="52">
        <f t="shared" si="46"/>
        <v>5.9224856146670559E-3</v>
      </c>
      <c r="AB56" s="51">
        <f t="shared" si="47"/>
        <v>-4.8825932613645158E-2</v>
      </c>
      <c r="AC56" s="51">
        <f t="shared" si="48"/>
        <v>-4.8825932613645158E-2</v>
      </c>
      <c r="AD56" s="40">
        <f t="shared" si="37"/>
        <v>9.098244911788891E-3</v>
      </c>
      <c r="AE56" s="40">
        <f t="shared" si="49"/>
        <v>1.3647367367683337E-3</v>
      </c>
      <c r="AF56" s="44">
        <f t="shared" si="50"/>
        <v>7.2872223514353898E-3</v>
      </c>
      <c r="AG56" s="41">
        <v>81632998</v>
      </c>
      <c r="AH56" s="41">
        <v>17252658</v>
      </c>
      <c r="AI56" s="53">
        <f t="shared" si="51"/>
        <v>0.21134416746522039</v>
      </c>
      <c r="AJ56" s="54">
        <f t="shared" si="52"/>
        <v>3646248.6415721742</v>
      </c>
      <c r="AK56" s="44">
        <f t="shared" si="38"/>
        <v>2.289708557797965E-3</v>
      </c>
      <c r="AM56" s="55">
        <f t="shared" si="53"/>
        <v>44481570.368923098</v>
      </c>
      <c r="AN56" s="56">
        <f t="shared" si="54"/>
        <v>14461671.884729236</v>
      </c>
      <c r="AO56" s="56">
        <f t="shared" si="55"/>
        <v>9087965.8332391549</v>
      </c>
      <c r="AP56" s="56">
        <f t="shared" si="56"/>
        <v>68031208.086891487</v>
      </c>
      <c r="AQ56" s="57">
        <f t="shared" si="57"/>
        <v>4.1829568659675471E-2</v>
      </c>
    </row>
    <row r="57" spans="1:43" ht="14.25" x14ac:dyDescent="0.2">
      <c r="A57" s="37" t="s">
        <v>112</v>
      </c>
      <c r="B57" s="38">
        <f>+'CENSO POB 2020'!C38</f>
        <v>5389</v>
      </c>
      <c r="C57" s="39">
        <f t="shared" si="58"/>
        <v>9.3163696688461914E-4</v>
      </c>
      <c r="D57" s="40">
        <f t="shared" si="40"/>
        <v>7.918914218519263E-4</v>
      </c>
      <c r="E57" s="41">
        <v>1341.58</v>
      </c>
      <c r="F57" s="42">
        <f t="shared" si="59"/>
        <v>2.089033128859575E-2</v>
      </c>
      <c r="G57" s="43">
        <f t="shared" si="42"/>
        <v>3.1335496932893623E-3</v>
      </c>
      <c r="H57" s="44">
        <f t="shared" si="43"/>
        <v>3.9254411151412889E-3</v>
      </c>
      <c r="I57" s="45">
        <v>1104</v>
      </c>
      <c r="J57" s="46">
        <v>274</v>
      </c>
      <c r="K57" s="46">
        <v>2326</v>
      </c>
      <c r="L57" s="46">
        <v>140</v>
      </c>
      <c r="M57" s="47">
        <f t="shared" si="29"/>
        <v>6.4559742322419769E-4</v>
      </c>
      <c r="N57" s="47">
        <f t="shared" si="30"/>
        <v>7.7873651421620459E-4</v>
      </c>
      <c r="O57" s="47">
        <f t="shared" si="31"/>
        <v>1.7405072763081492E-3</v>
      </c>
      <c r="P57" s="47">
        <f t="shared" si="32"/>
        <v>8.9415732059372043E-4</v>
      </c>
      <c r="Q57" s="48">
        <f t="shared" si="44"/>
        <v>4.0589985343422721E-3</v>
      </c>
      <c r="R57" s="49">
        <v>511.00000000414997</v>
      </c>
      <c r="S57" s="49">
        <v>264</v>
      </c>
      <c r="T57" s="49">
        <v>999</v>
      </c>
      <c r="U57" s="49">
        <v>49</v>
      </c>
      <c r="V57" s="50">
        <f t="shared" si="33"/>
        <v>4.0188374157069809E-4</v>
      </c>
      <c r="W57" s="50">
        <f t="shared" si="34"/>
        <v>9.0112230687310556E-4</v>
      </c>
      <c r="X57" s="50">
        <f t="shared" si="35"/>
        <v>2.028574677539881E-3</v>
      </c>
      <c r="Y57" s="50">
        <f t="shared" si="36"/>
        <v>8.9246685123123997E-4</v>
      </c>
      <c r="Z57" s="51">
        <f t="shared" si="45"/>
        <v>4.2240475772149242E-3</v>
      </c>
      <c r="AA57" s="52">
        <f t="shared" si="46"/>
        <v>3.5904404406326856E-3</v>
      </c>
      <c r="AB57" s="51">
        <f t="shared" si="47"/>
        <v>4.066250368809185E-2</v>
      </c>
      <c r="AC57" s="51">
        <f t="shared" si="48"/>
        <v>0</v>
      </c>
      <c r="AD57" s="40">
        <f t="shared" si="37"/>
        <v>0</v>
      </c>
      <c r="AE57" s="40">
        <f t="shared" si="49"/>
        <v>0</v>
      </c>
      <c r="AF57" s="44">
        <f t="shared" si="50"/>
        <v>3.5904404406326856E-3</v>
      </c>
      <c r="AG57" s="41">
        <v>7103115</v>
      </c>
      <c r="AH57" s="41">
        <v>1075933</v>
      </c>
      <c r="AI57" s="53">
        <f t="shared" si="51"/>
        <v>0.15147340286620728</v>
      </c>
      <c r="AJ57" s="54">
        <f t="shared" si="52"/>
        <v>162975.232766047</v>
      </c>
      <c r="AK57" s="44">
        <f t="shared" si="38"/>
        <v>1.0234238579315125E-4</v>
      </c>
      <c r="AM57" s="55">
        <f t="shared" si="53"/>
        <v>7790134.3848547554</v>
      </c>
      <c r="AN57" s="56">
        <f t="shared" si="54"/>
        <v>7125317.3115906017</v>
      </c>
      <c r="AO57" s="56">
        <f t="shared" si="55"/>
        <v>406201.96060009045</v>
      </c>
      <c r="AP57" s="56">
        <f t="shared" si="56"/>
        <v>15321653.657045448</v>
      </c>
      <c r="AQ57" s="57">
        <f t="shared" si="57"/>
        <v>9.4206494585334453E-3</v>
      </c>
    </row>
    <row r="58" spans="1:43" ht="14.25" x14ac:dyDescent="0.2">
      <c r="A58" s="37" t="s">
        <v>113</v>
      </c>
      <c r="B58" s="38">
        <f>+'CENSO POB 2020'!C47</f>
        <v>2377</v>
      </c>
      <c r="C58" s="39">
        <f t="shared" si="58"/>
        <v>4.1092987015860824E-4</v>
      </c>
      <c r="D58" s="40">
        <f t="shared" si="40"/>
        <v>3.4929038963481702E-4</v>
      </c>
      <c r="E58" s="41">
        <v>673.76</v>
      </c>
      <c r="F58" s="42">
        <f t="shared" si="59"/>
        <v>1.0491412818470961E-2</v>
      </c>
      <c r="G58" s="43">
        <f t="shared" si="42"/>
        <v>1.5737119227706442E-3</v>
      </c>
      <c r="H58" s="44">
        <f t="shared" si="43"/>
        <v>1.9230023124054611E-3</v>
      </c>
      <c r="I58" s="45">
        <v>671</v>
      </c>
      <c r="J58" s="46">
        <v>247</v>
      </c>
      <c r="K58" s="46">
        <v>1766</v>
      </c>
      <c r="L58" s="46">
        <v>574</v>
      </c>
      <c r="M58" s="47">
        <f t="shared" si="29"/>
        <v>3.9238756429659118E-4</v>
      </c>
      <c r="N58" s="47">
        <f t="shared" si="30"/>
        <v>7.0199970442117712E-4</v>
      </c>
      <c r="O58" s="47">
        <f t="shared" si="31"/>
        <v>1.3214685511436764E-3</v>
      </c>
      <c r="P58" s="47">
        <f t="shared" si="32"/>
        <v>3.6660450144342539E-3</v>
      </c>
      <c r="Q58" s="48">
        <f t="shared" si="44"/>
        <v>6.0819008342956988E-3</v>
      </c>
      <c r="R58" s="49">
        <v>600.99999999995009</v>
      </c>
      <c r="S58" s="49">
        <v>212</v>
      </c>
      <c r="T58" s="49">
        <v>872</v>
      </c>
      <c r="U58" s="49">
        <v>90</v>
      </c>
      <c r="V58" s="50">
        <f t="shared" si="33"/>
        <v>4.7266561385911533E-4</v>
      </c>
      <c r="W58" s="50">
        <f t="shared" si="34"/>
        <v>7.2362851915567573E-4</v>
      </c>
      <c r="X58" s="50">
        <f t="shared" si="35"/>
        <v>1.7706878066213977E-3</v>
      </c>
      <c r="Y58" s="50">
        <f t="shared" si="36"/>
        <v>1.6392248287920735E-3</v>
      </c>
      <c r="Z58" s="51">
        <f t="shared" si="45"/>
        <v>4.6062067684282618E-3</v>
      </c>
      <c r="AA58" s="52">
        <f t="shared" si="46"/>
        <v>3.9152757531640226E-3</v>
      </c>
      <c r="AB58" s="51">
        <f t="shared" si="47"/>
        <v>-0.24263698242924844</v>
      </c>
      <c r="AC58" s="51">
        <f t="shared" si="48"/>
        <v>-0.24263698242924844</v>
      </c>
      <c r="AD58" s="40">
        <f t="shared" si="37"/>
        <v>4.5213077818031903E-2</v>
      </c>
      <c r="AE58" s="40">
        <f t="shared" si="49"/>
        <v>6.7819616727047855E-3</v>
      </c>
      <c r="AF58" s="44">
        <f t="shared" si="50"/>
        <v>1.0697237425868807E-2</v>
      </c>
      <c r="AG58" s="41">
        <v>939947</v>
      </c>
      <c r="AH58" s="41">
        <v>222448</v>
      </c>
      <c r="AI58" s="53">
        <f t="shared" si="51"/>
        <v>0.23666015211495967</v>
      </c>
      <c r="AJ58" s="54">
        <f t="shared" si="52"/>
        <v>52644.577517668549</v>
      </c>
      <c r="AK58" s="44">
        <f t="shared" si="38"/>
        <v>3.3058837044061201E-5</v>
      </c>
      <c r="AM58" s="55">
        <f t="shared" si="53"/>
        <v>3816245.3585769292</v>
      </c>
      <c r="AN58" s="56">
        <f t="shared" si="54"/>
        <v>21228930.622034401</v>
      </c>
      <c r="AO58" s="56">
        <f t="shared" si="55"/>
        <v>131212.14947634333</v>
      </c>
      <c r="AP58" s="56">
        <f t="shared" si="56"/>
        <v>25176388.130087674</v>
      </c>
      <c r="AQ58" s="57">
        <f t="shared" si="57"/>
        <v>1.5479917019040262E-2</v>
      </c>
    </row>
    <row r="59" spans="1:43" ht="14.25" x14ac:dyDescent="0.2">
      <c r="A59" s="37" t="s">
        <v>114</v>
      </c>
      <c r="B59" s="38">
        <f>+'CENSO POB 2020'!C48</f>
        <v>34709</v>
      </c>
      <c r="C59" s="39">
        <f t="shared" si="58"/>
        <v>6.0004059164220159E-3</v>
      </c>
      <c r="D59" s="40">
        <f t="shared" si="40"/>
        <v>5.1003450289587131E-3</v>
      </c>
      <c r="E59" s="41">
        <v>1542.15</v>
      </c>
      <c r="F59" s="42">
        <f t="shared" si="59"/>
        <v>2.4013494831995066E-2</v>
      </c>
      <c r="G59" s="43">
        <f t="shared" si="42"/>
        <v>3.6020242247992596E-3</v>
      </c>
      <c r="H59" s="44">
        <f t="shared" si="43"/>
        <v>8.7023692537579727E-3</v>
      </c>
      <c r="I59" s="45">
        <v>4789</v>
      </c>
      <c r="J59" s="46">
        <v>909</v>
      </c>
      <c r="K59" s="46">
        <v>4749</v>
      </c>
      <c r="L59" s="46">
        <v>258</v>
      </c>
      <c r="M59" s="47">
        <f t="shared" si="29"/>
        <v>2.8005127353448217E-3</v>
      </c>
      <c r="N59" s="47">
        <f t="shared" si="30"/>
        <v>2.5834725964325911E-3</v>
      </c>
      <c r="O59" s="47">
        <f t="shared" si="31"/>
        <v>3.5535980460822871E-3</v>
      </c>
      <c r="P59" s="47">
        <f t="shared" si="32"/>
        <v>1.6478042050941421E-3</v>
      </c>
      <c r="Q59" s="48">
        <f t="shared" si="44"/>
        <v>1.0585387582953843E-2</v>
      </c>
      <c r="R59" s="49">
        <v>3480.0000000606401</v>
      </c>
      <c r="S59" s="49">
        <v>841</v>
      </c>
      <c r="T59" s="49">
        <v>1534</v>
      </c>
      <c r="U59" s="49">
        <v>182</v>
      </c>
      <c r="V59" s="50">
        <f t="shared" si="33"/>
        <v>2.7368990619942106E-3</v>
      </c>
      <c r="W59" s="50">
        <f t="shared" si="34"/>
        <v>2.8706206821222796E-3</v>
      </c>
      <c r="X59" s="50">
        <f t="shared" si="35"/>
        <v>3.1149485038500274E-3</v>
      </c>
      <c r="Y59" s="50">
        <f t="shared" si="36"/>
        <v>3.3148768760017486E-3</v>
      </c>
      <c r="Z59" s="51">
        <f t="shared" si="45"/>
        <v>1.2037345123968266E-2</v>
      </c>
      <c r="AA59" s="52">
        <f t="shared" si="46"/>
        <v>1.0231743355373026E-2</v>
      </c>
      <c r="AB59" s="51">
        <f t="shared" si="47"/>
        <v>0.1371662142397676</v>
      </c>
      <c r="AC59" s="51">
        <f t="shared" si="48"/>
        <v>0</v>
      </c>
      <c r="AD59" s="40">
        <f t="shared" si="37"/>
        <v>0</v>
      </c>
      <c r="AE59" s="40">
        <f t="shared" si="49"/>
        <v>0</v>
      </c>
      <c r="AF59" s="44">
        <f t="shared" si="50"/>
        <v>1.0231743355373026E-2</v>
      </c>
      <c r="AG59" s="41">
        <v>19089007</v>
      </c>
      <c r="AH59" s="41">
        <v>7881801</v>
      </c>
      <c r="AI59" s="53">
        <f t="shared" si="51"/>
        <v>0.41289738119955638</v>
      </c>
      <c r="AJ59" s="54">
        <f t="shared" si="52"/>
        <v>3254374.9920360446</v>
      </c>
      <c r="AK59" s="44">
        <f t="shared" si="38"/>
        <v>2.0436264780713579E-3</v>
      </c>
      <c r="AM59" s="55">
        <f t="shared" si="53"/>
        <v>17270065.698326681</v>
      </c>
      <c r="AN59" s="56">
        <f t="shared" si="54"/>
        <v>20305146.196755949</v>
      </c>
      <c r="AO59" s="56">
        <f t="shared" si="55"/>
        <v>8111253.9608432231</v>
      </c>
      <c r="AP59" s="56">
        <f t="shared" si="56"/>
        <v>45686465.855925851</v>
      </c>
      <c r="AQ59" s="57">
        <f t="shared" si="57"/>
        <v>2.8090713278199113E-2</v>
      </c>
    </row>
    <row r="60" spans="1:43" ht="14.25" x14ac:dyDescent="0.2">
      <c r="A60" s="37" t="s">
        <v>120</v>
      </c>
      <c r="B60" s="38">
        <f>+'CENSO POB 2020'!C54</f>
        <v>1552</v>
      </c>
      <c r="C60" s="39">
        <f t="shared" si="58"/>
        <v>2.6830591438206137E-4</v>
      </c>
      <c r="D60" s="40">
        <f t="shared" si="40"/>
        <v>2.2806002722475217E-4</v>
      </c>
      <c r="E60" s="41">
        <v>1766.28</v>
      </c>
      <c r="F60" s="42">
        <f t="shared" si="59"/>
        <v>2.7503521480955966E-2</v>
      </c>
      <c r="G60" s="43">
        <f t="shared" si="42"/>
        <v>4.1255282221433947E-3</v>
      </c>
      <c r="H60" s="44">
        <f t="shared" si="43"/>
        <v>4.353588249368147E-3</v>
      </c>
      <c r="I60" s="45">
        <v>477</v>
      </c>
      <c r="J60" s="46">
        <v>88</v>
      </c>
      <c r="K60" s="46">
        <v>1037</v>
      </c>
      <c r="L60" s="46">
        <v>127</v>
      </c>
      <c r="M60" s="47">
        <f t="shared" si="29"/>
        <v>2.7894019101262893E-4</v>
      </c>
      <c r="N60" s="47">
        <f t="shared" si="30"/>
        <v>2.5010515785045984E-4</v>
      </c>
      <c r="O60" s="47">
        <f t="shared" si="31"/>
        <v>7.7596992499206823E-4</v>
      </c>
      <c r="P60" s="47">
        <f t="shared" si="32"/>
        <v>8.1112842653858932E-4</v>
      </c>
      <c r="Q60" s="48">
        <f t="shared" si="44"/>
        <v>2.1161437003937465E-3</v>
      </c>
      <c r="R60" s="49">
        <v>265.99999999676999</v>
      </c>
      <c r="S60" s="49">
        <v>85</v>
      </c>
      <c r="T60" s="49">
        <v>641</v>
      </c>
      <c r="U60" s="49">
        <v>46</v>
      </c>
      <c r="V60" s="50">
        <f t="shared" si="33"/>
        <v>2.0919975588187754E-4</v>
      </c>
      <c r="W60" s="50">
        <f t="shared" si="34"/>
        <v>2.9013407607656811E-4</v>
      </c>
      <c r="X60" s="50">
        <f t="shared" si="35"/>
        <v>1.3016179862893531E-3</v>
      </c>
      <c r="Y60" s="50">
        <f t="shared" si="36"/>
        <v>8.3782602360483755E-4</v>
      </c>
      <c r="Z60" s="51">
        <f t="shared" si="45"/>
        <v>2.6387778418526363E-3</v>
      </c>
      <c r="AA60" s="52">
        <f t="shared" si="46"/>
        <v>2.2429611655747409E-3</v>
      </c>
      <c r="AB60" s="51">
        <f t="shared" si="47"/>
        <v>0.24697478784717899</v>
      </c>
      <c r="AC60" s="51">
        <f t="shared" si="48"/>
        <v>0</v>
      </c>
      <c r="AD60" s="40">
        <f t="shared" si="37"/>
        <v>0</v>
      </c>
      <c r="AE60" s="40">
        <f t="shared" si="49"/>
        <v>0</v>
      </c>
      <c r="AF60" s="44">
        <f t="shared" si="50"/>
        <v>2.2429611655747409E-3</v>
      </c>
      <c r="AG60" s="41">
        <v>4524382</v>
      </c>
      <c r="AH60" s="41">
        <v>1456869</v>
      </c>
      <c r="AI60" s="53">
        <f t="shared" si="51"/>
        <v>0.32200397755980814</v>
      </c>
      <c r="AJ60" s="54">
        <f t="shared" si="52"/>
        <v>469117.61278358015</v>
      </c>
      <c r="AK60" s="44">
        <f t="shared" si="38"/>
        <v>2.9458841625818778E-4</v>
      </c>
      <c r="AM60" s="55">
        <f t="shared" si="53"/>
        <v>8639802.8970768843</v>
      </c>
      <c r="AN60" s="56">
        <f t="shared" si="54"/>
        <v>4451211.5676479284</v>
      </c>
      <c r="AO60" s="56">
        <f t="shared" si="55"/>
        <v>1169235.906772844</v>
      </c>
      <c r="AP60" s="56">
        <f t="shared" si="56"/>
        <v>14260250.371497657</v>
      </c>
      <c r="AQ60" s="57">
        <f t="shared" si="57"/>
        <v>8.7680365936888289E-3</v>
      </c>
    </row>
    <row r="61" spans="1:43" ht="14.25" x14ac:dyDescent="0.2">
      <c r="A61" s="37" t="s">
        <v>121</v>
      </c>
      <c r="B61" s="38">
        <f>+'CENSO POB 2020'!C55</f>
        <v>3573</v>
      </c>
      <c r="C61" s="39">
        <f t="shared" si="58"/>
        <v>6.1769138665406279E-4</v>
      </c>
      <c r="D61" s="40">
        <f t="shared" si="40"/>
        <v>5.2503767865595338E-4</v>
      </c>
      <c r="E61" s="41">
        <v>879.68</v>
      </c>
      <c r="F61" s="42">
        <f t="shared" si="59"/>
        <v>1.3697883561138291E-2</v>
      </c>
      <c r="G61" s="43">
        <f t="shared" si="42"/>
        <v>2.0546825341707436E-3</v>
      </c>
      <c r="H61" s="44">
        <f t="shared" si="43"/>
        <v>2.579720212826697E-3</v>
      </c>
      <c r="I61" s="45">
        <v>765</v>
      </c>
      <c r="J61" s="46">
        <v>138</v>
      </c>
      <c r="K61" s="46">
        <v>1343</v>
      </c>
      <c r="L61" s="46">
        <v>81</v>
      </c>
      <c r="M61" s="47">
        <f t="shared" si="29"/>
        <v>4.4735691011459354E-4</v>
      </c>
      <c r="N61" s="47">
        <f t="shared" si="30"/>
        <v>3.9221036117458475E-4</v>
      </c>
      <c r="O61" s="47">
        <f t="shared" si="31"/>
        <v>1.0049446569569407E-3</v>
      </c>
      <c r="P61" s="47">
        <f t="shared" si="32"/>
        <v>5.1733387834350972E-4</v>
      </c>
      <c r="Q61" s="48">
        <f t="shared" si="44"/>
        <v>2.3618458065896289E-3</v>
      </c>
      <c r="R61" s="49">
        <v>609.99999999842794</v>
      </c>
      <c r="S61" s="49">
        <v>123</v>
      </c>
      <c r="T61" s="49">
        <v>468</v>
      </c>
      <c r="U61" s="49">
        <v>34</v>
      </c>
      <c r="V61" s="50">
        <f t="shared" si="33"/>
        <v>4.7974380108709025E-4</v>
      </c>
      <c r="W61" s="50">
        <f t="shared" si="34"/>
        <v>4.198410747931515E-4</v>
      </c>
      <c r="X61" s="50">
        <f t="shared" si="35"/>
        <v>9.5032327236102532E-4</v>
      </c>
      <c r="Y61" s="50">
        <f t="shared" si="36"/>
        <v>6.1926271309922776E-4</v>
      </c>
      <c r="Z61" s="51">
        <f t="shared" si="45"/>
        <v>2.4691708613404947E-3</v>
      </c>
      <c r="AA61" s="52">
        <f t="shared" si="46"/>
        <v>2.0987952321394206E-3</v>
      </c>
      <c r="AB61" s="51">
        <f t="shared" si="47"/>
        <v>4.5441177595686125E-2</v>
      </c>
      <c r="AC61" s="51">
        <f t="shared" si="48"/>
        <v>0</v>
      </c>
      <c r="AD61" s="40">
        <f t="shared" si="37"/>
        <v>0</v>
      </c>
      <c r="AE61" s="40">
        <f t="shared" si="49"/>
        <v>0</v>
      </c>
      <c r="AF61" s="44">
        <f t="shared" si="50"/>
        <v>2.0987952321394206E-3</v>
      </c>
      <c r="AG61" s="41">
        <v>2896776</v>
      </c>
      <c r="AH61" s="41">
        <v>668168</v>
      </c>
      <c r="AI61" s="53">
        <f t="shared" si="51"/>
        <v>0.23065918800763333</v>
      </c>
      <c r="AJ61" s="54">
        <f t="shared" si="52"/>
        <v>154119.08833268433</v>
      </c>
      <c r="AK61" s="44">
        <f t="shared" si="38"/>
        <v>9.6781056412875653E-5</v>
      </c>
      <c r="AM61" s="55">
        <f t="shared" si="53"/>
        <v>5119518.1748440899</v>
      </c>
      <c r="AN61" s="56">
        <f t="shared" si="54"/>
        <v>4165110.728981101</v>
      </c>
      <c r="AO61" s="56">
        <f t="shared" si="55"/>
        <v>384128.77088203316</v>
      </c>
      <c r="AP61" s="56">
        <f t="shared" si="56"/>
        <v>9668757.6747072227</v>
      </c>
      <c r="AQ61" s="57">
        <f t="shared" si="57"/>
        <v>5.944918139501024E-3</v>
      </c>
    </row>
    <row r="62" spans="1:43" ht="14.25" x14ac:dyDescent="0.2">
      <c r="A62" s="109" t="s">
        <v>123</v>
      </c>
      <c r="B62" s="89"/>
      <c r="C62" s="90"/>
      <c r="D62" s="91"/>
      <c r="E62" s="92"/>
      <c r="F62" s="93"/>
      <c r="G62" s="94"/>
      <c r="H62" s="95"/>
      <c r="I62" s="96"/>
      <c r="J62" s="97"/>
      <c r="K62" s="97"/>
      <c r="L62" s="97"/>
      <c r="M62" s="98"/>
      <c r="N62" s="98"/>
      <c r="O62" s="98"/>
      <c r="P62" s="98"/>
      <c r="Q62" s="99"/>
      <c r="R62" s="100"/>
      <c r="S62" s="100"/>
      <c r="T62" s="100"/>
      <c r="U62" s="100"/>
      <c r="V62" s="101"/>
      <c r="W62" s="101"/>
      <c r="X62" s="101"/>
      <c r="Y62" s="101"/>
      <c r="Z62" s="102"/>
      <c r="AA62" s="103"/>
      <c r="AB62" s="102"/>
      <c r="AC62" s="102"/>
      <c r="AD62" s="91"/>
      <c r="AE62" s="91"/>
      <c r="AF62" s="95"/>
      <c r="AG62" s="92"/>
      <c r="AH62" s="92"/>
      <c r="AI62" s="104"/>
      <c r="AJ62" s="105"/>
      <c r="AK62" s="95"/>
      <c r="AM62" s="106"/>
      <c r="AN62" s="107"/>
      <c r="AO62" s="107"/>
      <c r="AP62" s="107">
        <f>SUM(AP23:AP61)</f>
        <v>1626390380.4601004</v>
      </c>
      <c r="AQ62" s="108">
        <f>SUM(AQ23:AQ61)</f>
        <v>1.0000000000000004</v>
      </c>
    </row>
    <row r="63" spans="1:43" ht="15.75" thickBot="1" x14ac:dyDescent="0.3">
      <c r="A63" s="58" t="s">
        <v>122</v>
      </c>
      <c r="B63" s="59">
        <f>SUM(B9:B61)</f>
        <v>5784442</v>
      </c>
      <c r="C63" s="60">
        <f>SUM(C9:C61)</f>
        <v>0.99999999999999989</v>
      </c>
      <c r="D63" s="61">
        <f>SUM(D9:D61)</f>
        <v>0.85000000000000009</v>
      </c>
      <c r="E63" s="62">
        <f>SUM(E9:E61)</f>
        <v>64220.140000000021</v>
      </c>
      <c r="F63" s="63">
        <f>+E63/$E$63</f>
        <v>1</v>
      </c>
      <c r="G63" s="64">
        <f>SUM(G9:G61)</f>
        <v>0.14999999999999997</v>
      </c>
      <c r="H63" s="65">
        <f>SUM(H9:H61)</f>
        <v>1.0000000000000002</v>
      </c>
      <c r="I63" s="66">
        <v>427511</v>
      </c>
      <c r="J63" s="67">
        <v>87963</v>
      </c>
      <c r="K63" s="67">
        <v>334098</v>
      </c>
      <c r="L63" s="67">
        <v>39143</v>
      </c>
      <c r="M63" s="68">
        <f>SUM(M9:M61)</f>
        <v>0.24999999999999997</v>
      </c>
      <c r="N63" s="68">
        <f>SUM(N9:N61)</f>
        <v>0.24999999999999997</v>
      </c>
      <c r="O63" s="68">
        <f>SUM(O9:O61)</f>
        <v>0.25</v>
      </c>
      <c r="P63" s="68">
        <f>SUM(P9:P61)</f>
        <v>0.25</v>
      </c>
      <c r="Q63" s="69">
        <f>SUM(Q9:Q61)</f>
        <v>1.0000000000000002</v>
      </c>
      <c r="R63" s="70">
        <v>317877.99999509094</v>
      </c>
      <c r="S63" s="70">
        <v>73242</v>
      </c>
      <c r="T63" s="70">
        <v>123116</v>
      </c>
      <c r="U63" s="70">
        <v>13726</v>
      </c>
      <c r="V63" s="71">
        <f t="shared" ref="V63:AA63" si="60">SUM(V9:V61)</f>
        <v>0.25</v>
      </c>
      <c r="W63" s="71">
        <f t="shared" si="60"/>
        <v>0.24999999999999997</v>
      </c>
      <c r="X63" s="71">
        <f t="shared" si="60"/>
        <v>0.24999999999999994</v>
      </c>
      <c r="Y63" s="71">
        <f t="shared" si="60"/>
        <v>0.24999999999999994</v>
      </c>
      <c r="Z63" s="69">
        <f t="shared" si="60"/>
        <v>1.0000000000000002</v>
      </c>
      <c r="AA63" s="72">
        <f t="shared" si="60"/>
        <v>0.85</v>
      </c>
      <c r="AB63" s="73"/>
      <c r="AC63" s="74">
        <f t="shared" ref="AC63:AH63" si="61">SUM(AC9:AC61)</f>
        <v>-5.3665221245451207</v>
      </c>
      <c r="AD63" s="75">
        <f t="shared" si="61"/>
        <v>0.99999999999999989</v>
      </c>
      <c r="AE63" s="61">
        <f t="shared" si="61"/>
        <v>0.14999999999999997</v>
      </c>
      <c r="AF63" s="65">
        <f t="shared" si="61"/>
        <v>1.0000000000000004</v>
      </c>
      <c r="AG63" s="76">
        <f t="shared" si="61"/>
        <v>7728371151</v>
      </c>
      <c r="AH63" s="76">
        <f t="shared" si="61"/>
        <v>3390132264.2400002</v>
      </c>
      <c r="AI63" s="77">
        <f t="shared" ref="AI63" si="62">+AH63/$E$63</f>
        <v>52789.238146164105</v>
      </c>
      <c r="AJ63" s="78">
        <f>SUM(AJ9:AJ61)</f>
        <v>1592450982.0930254</v>
      </c>
      <c r="AK63" s="65">
        <f>SUM(AK9:AK61)</f>
        <v>0.99999999999999978</v>
      </c>
      <c r="AM63" s="79">
        <f>SUM(AM9:AM61)</f>
        <v>1984524581.1499994</v>
      </c>
      <c r="AN63" s="80">
        <f>SUM(AN9:AN61)</f>
        <v>1984524581.1499994</v>
      </c>
      <c r="AO63" s="80">
        <f>SUM(AO9:AO61)</f>
        <v>3969049162.2999983</v>
      </c>
      <c r="AP63" s="80">
        <f>+AP62+AP21</f>
        <v>7938098324.5999994</v>
      </c>
      <c r="AQ63" s="81"/>
    </row>
    <row r="64" spans="1:43" ht="13.5" thickTop="1" x14ac:dyDescent="0.2">
      <c r="A64" s="164"/>
      <c r="B64" s="164"/>
      <c r="C64" s="164"/>
      <c r="D64" s="224"/>
      <c r="E64" s="164"/>
      <c r="F64" s="225"/>
      <c r="G64" s="224"/>
      <c r="H64" s="226"/>
      <c r="I64" s="164"/>
      <c r="J64" s="164"/>
      <c r="K64" s="164"/>
      <c r="L64" s="164"/>
      <c r="M64" s="164"/>
      <c r="N64" s="164"/>
      <c r="O64" s="164"/>
      <c r="P64" s="164"/>
      <c r="Q64" s="182"/>
      <c r="R64" s="164"/>
      <c r="S64" s="164"/>
      <c r="T64" s="164"/>
      <c r="U64" s="164"/>
      <c r="V64" s="164"/>
      <c r="W64" s="164"/>
      <c r="X64" s="164"/>
      <c r="Y64" s="164"/>
      <c r="Z64" s="164"/>
      <c r="AA64" s="224"/>
      <c r="AB64" s="164"/>
      <c r="AC64" s="164"/>
      <c r="AD64" s="224"/>
      <c r="AE64" s="224"/>
      <c r="AF64" s="226"/>
      <c r="AG64" s="164"/>
      <c r="AH64" s="164"/>
      <c r="AI64" s="164"/>
      <c r="AJ64" s="164"/>
      <c r="AK64" s="164"/>
      <c r="AL64" s="164"/>
      <c r="AM64" s="164"/>
      <c r="AN64" s="164"/>
      <c r="AO64" s="164"/>
      <c r="AP64" s="164"/>
      <c r="AQ64" s="164"/>
    </row>
    <row r="65" spans="1:43" ht="15.75" customHeight="1" x14ac:dyDescent="0.2">
      <c r="A65" s="167" t="s">
        <v>212</v>
      </c>
      <c r="B65" s="164"/>
      <c r="C65" s="164"/>
      <c r="D65" s="224"/>
      <c r="E65" s="164"/>
      <c r="F65" s="225"/>
      <c r="G65" s="224"/>
      <c r="H65" s="226"/>
      <c r="I65" s="164"/>
      <c r="J65" s="164"/>
      <c r="K65" s="164"/>
      <c r="L65" s="164"/>
      <c r="M65" s="164"/>
      <c r="N65" s="164"/>
      <c r="O65" s="164"/>
      <c r="P65" s="164"/>
      <c r="Q65" s="182"/>
      <c r="R65" s="164"/>
      <c r="S65" s="164"/>
      <c r="T65" s="164"/>
      <c r="U65" s="164"/>
      <c r="V65" s="164"/>
      <c r="W65" s="164"/>
      <c r="X65" s="164"/>
      <c r="Y65" s="164"/>
      <c r="Z65" s="164"/>
      <c r="AA65" s="224"/>
      <c r="AB65" s="164"/>
      <c r="AC65" s="164"/>
      <c r="AD65" s="224"/>
      <c r="AE65" s="224"/>
      <c r="AF65" s="226"/>
      <c r="AG65" s="164"/>
      <c r="AH65" s="164"/>
      <c r="AI65" s="164"/>
      <c r="AJ65" s="164"/>
      <c r="AK65" s="164"/>
      <c r="AL65" s="164"/>
      <c r="AM65" s="164"/>
      <c r="AN65" s="164"/>
      <c r="AO65" s="164"/>
      <c r="AP65" s="164"/>
      <c r="AQ65" s="164"/>
    </row>
    <row r="66" spans="1:43" s="5" customFormat="1" x14ac:dyDescent="0.2">
      <c r="D66" s="85"/>
      <c r="G66" s="85"/>
      <c r="H66" s="86"/>
      <c r="Q66" s="87"/>
      <c r="R66" s="87"/>
      <c r="AA66" s="85"/>
      <c r="AD66" s="85"/>
      <c r="AE66" s="85"/>
      <c r="AF66" s="86"/>
    </row>
    <row r="67" spans="1:43" x14ac:dyDescent="0.2">
      <c r="Q67" s="84"/>
    </row>
    <row r="68" spans="1:43" x14ac:dyDescent="0.2">
      <c r="Q68" s="84"/>
    </row>
    <row r="69" spans="1:43" x14ac:dyDescent="0.2">
      <c r="Q69" s="84"/>
    </row>
    <row r="70" spans="1:43" x14ac:dyDescent="0.2">
      <c r="D70" s="2"/>
      <c r="G70" s="2"/>
      <c r="H70" s="2"/>
      <c r="Q70" s="84"/>
      <c r="AA70" s="2"/>
      <c r="AD70" s="2"/>
      <c r="AE70" s="2"/>
      <c r="AF70" s="2"/>
      <c r="AL70" s="2"/>
    </row>
    <row r="71" spans="1:43" x14ac:dyDescent="0.2">
      <c r="D71" s="2"/>
      <c r="G71" s="2"/>
      <c r="H71" s="2"/>
      <c r="Q71" s="84"/>
      <c r="AA71" s="2"/>
      <c r="AD71" s="2"/>
      <c r="AE71" s="2"/>
      <c r="AF71" s="2"/>
      <c r="AL71" s="2"/>
    </row>
    <row r="72" spans="1:43" x14ac:dyDescent="0.2">
      <c r="D72" s="2"/>
      <c r="G72" s="2"/>
      <c r="H72" s="2"/>
      <c r="Q72" s="84"/>
      <c r="AA72" s="2"/>
      <c r="AD72" s="2"/>
      <c r="AE72" s="2"/>
      <c r="AF72" s="2"/>
      <c r="AL72" s="2"/>
    </row>
    <row r="73" spans="1:43" x14ac:dyDescent="0.2">
      <c r="D73" s="2"/>
      <c r="G73" s="2"/>
      <c r="H73" s="2"/>
      <c r="Q73" s="84"/>
      <c r="AA73" s="2"/>
      <c r="AD73" s="2"/>
      <c r="AE73" s="2"/>
      <c r="AF73" s="2"/>
      <c r="AL73" s="2"/>
    </row>
    <row r="74" spans="1:43" x14ac:dyDescent="0.2">
      <c r="D74" s="2"/>
      <c r="G74" s="2"/>
      <c r="H74" s="2"/>
      <c r="Q74" s="84"/>
      <c r="AA74" s="2"/>
      <c r="AD74" s="2"/>
      <c r="AE74" s="2"/>
      <c r="AF74" s="2"/>
      <c r="AL74" s="2"/>
    </row>
    <row r="75" spans="1:43" x14ac:dyDescent="0.2">
      <c r="D75" s="2"/>
      <c r="G75" s="2"/>
      <c r="H75" s="2"/>
      <c r="Q75" s="84"/>
      <c r="AA75" s="2"/>
      <c r="AD75" s="2"/>
      <c r="AE75" s="2"/>
      <c r="AF75" s="2"/>
      <c r="AL75" s="2"/>
    </row>
    <row r="76" spans="1:43" x14ac:dyDescent="0.2">
      <c r="D76" s="2"/>
      <c r="G76" s="2"/>
      <c r="H76" s="2"/>
      <c r="Q76" s="84"/>
      <c r="AA76" s="2"/>
      <c r="AD76" s="2"/>
      <c r="AE76" s="2"/>
      <c r="AF76" s="2"/>
      <c r="AL76" s="2"/>
    </row>
    <row r="77" spans="1:43" x14ac:dyDescent="0.2">
      <c r="D77" s="2"/>
      <c r="G77" s="2"/>
      <c r="H77" s="2"/>
      <c r="Q77" s="84"/>
      <c r="AA77" s="2"/>
      <c r="AD77" s="2"/>
      <c r="AE77" s="2"/>
      <c r="AF77" s="2"/>
      <c r="AL77" s="2"/>
    </row>
    <row r="78" spans="1:43" x14ac:dyDescent="0.2">
      <c r="D78" s="2"/>
      <c r="G78" s="2"/>
      <c r="H78" s="2"/>
      <c r="Q78" s="84"/>
      <c r="AA78" s="2"/>
      <c r="AD78" s="2"/>
      <c r="AE78" s="2"/>
      <c r="AF78" s="2"/>
      <c r="AL78" s="2"/>
    </row>
    <row r="79" spans="1:43" x14ac:dyDescent="0.2">
      <c r="D79" s="2"/>
      <c r="G79" s="2"/>
      <c r="H79" s="2"/>
      <c r="Q79" s="84"/>
      <c r="AA79" s="2"/>
      <c r="AD79" s="2"/>
      <c r="AE79" s="2"/>
      <c r="AF79" s="2"/>
      <c r="AL79" s="2"/>
    </row>
    <row r="80" spans="1:43" x14ac:dyDescent="0.2">
      <c r="D80" s="2"/>
      <c r="G80" s="2"/>
      <c r="H80" s="2"/>
      <c r="Q80" s="84"/>
      <c r="AA80" s="2"/>
      <c r="AD80" s="2"/>
      <c r="AE80" s="2"/>
      <c r="AF80" s="2"/>
      <c r="AL80" s="2"/>
    </row>
    <row r="81" spans="17:17" s="2" customFormat="1" x14ac:dyDescent="0.2">
      <c r="Q81" s="84"/>
    </row>
    <row r="82" spans="17:17" s="2" customFormat="1" x14ac:dyDescent="0.2">
      <c r="Q82" s="84"/>
    </row>
    <row r="83" spans="17:17" s="2" customFormat="1" x14ac:dyDescent="0.2">
      <c r="Q83" s="84"/>
    </row>
    <row r="84" spans="17:17" s="2" customFormat="1" x14ac:dyDescent="0.2">
      <c r="Q84" s="84"/>
    </row>
    <row r="85" spans="17:17" s="2" customFormat="1" x14ac:dyDescent="0.2">
      <c r="Q85" s="84"/>
    </row>
    <row r="86" spans="17:17" s="2" customFormat="1" x14ac:dyDescent="0.2">
      <c r="Q86" s="84"/>
    </row>
    <row r="87" spans="17:17" s="2" customFormat="1" x14ac:dyDescent="0.2">
      <c r="Q87" s="84"/>
    </row>
    <row r="88" spans="17:17" s="2" customFormat="1" x14ac:dyDescent="0.2">
      <c r="Q88" s="84"/>
    </row>
    <row r="89" spans="17:17" s="2" customFormat="1" x14ac:dyDescent="0.2">
      <c r="Q89" s="84"/>
    </row>
    <row r="90" spans="17:17" s="2" customFormat="1" x14ac:dyDescent="0.2">
      <c r="Q90" s="84"/>
    </row>
    <row r="91" spans="17:17" s="2" customFormat="1" x14ac:dyDescent="0.2">
      <c r="Q91" s="84"/>
    </row>
    <row r="92" spans="17:17" s="2" customFormat="1" x14ac:dyDescent="0.2">
      <c r="Q92" s="84"/>
    </row>
  </sheetData>
  <mergeCells count="7">
    <mergeCell ref="AM3:AQ3"/>
    <mergeCell ref="B3:H3"/>
    <mergeCell ref="I3:N3"/>
    <mergeCell ref="O3:T3"/>
    <mergeCell ref="V3:AA3"/>
    <mergeCell ref="AB3:AF3"/>
    <mergeCell ref="AG3:AK3"/>
  </mergeCells>
  <printOptions horizontalCentered="1"/>
  <pageMargins left="0.27559055118110237" right="0.19685039370078741" top="0.39370078740157483" bottom="0.43307086614173229" header="0.43307086614173229" footer="0.23622047244094491"/>
  <pageSetup scale="80" orientation="portrait" r:id="rId1"/>
  <headerFooter alignWithMargins="0"/>
  <colBreaks count="3" manualBreakCount="3">
    <brk id="8" max="1048575" man="1"/>
    <brk id="32" min="2" max="60" man="1"/>
    <brk id="3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73"/>
  <sheetViews>
    <sheetView topLeftCell="A43" workbookViewId="0">
      <selection activeCell="A57" sqref="A57:E373"/>
    </sheetView>
  </sheetViews>
  <sheetFormatPr baseColWidth="10" defaultRowHeight="12.75" x14ac:dyDescent="0.2"/>
  <cols>
    <col min="1" max="1" width="21.5703125" customWidth="1"/>
    <col min="2" max="2" width="22.5703125" customWidth="1"/>
    <col min="3" max="3" width="14.85546875" customWidth="1"/>
    <col min="4" max="5" width="15.85546875" customWidth="1"/>
  </cols>
  <sheetData>
    <row r="1" spans="1:40" ht="15.75" x14ac:dyDescent="0.2">
      <c r="A1" s="235" t="s">
        <v>153</v>
      </c>
      <c r="B1" s="235" t="s">
        <v>154</v>
      </c>
      <c r="C1" s="235" t="s">
        <v>155</v>
      </c>
      <c r="D1" s="235"/>
      <c r="E1" s="235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</row>
    <row r="2" spans="1:40" ht="15.75" x14ac:dyDescent="0.2">
      <c r="A2" s="235"/>
      <c r="B2" s="235"/>
      <c r="C2" s="143" t="s">
        <v>156</v>
      </c>
      <c r="D2" s="143" t="s">
        <v>157</v>
      </c>
      <c r="E2" s="143" t="s">
        <v>158</v>
      </c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</row>
    <row r="3" spans="1:40" ht="15.75" x14ac:dyDescent="0.2">
      <c r="A3" s="144"/>
      <c r="B3" s="145"/>
      <c r="C3" s="145"/>
      <c r="D3" s="145"/>
      <c r="E3" s="146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3"/>
      <c r="AI3" s="163"/>
      <c r="AJ3" s="163"/>
      <c r="AK3" s="163"/>
      <c r="AL3" s="163"/>
      <c r="AM3" s="163"/>
      <c r="AN3" s="163"/>
    </row>
    <row r="4" spans="1:40" ht="15.75" x14ac:dyDescent="0.2">
      <c r="A4" s="147" t="s">
        <v>159</v>
      </c>
      <c r="B4" s="148" t="s">
        <v>156</v>
      </c>
      <c r="C4" s="149">
        <f>SUM(C5:C55)</f>
        <v>5784442</v>
      </c>
      <c r="D4" s="149">
        <f>SUM(D5:D55)</f>
        <v>2890950</v>
      </c>
      <c r="E4" s="149">
        <f>SUM(E5:E55)</f>
        <v>2893492</v>
      </c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</row>
    <row r="5" spans="1:40" ht="15.75" x14ac:dyDescent="0.2">
      <c r="A5" s="150" t="s">
        <v>159</v>
      </c>
      <c r="B5" s="151" t="s">
        <v>160</v>
      </c>
      <c r="C5" s="152">
        <v>2974</v>
      </c>
      <c r="D5" s="152">
        <v>1442</v>
      </c>
      <c r="E5" s="153">
        <v>1532</v>
      </c>
      <c r="F5" s="163"/>
      <c r="G5" s="163"/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3"/>
    </row>
    <row r="6" spans="1:40" ht="15.75" x14ac:dyDescent="0.2">
      <c r="A6" s="154" t="s">
        <v>159</v>
      </c>
      <c r="B6" s="155" t="s">
        <v>161</v>
      </c>
      <c r="C6" s="156">
        <v>3382</v>
      </c>
      <c r="D6" s="156">
        <v>1690</v>
      </c>
      <c r="E6" s="157">
        <v>1692</v>
      </c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3"/>
      <c r="Z6" s="163"/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3"/>
      <c r="AN6" s="163"/>
    </row>
    <row r="7" spans="1:40" ht="15.75" x14ac:dyDescent="0.2">
      <c r="A7" s="150" t="s">
        <v>159</v>
      </c>
      <c r="B7" s="151" t="s">
        <v>162</v>
      </c>
      <c r="C7" s="152">
        <v>35289</v>
      </c>
      <c r="D7" s="152">
        <v>17829</v>
      </c>
      <c r="E7" s="153">
        <v>17460</v>
      </c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63"/>
    </row>
    <row r="8" spans="1:40" ht="15.75" x14ac:dyDescent="0.2">
      <c r="A8" s="154" t="s">
        <v>159</v>
      </c>
      <c r="B8" s="155" t="s">
        <v>163</v>
      </c>
      <c r="C8" s="156">
        <v>18030</v>
      </c>
      <c r="D8" s="156">
        <v>8852</v>
      </c>
      <c r="E8" s="157">
        <v>9178</v>
      </c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63"/>
      <c r="AN8" s="163"/>
    </row>
    <row r="9" spans="1:40" ht="15.75" x14ac:dyDescent="0.2">
      <c r="A9" s="150" t="s">
        <v>159</v>
      </c>
      <c r="B9" s="151" t="s">
        <v>164</v>
      </c>
      <c r="C9" s="152">
        <v>656464</v>
      </c>
      <c r="D9" s="152">
        <v>331513</v>
      </c>
      <c r="E9" s="153">
        <v>324951</v>
      </c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</row>
    <row r="10" spans="1:40" ht="15.75" x14ac:dyDescent="0.2">
      <c r="A10" s="154" t="s">
        <v>159</v>
      </c>
      <c r="B10" s="155" t="s">
        <v>165</v>
      </c>
      <c r="C10" s="156">
        <v>14992</v>
      </c>
      <c r="D10" s="156">
        <v>7667</v>
      </c>
      <c r="E10" s="157">
        <v>7325</v>
      </c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</row>
    <row r="11" spans="1:40" ht="15.75" x14ac:dyDescent="0.2">
      <c r="A11" s="150" t="s">
        <v>159</v>
      </c>
      <c r="B11" s="151" t="s">
        <v>166</v>
      </c>
      <c r="C11" s="152">
        <v>3661</v>
      </c>
      <c r="D11" s="152">
        <v>1824</v>
      </c>
      <c r="E11" s="153">
        <v>1837</v>
      </c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</row>
    <row r="12" spans="1:40" ht="15.75" x14ac:dyDescent="0.2">
      <c r="A12" s="154" t="s">
        <v>159</v>
      </c>
      <c r="B12" s="155" t="s">
        <v>167</v>
      </c>
      <c r="C12" s="156">
        <v>122337</v>
      </c>
      <c r="D12" s="156">
        <v>62377</v>
      </c>
      <c r="E12" s="157">
        <v>59960</v>
      </c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</row>
    <row r="13" spans="1:40" ht="15.75" x14ac:dyDescent="0.2">
      <c r="A13" s="150" t="s">
        <v>159</v>
      </c>
      <c r="B13" s="151" t="s">
        <v>168</v>
      </c>
      <c r="C13" s="152">
        <v>7340</v>
      </c>
      <c r="D13" s="152">
        <v>3707</v>
      </c>
      <c r="E13" s="153">
        <v>3633</v>
      </c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</row>
    <row r="14" spans="1:40" ht="15.75" x14ac:dyDescent="0.2">
      <c r="A14" s="154" t="s">
        <v>159</v>
      </c>
      <c r="B14" s="155" t="s">
        <v>169</v>
      </c>
      <c r="C14" s="156">
        <v>9930</v>
      </c>
      <c r="D14" s="156">
        <v>4961</v>
      </c>
      <c r="E14" s="157">
        <v>4969</v>
      </c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</row>
    <row r="15" spans="1:40" ht="15.75" x14ac:dyDescent="0.2">
      <c r="A15" s="150" t="s">
        <v>159</v>
      </c>
      <c r="B15" s="151" t="s">
        <v>170</v>
      </c>
      <c r="C15" s="152">
        <v>68747</v>
      </c>
      <c r="D15" s="152">
        <v>35206</v>
      </c>
      <c r="E15" s="153">
        <v>33541</v>
      </c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</row>
    <row r="16" spans="1:40" ht="15.75" x14ac:dyDescent="0.2">
      <c r="A16" s="154" t="s">
        <v>159</v>
      </c>
      <c r="B16" s="155" t="s">
        <v>171</v>
      </c>
      <c r="C16" s="156">
        <v>36088</v>
      </c>
      <c r="D16" s="156">
        <v>18060</v>
      </c>
      <c r="E16" s="157">
        <v>18028</v>
      </c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</row>
    <row r="17" spans="1:40" ht="15.75" x14ac:dyDescent="0.2">
      <c r="A17" s="150" t="s">
        <v>159</v>
      </c>
      <c r="B17" s="151" t="s">
        <v>172</v>
      </c>
      <c r="C17" s="152">
        <v>1360</v>
      </c>
      <c r="D17" s="152">
        <v>657</v>
      </c>
      <c r="E17" s="153">
        <v>703</v>
      </c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3"/>
    </row>
    <row r="18" spans="1:40" ht="15.75" x14ac:dyDescent="0.2">
      <c r="A18" s="154" t="s">
        <v>159</v>
      </c>
      <c r="B18" s="155" t="s">
        <v>173</v>
      </c>
      <c r="C18" s="156">
        <v>3256</v>
      </c>
      <c r="D18" s="156">
        <v>1672</v>
      </c>
      <c r="E18" s="157">
        <v>1584</v>
      </c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</row>
    <row r="19" spans="1:40" ht="15.75" x14ac:dyDescent="0.2">
      <c r="A19" s="150" t="s">
        <v>159</v>
      </c>
      <c r="B19" s="151" t="s">
        <v>174</v>
      </c>
      <c r="C19" s="152">
        <v>104478</v>
      </c>
      <c r="D19" s="152">
        <v>52883</v>
      </c>
      <c r="E19" s="153">
        <v>51595</v>
      </c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</row>
    <row r="20" spans="1:40" ht="15.75" x14ac:dyDescent="0.2">
      <c r="A20" s="154" t="s">
        <v>159</v>
      </c>
      <c r="B20" s="155" t="s">
        <v>175</v>
      </c>
      <c r="C20" s="156">
        <v>40903</v>
      </c>
      <c r="D20" s="156">
        <v>20444</v>
      </c>
      <c r="E20" s="157">
        <v>20459</v>
      </c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</row>
    <row r="21" spans="1:40" ht="15.75" x14ac:dyDescent="0.2">
      <c r="A21" s="150" t="s">
        <v>159</v>
      </c>
      <c r="B21" s="151" t="s">
        <v>176</v>
      </c>
      <c r="C21" s="152">
        <v>397205</v>
      </c>
      <c r="D21" s="152">
        <v>200708</v>
      </c>
      <c r="E21" s="153">
        <v>196497</v>
      </c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</row>
    <row r="22" spans="1:40" ht="15.75" x14ac:dyDescent="0.2">
      <c r="A22" s="154" t="s">
        <v>159</v>
      </c>
      <c r="B22" s="155" t="s">
        <v>177</v>
      </c>
      <c r="C22" s="156">
        <v>5506</v>
      </c>
      <c r="D22" s="156">
        <v>2796</v>
      </c>
      <c r="E22" s="157">
        <v>2710</v>
      </c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</row>
    <row r="23" spans="1:40" ht="15.75" x14ac:dyDescent="0.2">
      <c r="A23" s="150" t="s">
        <v>159</v>
      </c>
      <c r="B23" s="151" t="s">
        <v>178</v>
      </c>
      <c r="C23" s="152">
        <v>481213</v>
      </c>
      <c r="D23" s="152">
        <v>242161</v>
      </c>
      <c r="E23" s="153">
        <v>239052</v>
      </c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</row>
    <row r="24" spans="1:40" ht="15.75" x14ac:dyDescent="0.2">
      <c r="A24" s="154" t="s">
        <v>159</v>
      </c>
      <c r="B24" s="155" t="s">
        <v>179</v>
      </c>
      <c r="C24" s="156">
        <v>14109</v>
      </c>
      <c r="D24" s="156">
        <v>7115</v>
      </c>
      <c r="E24" s="157">
        <v>6994</v>
      </c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3"/>
      <c r="AN24" s="163"/>
    </row>
    <row r="25" spans="1:40" ht="15.75" x14ac:dyDescent="0.2">
      <c r="A25" s="150" t="s">
        <v>159</v>
      </c>
      <c r="B25" s="151" t="s">
        <v>180</v>
      </c>
      <c r="C25" s="152">
        <v>1808</v>
      </c>
      <c r="D25" s="152">
        <v>890</v>
      </c>
      <c r="E25" s="153">
        <v>918</v>
      </c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</row>
    <row r="26" spans="1:40" ht="15.75" x14ac:dyDescent="0.2">
      <c r="A26" s="154" t="s">
        <v>159</v>
      </c>
      <c r="B26" s="155" t="s">
        <v>181</v>
      </c>
      <c r="C26" s="156">
        <v>6282</v>
      </c>
      <c r="D26" s="156">
        <v>3224</v>
      </c>
      <c r="E26" s="157">
        <v>3058</v>
      </c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3"/>
      <c r="AN26" s="163"/>
    </row>
    <row r="27" spans="1:40" ht="15.75" x14ac:dyDescent="0.2">
      <c r="A27" s="150" t="s">
        <v>159</v>
      </c>
      <c r="B27" s="151" t="s">
        <v>182</v>
      </c>
      <c r="C27" s="152">
        <v>102149</v>
      </c>
      <c r="D27" s="152">
        <v>51844</v>
      </c>
      <c r="E27" s="153">
        <v>50305</v>
      </c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</row>
    <row r="28" spans="1:40" ht="15.75" x14ac:dyDescent="0.2">
      <c r="A28" s="154" t="s">
        <v>159</v>
      </c>
      <c r="B28" s="155" t="s">
        <v>183</v>
      </c>
      <c r="C28" s="156">
        <v>643143</v>
      </c>
      <c r="D28" s="156">
        <v>318993</v>
      </c>
      <c r="E28" s="157">
        <v>324150</v>
      </c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3"/>
      <c r="AN28" s="163"/>
    </row>
    <row r="29" spans="1:40" ht="15.75" x14ac:dyDescent="0.2">
      <c r="A29" s="150" t="s">
        <v>159</v>
      </c>
      <c r="B29" s="151" t="s">
        <v>184</v>
      </c>
      <c r="C29" s="152">
        <v>16086</v>
      </c>
      <c r="D29" s="152">
        <v>8082</v>
      </c>
      <c r="E29" s="153">
        <v>8004</v>
      </c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3"/>
      <c r="AN29" s="163"/>
    </row>
    <row r="30" spans="1:40" ht="15.75" x14ac:dyDescent="0.2">
      <c r="A30" s="154" t="s">
        <v>159</v>
      </c>
      <c r="B30" s="155" t="s">
        <v>185</v>
      </c>
      <c r="C30" s="156">
        <v>1386</v>
      </c>
      <c r="D30" s="156">
        <v>724</v>
      </c>
      <c r="E30" s="157">
        <v>662</v>
      </c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</row>
    <row r="31" spans="1:40" ht="15.75" x14ac:dyDescent="0.2">
      <c r="A31" s="150" t="s">
        <v>159</v>
      </c>
      <c r="B31" s="151" t="s">
        <v>186</v>
      </c>
      <c r="C31" s="152">
        <v>7026</v>
      </c>
      <c r="D31" s="152">
        <v>3480</v>
      </c>
      <c r="E31" s="153">
        <v>3546</v>
      </c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</row>
    <row r="32" spans="1:40" ht="15.75" x14ac:dyDescent="0.2">
      <c r="A32" s="154" t="s">
        <v>159</v>
      </c>
      <c r="B32" s="155" t="s">
        <v>187</v>
      </c>
      <c r="C32" s="156">
        <v>3298</v>
      </c>
      <c r="D32" s="156">
        <v>1716</v>
      </c>
      <c r="E32" s="157">
        <v>1582</v>
      </c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</row>
    <row r="33" spans="1:40" ht="15.75" x14ac:dyDescent="0.2">
      <c r="A33" s="150" t="s">
        <v>159</v>
      </c>
      <c r="B33" s="151" t="s">
        <v>188</v>
      </c>
      <c r="C33" s="152">
        <v>471523</v>
      </c>
      <c r="D33" s="152">
        <v>237717</v>
      </c>
      <c r="E33" s="153">
        <v>233806</v>
      </c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3"/>
      <c r="AN33" s="163"/>
    </row>
    <row r="34" spans="1:40" ht="31.5" x14ac:dyDescent="0.2">
      <c r="A34" s="154" t="s">
        <v>159</v>
      </c>
      <c r="B34" s="155" t="s">
        <v>189</v>
      </c>
      <c r="C34" s="156">
        <v>5351</v>
      </c>
      <c r="D34" s="156">
        <v>2657</v>
      </c>
      <c r="E34" s="157">
        <v>2694</v>
      </c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</row>
    <row r="35" spans="1:40" ht="15.75" x14ac:dyDescent="0.2">
      <c r="A35" s="150" t="s">
        <v>159</v>
      </c>
      <c r="B35" s="151" t="s">
        <v>190</v>
      </c>
      <c r="C35" s="152">
        <v>84666</v>
      </c>
      <c r="D35" s="152">
        <v>41878</v>
      </c>
      <c r="E35" s="153">
        <v>42788</v>
      </c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</row>
    <row r="36" spans="1:40" ht="15.75" x14ac:dyDescent="0.2">
      <c r="A36" s="154" t="s">
        <v>159</v>
      </c>
      <c r="B36" s="155" t="s">
        <v>191</v>
      </c>
      <c r="C36" s="156">
        <v>1407</v>
      </c>
      <c r="D36" s="156">
        <v>699</v>
      </c>
      <c r="E36" s="157">
        <v>708</v>
      </c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</row>
    <row r="37" spans="1:40" ht="15.75" x14ac:dyDescent="0.2">
      <c r="A37" s="150" t="s">
        <v>159</v>
      </c>
      <c r="B37" s="151" t="s">
        <v>192</v>
      </c>
      <c r="C37" s="152">
        <v>1959</v>
      </c>
      <c r="D37" s="152">
        <v>989</v>
      </c>
      <c r="E37" s="153">
        <v>970</v>
      </c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</row>
    <row r="38" spans="1:40" ht="15.75" x14ac:dyDescent="0.2">
      <c r="A38" s="154" t="s">
        <v>159</v>
      </c>
      <c r="B38" s="155" t="s">
        <v>193</v>
      </c>
      <c r="C38" s="156">
        <v>5389</v>
      </c>
      <c r="D38" s="156">
        <v>2776</v>
      </c>
      <c r="E38" s="157">
        <v>2613</v>
      </c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</row>
    <row r="39" spans="1:40" ht="15.75" x14ac:dyDescent="0.2">
      <c r="A39" s="150" t="s">
        <v>159</v>
      </c>
      <c r="B39" s="151" t="s">
        <v>194</v>
      </c>
      <c r="C39" s="152">
        <v>5119</v>
      </c>
      <c r="D39" s="152">
        <v>2639</v>
      </c>
      <c r="E39" s="153">
        <v>2480</v>
      </c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3"/>
      <c r="Q39" s="163"/>
      <c r="R39" s="163"/>
      <c r="S39" s="163"/>
      <c r="T39" s="163"/>
      <c r="U39" s="163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163"/>
      <c r="AN39" s="163"/>
    </row>
    <row r="40" spans="1:40" ht="15.75" x14ac:dyDescent="0.2">
      <c r="A40" s="154" t="s">
        <v>159</v>
      </c>
      <c r="B40" s="155" t="s">
        <v>195</v>
      </c>
      <c r="C40" s="156">
        <v>1483</v>
      </c>
      <c r="D40" s="156">
        <v>764</v>
      </c>
      <c r="E40" s="157">
        <v>719</v>
      </c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63"/>
      <c r="AM40" s="163"/>
      <c r="AN40" s="163"/>
    </row>
    <row r="41" spans="1:40" ht="15.75" x14ac:dyDescent="0.2">
      <c r="A41" s="150" t="s">
        <v>159</v>
      </c>
      <c r="B41" s="151" t="s">
        <v>196</v>
      </c>
      <c r="C41" s="152">
        <v>7652</v>
      </c>
      <c r="D41" s="152">
        <v>3795</v>
      </c>
      <c r="E41" s="153">
        <v>3857</v>
      </c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</row>
    <row r="42" spans="1:40" ht="15.75" x14ac:dyDescent="0.2">
      <c r="A42" s="154" t="s">
        <v>159</v>
      </c>
      <c r="B42" s="155" t="s">
        <v>197</v>
      </c>
      <c r="C42" s="156">
        <v>6048</v>
      </c>
      <c r="D42" s="156">
        <v>3056</v>
      </c>
      <c r="E42" s="157">
        <v>2992</v>
      </c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</row>
    <row r="43" spans="1:40" ht="15.75" x14ac:dyDescent="0.2">
      <c r="A43" s="150" t="s">
        <v>159</v>
      </c>
      <c r="B43" s="151" t="s">
        <v>198</v>
      </c>
      <c r="C43" s="152">
        <v>67428</v>
      </c>
      <c r="D43" s="152">
        <v>33569</v>
      </c>
      <c r="E43" s="153">
        <v>33859</v>
      </c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</row>
    <row r="44" spans="1:40" ht="15.75" x14ac:dyDescent="0.2">
      <c r="A44" s="154" t="s">
        <v>159</v>
      </c>
      <c r="B44" s="155" t="s">
        <v>199</v>
      </c>
      <c r="C44" s="156">
        <v>1142994</v>
      </c>
      <c r="D44" s="156">
        <v>564805</v>
      </c>
      <c r="E44" s="157">
        <v>578189</v>
      </c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</row>
    <row r="45" spans="1:40" ht="15.75" x14ac:dyDescent="0.2">
      <c r="A45" s="150" t="s">
        <v>159</v>
      </c>
      <c r="B45" s="151" t="s">
        <v>200</v>
      </c>
      <c r="C45" s="152">
        <v>906</v>
      </c>
      <c r="D45" s="152">
        <v>457</v>
      </c>
      <c r="E45" s="153">
        <v>449</v>
      </c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</row>
    <row r="46" spans="1:40" ht="15.75" x14ac:dyDescent="0.2">
      <c r="A46" s="154" t="s">
        <v>159</v>
      </c>
      <c r="B46" s="155" t="s">
        <v>201</v>
      </c>
      <c r="C46" s="156">
        <v>147624</v>
      </c>
      <c r="D46" s="156">
        <v>76004</v>
      </c>
      <c r="E46" s="157">
        <v>71620</v>
      </c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</row>
    <row r="47" spans="1:40" ht="15.75" x14ac:dyDescent="0.2">
      <c r="A47" s="150" t="s">
        <v>159</v>
      </c>
      <c r="B47" s="151" t="s">
        <v>202</v>
      </c>
      <c r="C47" s="152">
        <v>2377</v>
      </c>
      <c r="D47" s="152">
        <v>1230</v>
      </c>
      <c r="E47" s="153">
        <v>1147</v>
      </c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</row>
    <row r="48" spans="1:40" ht="15.75" x14ac:dyDescent="0.2">
      <c r="A48" s="154" t="s">
        <v>159</v>
      </c>
      <c r="B48" s="155" t="s">
        <v>203</v>
      </c>
      <c r="C48" s="156">
        <v>34709</v>
      </c>
      <c r="D48" s="156">
        <v>17035</v>
      </c>
      <c r="E48" s="157">
        <v>17674</v>
      </c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</row>
    <row r="49" spans="1:40" ht="15.75" x14ac:dyDescent="0.2">
      <c r="A49" s="150" t="s">
        <v>159</v>
      </c>
      <c r="B49" s="151" t="s">
        <v>204</v>
      </c>
      <c r="C49" s="152">
        <v>86766</v>
      </c>
      <c r="D49" s="152">
        <v>44135</v>
      </c>
      <c r="E49" s="153">
        <v>42631</v>
      </c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</row>
    <row r="50" spans="1:40" ht="31.5" x14ac:dyDescent="0.2">
      <c r="A50" s="154" t="s">
        <v>159</v>
      </c>
      <c r="B50" s="155" t="s">
        <v>205</v>
      </c>
      <c r="C50" s="156">
        <v>412199</v>
      </c>
      <c r="D50" s="156">
        <v>202958</v>
      </c>
      <c r="E50" s="157">
        <v>209241</v>
      </c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</row>
    <row r="51" spans="1:40" ht="31.5" x14ac:dyDescent="0.2">
      <c r="A51" s="150" t="s">
        <v>159</v>
      </c>
      <c r="B51" s="151" t="s">
        <v>206</v>
      </c>
      <c r="C51" s="152">
        <v>132169</v>
      </c>
      <c r="D51" s="152">
        <v>62586</v>
      </c>
      <c r="E51" s="153">
        <v>69583</v>
      </c>
      <c r="F51" s="163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</row>
    <row r="52" spans="1:40" ht="15.75" x14ac:dyDescent="0.2">
      <c r="A52" s="154" t="s">
        <v>159</v>
      </c>
      <c r="B52" s="155" t="s">
        <v>207</v>
      </c>
      <c r="C52" s="156">
        <v>306322</v>
      </c>
      <c r="D52" s="156">
        <v>152617</v>
      </c>
      <c r="E52" s="157">
        <v>153705</v>
      </c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</row>
    <row r="53" spans="1:40" ht="15.75" x14ac:dyDescent="0.2">
      <c r="A53" s="150" t="s">
        <v>159</v>
      </c>
      <c r="B53" s="151" t="s">
        <v>208</v>
      </c>
      <c r="C53" s="152">
        <v>46784</v>
      </c>
      <c r="D53" s="152">
        <v>23460</v>
      </c>
      <c r="E53" s="153">
        <v>23324</v>
      </c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</row>
    <row r="54" spans="1:40" ht="15.75" x14ac:dyDescent="0.2">
      <c r="A54" s="154" t="s">
        <v>159</v>
      </c>
      <c r="B54" s="155" t="s">
        <v>209</v>
      </c>
      <c r="C54" s="156">
        <v>1552</v>
      </c>
      <c r="D54" s="156">
        <v>820</v>
      </c>
      <c r="E54" s="157">
        <v>732</v>
      </c>
      <c r="F54" s="163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</row>
    <row r="55" spans="1:40" ht="15.75" x14ac:dyDescent="0.2">
      <c r="A55" s="158" t="s">
        <v>159</v>
      </c>
      <c r="B55" s="159" t="s">
        <v>210</v>
      </c>
      <c r="C55" s="160">
        <v>3573</v>
      </c>
      <c r="D55" s="160">
        <v>1787</v>
      </c>
      <c r="E55" s="161">
        <v>1786</v>
      </c>
      <c r="F55" s="163"/>
      <c r="G55" s="163"/>
      <c r="H55" s="163"/>
      <c r="I55" s="163"/>
      <c r="J55" s="163"/>
      <c r="K55" s="163"/>
      <c r="L55" s="163"/>
      <c r="M55" s="163"/>
      <c r="N55" s="163"/>
      <c r="O55" s="163"/>
      <c r="P55" s="163"/>
      <c r="Q55" s="163"/>
      <c r="R55" s="163"/>
      <c r="S55" s="163"/>
      <c r="T55" s="163"/>
      <c r="U55" s="163"/>
      <c r="V55" s="163"/>
      <c r="W55" s="163"/>
      <c r="X55" s="163"/>
      <c r="Y55" s="163"/>
      <c r="Z55" s="163"/>
      <c r="AA55" s="163"/>
      <c r="AB55" s="163"/>
      <c r="AC55" s="163"/>
      <c r="AD55" s="163"/>
      <c r="AE55" s="163"/>
      <c r="AF55" s="163"/>
      <c r="AG55" s="163"/>
      <c r="AH55" s="163"/>
      <c r="AI55" s="163"/>
      <c r="AJ55" s="163"/>
      <c r="AK55" s="163"/>
      <c r="AL55" s="163"/>
      <c r="AM55" s="163"/>
      <c r="AN55" s="163"/>
    </row>
    <row r="56" spans="1:40" x14ac:dyDescent="0.2">
      <c r="A56" s="162" t="s">
        <v>211</v>
      </c>
      <c r="B56" s="163"/>
      <c r="C56" s="163"/>
      <c r="D56" s="163"/>
      <c r="E56" s="163"/>
      <c r="F56" s="163"/>
      <c r="G56" s="163"/>
      <c r="H56" s="163"/>
      <c r="I56" s="163"/>
      <c r="J56" s="163"/>
      <c r="K56" s="163"/>
      <c r="L56" s="163"/>
      <c r="M56" s="163"/>
      <c r="N56" s="163"/>
      <c r="O56" s="163"/>
      <c r="P56" s="163"/>
      <c r="Q56" s="163"/>
      <c r="R56" s="163"/>
      <c r="S56" s="163"/>
      <c r="T56" s="163"/>
      <c r="U56" s="163"/>
      <c r="V56" s="163"/>
      <c r="W56" s="163"/>
      <c r="X56" s="163"/>
      <c r="Y56" s="163"/>
      <c r="Z56" s="163"/>
      <c r="AA56" s="163"/>
      <c r="AB56" s="163"/>
      <c r="AC56" s="163"/>
      <c r="AD56" s="163"/>
      <c r="AE56" s="163"/>
      <c r="AF56" s="163"/>
      <c r="AG56" s="163"/>
      <c r="AH56" s="163"/>
      <c r="AI56" s="163"/>
      <c r="AJ56" s="163"/>
      <c r="AK56" s="163"/>
      <c r="AL56" s="163"/>
      <c r="AM56" s="163"/>
      <c r="AN56" s="163"/>
    </row>
    <row r="57" spans="1:40" x14ac:dyDescent="0.2">
      <c r="A57" s="163"/>
      <c r="B57" s="163"/>
      <c r="C57" s="163"/>
      <c r="D57" s="163"/>
      <c r="E57" s="163"/>
      <c r="F57" s="163"/>
      <c r="G57" s="163"/>
      <c r="H57" s="163"/>
      <c r="I57" s="163"/>
      <c r="J57" s="163"/>
      <c r="K57" s="163"/>
      <c r="L57" s="163"/>
      <c r="M57" s="163"/>
      <c r="N57" s="163"/>
      <c r="O57" s="163"/>
      <c r="P57" s="163"/>
      <c r="Q57" s="163"/>
      <c r="R57" s="163"/>
      <c r="S57" s="163"/>
      <c r="T57" s="163"/>
      <c r="U57" s="163"/>
      <c r="V57" s="163"/>
      <c r="W57" s="163"/>
      <c r="X57" s="163"/>
      <c r="Y57" s="163"/>
      <c r="Z57" s="163"/>
      <c r="AA57" s="163"/>
      <c r="AB57" s="163"/>
      <c r="AC57" s="163"/>
      <c r="AD57" s="163"/>
      <c r="AE57" s="163"/>
      <c r="AF57" s="163"/>
      <c r="AG57" s="163"/>
      <c r="AH57" s="163"/>
      <c r="AI57" s="163"/>
      <c r="AJ57" s="163"/>
      <c r="AK57" s="163"/>
      <c r="AL57" s="163"/>
      <c r="AM57" s="163"/>
      <c r="AN57" s="163"/>
    </row>
    <row r="58" spans="1:40" x14ac:dyDescent="0.2">
      <c r="A58" s="163"/>
      <c r="B58" s="163"/>
      <c r="C58" s="163"/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Y58" s="163"/>
      <c r="Z58" s="163"/>
      <c r="AA58" s="163"/>
      <c r="AB58" s="163"/>
      <c r="AC58" s="163"/>
      <c r="AD58" s="163"/>
      <c r="AE58" s="163"/>
      <c r="AF58" s="163"/>
      <c r="AG58" s="163"/>
      <c r="AH58" s="163"/>
      <c r="AI58" s="163"/>
      <c r="AJ58" s="163"/>
      <c r="AK58" s="163"/>
      <c r="AL58" s="163"/>
      <c r="AM58" s="163"/>
      <c r="AN58" s="163"/>
    </row>
    <row r="59" spans="1:40" x14ac:dyDescent="0.2">
      <c r="A59" s="163"/>
      <c r="B59" s="163"/>
      <c r="C59" s="163"/>
      <c r="D59" s="163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Y59" s="163"/>
      <c r="Z59" s="163"/>
      <c r="AA59" s="163"/>
      <c r="AB59" s="163"/>
      <c r="AC59" s="163"/>
      <c r="AD59" s="163"/>
      <c r="AE59" s="163"/>
      <c r="AF59" s="163"/>
      <c r="AG59" s="163"/>
      <c r="AH59" s="163"/>
      <c r="AI59" s="163"/>
      <c r="AJ59" s="163"/>
      <c r="AK59" s="163"/>
      <c r="AL59" s="163"/>
      <c r="AM59" s="163"/>
      <c r="AN59" s="163"/>
    </row>
    <row r="60" spans="1:40" x14ac:dyDescent="0.2">
      <c r="A60" s="163"/>
      <c r="B60" s="163"/>
      <c r="C60" s="163"/>
      <c r="D60" s="163"/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O60" s="163"/>
      <c r="P60" s="163"/>
      <c r="Q60" s="163"/>
      <c r="R60" s="163"/>
      <c r="S60" s="163"/>
      <c r="T60" s="163"/>
      <c r="U60" s="163"/>
      <c r="V60" s="163"/>
      <c r="W60" s="163"/>
      <c r="X60" s="163"/>
      <c r="Y60" s="163"/>
      <c r="Z60" s="163"/>
      <c r="AA60" s="163"/>
      <c r="AB60" s="163"/>
      <c r="AC60" s="163"/>
      <c r="AD60" s="163"/>
      <c r="AE60" s="163"/>
      <c r="AF60" s="163"/>
      <c r="AG60" s="163"/>
      <c r="AH60" s="163"/>
      <c r="AI60" s="163"/>
      <c r="AJ60" s="163"/>
      <c r="AK60" s="163"/>
      <c r="AL60" s="163"/>
      <c r="AM60" s="163"/>
      <c r="AN60" s="163"/>
    </row>
    <row r="61" spans="1:40" x14ac:dyDescent="0.2">
      <c r="A61" s="163"/>
      <c r="B61" s="163"/>
      <c r="C61" s="163"/>
      <c r="D61" s="163"/>
      <c r="E61" s="163"/>
      <c r="F61" s="163"/>
      <c r="G61" s="163"/>
      <c r="H61" s="163"/>
      <c r="I61" s="163"/>
      <c r="J61" s="163"/>
      <c r="K61" s="163"/>
      <c r="L61" s="163"/>
      <c r="M61" s="163"/>
      <c r="N61" s="163"/>
      <c r="O61" s="163"/>
      <c r="P61" s="163"/>
      <c r="Q61" s="163"/>
      <c r="R61" s="163"/>
      <c r="S61" s="163"/>
      <c r="T61" s="163"/>
      <c r="U61" s="163"/>
      <c r="V61" s="163"/>
      <c r="W61" s="163"/>
      <c r="X61" s="163"/>
      <c r="Y61" s="163"/>
      <c r="Z61" s="163"/>
      <c r="AA61" s="163"/>
      <c r="AB61" s="163"/>
      <c r="AC61" s="163"/>
      <c r="AD61" s="163"/>
      <c r="AE61" s="163"/>
      <c r="AF61" s="163"/>
      <c r="AG61" s="163"/>
      <c r="AH61" s="163"/>
      <c r="AI61" s="163"/>
      <c r="AJ61" s="163"/>
      <c r="AK61" s="163"/>
      <c r="AL61" s="163"/>
      <c r="AM61" s="163"/>
      <c r="AN61" s="163"/>
    </row>
    <row r="62" spans="1:40" x14ac:dyDescent="0.2">
      <c r="A62" s="163"/>
      <c r="B62" s="163"/>
      <c r="C62" s="163"/>
      <c r="D62" s="163"/>
      <c r="E62" s="163"/>
      <c r="F62" s="163"/>
      <c r="G62" s="163"/>
      <c r="H62" s="163"/>
      <c r="I62" s="163"/>
      <c r="J62" s="163"/>
      <c r="K62" s="163"/>
      <c r="L62" s="163"/>
      <c r="M62" s="163"/>
      <c r="N62" s="163"/>
      <c r="O62" s="163"/>
      <c r="P62" s="163"/>
      <c r="Q62" s="163"/>
      <c r="R62" s="163"/>
      <c r="S62" s="163"/>
      <c r="T62" s="163"/>
      <c r="U62" s="163"/>
      <c r="V62" s="163"/>
      <c r="W62" s="163"/>
      <c r="X62" s="163"/>
      <c r="Y62" s="163"/>
      <c r="Z62" s="163"/>
      <c r="AA62" s="163"/>
      <c r="AB62" s="163"/>
      <c r="AC62" s="163"/>
      <c r="AD62" s="163"/>
      <c r="AE62" s="163"/>
      <c r="AF62" s="163"/>
      <c r="AG62" s="163"/>
      <c r="AH62" s="163"/>
      <c r="AI62" s="163"/>
      <c r="AJ62" s="163"/>
      <c r="AK62" s="163"/>
      <c r="AL62" s="163"/>
      <c r="AM62" s="163"/>
      <c r="AN62" s="163"/>
    </row>
    <row r="63" spans="1:40" x14ac:dyDescent="0.2">
      <c r="A63" s="163"/>
      <c r="B63" s="163"/>
      <c r="C63" s="163"/>
      <c r="D63" s="163"/>
      <c r="E63" s="163"/>
      <c r="F63" s="163"/>
      <c r="G63" s="163"/>
      <c r="H63" s="163"/>
      <c r="I63" s="163"/>
      <c r="J63" s="163"/>
      <c r="K63" s="163"/>
      <c r="L63" s="163"/>
      <c r="M63" s="163"/>
      <c r="N63" s="163"/>
      <c r="O63" s="163"/>
      <c r="P63" s="163"/>
      <c r="Q63" s="163"/>
      <c r="R63" s="163"/>
      <c r="S63" s="163"/>
      <c r="T63" s="163"/>
      <c r="U63" s="163"/>
      <c r="V63" s="163"/>
      <c r="W63" s="163"/>
      <c r="X63" s="163"/>
      <c r="Y63" s="163"/>
      <c r="Z63" s="163"/>
      <c r="AA63" s="163"/>
      <c r="AB63" s="163"/>
      <c r="AC63" s="163"/>
      <c r="AD63" s="163"/>
      <c r="AE63" s="163"/>
      <c r="AF63" s="163"/>
      <c r="AG63" s="163"/>
      <c r="AH63" s="163"/>
      <c r="AI63" s="163"/>
      <c r="AJ63" s="163"/>
      <c r="AK63" s="163"/>
      <c r="AL63" s="163"/>
      <c r="AM63" s="163"/>
      <c r="AN63" s="163"/>
    </row>
    <row r="64" spans="1:40" x14ac:dyDescent="0.2">
      <c r="A64" s="163"/>
      <c r="B64" s="163"/>
      <c r="C64" s="163"/>
      <c r="D64" s="163"/>
      <c r="E64" s="163"/>
      <c r="F64" s="163"/>
      <c r="G64" s="163"/>
      <c r="H64" s="163"/>
      <c r="I64" s="163"/>
      <c r="J64" s="163"/>
      <c r="K64" s="163"/>
      <c r="L64" s="163"/>
      <c r="M64" s="163"/>
      <c r="N64" s="163"/>
      <c r="O64" s="163"/>
      <c r="P64" s="163"/>
      <c r="Q64" s="163"/>
      <c r="R64" s="163"/>
      <c r="S64" s="163"/>
      <c r="T64" s="163"/>
      <c r="U64" s="163"/>
      <c r="V64" s="163"/>
      <c r="W64" s="163"/>
      <c r="X64" s="163"/>
      <c r="Y64" s="163"/>
      <c r="Z64" s="163"/>
      <c r="AA64" s="163"/>
      <c r="AB64" s="163"/>
      <c r="AC64" s="163"/>
      <c r="AD64" s="163"/>
      <c r="AE64" s="163"/>
      <c r="AF64" s="163"/>
      <c r="AG64" s="163"/>
      <c r="AH64" s="163"/>
      <c r="AI64" s="163"/>
      <c r="AJ64" s="163"/>
      <c r="AK64" s="163"/>
      <c r="AL64" s="163"/>
      <c r="AM64" s="163"/>
      <c r="AN64" s="163"/>
    </row>
    <row r="65" spans="1:40" x14ac:dyDescent="0.2">
      <c r="A65" s="163"/>
      <c r="B65" s="163"/>
      <c r="C65" s="163"/>
      <c r="D65" s="163"/>
      <c r="E65" s="163"/>
      <c r="F65" s="163"/>
      <c r="G65" s="163"/>
      <c r="H65" s="163"/>
      <c r="I65" s="163"/>
      <c r="J65" s="163"/>
      <c r="K65" s="163"/>
      <c r="L65" s="163"/>
      <c r="M65" s="163"/>
      <c r="N65" s="163"/>
      <c r="O65" s="163"/>
      <c r="P65" s="163"/>
      <c r="Q65" s="163"/>
      <c r="R65" s="163"/>
      <c r="S65" s="163"/>
      <c r="T65" s="163"/>
      <c r="U65" s="163"/>
      <c r="V65" s="163"/>
      <c r="W65" s="163"/>
      <c r="X65" s="163"/>
      <c r="Y65" s="163"/>
      <c r="Z65" s="163"/>
      <c r="AA65" s="163"/>
      <c r="AB65" s="163"/>
      <c r="AC65" s="163"/>
      <c r="AD65" s="163"/>
      <c r="AE65" s="163"/>
      <c r="AF65" s="163"/>
      <c r="AG65" s="163"/>
      <c r="AH65" s="163"/>
      <c r="AI65" s="163"/>
      <c r="AJ65" s="163"/>
      <c r="AK65" s="163"/>
      <c r="AL65" s="163"/>
      <c r="AM65" s="163"/>
      <c r="AN65" s="163"/>
    </row>
    <row r="66" spans="1:40" x14ac:dyDescent="0.2">
      <c r="A66" s="163"/>
      <c r="B66" s="163"/>
      <c r="C66" s="163"/>
      <c r="D66" s="163"/>
      <c r="E66" s="163"/>
      <c r="F66" s="163"/>
      <c r="G66" s="163"/>
      <c r="H66" s="163"/>
      <c r="I66" s="163"/>
      <c r="J66" s="163"/>
      <c r="K66" s="163"/>
      <c r="L66" s="163"/>
      <c r="M66" s="163"/>
      <c r="N66" s="163"/>
      <c r="O66" s="163"/>
      <c r="P66" s="163"/>
      <c r="Q66" s="163"/>
      <c r="R66" s="163"/>
      <c r="S66" s="163"/>
      <c r="T66" s="163"/>
      <c r="U66" s="163"/>
      <c r="V66" s="163"/>
      <c r="W66" s="163"/>
      <c r="X66" s="163"/>
      <c r="Y66" s="163"/>
      <c r="Z66" s="163"/>
      <c r="AA66" s="163"/>
      <c r="AB66" s="163"/>
      <c r="AC66" s="163"/>
      <c r="AD66" s="163"/>
      <c r="AE66" s="163"/>
      <c r="AF66" s="163"/>
      <c r="AG66" s="163"/>
      <c r="AH66" s="163"/>
      <c r="AI66" s="163"/>
      <c r="AJ66" s="163"/>
      <c r="AK66" s="163"/>
      <c r="AL66" s="163"/>
      <c r="AM66" s="163"/>
      <c r="AN66" s="163"/>
    </row>
    <row r="67" spans="1:40" x14ac:dyDescent="0.2">
      <c r="A67" s="163"/>
      <c r="B67" s="163"/>
      <c r="C67" s="163"/>
      <c r="D67" s="163"/>
      <c r="E67" s="163"/>
      <c r="F67" s="163"/>
      <c r="G67" s="163"/>
      <c r="H67" s="163"/>
      <c r="I67" s="163"/>
      <c r="J67" s="163"/>
      <c r="K67" s="163"/>
      <c r="L67" s="163"/>
      <c r="M67" s="163"/>
      <c r="N67" s="163"/>
      <c r="O67" s="163"/>
      <c r="P67" s="163"/>
      <c r="Q67" s="163"/>
      <c r="R67" s="163"/>
      <c r="S67" s="163"/>
      <c r="T67" s="163"/>
      <c r="U67" s="163"/>
      <c r="V67" s="163"/>
      <c r="W67" s="163"/>
      <c r="X67" s="163"/>
      <c r="Y67" s="163"/>
      <c r="Z67" s="163"/>
      <c r="AA67" s="163"/>
      <c r="AB67" s="163"/>
      <c r="AC67" s="163"/>
      <c r="AD67" s="163"/>
      <c r="AE67" s="163"/>
      <c r="AF67" s="163"/>
      <c r="AG67" s="163"/>
      <c r="AH67" s="163"/>
      <c r="AI67" s="163"/>
      <c r="AJ67" s="163"/>
      <c r="AK67" s="163"/>
      <c r="AL67" s="163"/>
      <c r="AM67" s="163"/>
      <c r="AN67" s="163"/>
    </row>
    <row r="68" spans="1:40" x14ac:dyDescent="0.2">
      <c r="A68" s="163"/>
      <c r="B68" s="163"/>
      <c r="C68" s="163"/>
      <c r="D68" s="163"/>
      <c r="E68" s="163"/>
      <c r="F68" s="163"/>
      <c r="G68" s="163"/>
      <c r="H68" s="163"/>
      <c r="I68" s="163"/>
      <c r="J68" s="163"/>
      <c r="K68" s="163"/>
      <c r="L68" s="163"/>
      <c r="M68" s="163"/>
      <c r="N68" s="163"/>
      <c r="O68" s="163"/>
      <c r="P68" s="163"/>
      <c r="Q68" s="163"/>
      <c r="R68" s="163"/>
      <c r="S68" s="163"/>
      <c r="T68" s="163"/>
      <c r="U68" s="163"/>
      <c r="V68" s="163"/>
      <c r="W68" s="163"/>
      <c r="X68" s="163"/>
      <c r="Y68" s="163"/>
      <c r="Z68" s="163"/>
      <c r="AA68" s="163"/>
      <c r="AB68" s="163"/>
      <c r="AC68" s="163"/>
      <c r="AD68" s="163"/>
      <c r="AE68" s="163"/>
      <c r="AF68" s="163"/>
      <c r="AG68" s="163"/>
      <c r="AH68" s="163"/>
      <c r="AI68" s="163"/>
      <c r="AJ68" s="163"/>
      <c r="AK68" s="163"/>
      <c r="AL68" s="163"/>
      <c r="AM68" s="163"/>
      <c r="AN68" s="163"/>
    </row>
    <row r="69" spans="1:40" x14ac:dyDescent="0.2">
      <c r="A69" s="163"/>
      <c r="B69" s="163"/>
      <c r="C69" s="163"/>
      <c r="D69" s="163"/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Y69" s="163"/>
      <c r="Z69" s="163"/>
      <c r="AA69" s="163"/>
      <c r="AB69" s="163"/>
      <c r="AC69" s="163"/>
      <c r="AD69" s="163"/>
      <c r="AE69" s="163"/>
      <c r="AF69" s="163"/>
      <c r="AG69" s="163"/>
      <c r="AH69" s="163"/>
      <c r="AI69" s="163"/>
      <c r="AJ69" s="163"/>
      <c r="AK69" s="163"/>
      <c r="AL69" s="163"/>
      <c r="AM69" s="163"/>
      <c r="AN69" s="163"/>
    </row>
    <row r="70" spans="1:40" x14ac:dyDescent="0.2">
      <c r="A70" s="163"/>
      <c r="B70" s="163"/>
      <c r="C70" s="163"/>
      <c r="D70" s="163"/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/>
      <c r="R70" s="163"/>
      <c r="S70" s="163"/>
      <c r="T70" s="163"/>
      <c r="U70" s="163"/>
      <c r="V70" s="16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163"/>
      <c r="AH70" s="163"/>
      <c r="AI70" s="163"/>
      <c r="AJ70" s="163"/>
      <c r="AK70" s="163"/>
      <c r="AL70" s="163"/>
      <c r="AM70" s="163"/>
      <c r="AN70" s="163"/>
    </row>
    <row r="71" spans="1:40" x14ac:dyDescent="0.2">
      <c r="A71" s="163"/>
      <c r="B71" s="163"/>
      <c r="C71" s="163"/>
      <c r="D71" s="163"/>
      <c r="E71" s="163"/>
      <c r="F71" s="163"/>
      <c r="G71" s="163"/>
      <c r="H71" s="163"/>
      <c r="I71" s="163"/>
      <c r="J71" s="163"/>
      <c r="K71" s="163"/>
      <c r="L71" s="163"/>
      <c r="M71" s="163"/>
      <c r="N71" s="163"/>
      <c r="O71" s="163"/>
      <c r="P71" s="163"/>
      <c r="Q71" s="163"/>
      <c r="R71" s="163"/>
      <c r="S71" s="163"/>
      <c r="T71" s="163"/>
      <c r="U71" s="163"/>
      <c r="V71" s="163"/>
      <c r="W71" s="163"/>
      <c r="X71" s="163"/>
      <c r="Y71" s="163"/>
      <c r="Z71" s="163"/>
      <c r="AA71" s="163"/>
      <c r="AB71" s="163"/>
      <c r="AC71" s="163"/>
      <c r="AD71" s="163"/>
      <c r="AE71" s="163"/>
      <c r="AF71" s="163"/>
      <c r="AG71" s="163"/>
      <c r="AH71" s="163"/>
      <c r="AI71" s="163"/>
      <c r="AJ71" s="163"/>
      <c r="AK71" s="163"/>
      <c r="AL71" s="163"/>
      <c r="AM71" s="163"/>
      <c r="AN71" s="163"/>
    </row>
    <row r="72" spans="1:40" x14ac:dyDescent="0.2">
      <c r="A72" s="163"/>
      <c r="B72" s="163"/>
      <c r="C72" s="163"/>
      <c r="D72" s="163"/>
      <c r="E72" s="163"/>
      <c r="F72" s="163"/>
      <c r="G72" s="163"/>
      <c r="H72" s="163"/>
      <c r="I72" s="163"/>
      <c r="J72" s="163"/>
      <c r="K72" s="163"/>
      <c r="L72" s="163"/>
      <c r="M72" s="163"/>
      <c r="N72" s="163"/>
      <c r="O72" s="163"/>
      <c r="P72" s="163"/>
      <c r="Q72" s="163"/>
      <c r="R72" s="163"/>
      <c r="S72" s="163"/>
      <c r="T72" s="163"/>
      <c r="U72" s="163"/>
      <c r="V72" s="163"/>
      <c r="W72" s="163"/>
      <c r="X72" s="163"/>
      <c r="Y72" s="163"/>
      <c r="Z72" s="163"/>
      <c r="AA72" s="163"/>
      <c r="AB72" s="163"/>
      <c r="AC72" s="163"/>
      <c r="AD72" s="163"/>
      <c r="AE72" s="163"/>
      <c r="AF72" s="163"/>
      <c r="AG72" s="163"/>
      <c r="AH72" s="163"/>
      <c r="AI72" s="163"/>
      <c r="AJ72" s="163"/>
      <c r="AK72" s="163"/>
      <c r="AL72" s="163"/>
      <c r="AM72" s="163"/>
      <c r="AN72" s="163"/>
    </row>
    <row r="73" spans="1:40" x14ac:dyDescent="0.2">
      <c r="A73" s="163"/>
      <c r="B73" s="163"/>
      <c r="C73" s="163"/>
      <c r="D73" s="163"/>
      <c r="E73" s="163"/>
      <c r="F73" s="163"/>
      <c r="G73" s="163"/>
      <c r="H73" s="163"/>
      <c r="I73" s="163"/>
      <c r="J73" s="163"/>
      <c r="K73" s="163"/>
      <c r="L73" s="163"/>
      <c r="M73" s="163"/>
      <c r="N73" s="163"/>
      <c r="O73" s="163"/>
      <c r="P73" s="163"/>
      <c r="Q73" s="163"/>
      <c r="R73" s="163"/>
      <c r="S73" s="163"/>
      <c r="T73" s="163"/>
      <c r="U73" s="163"/>
      <c r="V73" s="163"/>
      <c r="W73" s="163"/>
      <c r="X73" s="163"/>
      <c r="Y73" s="163"/>
      <c r="Z73" s="163"/>
      <c r="AA73" s="163"/>
      <c r="AB73" s="163"/>
      <c r="AC73" s="163"/>
      <c r="AD73" s="163"/>
      <c r="AE73" s="163"/>
      <c r="AF73" s="163"/>
      <c r="AG73" s="163"/>
      <c r="AH73" s="163"/>
      <c r="AI73" s="163"/>
      <c r="AJ73" s="163"/>
      <c r="AK73" s="163"/>
      <c r="AL73" s="163"/>
      <c r="AM73" s="163"/>
      <c r="AN73" s="163"/>
    </row>
    <row r="74" spans="1:40" x14ac:dyDescent="0.2">
      <c r="A74" s="163"/>
      <c r="B74" s="163"/>
      <c r="C74" s="163"/>
      <c r="D74" s="163"/>
      <c r="E74" s="163"/>
      <c r="F74" s="163"/>
      <c r="G74" s="163"/>
      <c r="H74" s="163"/>
      <c r="I74" s="163"/>
      <c r="J74" s="163"/>
      <c r="K74" s="163"/>
      <c r="L74" s="163"/>
      <c r="M74" s="163"/>
      <c r="N74" s="163"/>
      <c r="O74" s="163"/>
      <c r="P74" s="163"/>
      <c r="Q74" s="163"/>
      <c r="R74" s="163"/>
      <c r="S74" s="163"/>
      <c r="T74" s="163"/>
      <c r="U74" s="163"/>
      <c r="V74" s="163"/>
      <c r="W74" s="163"/>
      <c r="X74" s="163"/>
      <c r="Y74" s="163"/>
      <c r="Z74" s="163"/>
      <c r="AA74" s="163"/>
      <c r="AB74" s="163"/>
      <c r="AC74" s="163"/>
      <c r="AD74" s="163"/>
      <c r="AE74" s="163"/>
      <c r="AF74" s="163"/>
      <c r="AG74" s="163"/>
      <c r="AH74" s="163"/>
      <c r="AI74" s="163"/>
      <c r="AJ74" s="163"/>
      <c r="AK74" s="163"/>
      <c r="AL74" s="163"/>
      <c r="AM74" s="163"/>
      <c r="AN74" s="163"/>
    </row>
    <row r="75" spans="1:40" x14ac:dyDescent="0.2">
      <c r="A75" s="163"/>
      <c r="B75" s="163"/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163"/>
      <c r="O75" s="163"/>
      <c r="P75" s="163"/>
      <c r="Q75" s="163"/>
      <c r="R75" s="163"/>
      <c r="S75" s="163"/>
      <c r="T75" s="163"/>
      <c r="U75" s="163"/>
      <c r="V75" s="163"/>
      <c r="W75" s="163"/>
      <c r="X75" s="163"/>
      <c r="Y75" s="163"/>
      <c r="Z75" s="163"/>
      <c r="AA75" s="163"/>
      <c r="AB75" s="163"/>
      <c r="AC75" s="163"/>
      <c r="AD75" s="163"/>
      <c r="AE75" s="163"/>
      <c r="AF75" s="163"/>
      <c r="AG75" s="163"/>
      <c r="AH75" s="163"/>
      <c r="AI75" s="163"/>
      <c r="AJ75" s="163"/>
      <c r="AK75" s="163"/>
      <c r="AL75" s="163"/>
      <c r="AM75" s="163"/>
      <c r="AN75" s="163"/>
    </row>
    <row r="76" spans="1:40" x14ac:dyDescent="0.2">
      <c r="A76" s="163"/>
      <c r="B76" s="163"/>
      <c r="C76" s="163"/>
      <c r="D76" s="163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Y76" s="163"/>
      <c r="Z76" s="163"/>
      <c r="AA76" s="163"/>
      <c r="AB76" s="163"/>
      <c r="AC76" s="163"/>
      <c r="AD76" s="163"/>
      <c r="AE76" s="163"/>
      <c r="AF76" s="163"/>
      <c r="AG76" s="163"/>
      <c r="AH76" s="163"/>
      <c r="AI76" s="163"/>
      <c r="AJ76" s="163"/>
      <c r="AK76" s="163"/>
      <c r="AL76" s="163"/>
      <c r="AM76" s="163"/>
      <c r="AN76" s="163"/>
    </row>
    <row r="77" spans="1:40" x14ac:dyDescent="0.2">
      <c r="A77" s="163"/>
      <c r="B77" s="163"/>
      <c r="C77" s="163"/>
      <c r="D77" s="163"/>
      <c r="E77" s="163"/>
      <c r="F77" s="163"/>
      <c r="G77" s="163"/>
      <c r="H77" s="163"/>
      <c r="I77" s="163"/>
      <c r="J77" s="163"/>
      <c r="K77" s="163"/>
      <c r="L77" s="163"/>
      <c r="M77" s="163"/>
      <c r="N77" s="163"/>
      <c r="O77" s="163"/>
      <c r="P77" s="163"/>
      <c r="Q77" s="163"/>
      <c r="R77" s="163"/>
      <c r="S77" s="163"/>
      <c r="T77" s="163"/>
      <c r="U77" s="163"/>
      <c r="V77" s="163"/>
      <c r="W77" s="163"/>
      <c r="X77" s="163"/>
      <c r="Y77" s="163"/>
      <c r="Z77" s="163"/>
      <c r="AA77" s="163"/>
      <c r="AB77" s="163"/>
      <c r="AC77" s="163"/>
      <c r="AD77" s="163"/>
      <c r="AE77" s="163"/>
      <c r="AF77" s="163"/>
      <c r="AG77" s="163"/>
      <c r="AH77" s="163"/>
      <c r="AI77" s="163"/>
      <c r="AJ77" s="163"/>
      <c r="AK77" s="163"/>
      <c r="AL77" s="163"/>
      <c r="AM77" s="163"/>
      <c r="AN77" s="163"/>
    </row>
    <row r="78" spans="1:40" x14ac:dyDescent="0.2">
      <c r="A78" s="163"/>
      <c r="B78" s="163"/>
      <c r="C78" s="163"/>
      <c r="D78" s="163"/>
      <c r="E78" s="163"/>
      <c r="F78" s="163"/>
      <c r="G78" s="163"/>
      <c r="H78" s="163"/>
      <c r="I78" s="163"/>
      <c r="J78" s="163"/>
      <c r="K78" s="163"/>
      <c r="L78" s="163"/>
      <c r="M78" s="163"/>
      <c r="N78" s="163"/>
      <c r="O78" s="163"/>
      <c r="P78" s="163"/>
      <c r="Q78" s="163"/>
      <c r="R78" s="163"/>
      <c r="S78" s="163"/>
      <c r="T78" s="163"/>
      <c r="U78" s="163"/>
      <c r="V78" s="163"/>
      <c r="W78" s="163"/>
      <c r="X78" s="163"/>
      <c r="Y78" s="163"/>
      <c r="Z78" s="163"/>
      <c r="AA78" s="163"/>
      <c r="AB78" s="163"/>
      <c r="AC78" s="163"/>
      <c r="AD78" s="163"/>
      <c r="AE78" s="163"/>
      <c r="AF78" s="163"/>
      <c r="AG78" s="163"/>
      <c r="AH78" s="163"/>
      <c r="AI78" s="163"/>
      <c r="AJ78" s="163"/>
      <c r="AK78" s="163"/>
      <c r="AL78" s="163"/>
      <c r="AM78" s="163"/>
      <c r="AN78" s="163"/>
    </row>
    <row r="79" spans="1:40" x14ac:dyDescent="0.2">
      <c r="A79" s="163"/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  <c r="S79" s="163"/>
      <c r="T79" s="163"/>
      <c r="U79" s="163"/>
      <c r="V79" s="163"/>
      <c r="W79" s="163"/>
      <c r="X79" s="163"/>
      <c r="Y79" s="163"/>
      <c r="Z79" s="163"/>
      <c r="AA79" s="163"/>
      <c r="AB79" s="163"/>
      <c r="AC79" s="163"/>
      <c r="AD79" s="163"/>
      <c r="AE79" s="163"/>
      <c r="AF79" s="163"/>
      <c r="AG79" s="163"/>
      <c r="AH79" s="163"/>
      <c r="AI79" s="163"/>
      <c r="AJ79" s="163"/>
      <c r="AK79" s="163"/>
      <c r="AL79" s="163"/>
      <c r="AM79" s="163"/>
      <c r="AN79" s="163"/>
    </row>
    <row r="80" spans="1:40" x14ac:dyDescent="0.2">
      <c r="A80" s="163"/>
      <c r="B80" s="163"/>
      <c r="C80" s="163"/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163"/>
      <c r="AN80" s="163"/>
    </row>
    <row r="81" spans="1:40" x14ac:dyDescent="0.2">
      <c r="A81" s="163"/>
      <c r="B81" s="163"/>
      <c r="C81" s="163"/>
      <c r="D81" s="163"/>
      <c r="E81" s="163"/>
      <c r="F81" s="163"/>
      <c r="G81" s="163"/>
      <c r="H81" s="163"/>
      <c r="I81" s="163"/>
      <c r="J81" s="163"/>
      <c r="K81" s="163"/>
      <c r="L81" s="163"/>
      <c r="M81" s="163"/>
      <c r="N81" s="163"/>
      <c r="O81" s="163"/>
      <c r="P81" s="163"/>
      <c r="Q81" s="163"/>
      <c r="R81" s="163"/>
      <c r="S81" s="163"/>
      <c r="T81" s="163"/>
      <c r="U81" s="163"/>
      <c r="V81" s="163"/>
      <c r="W81" s="163"/>
      <c r="X81" s="163"/>
      <c r="Y81" s="163"/>
      <c r="Z81" s="163"/>
      <c r="AA81" s="163"/>
      <c r="AB81" s="163"/>
      <c r="AC81" s="163"/>
      <c r="AD81" s="163"/>
      <c r="AE81" s="163"/>
      <c r="AF81" s="163"/>
      <c r="AG81" s="163"/>
      <c r="AH81" s="163"/>
      <c r="AI81" s="163"/>
      <c r="AJ81" s="163"/>
      <c r="AK81" s="163"/>
      <c r="AL81" s="163"/>
      <c r="AM81" s="163"/>
      <c r="AN81" s="163"/>
    </row>
    <row r="82" spans="1:40" x14ac:dyDescent="0.2">
      <c r="A82" s="163"/>
      <c r="B82" s="163"/>
      <c r="C82" s="163"/>
      <c r="D82" s="163"/>
      <c r="E82" s="163"/>
      <c r="F82" s="163"/>
      <c r="G82" s="163"/>
      <c r="H82" s="163"/>
      <c r="I82" s="163"/>
      <c r="J82" s="163"/>
      <c r="K82" s="163"/>
      <c r="L82" s="163"/>
      <c r="M82" s="163"/>
      <c r="N82" s="163"/>
      <c r="O82" s="163"/>
      <c r="P82" s="163"/>
      <c r="Q82" s="163"/>
      <c r="R82" s="163"/>
      <c r="S82" s="163"/>
      <c r="T82" s="163"/>
      <c r="U82" s="163"/>
      <c r="V82" s="163"/>
      <c r="W82" s="163"/>
      <c r="X82" s="163"/>
      <c r="Y82" s="163"/>
      <c r="Z82" s="163"/>
      <c r="AA82" s="163"/>
      <c r="AB82" s="163"/>
      <c r="AC82" s="163"/>
      <c r="AD82" s="163"/>
      <c r="AE82" s="163"/>
      <c r="AF82" s="163"/>
      <c r="AG82" s="163"/>
      <c r="AH82" s="163"/>
      <c r="AI82" s="163"/>
      <c r="AJ82" s="163"/>
      <c r="AK82" s="163"/>
      <c r="AL82" s="163"/>
      <c r="AM82" s="163"/>
      <c r="AN82" s="163"/>
    </row>
    <row r="83" spans="1:40" x14ac:dyDescent="0.2">
      <c r="A83" s="163"/>
      <c r="B83" s="163"/>
      <c r="C83" s="163"/>
      <c r="D83" s="163"/>
      <c r="E83" s="163"/>
      <c r="F83" s="163"/>
      <c r="G83" s="163"/>
      <c r="H83" s="163"/>
      <c r="I83" s="163"/>
      <c r="J83" s="163"/>
      <c r="K83" s="163"/>
      <c r="L83" s="163"/>
      <c r="M83" s="163"/>
      <c r="N83" s="163"/>
      <c r="O83" s="163"/>
      <c r="P83" s="163"/>
      <c r="Q83" s="163"/>
      <c r="R83" s="163"/>
      <c r="S83" s="163"/>
      <c r="T83" s="163"/>
      <c r="U83" s="163"/>
      <c r="V83" s="163"/>
      <c r="W83" s="163"/>
      <c r="X83" s="163"/>
      <c r="Y83" s="163"/>
      <c r="Z83" s="163"/>
      <c r="AA83" s="163"/>
      <c r="AB83" s="163"/>
      <c r="AC83" s="163"/>
      <c r="AD83" s="163"/>
      <c r="AE83" s="163"/>
      <c r="AF83" s="163"/>
      <c r="AG83" s="163"/>
      <c r="AH83" s="163"/>
      <c r="AI83" s="163"/>
      <c r="AJ83" s="163"/>
      <c r="AK83" s="163"/>
      <c r="AL83" s="163"/>
      <c r="AM83" s="163"/>
      <c r="AN83" s="163"/>
    </row>
    <row r="84" spans="1:40" x14ac:dyDescent="0.2">
      <c r="A84" s="163"/>
      <c r="B84" s="163"/>
      <c r="C84" s="163"/>
      <c r="D84" s="163"/>
      <c r="E84" s="163"/>
      <c r="F84" s="163"/>
      <c r="G84" s="163"/>
      <c r="H84" s="163"/>
      <c r="I84" s="163"/>
      <c r="J84" s="163"/>
      <c r="K84" s="163"/>
      <c r="L84" s="163"/>
      <c r="M84" s="163"/>
      <c r="N84" s="163"/>
      <c r="O84" s="163"/>
      <c r="P84" s="163"/>
      <c r="Q84" s="163"/>
      <c r="R84" s="163"/>
      <c r="S84" s="163"/>
      <c r="T84" s="163"/>
      <c r="U84" s="163"/>
      <c r="V84" s="163"/>
      <c r="W84" s="163"/>
      <c r="X84" s="163"/>
      <c r="Y84" s="163"/>
      <c r="Z84" s="163"/>
      <c r="AA84" s="163"/>
      <c r="AB84" s="163"/>
      <c r="AC84" s="163"/>
      <c r="AD84" s="163"/>
      <c r="AE84" s="163"/>
      <c r="AF84" s="163"/>
      <c r="AG84" s="163"/>
      <c r="AH84" s="163"/>
      <c r="AI84" s="163"/>
      <c r="AJ84" s="163"/>
      <c r="AK84" s="163"/>
      <c r="AL84" s="163"/>
      <c r="AM84" s="163"/>
      <c r="AN84" s="163"/>
    </row>
    <row r="85" spans="1:40" x14ac:dyDescent="0.2">
      <c r="A85" s="163"/>
      <c r="B85" s="163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63"/>
      <c r="R85" s="163"/>
      <c r="S85" s="163"/>
      <c r="T85" s="163"/>
      <c r="U85" s="163"/>
      <c r="V85" s="163"/>
      <c r="W85" s="163"/>
      <c r="X85" s="163"/>
      <c r="Y85" s="163"/>
      <c r="Z85" s="163"/>
      <c r="AA85" s="163"/>
      <c r="AB85" s="163"/>
      <c r="AC85" s="163"/>
      <c r="AD85" s="163"/>
      <c r="AE85" s="163"/>
      <c r="AF85" s="163"/>
      <c r="AG85" s="163"/>
      <c r="AH85" s="163"/>
      <c r="AI85" s="163"/>
      <c r="AJ85" s="163"/>
      <c r="AK85" s="163"/>
      <c r="AL85" s="163"/>
      <c r="AM85" s="163"/>
      <c r="AN85" s="163"/>
    </row>
    <row r="86" spans="1:40" x14ac:dyDescent="0.2">
      <c r="A86" s="163"/>
      <c r="B86" s="163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63"/>
      <c r="R86" s="163"/>
      <c r="S86" s="163"/>
      <c r="T86" s="163"/>
      <c r="U86" s="163"/>
      <c r="V86" s="163"/>
      <c r="W86" s="163"/>
      <c r="X86" s="163"/>
      <c r="Y86" s="163"/>
      <c r="Z86" s="163"/>
      <c r="AA86" s="163"/>
      <c r="AB86" s="163"/>
      <c r="AC86" s="163"/>
      <c r="AD86" s="163"/>
      <c r="AE86" s="163"/>
      <c r="AF86" s="163"/>
      <c r="AG86" s="163"/>
      <c r="AH86" s="163"/>
      <c r="AI86" s="163"/>
      <c r="AJ86" s="163"/>
      <c r="AK86" s="163"/>
      <c r="AL86" s="163"/>
      <c r="AM86" s="163"/>
      <c r="AN86" s="163"/>
    </row>
    <row r="87" spans="1:40" x14ac:dyDescent="0.2">
      <c r="A87" s="163"/>
      <c r="B87" s="163"/>
      <c r="C87" s="163"/>
      <c r="D87" s="163"/>
      <c r="E87" s="163"/>
      <c r="F87" s="163"/>
      <c r="G87" s="163"/>
      <c r="H87" s="163"/>
      <c r="I87" s="163"/>
      <c r="J87" s="163"/>
      <c r="K87" s="163"/>
      <c r="L87" s="163"/>
      <c r="M87" s="163"/>
      <c r="N87" s="163"/>
      <c r="O87" s="163"/>
      <c r="P87" s="163"/>
      <c r="Q87" s="163"/>
      <c r="R87" s="163"/>
      <c r="S87" s="163"/>
      <c r="T87" s="163"/>
      <c r="U87" s="163"/>
      <c r="V87" s="163"/>
      <c r="W87" s="163"/>
      <c r="X87" s="163"/>
      <c r="Y87" s="163"/>
      <c r="Z87" s="163"/>
      <c r="AA87" s="163"/>
      <c r="AB87" s="163"/>
      <c r="AC87" s="163"/>
      <c r="AD87" s="163"/>
      <c r="AE87" s="163"/>
      <c r="AF87" s="163"/>
      <c r="AG87" s="163"/>
      <c r="AH87" s="163"/>
      <c r="AI87" s="163"/>
      <c r="AJ87" s="163"/>
      <c r="AK87" s="163"/>
      <c r="AL87" s="163"/>
      <c r="AM87" s="163"/>
      <c r="AN87" s="163"/>
    </row>
    <row r="88" spans="1:40" x14ac:dyDescent="0.2">
      <c r="A88" s="163"/>
      <c r="B88" s="163"/>
      <c r="C88" s="163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63"/>
      <c r="R88" s="163"/>
      <c r="S88" s="163"/>
      <c r="T88" s="163"/>
      <c r="U88" s="163"/>
      <c r="V88" s="163"/>
      <c r="W88" s="163"/>
      <c r="X88" s="163"/>
      <c r="Y88" s="163"/>
      <c r="Z88" s="163"/>
      <c r="AA88" s="163"/>
      <c r="AB88" s="163"/>
      <c r="AC88" s="163"/>
      <c r="AD88" s="163"/>
      <c r="AE88" s="163"/>
      <c r="AF88" s="163"/>
      <c r="AG88" s="163"/>
      <c r="AH88" s="163"/>
      <c r="AI88" s="163"/>
      <c r="AJ88" s="163"/>
      <c r="AK88" s="163"/>
      <c r="AL88" s="163"/>
      <c r="AM88" s="163"/>
      <c r="AN88" s="163"/>
    </row>
    <row r="89" spans="1:40" x14ac:dyDescent="0.2">
      <c r="A89" s="163"/>
      <c r="B89" s="163"/>
      <c r="C89" s="163"/>
      <c r="D89" s="163"/>
      <c r="E89" s="163"/>
      <c r="F89" s="163"/>
      <c r="G89" s="163"/>
      <c r="H89" s="163"/>
      <c r="I89" s="163"/>
      <c r="J89" s="163"/>
      <c r="K89" s="163"/>
      <c r="L89" s="163"/>
      <c r="M89" s="163"/>
      <c r="N89" s="163"/>
      <c r="O89" s="163"/>
      <c r="P89" s="163"/>
      <c r="Q89" s="163"/>
      <c r="R89" s="163"/>
      <c r="S89" s="163"/>
      <c r="T89" s="163"/>
      <c r="U89" s="163"/>
      <c r="V89" s="163"/>
      <c r="W89" s="163"/>
      <c r="X89" s="163"/>
      <c r="Y89" s="163"/>
      <c r="Z89" s="163"/>
      <c r="AA89" s="163"/>
      <c r="AB89" s="163"/>
      <c r="AC89" s="163"/>
      <c r="AD89" s="163"/>
      <c r="AE89" s="163"/>
      <c r="AF89" s="163"/>
      <c r="AG89" s="163"/>
      <c r="AH89" s="163"/>
      <c r="AI89" s="163"/>
      <c r="AJ89" s="163"/>
      <c r="AK89" s="163"/>
      <c r="AL89" s="163"/>
      <c r="AM89" s="163"/>
      <c r="AN89" s="163"/>
    </row>
    <row r="90" spans="1:40" x14ac:dyDescent="0.2">
      <c r="A90" s="163"/>
      <c r="B90" s="163"/>
      <c r="C90" s="163"/>
      <c r="D90" s="163"/>
      <c r="E90" s="163"/>
      <c r="F90" s="163"/>
      <c r="G90" s="163"/>
      <c r="H90" s="163"/>
      <c r="I90" s="163"/>
      <c r="J90" s="163"/>
      <c r="K90" s="163"/>
      <c r="L90" s="163"/>
      <c r="M90" s="163"/>
      <c r="N90" s="163"/>
      <c r="O90" s="163"/>
      <c r="P90" s="163"/>
      <c r="Q90" s="163"/>
      <c r="R90" s="163"/>
      <c r="S90" s="163"/>
      <c r="T90" s="163"/>
      <c r="U90" s="163"/>
      <c r="V90" s="163"/>
      <c r="W90" s="163"/>
      <c r="X90" s="163"/>
      <c r="Y90" s="163"/>
      <c r="Z90" s="163"/>
      <c r="AA90" s="163"/>
      <c r="AB90" s="163"/>
      <c r="AC90" s="163"/>
      <c r="AD90" s="163"/>
      <c r="AE90" s="163"/>
      <c r="AF90" s="163"/>
      <c r="AG90" s="163"/>
      <c r="AH90" s="163"/>
      <c r="AI90" s="163"/>
      <c r="AJ90" s="163"/>
      <c r="AK90" s="163"/>
      <c r="AL90" s="163"/>
      <c r="AM90" s="163"/>
      <c r="AN90" s="163"/>
    </row>
    <row r="91" spans="1:40" x14ac:dyDescent="0.2">
      <c r="A91" s="163"/>
      <c r="B91" s="163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63"/>
      <c r="R91" s="163"/>
      <c r="S91" s="163"/>
      <c r="T91" s="163"/>
      <c r="U91" s="163"/>
      <c r="V91" s="163"/>
      <c r="W91" s="163"/>
      <c r="X91" s="163"/>
      <c r="Y91" s="163"/>
      <c r="Z91" s="163"/>
      <c r="AA91" s="163"/>
      <c r="AB91" s="163"/>
      <c r="AC91" s="163"/>
      <c r="AD91" s="163"/>
      <c r="AE91" s="163"/>
      <c r="AF91" s="163"/>
      <c r="AG91" s="163"/>
      <c r="AH91" s="163"/>
      <c r="AI91" s="163"/>
      <c r="AJ91" s="163"/>
      <c r="AK91" s="163"/>
      <c r="AL91" s="163"/>
      <c r="AM91" s="163"/>
      <c r="AN91" s="163"/>
    </row>
    <row r="92" spans="1:40" x14ac:dyDescent="0.2">
      <c r="A92" s="163"/>
      <c r="B92" s="163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63"/>
      <c r="R92" s="163"/>
      <c r="S92" s="163"/>
      <c r="T92" s="163"/>
      <c r="U92" s="163"/>
      <c r="V92" s="163"/>
      <c r="W92" s="163"/>
      <c r="X92" s="163"/>
      <c r="Y92" s="163"/>
      <c r="Z92" s="163"/>
      <c r="AA92" s="163"/>
      <c r="AB92" s="163"/>
      <c r="AC92" s="163"/>
      <c r="AD92" s="163"/>
      <c r="AE92" s="163"/>
      <c r="AF92" s="163"/>
      <c r="AG92" s="163"/>
      <c r="AH92" s="163"/>
      <c r="AI92" s="163"/>
      <c r="AJ92" s="163"/>
      <c r="AK92" s="163"/>
      <c r="AL92" s="163"/>
      <c r="AM92" s="163"/>
      <c r="AN92" s="163"/>
    </row>
    <row r="93" spans="1:40" x14ac:dyDescent="0.2">
      <c r="A93" s="163"/>
      <c r="B93" s="163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63"/>
      <c r="R93" s="163"/>
      <c r="S93" s="163"/>
      <c r="T93" s="163"/>
      <c r="U93" s="163"/>
      <c r="V93" s="163"/>
      <c r="W93" s="163"/>
      <c r="X93" s="163"/>
      <c r="Y93" s="163"/>
      <c r="Z93" s="163"/>
      <c r="AA93" s="163"/>
      <c r="AB93" s="163"/>
      <c r="AC93" s="163"/>
      <c r="AD93" s="163"/>
      <c r="AE93" s="163"/>
      <c r="AF93" s="163"/>
      <c r="AG93" s="163"/>
      <c r="AH93" s="163"/>
      <c r="AI93" s="163"/>
      <c r="AJ93" s="163"/>
      <c r="AK93" s="163"/>
      <c r="AL93" s="163"/>
      <c r="AM93" s="163"/>
      <c r="AN93" s="163"/>
    </row>
    <row r="94" spans="1:40" x14ac:dyDescent="0.2">
      <c r="A94" s="163"/>
      <c r="B94" s="163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63"/>
      <c r="R94" s="163"/>
      <c r="S94" s="163"/>
      <c r="T94" s="163"/>
      <c r="U94" s="163"/>
      <c r="V94" s="163"/>
      <c r="W94" s="163"/>
      <c r="X94" s="163"/>
      <c r="Y94" s="163"/>
      <c r="Z94" s="163"/>
      <c r="AA94" s="163"/>
      <c r="AB94" s="163"/>
      <c r="AC94" s="163"/>
      <c r="AD94" s="163"/>
      <c r="AE94" s="163"/>
      <c r="AF94" s="163"/>
      <c r="AG94" s="163"/>
      <c r="AH94" s="163"/>
      <c r="AI94" s="163"/>
      <c r="AJ94" s="163"/>
      <c r="AK94" s="163"/>
      <c r="AL94" s="163"/>
      <c r="AM94" s="163"/>
      <c r="AN94" s="163"/>
    </row>
    <row r="95" spans="1:40" x14ac:dyDescent="0.2">
      <c r="A95" s="163"/>
      <c r="B95" s="163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63"/>
      <c r="R95" s="163"/>
      <c r="S95" s="163"/>
      <c r="T95" s="163"/>
      <c r="U95" s="163"/>
      <c r="V95" s="163"/>
      <c r="W95" s="163"/>
      <c r="X95" s="163"/>
      <c r="Y95" s="163"/>
      <c r="Z95" s="163"/>
      <c r="AA95" s="163"/>
      <c r="AB95" s="163"/>
      <c r="AC95" s="163"/>
      <c r="AD95" s="163"/>
      <c r="AE95" s="163"/>
      <c r="AF95" s="163"/>
      <c r="AG95" s="163"/>
      <c r="AH95" s="163"/>
      <c r="AI95" s="163"/>
      <c r="AJ95" s="163"/>
      <c r="AK95" s="163"/>
      <c r="AL95" s="163"/>
      <c r="AM95" s="163"/>
      <c r="AN95" s="163"/>
    </row>
    <row r="96" spans="1:40" x14ac:dyDescent="0.2">
      <c r="A96" s="163"/>
      <c r="B96" s="163"/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63"/>
      <c r="R96" s="163"/>
      <c r="S96" s="163"/>
      <c r="T96" s="163"/>
      <c r="U96" s="163"/>
      <c r="V96" s="163"/>
      <c r="W96" s="163"/>
      <c r="X96" s="163"/>
      <c r="Y96" s="163"/>
      <c r="Z96" s="163"/>
      <c r="AA96" s="163"/>
      <c r="AB96" s="163"/>
      <c r="AC96" s="163"/>
      <c r="AD96" s="163"/>
      <c r="AE96" s="163"/>
      <c r="AF96" s="163"/>
      <c r="AG96" s="163"/>
      <c r="AH96" s="163"/>
      <c r="AI96" s="163"/>
      <c r="AJ96" s="163"/>
      <c r="AK96" s="163"/>
      <c r="AL96" s="163"/>
      <c r="AM96" s="163"/>
      <c r="AN96" s="163"/>
    </row>
    <row r="97" spans="1:40" x14ac:dyDescent="0.2">
      <c r="A97" s="163"/>
      <c r="B97" s="163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63"/>
      <c r="R97" s="163"/>
      <c r="S97" s="163"/>
      <c r="T97" s="163"/>
      <c r="U97" s="163"/>
      <c r="V97" s="163"/>
      <c r="W97" s="163"/>
      <c r="X97" s="163"/>
      <c r="Y97" s="163"/>
      <c r="Z97" s="163"/>
      <c r="AA97" s="163"/>
      <c r="AB97" s="163"/>
      <c r="AC97" s="163"/>
      <c r="AD97" s="163"/>
      <c r="AE97" s="163"/>
      <c r="AF97" s="163"/>
      <c r="AG97" s="163"/>
      <c r="AH97" s="163"/>
      <c r="AI97" s="163"/>
      <c r="AJ97" s="163"/>
      <c r="AK97" s="163"/>
      <c r="AL97" s="163"/>
      <c r="AM97" s="163"/>
      <c r="AN97" s="163"/>
    </row>
    <row r="98" spans="1:40" x14ac:dyDescent="0.2">
      <c r="A98" s="163"/>
      <c r="B98" s="163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63"/>
      <c r="R98" s="163"/>
      <c r="S98" s="163"/>
      <c r="T98" s="163"/>
      <c r="U98" s="163"/>
      <c r="V98" s="163"/>
      <c r="W98" s="163"/>
      <c r="X98" s="163"/>
      <c r="Y98" s="163"/>
      <c r="Z98" s="163"/>
      <c r="AA98" s="163"/>
      <c r="AB98" s="163"/>
      <c r="AC98" s="163"/>
      <c r="AD98" s="163"/>
      <c r="AE98" s="163"/>
      <c r="AF98" s="163"/>
      <c r="AG98" s="163"/>
      <c r="AH98" s="163"/>
      <c r="AI98" s="163"/>
      <c r="AJ98" s="163"/>
      <c r="AK98" s="163"/>
      <c r="AL98" s="163"/>
      <c r="AM98" s="163"/>
      <c r="AN98" s="163"/>
    </row>
    <row r="99" spans="1:40" x14ac:dyDescent="0.2">
      <c r="A99" s="163"/>
      <c r="B99" s="163"/>
      <c r="C99" s="163"/>
      <c r="D99" s="163"/>
      <c r="E99" s="163"/>
      <c r="F99" s="163"/>
      <c r="G99" s="163"/>
      <c r="H99" s="163"/>
      <c r="I99" s="163"/>
      <c r="J99" s="163"/>
      <c r="K99" s="163"/>
      <c r="L99" s="163"/>
      <c r="M99" s="163"/>
      <c r="N99" s="163"/>
      <c r="O99" s="163"/>
      <c r="P99" s="163"/>
      <c r="Q99" s="163"/>
      <c r="R99" s="163"/>
      <c r="S99" s="163"/>
      <c r="T99" s="163"/>
      <c r="U99" s="163"/>
      <c r="V99" s="163"/>
      <c r="W99" s="163"/>
      <c r="X99" s="163"/>
      <c r="Y99" s="163"/>
      <c r="Z99" s="163"/>
      <c r="AA99" s="163"/>
      <c r="AB99" s="163"/>
      <c r="AC99" s="163"/>
      <c r="AD99" s="163"/>
      <c r="AE99" s="163"/>
      <c r="AF99" s="163"/>
      <c r="AG99" s="163"/>
      <c r="AH99" s="163"/>
      <c r="AI99" s="163"/>
      <c r="AJ99" s="163"/>
      <c r="AK99" s="163"/>
      <c r="AL99" s="163"/>
      <c r="AM99" s="163"/>
      <c r="AN99" s="163"/>
    </row>
    <row r="100" spans="1:40" x14ac:dyDescent="0.2">
      <c r="A100" s="163"/>
      <c r="B100" s="163"/>
      <c r="C100" s="163"/>
      <c r="D100" s="163"/>
      <c r="E100" s="163"/>
      <c r="F100" s="163"/>
      <c r="G100" s="163"/>
      <c r="H100" s="163"/>
      <c r="I100" s="163"/>
      <c r="J100" s="163"/>
      <c r="K100" s="163"/>
      <c r="L100" s="163"/>
      <c r="M100" s="163"/>
      <c r="N100" s="163"/>
      <c r="O100" s="163"/>
      <c r="P100" s="163"/>
      <c r="Q100" s="163"/>
      <c r="R100" s="163"/>
      <c r="S100" s="163"/>
      <c r="T100" s="163"/>
      <c r="U100" s="163"/>
      <c r="V100" s="163"/>
      <c r="W100" s="163"/>
      <c r="X100" s="163"/>
      <c r="Y100" s="163"/>
      <c r="Z100" s="163"/>
      <c r="AA100" s="163"/>
      <c r="AB100" s="163"/>
      <c r="AC100" s="163"/>
      <c r="AD100" s="163"/>
      <c r="AE100" s="163"/>
      <c r="AF100" s="163"/>
      <c r="AG100" s="163"/>
      <c r="AH100" s="163"/>
      <c r="AI100" s="163"/>
      <c r="AJ100" s="163"/>
      <c r="AK100" s="163"/>
      <c r="AL100" s="163"/>
      <c r="AM100" s="163"/>
      <c r="AN100" s="163"/>
    </row>
    <row r="101" spans="1:40" x14ac:dyDescent="0.2">
      <c r="A101" s="163"/>
      <c r="B101" s="163"/>
      <c r="C101" s="163"/>
      <c r="D101" s="163"/>
      <c r="E101" s="163"/>
      <c r="F101" s="163"/>
      <c r="G101" s="163"/>
      <c r="H101" s="163"/>
      <c r="I101" s="163"/>
      <c r="J101" s="163"/>
      <c r="K101" s="163"/>
      <c r="L101" s="163"/>
      <c r="M101" s="163"/>
      <c r="N101" s="163"/>
      <c r="O101" s="163"/>
      <c r="P101" s="163"/>
      <c r="Q101" s="163"/>
      <c r="R101" s="163"/>
      <c r="S101" s="163"/>
      <c r="T101" s="163"/>
      <c r="U101" s="163"/>
      <c r="V101" s="163"/>
      <c r="W101" s="163"/>
      <c r="X101" s="163"/>
      <c r="Y101" s="163"/>
      <c r="Z101" s="163"/>
      <c r="AA101" s="163"/>
      <c r="AB101" s="163"/>
      <c r="AC101" s="163"/>
      <c r="AD101" s="163"/>
      <c r="AE101" s="163"/>
      <c r="AF101" s="163"/>
      <c r="AG101" s="163"/>
      <c r="AH101" s="163"/>
      <c r="AI101" s="163"/>
      <c r="AJ101" s="163"/>
      <c r="AK101" s="163"/>
      <c r="AL101" s="163"/>
      <c r="AM101" s="163"/>
      <c r="AN101" s="163"/>
    </row>
    <row r="102" spans="1:40" x14ac:dyDescent="0.2">
      <c r="A102" s="163"/>
      <c r="B102" s="163"/>
      <c r="C102" s="163"/>
      <c r="D102" s="163"/>
      <c r="E102" s="163"/>
      <c r="F102" s="163"/>
      <c r="G102" s="163"/>
      <c r="H102" s="163"/>
      <c r="I102" s="163"/>
      <c r="J102" s="163"/>
      <c r="K102" s="163"/>
      <c r="L102" s="163"/>
      <c r="M102" s="163"/>
      <c r="N102" s="163"/>
      <c r="O102" s="163"/>
      <c r="P102" s="163"/>
      <c r="Q102" s="163"/>
      <c r="R102" s="163"/>
      <c r="S102" s="163"/>
      <c r="T102" s="163"/>
      <c r="U102" s="163"/>
      <c r="V102" s="163"/>
      <c r="W102" s="163"/>
      <c r="X102" s="163"/>
      <c r="Y102" s="163"/>
      <c r="Z102" s="163"/>
      <c r="AA102" s="163"/>
      <c r="AB102" s="163"/>
      <c r="AC102" s="163"/>
      <c r="AD102" s="163"/>
      <c r="AE102" s="163"/>
      <c r="AF102" s="163"/>
      <c r="AG102" s="163"/>
      <c r="AH102" s="163"/>
      <c r="AI102" s="163"/>
      <c r="AJ102" s="163"/>
      <c r="AK102" s="163"/>
      <c r="AL102" s="163"/>
      <c r="AM102" s="163"/>
      <c r="AN102" s="163"/>
    </row>
    <row r="103" spans="1:40" x14ac:dyDescent="0.2">
      <c r="A103" s="163"/>
      <c r="B103" s="163"/>
      <c r="C103" s="163"/>
      <c r="D103" s="163"/>
      <c r="E103" s="163"/>
      <c r="F103" s="163"/>
      <c r="G103" s="163"/>
      <c r="H103" s="163"/>
      <c r="I103" s="163"/>
      <c r="J103" s="163"/>
      <c r="K103" s="163"/>
      <c r="L103" s="163"/>
      <c r="M103" s="163"/>
      <c r="N103" s="163"/>
      <c r="O103" s="163"/>
      <c r="P103" s="163"/>
      <c r="Q103" s="163"/>
      <c r="R103" s="163"/>
      <c r="S103" s="163"/>
      <c r="T103" s="163"/>
      <c r="U103" s="163"/>
      <c r="V103" s="163"/>
      <c r="W103" s="163"/>
      <c r="X103" s="163"/>
      <c r="Y103" s="163"/>
      <c r="Z103" s="163"/>
      <c r="AA103" s="163"/>
      <c r="AB103" s="163"/>
      <c r="AC103" s="163"/>
      <c r="AD103" s="163"/>
      <c r="AE103" s="163"/>
      <c r="AF103" s="163"/>
      <c r="AG103" s="163"/>
      <c r="AH103" s="163"/>
      <c r="AI103" s="163"/>
      <c r="AJ103" s="163"/>
      <c r="AK103" s="163"/>
      <c r="AL103" s="163"/>
      <c r="AM103" s="163"/>
      <c r="AN103" s="163"/>
    </row>
    <row r="104" spans="1:40" x14ac:dyDescent="0.2">
      <c r="A104" s="163"/>
      <c r="B104" s="163"/>
      <c r="C104" s="163"/>
      <c r="D104" s="163"/>
      <c r="E104" s="163"/>
      <c r="F104" s="163"/>
      <c r="G104" s="163"/>
      <c r="H104" s="163"/>
      <c r="I104" s="163"/>
      <c r="J104" s="163"/>
      <c r="K104" s="163"/>
      <c r="L104" s="163"/>
      <c r="M104" s="163"/>
      <c r="N104" s="163"/>
      <c r="O104" s="163"/>
      <c r="P104" s="163"/>
      <c r="Q104" s="163"/>
      <c r="R104" s="163"/>
      <c r="S104" s="163"/>
      <c r="T104" s="163"/>
      <c r="U104" s="163"/>
      <c r="V104" s="163"/>
      <c r="W104" s="163"/>
      <c r="X104" s="163"/>
      <c r="Y104" s="163"/>
      <c r="Z104" s="163"/>
      <c r="AA104" s="163"/>
      <c r="AB104" s="163"/>
      <c r="AC104" s="163"/>
      <c r="AD104" s="163"/>
      <c r="AE104" s="163"/>
      <c r="AF104" s="163"/>
      <c r="AG104" s="163"/>
      <c r="AH104" s="163"/>
      <c r="AI104" s="163"/>
      <c r="AJ104" s="163"/>
      <c r="AK104" s="163"/>
      <c r="AL104" s="163"/>
      <c r="AM104" s="163"/>
      <c r="AN104" s="163"/>
    </row>
    <row r="105" spans="1:40" x14ac:dyDescent="0.2">
      <c r="A105" s="163"/>
      <c r="B105" s="163"/>
      <c r="C105" s="163"/>
      <c r="D105" s="163"/>
      <c r="E105" s="163"/>
      <c r="F105" s="163"/>
      <c r="G105" s="163"/>
      <c r="H105" s="163"/>
      <c r="I105" s="163"/>
      <c r="J105" s="163"/>
      <c r="K105" s="163"/>
      <c r="L105" s="163"/>
      <c r="M105" s="163"/>
      <c r="N105" s="163"/>
      <c r="O105" s="163"/>
      <c r="P105" s="163"/>
      <c r="Q105" s="163"/>
      <c r="R105" s="163"/>
      <c r="S105" s="163"/>
      <c r="T105" s="163"/>
      <c r="U105" s="163"/>
      <c r="V105" s="163"/>
      <c r="W105" s="163"/>
      <c r="X105" s="163"/>
      <c r="Y105" s="163"/>
      <c r="Z105" s="163"/>
      <c r="AA105" s="163"/>
      <c r="AB105" s="163"/>
      <c r="AC105" s="163"/>
      <c r="AD105" s="163"/>
      <c r="AE105" s="163"/>
      <c r="AF105" s="163"/>
      <c r="AG105" s="163"/>
      <c r="AH105" s="163"/>
      <c r="AI105" s="163"/>
      <c r="AJ105" s="163"/>
      <c r="AK105" s="163"/>
      <c r="AL105" s="163"/>
      <c r="AM105" s="163"/>
      <c r="AN105" s="163"/>
    </row>
    <row r="106" spans="1:40" x14ac:dyDescent="0.2">
      <c r="A106" s="163"/>
      <c r="B106" s="163"/>
      <c r="C106" s="163"/>
      <c r="D106" s="163"/>
      <c r="E106" s="163"/>
      <c r="F106" s="163"/>
      <c r="G106" s="163"/>
      <c r="H106" s="163"/>
      <c r="I106" s="163"/>
      <c r="J106" s="163"/>
      <c r="K106" s="163"/>
      <c r="L106" s="163"/>
      <c r="M106" s="163"/>
      <c r="N106" s="163"/>
      <c r="O106" s="163"/>
      <c r="P106" s="163"/>
      <c r="Q106" s="163"/>
      <c r="R106" s="163"/>
      <c r="S106" s="163"/>
      <c r="T106" s="163"/>
      <c r="U106" s="163"/>
      <c r="V106" s="163"/>
      <c r="W106" s="163"/>
      <c r="X106" s="163"/>
      <c r="Y106" s="163"/>
      <c r="Z106" s="163"/>
      <c r="AA106" s="163"/>
      <c r="AB106" s="163"/>
      <c r="AC106" s="163"/>
      <c r="AD106" s="163"/>
      <c r="AE106" s="163"/>
      <c r="AF106" s="163"/>
      <c r="AG106" s="163"/>
      <c r="AH106" s="163"/>
      <c r="AI106" s="163"/>
      <c r="AJ106" s="163"/>
      <c r="AK106" s="163"/>
      <c r="AL106" s="163"/>
      <c r="AM106" s="163"/>
      <c r="AN106" s="163"/>
    </row>
    <row r="107" spans="1:40" x14ac:dyDescent="0.2">
      <c r="A107" s="163"/>
      <c r="B107" s="163"/>
      <c r="C107" s="163"/>
      <c r="D107" s="163"/>
      <c r="E107" s="163"/>
      <c r="F107" s="163"/>
      <c r="G107" s="163"/>
      <c r="H107" s="163"/>
      <c r="I107" s="163"/>
      <c r="J107" s="163"/>
      <c r="K107" s="163"/>
      <c r="L107" s="163"/>
      <c r="M107" s="163"/>
      <c r="N107" s="163"/>
      <c r="O107" s="163"/>
      <c r="P107" s="163"/>
      <c r="Q107" s="163"/>
      <c r="R107" s="163"/>
      <c r="S107" s="163"/>
      <c r="T107" s="163"/>
      <c r="U107" s="163"/>
      <c r="V107" s="163"/>
      <c r="W107" s="163"/>
      <c r="X107" s="163"/>
      <c r="Y107" s="163"/>
      <c r="Z107" s="163"/>
      <c r="AA107" s="163"/>
      <c r="AB107" s="163"/>
      <c r="AC107" s="163"/>
      <c r="AD107" s="163"/>
      <c r="AE107" s="163"/>
      <c r="AF107" s="163"/>
      <c r="AG107" s="163"/>
      <c r="AH107" s="163"/>
      <c r="AI107" s="163"/>
      <c r="AJ107" s="163"/>
      <c r="AK107" s="163"/>
      <c r="AL107" s="163"/>
      <c r="AM107" s="163"/>
      <c r="AN107" s="163"/>
    </row>
    <row r="108" spans="1:40" x14ac:dyDescent="0.2">
      <c r="A108" s="163"/>
      <c r="B108" s="163"/>
      <c r="C108" s="163"/>
      <c r="D108" s="163"/>
      <c r="E108" s="163"/>
      <c r="F108" s="163"/>
      <c r="G108" s="163"/>
      <c r="H108" s="163"/>
      <c r="I108" s="163"/>
      <c r="J108" s="163"/>
      <c r="K108" s="163"/>
      <c r="L108" s="163"/>
      <c r="M108" s="163"/>
      <c r="N108" s="163"/>
      <c r="O108" s="163"/>
      <c r="P108" s="163"/>
      <c r="Q108" s="163"/>
      <c r="R108" s="163"/>
      <c r="S108" s="163"/>
      <c r="T108" s="163"/>
      <c r="U108" s="163"/>
      <c r="V108" s="163"/>
      <c r="W108" s="163"/>
      <c r="X108" s="163"/>
      <c r="Y108" s="163"/>
      <c r="Z108" s="163"/>
      <c r="AA108" s="163"/>
      <c r="AB108" s="163"/>
      <c r="AC108" s="163"/>
      <c r="AD108" s="163"/>
      <c r="AE108" s="163"/>
      <c r="AF108" s="163"/>
      <c r="AG108" s="163"/>
      <c r="AH108" s="163"/>
      <c r="AI108" s="163"/>
      <c r="AJ108" s="163"/>
      <c r="AK108" s="163"/>
      <c r="AL108" s="163"/>
      <c r="AM108" s="163"/>
      <c r="AN108" s="163"/>
    </row>
    <row r="109" spans="1:40" x14ac:dyDescent="0.2">
      <c r="A109" s="163"/>
      <c r="B109" s="163"/>
      <c r="C109" s="163"/>
      <c r="D109" s="163"/>
      <c r="E109" s="163"/>
      <c r="F109" s="163"/>
      <c r="G109" s="163"/>
      <c r="H109" s="163"/>
      <c r="I109" s="163"/>
      <c r="J109" s="163"/>
      <c r="K109" s="163"/>
      <c r="L109" s="163"/>
      <c r="M109" s="163"/>
      <c r="N109" s="163"/>
      <c r="O109" s="163"/>
      <c r="P109" s="163"/>
      <c r="Q109" s="163"/>
      <c r="R109" s="163"/>
      <c r="S109" s="163"/>
      <c r="T109" s="163"/>
      <c r="U109" s="163"/>
      <c r="V109" s="163"/>
      <c r="W109" s="163"/>
      <c r="X109" s="163"/>
      <c r="Y109" s="163"/>
      <c r="Z109" s="163"/>
      <c r="AA109" s="163"/>
      <c r="AB109" s="163"/>
      <c r="AC109" s="163"/>
      <c r="AD109" s="163"/>
      <c r="AE109" s="163"/>
      <c r="AF109" s="163"/>
      <c r="AG109" s="163"/>
      <c r="AH109" s="163"/>
      <c r="AI109" s="163"/>
      <c r="AJ109" s="163"/>
      <c r="AK109" s="163"/>
      <c r="AL109" s="163"/>
      <c r="AM109" s="163"/>
      <c r="AN109" s="163"/>
    </row>
    <row r="110" spans="1:40" x14ac:dyDescent="0.2">
      <c r="A110" s="163"/>
      <c r="B110" s="163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63"/>
      <c r="R110" s="163"/>
      <c r="S110" s="163"/>
      <c r="T110" s="163"/>
      <c r="U110" s="163"/>
      <c r="V110" s="163"/>
      <c r="W110" s="163"/>
      <c r="X110" s="163"/>
      <c r="Y110" s="163"/>
      <c r="Z110" s="163"/>
      <c r="AA110" s="163"/>
      <c r="AB110" s="163"/>
      <c r="AC110" s="163"/>
      <c r="AD110" s="163"/>
      <c r="AE110" s="163"/>
      <c r="AF110" s="163"/>
      <c r="AG110" s="163"/>
      <c r="AH110" s="163"/>
      <c r="AI110" s="163"/>
      <c r="AJ110" s="163"/>
      <c r="AK110" s="163"/>
      <c r="AL110" s="163"/>
      <c r="AM110" s="163"/>
      <c r="AN110" s="163"/>
    </row>
    <row r="111" spans="1:40" x14ac:dyDescent="0.2">
      <c r="A111" s="163"/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  <c r="N111" s="163"/>
      <c r="O111" s="163"/>
      <c r="P111" s="163"/>
      <c r="Q111" s="163"/>
      <c r="R111" s="163"/>
      <c r="S111" s="163"/>
      <c r="T111" s="163"/>
      <c r="U111" s="163"/>
      <c r="V111" s="163"/>
      <c r="W111" s="163"/>
      <c r="X111" s="163"/>
      <c r="Y111" s="163"/>
      <c r="Z111" s="163"/>
      <c r="AA111" s="163"/>
      <c r="AB111" s="163"/>
      <c r="AC111" s="163"/>
      <c r="AD111" s="163"/>
      <c r="AE111" s="163"/>
      <c r="AF111" s="163"/>
      <c r="AG111" s="163"/>
      <c r="AH111" s="163"/>
      <c r="AI111" s="163"/>
      <c r="AJ111" s="163"/>
      <c r="AK111" s="163"/>
      <c r="AL111" s="163"/>
      <c r="AM111" s="163"/>
      <c r="AN111" s="163"/>
    </row>
    <row r="112" spans="1:40" x14ac:dyDescent="0.2">
      <c r="A112" s="163"/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  <c r="AI112" s="163"/>
      <c r="AJ112" s="163"/>
      <c r="AK112" s="163"/>
      <c r="AL112" s="163"/>
      <c r="AM112" s="163"/>
      <c r="AN112" s="163"/>
    </row>
    <row r="113" spans="1:40" x14ac:dyDescent="0.2">
      <c r="A113" s="163"/>
      <c r="B113" s="163"/>
      <c r="C113" s="163"/>
      <c r="D113" s="163"/>
      <c r="E113" s="163"/>
      <c r="F113" s="163"/>
      <c r="G113" s="163"/>
      <c r="H113" s="163"/>
      <c r="I113" s="163"/>
      <c r="J113" s="163"/>
      <c r="K113" s="163"/>
      <c r="L113" s="163"/>
      <c r="M113" s="163"/>
      <c r="N113" s="163"/>
      <c r="O113" s="163"/>
      <c r="P113" s="163"/>
      <c r="Q113" s="163"/>
      <c r="R113" s="163"/>
      <c r="S113" s="163"/>
      <c r="T113" s="163"/>
      <c r="U113" s="163"/>
      <c r="V113" s="163"/>
      <c r="W113" s="163"/>
      <c r="X113" s="163"/>
      <c r="Y113" s="163"/>
      <c r="Z113" s="163"/>
      <c r="AA113" s="163"/>
      <c r="AB113" s="163"/>
      <c r="AC113" s="163"/>
      <c r="AD113" s="163"/>
      <c r="AE113" s="163"/>
      <c r="AF113" s="163"/>
      <c r="AG113" s="163"/>
      <c r="AH113" s="163"/>
      <c r="AI113" s="163"/>
      <c r="AJ113" s="163"/>
      <c r="AK113" s="163"/>
      <c r="AL113" s="163"/>
      <c r="AM113" s="163"/>
      <c r="AN113" s="163"/>
    </row>
    <row r="114" spans="1:40" x14ac:dyDescent="0.2">
      <c r="A114" s="163"/>
      <c r="B114" s="163"/>
      <c r="C114" s="163"/>
      <c r="D114" s="163"/>
      <c r="E114" s="163"/>
      <c r="F114" s="163"/>
      <c r="G114" s="163"/>
      <c r="H114" s="163"/>
      <c r="I114" s="163"/>
      <c r="J114" s="163"/>
      <c r="K114" s="163"/>
      <c r="L114" s="163"/>
      <c r="M114" s="163"/>
      <c r="N114" s="163"/>
      <c r="O114" s="163"/>
      <c r="P114" s="163"/>
      <c r="Q114" s="163"/>
      <c r="R114" s="163"/>
      <c r="S114" s="163"/>
      <c r="T114" s="163"/>
      <c r="U114" s="163"/>
      <c r="V114" s="163"/>
      <c r="W114" s="163"/>
      <c r="X114" s="163"/>
      <c r="Y114" s="163"/>
      <c r="Z114" s="163"/>
      <c r="AA114" s="163"/>
      <c r="AB114" s="163"/>
      <c r="AC114" s="163"/>
      <c r="AD114" s="163"/>
      <c r="AE114" s="163"/>
      <c r="AF114" s="163"/>
      <c r="AG114" s="163"/>
      <c r="AH114" s="163"/>
      <c r="AI114" s="163"/>
      <c r="AJ114" s="163"/>
      <c r="AK114" s="163"/>
      <c r="AL114" s="163"/>
      <c r="AM114" s="163"/>
      <c r="AN114" s="163"/>
    </row>
    <row r="115" spans="1:40" x14ac:dyDescent="0.2">
      <c r="A115" s="163"/>
      <c r="B115" s="163"/>
      <c r="C115" s="163"/>
      <c r="D115" s="163"/>
      <c r="E115" s="163"/>
      <c r="F115" s="163"/>
      <c r="G115" s="163"/>
      <c r="H115" s="163"/>
      <c r="I115" s="163"/>
      <c r="J115" s="163"/>
      <c r="K115" s="163"/>
      <c r="L115" s="163"/>
      <c r="M115" s="163"/>
      <c r="N115" s="163"/>
      <c r="O115" s="163"/>
      <c r="P115" s="163"/>
      <c r="Q115" s="163"/>
      <c r="R115" s="163"/>
      <c r="S115" s="163"/>
      <c r="T115" s="163"/>
      <c r="U115" s="163"/>
      <c r="V115" s="163"/>
      <c r="W115" s="163"/>
      <c r="X115" s="163"/>
      <c r="Y115" s="163"/>
      <c r="Z115" s="163"/>
      <c r="AA115" s="163"/>
      <c r="AB115" s="163"/>
      <c r="AC115" s="163"/>
      <c r="AD115" s="163"/>
      <c r="AE115" s="163"/>
      <c r="AF115" s="163"/>
      <c r="AG115" s="163"/>
      <c r="AH115" s="163"/>
      <c r="AI115" s="163"/>
      <c r="AJ115" s="163"/>
      <c r="AK115" s="163"/>
      <c r="AL115" s="163"/>
      <c r="AM115" s="163"/>
      <c r="AN115" s="163"/>
    </row>
    <row r="116" spans="1:40" x14ac:dyDescent="0.2">
      <c r="A116" s="163"/>
      <c r="B116" s="163"/>
      <c r="C116" s="163"/>
      <c r="D116" s="163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63"/>
      <c r="R116" s="163"/>
      <c r="S116" s="163"/>
      <c r="T116" s="163"/>
      <c r="U116" s="163"/>
      <c r="V116" s="163"/>
      <c r="W116" s="163"/>
      <c r="X116" s="163"/>
      <c r="Y116" s="163"/>
      <c r="Z116" s="163"/>
      <c r="AA116" s="163"/>
      <c r="AB116" s="163"/>
      <c r="AC116" s="163"/>
      <c r="AD116" s="163"/>
      <c r="AE116" s="163"/>
      <c r="AF116" s="163"/>
      <c r="AG116" s="163"/>
      <c r="AH116" s="163"/>
      <c r="AI116" s="163"/>
      <c r="AJ116" s="163"/>
      <c r="AK116" s="163"/>
      <c r="AL116" s="163"/>
      <c r="AM116" s="163"/>
      <c r="AN116" s="163"/>
    </row>
    <row r="117" spans="1:40" x14ac:dyDescent="0.2">
      <c r="A117" s="163"/>
      <c r="B117" s="163"/>
      <c r="C117" s="163"/>
      <c r="D117" s="163"/>
      <c r="E117" s="163"/>
      <c r="F117" s="163"/>
      <c r="G117" s="163"/>
      <c r="H117" s="163"/>
      <c r="I117" s="163"/>
      <c r="J117" s="163"/>
      <c r="K117" s="163"/>
      <c r="L117" s="163"/>
      <c r="M117" s="163"/>
      <c r="N117" s="163"/>
      <c r="O117" s="163"/>
      <c r="P117" s="163"/>
      <c r="Q117" s="163"/>
      <c r="R117" s="163"/>
      <c r="S117" s="163"/>
      <c r="T117" s="163"/>
      <c r="U117" s="163"/>
      <c r="V117" s="163"/>
      <c r="W117" s="163"/>
      <c r="X117" s="163"/>
      <c r="Y117" s="163"/>
      <c r="Z117" s="163"/>
      <c r="AA117" s="163"/>
      <c r="AB117" s="163"/>
      <c r="AC117" s="163"/>
      <c r="AD117" s="163"/>
      <c r="AE117" s="163"/>
      <c r="AF117" s="163"/>
      <c r="AG117" s="163"/>
      <c r="AH117" s="163"/>
      <c r="AI117" s="163"/>
      <c r="AJ117" s="163"/>
      <c r="AK117" s="163"/>
      <c r="AL117" s="163"/>
      <c r="AM117" s="163"/>
      <c r="AN117" s="163"/>
    </row>
    <row r="118" spans="1:40" x14ac:dyDescent="0.2">
      <c r="A118" s="163"/>
      <c r="B118" s="163"/>
      <c r="C118" s="163"/>
      <c r="D118" s="163"/>
      <c r="E118" s="163"/>
      <c r="F118" s="163"/>
      <c r="G118" s="163"/>
      <c r="H118" s="163"/>
      <c r="I118" s="163"/>
      <c r="J118" s="163"/>
      <c r="K118" s="163"/>
      <c r="L118" s="163"/>
      <c r="M118" s="163"/>
      <c r="N118" s="163"/>
      <c r="O118" s="163"/>
      <c r="P118" s="163"/>
      <c r="Q118" s="163"/>
      <c r="R118" s="163"/>
      <c r="S118" s="163"/>
      <c r="T118" s="163"/>
      <c r="U118" s="163"/>
      <c r="V118" s="163"/>
      <c r="W118" s="163"/>
      <c r="X118" s="163"/>
      <c r="Y118" s="163"/>
      <c r="Z118" s="163"/>
      <c r="AA118" s="163"/>
      <c r="AB118" s="163"/>
      <c r="AC118" s="163"/>
      <c r="AD118" s="163"/>
      <c r="AE118" s="163"/>
      <c r="AF118" s="163"/>
      <c r="AG118" s="163"/>
      <c r="AH118" s="163"/>
      <c r="AI118" s="163"/>
      <c r="AJ118" s="163"/>
      <c r="AK118" s="163"/>
      <c r="AL118" s="163"/>
      <c r="AM118" s="163"/>
      <c r="AN118" s="163"/>
    </row>
    <row r="119" spans="1:40" x14ac:dyDescent="0.2">
      <c r="A119" s="163"/>
      <c r="B119" s="163"/>
      <c r="C119" s="163"/>
      <c r="D119" s="163"/>
      <c r="E119" s="163"/>
      <c r="F119" s="163"/>
      <c r="G119" s="163"/>
      <c r="H119" s="163"/>
      <c r="I119" s="163"/>
      <c r="J119" s="163"/>
      <c r="K119" s="163"/>
      <c r="L119" s="163"/>
      <c r="M119" s="163"/>
      <c r="N119" s="163"/>
      <c r="O119" s="163"/>
      <c r="P119" s="163"/>
      <c r="Q119" s="163"/>
      <c r="R119" s="163"/>
      <c r="S119" s="163"/>
      <c r="T119" s="163"/>
      <c r="U119" s="163"/>
      <c r="V119" s="163"/>
      <c r="W119" s="163"/>
      <c r="X119" s="163"/>
      <c r="Y119" s="163"/>
      <c r="Z119" s="163"/>
      <c r="AA119" s="163"/>
      <c r="AB119" s="163"/>
      <c r="AC119" s="163"/>
      <c r="AD119" s="163"/>
      <c r="AE119" s="163"/>
      <c r="AF119" s="163"/>
      <c r="AG119" s="163"/>
      <c r="AH119" s="163"/>
      <c r="AI119" s="163"/>
      <c r="AJ119" s="163"/>
      <c r="AK119" s="163"/>
      <c r="AL119" s="163"/>
      <c r="AM119" s="163"/>
      <c r="AN119" s="163"/>
    </row>
    <row r="120" spans="1:40" x14ac:dyDescent="0.2">
      <c r="A120" s="163"/>
      <c r="B120" s="163"/>
      <c r="C120" s="163"/>
      <c r="D120" s="163"/>
      <c r="E120" s="163"/>
      <c r="F120" s="163"/>
      <c r="G120" s="163"/>
      <c r="H120" s="163"/>
      <c r="I120" s="163"/>
      <c r="J120" s="163"/>
      <c r="K120" s="163"/>
      <c r="L120" s="163"/>
      <c r="M120" s="163"/>
      <c r="N120" s="163"/>
      <c r="O120" s="163"/>
      <c r="P120" s="163"/>
      <c r="Q120" s="163"/>
      <c r="R120" s="163"/>
      <c r="S120" s="163"/>
      <c r="T120" s="163"/>
      <c r="U120" s="163"/>
      <c r="V120" s="163"/>
      <c r="W120" s="163"/>
      <c r="X120" s="163"/>
      <c r="Y120" s="163"/>
      <c r="Z120" s="163"/>
      <c r="AA120" s="163"/>
      <c r="AB120" s="163"/>
      <c r="AC120" s="163"/>
      <c r="AD120" s="163"/>
      <c r="AE120" s="163"/>
      <c r="AF120" s="163"/>
      <c r="AG120" s="163"/>
      <c r="AH120" s="163"/>
      <c r="AI120" s="163"/>
      <c r="AJ120" s="163"/>
      <c r="AK120" s="163"/>
      <c r="AL120" s="163"/>
      <c r="AM120" s="163"/>
      <c r="AN120" s="163"/>
    </row>
    <row r="121" spans="1:40" x14ac:dyDescent="0.2">
      <c r="A121" s="163"/>
      <c r="B121" s="163"/>
      <c r="C121" s="163"/>
      <c r="D121" s="163"/>
      <c r="E121" s="163"/>
      <c r="F121" s="163"/>
      <c r="G121" s="163"/>
      <c r="H121" s="163"/>
      <c r="I121" s="163"/>
      <c r="J121" s="163"/>
      <c r="K121" s="163"/>
      <c r="L121" s="163"/>
      <c r="M121" s="163"/>
      <c r="N121" s="163"/>
      <c r="O121" s="163"/>
      <c r="P121" s="163"/>
      <c r="Q121" s="163"/>
      <c r="R121" s="163"/>
      <c r="S121" s="163"/>
      <c r="T121" s="163"/>
      <c r="U121" s="163"/>
      <c r="V121" s="163"/>
      <c r="W121" s="163"/>
      <c r="X121" s="163"/>
      <c r="Y121" s="163"/>
      <c r="Z121" s="163"/>
      <c r="AA121" s="163"/>
      <c r="AB121" s="163"/>
      <c r="AC121" s="163"/>
      <c r="AD121" s="163"/>
      <c r="AE121" s="163"/>
      <c r="AF121" s="163"/>
      <c r="AG121" s="163"/>
      <c r="AH121" s="163"/>
      <c r="AI121" s="163"/>
      <c r="AJ121" s="163"/>
      <c r="AK121" s="163"/>
      <c r="AL121" s="163"/>
      <c r="AM121" s="163"/>
      <c r="AN121" s="163"/>
    </row>
    <row r="122" spans="1:40" x14ac:dyDescent="0.2">
      <c r="A122" s="163"/>
      <c r="B122" s="163"/>
      <c r="C122" s="163"/>
      <c r="D122" s="163"/>
      <c r="E122" s="163"/>
      <c r="F122" s="163"/>
      <c r="G122" s="163"/>
      <c r="H122" s="163"/>
      <c r="I122" s="163"/>
      <c r="J122" s="163"/>
      <c r="K122" s="163"/>
      <c r="L122" s="163"/>
      <c r="M122" s="163"/>
      <c r="N122" s="163"/>
      <c r="O122" s="163"/>
      <c r="P122" s="163"/>
      <c r="Q122" s="163"/>
      <c r="R122" s="163"/>
      <c r="S122" s="163"/>
      <c r="T122" s="163"/>
      <c r="U122" s="163"/>
      <c r="V122" s="163"/>
      <c r="W122" s="163"/>
      <c r="X122" s="163"/>
      <c r="Y122" s="163"/>
      <c r="Z122" s="163"/>
      <c r="AA122" s="163"/>
      <c r="AB122" s="163"/>
      <c r="AC122" s="163"/>
      <c r="AD122" s="163"/>
      <c r="AE122" s="163"/>
      <c r="AF122" s="163"/>
      <c r="AG122" s="163"/>
      <c r="AH122" s="163"/>
      <c r="AI122" s="163"/>
      <c r="AJ122" s="163"/>
      <c r="AK122" s="163"/>
      <c r="AL122" s="163"/>
      <c r="AM122" s="163"/>
      <c r="AN122" s="163"/>
    </row>
    <row r="123" spans="1:40" x14ac:dyDescent="0.2">
      <c r="A123" s="163"/>
      <c r="B123" s="163"/>
      <c r="C123" s="163"/>
      <c r="D123" s="163"/>
      <c r="E123" s="163"/>
      <c r="F123" s="163"/>
      <c r="G123" s="163"/>
      <c r="H123" s="163"/>
      <c r="I123" s="163"/>
      <c r="J123" s="163"/>
      <c r="K123" s="163"/>
      <c r="L123" s="163"/>
      <c r="M123" s="163"/>
      <c r="N123" s="163"/>
      <c r="O123" s="163"/>
      <c r="P123" s="163"/>
      <c r="Q123" s="163"/>
      <c r="R123" s="163"/>
      <c r="S123" s="163"/>
      <c r="T123" s="163"/>
      <c r="U123" s="163"/>
      <c r="V123" s="163"/>
      <c r="W123" s="163"/>
      <c r="X123" s="163"/>
      <c r="Y123" s="163"/>
      <c r="Z123" s="163"/>
      <c r="AA123" s="163"/>
      <c r="AB123" s="163"/>
      <c r="AC123" s="163"/>
      <c r="AD123" s="163"/>
      <c r="AE123" s="163"/>
      <c r="AF123" s="163"/>
      <c r="AG123" s="163"/>
      <c r="AH123" s="163"/>
      <c r="AI123" s="163"/>
      <c r="AJ123" s="163"/>
      <c r="AK123" s="163"/>
      <c r="AL123" s="163"/>
      <c r="AM123" s="163"/>
      <c r="AN123" s="163"/>
    </row>
    <row r="124" spans="1:40" x14ac:dyDescent="0.2">
      <c r="A124" s="163"/>
      <c r="B124" s="163"/>
      <c r="C124" s="163"/>
      <c r="D124" s="163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3"/>
      <c r="T124" s="163"/>
      <c r="U124" s="163"/>
      <c r="V124" s="163"/>
      <c r="W124" s="163"/>
      <c r="X124" s="163"/>
      <c r="Y124" s="163"/>
      <c r="Z124" s="163"/>
      <c r="AA124" s="163"/>
      <c r="AB124" s="163"/>
      <c r="AC124" s="163"/>
      <c r="AD124" s="163"/>
      <c r="AE124" s="163"/>
      <c r="AF124" s="163"/>
      <c r="AG124" s="163"/>
      <c r="AH124" s="163"/>
      <c r="AI124" s="163"/>
      <c r="AJ124" s="163"/>
      <c r="AK124" s="163"/>
      <c r="AL124" s="163"/>
      <c r="AM124" s="163"/>
      <c r="AN124" s="163"/>
    </row>
    <row r="125" spans="1:40" x14ac:dyDescent="0.2">
      <c r="A125" s="163"/>
      <c r="B125" s="163"/>
      <c r="C125" s="163"/>
      <c r="D125" s="163"/>
      <c r="E125" s="163"/>
      <c r="F125" s="163"/>
      <c r="G125" s="163"/>
      <c r="H125" s="163"/>
      <c r="I125" s="163"/>
      <c r="J125" s="163"/>
      <c r="K125" s="163"/>
      <c r="L125" s="163"/>
      <c r="M125" s="163"/>
      <c r="N125" s="163"/>
      <c r="O125" s="163"/>
      <c r="P125" s="163"/>
      <c r="Q125" s="163"/>
      <c r="R125" s="163"/>
      <c r="S125" s="163"/>
      <c r="T125" s="163"/>
      <c r="U125" s="163"/>
      <c r="V125" s="163"/>
      <c r="W125" s="163"/>
      <c r="X125" s="163"/>
      <c r="Y125" s="163"/>
      <c r="Z125" s="163"/>
      <c r="AA125" s="163"/>
      <c r="AB125" s="163"/>
      <c r="AC125" s="163"/>
      <c r="AD125" s="163"/>
      <c r="AE125" s="163"/>
      <c r="AF125" s="163"/>
      <c r="AG125" s="163"/>
      <c r="AH125" s="163"/>
      <c r="AI125" s="163"/>
      <c r="AJ125" s="163"/>
      <c r="AK125" s="163"/>
      <c r="AL125" s="163"/>
      <c r="AM125" s="163"/>
      <c r="AN125" s="163"/>
    </row>
    <row r="126" spans="1:40" x14ac:dyDescent="0.2">
      <c r="A126" s="163"/>
      <c r="B126" s="163"/>
      <c r="C126" s="163"/>
      <c r="D126" s="163"/>
      <c r="E126" s="163"/>
      <c r="F126" s="163"/>
      <c r="G126" s="163"/>
      <c r="H126" s="163"/>
      <c r="I126" s="163"/>
      <c r="J126" s="163"/>
      <c r="K126" s="163"/>
      <c r="L126" s="163"/>
      <c r="M126" s="163"/>
      <c r="N126" s="163"/>
      <c r="O126" s="163"/>
      <c r="P126" s="163"/>
      <c r="Q126" s="163"/>
      <c r="R126" s="163"/>
      <c r="S126" s="163"/>
      <c r="T126" s="163"/>
      <c r="U126" s="163"/>
      <c r="V126" s="163"/>
      <c r="W126" s="163"/>
      <c r="X126" s="163"/>
      <c r="Y126" s="163"/>
      <c r="Z126" s="163"/>
      <c r="AA126" s="163"/>
      <c r="AB126" s="163"/>
      <c r="AC126" s="163"/>
      <c r="AD126" s="163"/>
      <c r="AE126" s="163"/>
      <c r="AF126" s="163"/>
      <c r="AG126" s="163"/>
      <c r="AH126" s="163"/>
      <c r="AI126" s="163"/>
      <c r="AJ126" s="163"/>
      <c r="AK126" s="163"/>
      <c r="AL126" s="163"/>
      <c r="AM126" s="163"/>
      <c r="AN126" s="163"/>
    </row>
    <row r="127" spans="1:40" x14ac:dyDescent="0.2">
      <c r="A127" s="163"/>
      <c r="B127" s="163"/>
      <c r="C127" s="163"/>
      <c r="D127" s="163"/>
      <c r="E127" s="163"/>
      <c r="F127" s="163"/>
      <c r="G127" s="163"/>
      <c r="H127" s="163"/>
      <c r="I127" s="163"/>
      <c r="J127" s="163"/>
      <c r="K127" s="163"/>
      <c r="L127" s="163"/>
      <c r="M127" s="163"/>
      <c r="N127" s="163"/>
      <c r="O127" s="163"/>
      <c r="P127" s="163"/>
      <c r="Q127" s="163"/>
      <c r="R127" s="163"/>
      <c r="S127" s="163"/>
      <c r="T127" s="163"/>
      <c r="U127" s="163"/>
      <c r="V127" s="163"/>
      <c r="W127" s="163"/>
      <c r="X127" s="163"/>
      <c r="Y127" s="163"/>
      <c r="Z127" s="163"/>
      <c r="AA127" s="163"/>
      <c r="AB127" s="163"/>
      <c r="AC127" s="163"/>
      <c r="AD127" s="163"/>
      <c r="AE127" s="163"/>
      <c r="AF127" s="163"/>
      <c r="AG127" s="163"/>
      <c r="AH127" s="163"/>
      <c r="AI127" s="163"/>
      <c r="AJ127" s="163"/>
      <c r="AK127" s="163"/>
      <c r="AL127" s="163"/>
      <c r="AM127" s="163"/>
      <c r="AN127" s="163"/>
    </row>
    <row r="128" spans="1:40" x14ac:dyDescent="0.2">
      <c r="A128" s="163"/>
      <c r="B128" s="163"/>
      <c r="C128" s="163"/>
      <c r="D128" s="163"/>
      <c r="E128" s="163"/>
      <c r="F128" s="163"/>
      <c r="G128" s="163"/>
      <c r="H128" s="163"/>
      <c r="I128" s="163"/>
      <c r="J128" s="163"/>
      <c r="K128" s="163"/>
      <c r="L128" s="163"/>
      <c r="M128" s="163"/>
      <c r="N128" s="163"/>
      <c r="O128" s="163"/>
      <c r="P128" s="163"/>
      <c r="Q128" s="163"/>
      <c r="R128" s="163"/>
      <c r="S128" s="163"/>
      <c r="T128" s="163"/>
      <c r="U128" s="163"/>
      <c r="V128" s="163"/>
      <c r="W128" s="163"/>
      <c r="X128" s="163"/>
      <c r="Y128" s="163"/>
      <c r="Z128" s="163"/>
      <c r="AA128" s="163"/>
      <c r="AB128" s="163"/>
      <c r="AC128" s="163"/>
      <c r="AD128" s="163"/>
      <c r="AE128" s="163"/>
      <c r="AF128" s="163"/>
      <c r="AG128" s="163"/>
      <c r="AH128" s="163"/>
      <c r="AI128" s="163"/>
      <c r="AJ128" s="163"/>
      <c r="AK128" s="163"/>
      <c r="AL128" s="163"/>
      <c r="AM128" s="163"/>
      <c r="AN128" s="163"/>
    </row>
    <row r="129" spans="1:40" x14ac:dyDescent="0.2">
      <c r="A129" s="163"/>
      <c r="B129" s="163"/>
      <c r="C129" s="163"/>
      <c r="D129" s="163"/>
      <c r="E129" s="163"/>
      <c r="F129" s="163"/>
      <c r="G129" s="163"/>
      <c r="H129" s="163"/>
      <c r="I129" s="163"/>
      <c r="J129" s="163"/>
      <c r="K129" s="163"/>
      <c r="L129" s="163"/>
      <c r="M129" s="163"/>
      <c r="N129" s="163"/>
      <c r="O129" s="163"/>
      <c r="P129" s="163"/>
      <c r="Q129" s="163"/>
      <c r="R129" s="163"/>
      <c r="S129" s="163"/>
      <c r="T129" s="163"/>
      <c r="U129" s="163"/>
      <c r="V129" s="163"/>
      <c r="W129" s="163"/>
      <c r="X129" s="163"/>
      <c r="Y129" s="163"/>
      <c r="Z129" s="163"/>
      <c r="AA129" s="163"/>
      <c r="AB129" s="163"/>
      <c r="AC129" s="163"/>
      <c r="AD129" s="163"/>
      <c r="AE129" s="163"/>
      <c r="AF129" s="163"/>
      <c r="AG129" s="163"/>
      <c r="AH129" s="163"/>
      <c r="AI129" s="163"/>
      <c r="AJ129" s="163"/>
      <c r="AK129" s="163"/>
      <c r="AL129" s="163"/>
      <c r="AM129" s="163"/>
      <c r="AN129" s="163"/>
    </row>
    <row r="130" spans="1:40" x14ac:dyDescent="0.2">
      <c r="A130" s="163"/>
      <c r="B130" s="163"/>
      <c r="C130" s="163"/>
      <c r="D130" s="163"/>
      <c r="E130" s="163"/>
      <c r="F130" s="163"/>
      <c r="G130" s="163"/>
      <c r="H130" s="163"/>
      <c r="I130" s="163"/>
      <c r="J130" s="163"/>
      <c r="K130" s="163"/>
      <c r="L130" s="163"/>
      <c r="M130" s="163"/>
      <c r="N130" s="163"/>
      <c r="O130" s="163"/>
      <c r="P130" s="163"/>
      <c r="Q130" s="163"/>
      <c r="R130" s="163"/>
      <c r="S130" s="163"/>
      <c r="T130" s="163"/>
      <c r="U130" s="163"/>
      <c r="V130" s="163"/>
      <c r="W130" s="163"/>
      <c r="X130" s="163"/>
      <c r="Y130" s="163"/>
      <c r="Z130" s="163"/>
      <c r="AA130" s="163"/>
      <c r="AB130" s="163"/>
      <c r="AC130" s="163"/>
      <c r="AD130" s="163"/>
      <c r="AE130" s="163"/>
      <c r="AF130" s="163"/>
      <c r="AG130" s="163"/>
      <c r="AH130" s="163"/>
      <c r="AI130" s="163"/>
      <c r="AJ130" s="163"/>
      <c r="AK130" s="163"/>
      <c r="AL130" s="163"/>
      <c r="AM130" s="163"/>
      <c r="AN130" s="163"/>
    </row>
    <row r="131" spans="1:40" x14ac:dyDescent="0.2">
      <c r="A131" s="163"/>
      <c r="B131" s="163"/>
      <c r="C131" s="163"/>
      <c r="D131" s="163"/>
      <c r="E131" s="163"/>
      <c r="F131" s="163"/>
      <c r="G131" s="163"/>
      <c r="H131" s="163"/>
      <c r="I131" s="163"/>
      <c r="J131" s="163"/>
      <c r="K131" s="163"/>
      <c r="L131" s="163"/>
      <c r="M131" s="163"/>
      <c r="N131" s="163"/>
      <c r="O131" s="163"/>
      <c r="P131" s="163"/>
      <c r="Q131" s="163"/>
      <c r="R131" s="163"/>
      <c r="S131" s="163"/>
      <c r="T131" s="163"/>
      <c r="U131" s="163"/>
      <c r="V131" s="163"/>
      <c r="W131" s="163"/>
      <c r="X131" s="163"/>
      <c r="Y131" s="163"/>
      <c r="Z131" s="163"/>
      <c r="AA131" s="163"/>
      <c r="AB131" s="163"/>
      <c r="AC131" s="163"/>
      <c r="AD131" s="163"/>
      <c r="AE131" s="163"/>
      <c r="AF131" s="163"/>
      <c r="AG131" s="163"/>
      <c r="AH131" s="163"/>
      <c r="AI131" s="163"/>
      <c r="AJ131" s="163"/>
      <c r="AK131" s="163"/>
      <c r="AL131" s="163"/>
      <c r="AM131" s="163"/>
      <c r="AN131" s="163"/>
    </row>
    <row r="132" spans="1:40" x14ac:dyDescent="0.2">
      <c r="A132" s="163"/>
      <c r="B132" s="163"/>
      <c r="C132" s="163"/>
      <c r="D132" s="163"/>
      <c r="E132" s="163"/>
      <c r="F132" s="163"/>
      <c r="G132" s="163"/>
      <c r="H132" s="163"/>
      <c r="I132" s="163"/>
      <c r="J132" s="163"/>
      <c r="K132" s="163"/>
      <c r="L132" s="163"/>
      <c r="M132" s="163"/>
      <c r="N132" s="163"/>
      <c r="O132" s="163"/>
      <c r="P132" s="163"/>
      <c r="Q132" s="163"/>
      <c r="R132" s="163"/>
      <c r="S132" s="163"/>
      <c r="T132" s="163"/>
      <c r="U132" s="163"/>
      <c r="V132" s="163"/>
      <c r="W132" s="163"/>
      <c r="X132" s="163"/>
      <c r="Y132" s="163"/>
      <c r="Z132" s="163"/>
      <c r="AA132" s="163"/>
      <c r="AB132" s="163"/>
      <c r="AC132" s="163"/>
      <c r="AD132" s="163"/>
      <c r="AE132" s="163"/>
      <c r="AF132" s="163"/>
      <c r="AG132" s="163"/>
      <c r="AH132" s="163"/>
      <c r="AI132" s="163"/>
      <c r="AJ132" s="163"/>
      <c r="AK132" s="163"/>
      <c r="AL132" s="163"/>
      <c r="AM132" s="163"/>
      <c r="AN132" s="163"/>
    </row>
    <row r="133" spans="1:40" x14ac:dyDescent="0.2">
      <c r="A133" s="163"/>
      <c r="B133" s="163"/>
      <c r="C133" s="163"/>
      <c r="D133" s="163"/>
      <c r="E133" s="163"/>
      <c r="F133" s="163"/>
      <c r="G133" s="163"/>
      <c r="H133" s="163"/>
      <c r="I133" s="163"/>
      <c r="J133" s="163"/>
      <c r="K133" s="163"/>
      <c r="L133" s="163"/>
      <c r="M133" s="163"/>
      <c r="N133" s="163"/>
      <c r="O133" s="163"/>
      <c r="P133" s="163"/>
      <c r="Q133" s="163"/>
      <c r="R133" s="163"/>
      <c r="S133" s="163"/>
      <c r="T133" s="163"/>
      <c r="U133" s="163"/>
      <c r="V133" s="163"/>
      <c r="W133" s="163"/>
      <c r="X133" s="163"/>
      <c r="Y133" s="163"/>
      <c r="Z133" s="163"/>
      <c r="AA133" s="163"/>
      <c r="AB133" s="163"/>
      <c r="AC133" s="163"/>
      <c r="AD133" s="163"/>
      <c r="AE133" s="163"/>
      <c r="AF133" s="163"/>
      <c r="AG133" s="163"/>
      <c r="AH133" s="163"/>
      <c r="AI133" s="163"/>
      <c r="AJ133" s="163"/>
      <c r="AK133" s="163"/>
      <c r="AL133" s="163"/>
      <c r="AM133" s="163"/>
      <c r="AN133" s="163"/>
    </row>
    <row r="134" spans="1:40" x14ac:dyDescent="0.2">
      <c r="A134" s="163"/>
      <c r="B134" s="163"/>
      <c r="C134" s="163"/>
      <c r="D134" s="163"/>
      <c r="E134" s="163"/>
      <c r="F134" s="163"/>
      <c r="G134" s="163"/>
      <c r="H134" s="163"/>
      <c r="I134" s="163"/>
      <c r="J134" s="163"/>
      <c r="K134" s="163"/>
      <c r="L134" s="163"/>
      <c r="M134" s="163"/>
      <c r="N134" s="163"/>
      <c r="O134" s="163"/>
      <c r="P134" s="163"/>
      <c r="Q134" s="163"/>
      <c r="R134" s="163"/>
      <c r="S134" s="163"/>
      <c r="T134" s="163"/>
      <c r="U134" s="163"/>
      <c r="V134" s="163"/>
      <c r="W134" s="163"/>
      <c r="X134" s="163"/>
      <c r="Y134" s="163"/>
      <c r="Z134" s="163"/>
      <c r="AA134" s="163"/>
      <c r="AB134" s="163"/>
      <c r="AC134" s="163"/>
      <c r="AD134" s="163"/>
      <c r="AE134" s="163"/>
      <c r="AF134" s="163"/>
      <c r="AG134" s="163"/>
      <c r="AH134" s="163"/>
      <c r="AI134" s="163"/>
      <c r="AJ134" s="163"/>
      <c r="AK134" s="163"/>
      <c r="AL134" s="163"/>
      <c r="AM134" s="163"/>
      <c r="AN134" s="163"/>
    </row>
    <row r="135" spans="1:40" x14ac:dyDescent="0.2">
      <c r="A135" s="163"/>
      <c r="B135" s="163"/>
      <c r="C135" s="163"/>
      <c r="D135" s="163"/>
      <c r="E135" s="163"/>
      <c r="F135" s="163"/>
      <c r="G135" s="163"/>
      <c r="H135" s="163"/>
      <c r="I135" s="163"/>
      <c r="J135" s="163"/>
      <c r="K135" s="163"/>
      <c r="L135" s="163"/>
      <c r="M135" s="163"/>
      <c r="N135" s="163"/>
      <c r="O135" s="163"/>
      <c r="P135" s="163"/>
      <c r="Q135" s="163"/>
      <c r="R135" s="163"/>
      <c r="S135" s="163"/>
      <c r="T135" s="163"/>
      <c r="U135" s="163"/>
      <c r="V135" s="163"/>
      <c r="W135" s="163"/>
      <c r="X135" s="163"/>
      <c r="Y135" s="163"/>
      <c r="Z135" s="163"/>
      <c r="AA135" s="163"/>
      <c r="AB135" s="163"/>
      <c r="AC135" s="163"/>
      <c r="AD135" s="163"/>
      <c r="AE135" s="163"/>
      <c r="AF135" s="163"/>
      <c r="AG135" s="163"/>
      <c r="AH135" s="163"/>
      <c r="AI135" s="163"/>
      <c r="AJ135" s="163"/>
      <c r="AK135" s="163"/>
      <c r="AL135" s="163"/>
      <c r="AM135" s="163"/>
      <c r="AN135" s="163"/>
    </row>
    <row r="136" spans="1:40" x14ac:dyDescent="0.2">
      <c r="A136" s="163"/>
      <c r="B136" s="163"/>
      <c r="C136" s="163"/>
      <c r="D136" s="163"/>
      <c r="E136" s="163"/>
      <c r="F136" s="163"/>
      <c r="G136" s="163"/>
      <c r="H136" s="163"/>
      <c r="I136" s="163"/>
      <c r="J136" s="163"/>
      <c r="K136" s="163"/>
      <c r="L136" s="163"/>
      <c r="M136" s="163"/>
      <c r="N136" s="163"/>
      <c r="O136" s="163"/>
      <c r="P136" s="163"/>
      <c r="Q136" s="163"/>
      <c r="R136" s="163"/>
      <c r="S136" s="163"/>
      <c r="T136" s="163"/>
      <c r="U136" s="163"/>
      <c r="V136" s="163"/>
      <c r="W136" s="163"/>
      <c r="X136" s="163"/>
      <c r="Y136" s="163"/>
      <c r="Z136" s="163"/>
      <c r="AA136" s="163"/>
      <c r="AB136" s="163"/>
      <c r="AC136" s="163"/>
      <c r="AD136" s="163"/>
      <c r="AE136" s="163"/>
      <c r="AF136" s="163"/>
      <c r="AG136" s="163"/>
      <c r="AH136" s="163"/>
      <c r="AI136" s="163"/>
      <c r="AJ136" s="163"/>
      <c r="AK136" s="163"/>
      <c r="AL136" s="163"/>
      <c r="AM136" s="163"/>
      <c r="AN136" s="163"/>
    </row>
    <row r="137" spans="1:40" x14ac:dyDescent="0.2">
      <c r="A137" s="163"/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  <c r="N137" s="163"/>
      <c r="O137" s="163"/>
      <c r="P137" s="163"/>
      <c r="Q137" s="163"/>
      <c r="R137" s="163"/>
      <c r="S137" s="163"/>
      <c r="T137" s="163"/>
      <c r="U137" s="163"/>
      <c r="V137" s="163"/>
      <c r="W137" s="163"/>
      <c r="X137" s="163"/>
      <c r="Y137" s="163"/>
      <c r="Z137" s="163"/>
      <c r="AA137" s="163"/>
      <c r="AB137" s="163"/>
      <c r="AC137" s="163"/>
      <c r="AD137" s="163"/>
      <c r="AE137" s="163"/>
      <c r="AF137" s="163"/>
      <c r="AG137" s="163"/>
      <c r="AH137" s="163"/>
      <c r="AI137" s="163"/>
      <c r="AJ137" s="163"/>
      <c r="AK137" s="163"/>
      <c r="AL137" s="163"/>
      <c r="AM137" s="163"/>
      <c r="AN137" s="163"/>
    </row>
    <row r="138" spans="1:40" x14ac:dyDescent="0.2">
      <c r="A138" s="163"/>
      <c r="B138" s="163"/>
      <c r="C138" s="163"/>
      <c r="D138" s="163"/>
      <c r="E138" s="163"/>
      <c r="F138" s="163"/>
      <c r="G138" s="163"/>
      <c r="H138" s="163"/>
      <c r="I138" s="163"/>
      <c r="J138" s="163"/>
      <c r="K138" s="163"/>
      <c r="L138" s="163"/>
      <c r="M138" s="163"/>
      <c r="N138" s="163"/>
      <c r="O138" s="163"/>
      <c r="P138" s="163"/>
      <c r="Q138" s="163"/>
      <c r="R138" s="163"/>
      <c r="S138" s="163"/>
      <c r="T138" s="163"/>
      <c r="U138" s="163"/>
      <c r="V138" s="163"/>
      <c r="W138" s="163"/>
      <c r="X138" s="163"/>
      <c r="Y138" s="163"/>
      <c r="Z138" s="163"/>
      <c r="AA138" s="163"/>
      <c r="AB138" s="163"/>
      <c r="AC138" s="163"/>
      <c r="AD138" s="163"/>
      <c r="AE138" s="163"/>
      <c r="AF138" s="163"/>
      <c r="AG138" s="163"/>
      <c r="AH138" s="163"/>
      <c r="AI138" s="163"/>
      <c r="AJ138" s="163"/>
      <c r="AK138" s="163"/>
      <c r="AL138" s="163"/>
      <c r="AM138" s="163"/>
      <c r="AN138" s="163"/>
    </row>
    <row r="139" spans="1:40" x14ac:dyDescent="0.2">
      <c r="A139" s="163"/>
      <c r="B139" s="163"/>
      <c r="C139" s="163"/>
      <c r="D139" s="163"/>
      <c r="E139" s="163"/>
      <c r="F139" s="163"/>
      <c r="G139" s="163"/>
      <c r="H139" s="163"/>
      <c r="I139" s="163"/>
      <c r="J139" s="163"/>
      <c r="K139" s="163"/>
      <c r="L139" s="163"/>
      <c r="M139" s="163"/>
      <c r="N139" s="163"/>
      <c r="O139" s="163"/>
      <c r="P139" s="163"/>
      <c r="Q139" s="163"/>
      <c r="R139" s="163"/>
      <c r="S139" s="163"/>
      <c r="T139" s="163"/>
      <c r="U139" s="163"/>
      <c r="V139" s="163"/>
      <c r="W139" s="163"/>
      <c r="X139" s="163"/>
      <c r="Y139" s="163"/>
      <c r="Z139" s="163"/>
      <c r="AA139" s="163"/>
      <c r="AB139" s="163"/>
      <c r="AC139" s="163"/>
      <c r="AD139" s="163"/>
      <c r="AE139" s="163"/>
      <c r="AF139" s="163"/>
      <c r="AG139" s="163"/>
      <c r="AH139" s="163"/>
      <c r="AI139" s="163"/>
      <c r="AJ139" s="163"/>
      <c r="AK139" s="163"/>
      <c r="AL139" s="163"/>
      <c r="AM139" s="163"/>
      <c r="AN139" s="163"/>
    </row>
    <row r="140" spans="1:40" x14ac:dyDescent="0.2">
      <c r="A140" s="163"/>
      <c r="B140" s="163"/>
      <c r="C140" s="163"/>
      <c r="D140" s="163"/>
      <c r="E140" s="163"/>
      <c r="F140" s="163"/>
      <c r="G140" s="163"/>
      <c r="H140" s="163"/>
      <c r="I140" s="163"/>
      <c r="J140" s="163"/>
      <c r="K140" s="163"/>
      <c r="L140" s="163"/>
      <c r="M140" s="163"/>
      <c r="N140" s="163"/>
      <c r="O140" s="163"/>
      <c r="P140" s="163"/>
      <c r="Q140" s="163"/>
      <c r="R140" s="163"/>
      <c r="S140" s="163"/>
      <c r="T140" s="163"/>
      <c r="U140" s="163"/>
      <c r="V140" s="163"/>
      <c r="W140" s="163"/>
      <c r="X140" s="163"/>
      <c r="Y140" s="163"/>
      <c r="Z140" s="163"/>
      <c r="AA140" s="163"/>
      <c r="AB140" s="163"/>
      <c r="AC140" s="163"/>
      <c r="AD140" s="163"/>
      <c r="AE140" s="163"/>
      <c r="AF140" s="163"/>
      <c r="AG140" s="163"/>
      <c r="AH140" s="163"/>
      <c r="AI140" s="163"/>
      <c r="AJ140" s="163"/>
      <c r="AK140" s="163"/>
      <c r="AL140" s="163"/>
      <c r="AM140" s="163"/>
      <c r="AN140" s="163"/>
    </row>
    <row r="141" spans="1:40" x14ac:dyDescent="0.2">
      <c r="A141" s="163"/>
      <c r="B141" s="163"/>
      <c r="C141" s="163"/>
      <c r="D141" s="163"/>
      <c r="E141" s="163"/>
      <c r="F141" s="163"/>
      <c r="G141" s="163"/>
      <c r="H141" s="163"/>
      <c r="I141" s="163"/>
      <c r="J141" s="163"/>
      <c r="K141" s="163"/>
      <c r="L141" s="163"/>
      <c r="M141" s="163"/>
      <c r="N141" s="163"/>
      <c r="O141" s="163"/>
      <c r="P141" s="163"/>
      <c r="Q141" s="163"/>
      <c r="R141" s="163"/>
      <c r="S141" s="163"/>
      <c r="T141" s="163"/>
      <c r="U141" s="163"/>
      <c r="V141" s="163"/>
      <c r="W141" s="163"/>
      <c r="X141" s="163"/>
      <c r="Y141" s="163"/>
      <c r="Z141" s="163"/>
      <c r="AA141" s="163"/>
      <c r="AB141" s="163"/>
      <c r="AC141" s="163"/>
      <c r="AD141" s="163"/>
      <c r="AE141" s="163"/>
      <c r="AF141" s="163"/>
      <c r="AG141" s="163"/>
      <c r="AH141" s="163"/>
      <c r="AI141" s="163"/>
      <c r="AJ141" s="163"/>
      <c r="AK141" s="163"/>
      <c r="AL141" s="163"/>
      <c r="AM141" s="163"/>
      <c r="AN141" s="163"/>
    </row>
    <row r="142" spans="1:40" x14ac:dyDescent="0.2">
      <c r="A142" s="163"/>
      <c r="B142" s="163"/>
      <c r="C142" s="163"/>
      <c r="D142" s="163"/>
      <c r="E142" s="163"/>
      <c r="F142" s="163"/>
      <c r="G142" s="163"/>
      <c r="H142" s="163"/>
      <c r="I142" s="163"/>
      <c r="J142" s="163"/>
      <c r="K142" s="163"/>
      <c r="L142" s="163"/>
      <c r="M142" s="163"/>
      <c r="N142" s="163"/>
      <c r="O142" s="163"/>
      <c r="P142" s="163"/>
      <c r="Q142" s="163"/>
      <c r="R142" s="163"/>
      <c r="S142" s="163"/>
      <c r="T142" s="163"/>
      <c r="U142" s="163"/>
      <c r="V142" s="163"/>
      <c r="W142" s="163"/>
      <c r="X142" s="163"/>
      <c r="Y142" s="163"/>
      <c r="Z142" s="163"/>
      <c r="AA142" s="163"/>
      <c r="AB142" s="163"/>
      <c r="AC142" s="163"/>
      <c r="AD142" s="163"/>
      <c r="AE142" s="163"/>
      <c r="AF142" s="163"/>
      <c r="AG142" s="163"/>
      <c r="AH142" s="163"/>
      <c r="AI142" s="163"/>
      <c r="AJ142" s="163"/>
      <c r="AK142" s="163"/>
      <c r="AL142" s="163"/>
      <c r="AM142" s="163"/>
      <c r="AN142" s="163"/>
    </row>
    <row r="143" spans="1:40" x14ac:dyDescent="0.2">
      <c r="A143" s="163"/>
      <c r="B143" s="163"/>
      <c r="C143" s="163"/>
      <c r="D143" s="163"/>
      <c r="E143" s="163"/>
      <c r="F143" s="163"/>
      <c r="G143" s="163"/>
      <c r="H143" s="163"/>
      <c r="I143" s="163"/>
      <c r="J143" s="163"/>
      <c r="K143" s="163"/>
      <c r="L143" s="163"/>
      <c r="M143" s="163"/>
      <c r="N143" s="163"/>
      <c r="O143" s="163"/>
      <c r="P143" s="163"/>
      <c r="Q143" s="163"/>
      <c r="R143" s="163"/>
      <c r="S143" s="163"/>
      <c r="T143" s="163"/>
      <c r="U143" s="163"/>
      <c r="V143" s="163"/>
      <c r="W143" s="163"/>
      <c r="X143" s="163"/>
      <c r="Y143" s="163"/>
      <c r="Z143" s="163"/>
      <c r="AA143" s="163"/>
      <c r="AB143" s="163"/>
      <c r="AC143" s="163"/>
      <c r="AD143" s="163"/>
      <c r="AE143" s="163"/>
      <c r="AF143" s="163"/>
      <c r="AG143" s="163"/>
      <c r="AH143" s="163"/>
      <c r="AI143" s="163"/>
      <c r="AJ143" s="163"/>
      <c r="AK143" s="163"/>
      <c r="AL143" s="163"/>
      <c r="AM143" s="163"/>
      <c r="AN143" s="163"/>
    </row>
    <row r="144" spans="1:40" x14ac:dyDescent="0.2">
      <c r="A144" s="163"/>
      <c r="B144" s="163"/>
      <c r="C144" s="163"/>
      <c r="D144" s="163"/>
      <c r="E144" s="163"/>
      <c r="F144" s="163"/>
      <c r="G144" s="163"/>
      <c r="H144" s="163"/>
      <c r="I144" s="163"/>
      <c r="J144" s="163"/>
      <c r="K144" s="163"/>
      <c r="L144" s="163"/>
      <c r="M144" s="163"/>
      <c r="N144" s="163"/>
      <c r="O144" s="163"/>
      <c r="P144" s="163"/>
      <c r="Q144" s="163"/>
      <c r="R144" s="163"/>
      <c r="S144" s="163"/>
      <c r="T144" s="163"/>
      <c r="U144" s="163"/>
      <c r="V144" s="163"/>
      <c r="W144" s="163"/>
      <c r="X144" s="163"/>
      <c r="Y144" s="163"/>
      <c r="Z144" s="163"/>
      <c r="AA144" s="163"/>
      <c r="AB144" s="163"/>
      <c r="AC144" s="163"/>
      <c r="AD144" s="163"/>
      <c r="AE144" s="163"/>
      <c r="AF144" s="163"/>
      <c r="AG144" s="163"/>
      <c r="AH144" s="163"/>
      <c r="AI144" s="163"/>
      <c r="AJ144" s="163"/>
      <c r="AK144" s="163"/>
      <c r="AL144" s="163"/>
      <c r="AM144" s="163"/>
      <c r="AN144" s="163"/>
    </row>
    <row r="145" spans="1:40" x14ac:dyDescent="0.2">
      <c r="A145" s="163"/>
      <c r="B145" s="163"/>
      <c r="C145" s="163"/>
      <c r="D145" s="163"/>
      <c r="E145" s="163"/>
      <c r="F145" s="163"/>
      <c r="G145" s="163"/>
      <c r="H145" s="163"/>
      <c r="I145" s="163"/>
      <c r="J145" s="163"/>
      <c r="K145" s="163"/>
      <c r="L145" s="163"/>
      <c r="M145" s="163"/>
      <c r="N145" s="163"/>
      <c r="O145" s="163"/>
      <c r="P145" s="163"/>
      <c r="Q145" s="163"/>
      <c r="R145" s="163"/>
      <c r="S145" s="163"/>
      <c r="T145" s="163"/>
      <c r="U145" s="163"/>
      <c r="V145" s="163"/>
      <c r="W145" s="163"/>
      <c r="X145" s="163"/>
      <c r="Y145" s="163"/>
      <c r="Z145" s="163"/>
      <c r="AA145" s="163"/>
      <c r="AB145" s="163"/>
      <c r="AC145" s="163"/>
      <c r="AD145" s="163"/>
      <c r="AE145" s="163"/>
      <c r="AF145" s="163"/>
      <c r="AG145" s="163"/>
      <c r="AH145" s="163"/>
      <c r="AI145" s="163"/>
      <c r="AJ145" s="163"/>
      <c r="AK145" s="163"/>
      <c r="AL145" s="163"/>
      <c r="AM145" s="163"/>
      <c r="AN145" s="163"/>
    </row>
    <row r="146" spans="1:40" x14ac:dyDescent="0.2">
      <c r="A146" s="163"/>
      <c r="B146" s="163"/>
      <c r="C146" s="163"/>
      <c r="D146" s="163"/>
      <c r="E146" s="163"/>
      <c r="F146" s="163"/>
      <c r="G146" s="163"/>
      <c r="H146" s="163"/>
      <c r="I146" s="163"/>
      <c r="J146" s="163"/>
      <c r="K146" s="163"/>
      <c r="L146" s="163"/>
      <c r="M146" s="163"/>
      <c r="N146" s="163"/>
      <c r="O146" s="163"/>
      <c r="P146" s="163"/>
      <c r="Q146" s="163"/>
      <c r="R146" s="163"/>
      <c r="S146" s="163"/>
      <c r="T146" s="163"/>
      <c r="U146" s="163"/>
      <c r="V146" s="163"/>
      <c r="W146" s="163"/>
      <c r="X146" s="163"/>
      <c r="Y146" s="163"/>
      <c r="Z146" s="163"/>
      <c r="AA146" s="163"/>
      <c r="AB146" s="163"/>
      <c r="AC146" s="163"/>
      <c r="AD146" s="163"/>
      <c r="AE146" s="163"/>
      <c r="AF146" s="163"/>
      <c r="AG146" s="163"/>
      <c r="AH146" s="163"/>
      <c r="AI146" s="163"/>
      <c r="AJ146" s="163"/>
      <c r="AK146" s="163"/>
      <c r="AL146" s="163"/>
      <c r="AM146" s="163"/>
      <c r="AN146" s="163"/>
    </row>
    <row r="147" spans="1:40" x14ac:dyDescent="0.2">
      <c r="A147" s="163"/>
      <c r="B147" s="163"/>
      <c r="C147" s="163"/>
      <c r="D147" s="163"/>
      <c r="E147" s="163"/>
      <c r="F147" s="163"/>
      <c r="G147" s="163"/>
      <c r="H147" s="163"/>
      <c r="I147" s="163"/>
      <c r="J147" s="163"/>
      <c r="K147" s="163"/>
      <c r="L147" s="163"/>
      <c r="M147" s="163"/>
      <c r="N147" s="163"/>
      <c r="O147" s="163"/>
      <c r="P147" s="163"/>
      <c r="Q147" s="163"/>
      <c r="R147" s="163"/>
      <c r="S147" s="163"/>
      <c r="T147" s="163"/>
      <c r="U147" s="163"/>
      <c r="V147" s="163"/>
      <c r="W147" s="163"/>
      <c r="X147" s="163"/>
      <c r="Y147" s="163"/>
      <c r="Z147" s="163"/>
      <c r="AA147" s="163"/>
      <c r="AB147" s="163"/>
      <c r="AC147" s="163"/>
      <c r="AD147" s="163"/>
      <c r="AE147" s="163"/>
      <c r="AF147" s="163"/>
      <c r="AG147" s="163"/>
      <c r="AH147" s="163"/>
      <c r="AI147" s="163"/>
      <c r="AJ147" s="163"/>
      <c r="AK147" s="163"/>
      <c r="AL147" s="163"/>
      <c r="AM147" s="163"/>
      <c r="AN147" s="163"/>
    </row>
    <row r="148" spans="1:40" x14ac:dyDescent="0.2">
      <c r="A148" s="163"/>
      <c r="B148" s="163"/>
      <c r="C148" s="163"/>
      <c r="D148" s="163"/>
      <c r="E148" s="163"/>
      <c r="F148" s="163"/>
      <c r="G148" s="163"/>
      <c r="H148" s="163"/>
      <c r="I148" s="163"/>
      <c r="J148" s="163"/>
      <c r="K148" s="163"/>
      <c r="L148" s="163"/>
      <c r="M148" s="163"/>
      <c r="N148" s="163"/>
      <c r="O148" s="163"/>
      <c r="P148" s="163"/>
      <c r="Q148" s="163"/>
      <c r="R148" s="163"/>
      <c r="S148" s="163"/>
      <c r="T148" s="163"/>
      <c r="U148" s="163"/>
      <c r="V148" s="163"/>
      <c r="W148" s="163"/>
      <c r="X148" s="163"/>
      <c r="Y148" s="163"/>
      <c r="Z148" s="163"/>
      <c r="AA148" s="163"/>
      <c r="AB148" s="163"/>
      <c r="AC148" s="163"/>
      <c r="AD148" s="163"/>
      <c r="AE148" s="163"/>
      <c r="AF148" s="163"/>
      <c r="AG148" s="163"/>
      <c r="AH148" s="163"/>
      <c r="AI148" s="163"/>
      <c r="AJ148" s="163"/>
      <c r="AK148" s="163"/>
      <c r="AL148" s="163"/>
      <c r="AM148" s="163"/>
      <c r="AN148" s="163"/>
    </row>
    <row r="149" spans="1:40" x14ac:dyDescent="0.2">
      <c r="A149" s="163"/>
      <c r="B149" s="163"/>
      <c r="C149" s="163"/>
      <c r="D149" s="163"/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163"/>
      <c r="U149" s="163"/>
      <c r="V149" s="163"/>
      <c r="W149" s="163"/>
      <c r="X149" s="163"/>
      <c r="Y149" s="163"/>
      <c r="Z149" s="163"/>
      <c r="AA149" s="163"/>
      <c r="AB149" s="163"/>
      <c r="AC149" s="163"/>
      <c r="AD149" s="163"/>
      <c r="AE149" s="163"/>
      <c r="AF149" s="163"/>
      <c r="AG149" s="163"/>
      <c r="AH149" s="163"/>
      <c r="AI149" s="163"/>
      <c r="AJ149" s="163"/>
      <c r="AK149" s="163"/>
      <c r="AL149" s="163"/>
      <c r="AM149" s="163"/>
      <c r="AN149" s="163"/>
    </row>
    <row r="150" spans="1:40" x14ac:dyDescent="0.2">
      <c r="A150" s="163"/>
      <c r="B150" s="163"/>
      <c r="C150" s="163"/>
      <c r="D150" s="163"/>
      <c r="E150" s="163"/>
      <c r="F150" s="163"/>
      <c r="G150" s="163"/>
      <c r="H150" s="163"/>
      <c r="I150" s="163"/>
      <c r="J150" s="163"/>
      <c r="K150" s="163"/>
      <c r="L150" s="163"/>
      <c r="M150" s="163"/>
      <c r="N150" s="163"/>
      <c r="O150" s="163"/>
      <c r="P150" s="163"/>
      <c r="Q150" s="163"/>
      <c r="R150" s="163"/>
      <c r="S150" s="163"/>
      <c r="T150" s="163"/>
      <c r="U150" s="163"/>
      <c r="V150" s="163"/>
      <c r="W150" s="163"/>
      <c r="X150" s="163"/>
      <c r="Y150" s="163"/>
      <c r="Z150" s="163"/>
      <c r="AA150" s="163"/>
      <c r="AB150" s="163"/>
      <c r="AC150" s="163"/>
      <c r="AD150" s="163"/>
      <c r="AE150" s="163"/>
      <c r="AF150" s="163"/>
      <c r="AG150" s="163"/>
      <c r="AH150" s="163"/>
      <c r="AI150" s="163"/>
      <c r="AJ150" s="163"/>
      <c r="AK150" s="163"/>
      <c r="AL150" s="163"/>
      <c r="AM150" s="163"/>
      <c r="AN150" s="163"/>
    </row>
    <row r="151" spans="1:40" x14ac:dyDescent="0.2">
      <c r="A151" s="163"/>
      <c r="B151" s="163"/>
      <c r="C151" s="163"/>
      <c r="D151" s="163"/>
      <c r="E151" s="163"/>
      <c r="F151" s="163"/>
      <c r="G151" s="163"/>
      <c r="H151" s="163"/>
      <c r="I151" s="163"/>
      <c r="J151" s="163"/>
      <c r="K151" s="163"/>
      <c r="L151" s="163"/>
      <c r="M151" s="163"/>
      <c r="N151" s="163"/>
      <c r="O151" s="163"/>
      <c r="P151" s="163"/>
      <c r="Q151" s="163"/>
      <c r="R151" s="163"/>
      <c r="S151" s="163"/>
      <c r="T151" s="163"/>
      <c r="U151" s="163"/>
      <c r="V151" s="163"/>
      <c r="W151" s="163"/>
      <c r="X151" s="163"/>
      <c r="Y151" s="163"/>
      <c r="Z151" s="163"/>
      <c r="AA151" s="163"/>
      <c r="AB151" s="163"/>
      <c r="AC151" s="163"/>
      <c r="AD151" s="163"/>
      <c r="AE151" s="163"/>
      <c r="AF151" s="163"/>
      <c r="AG151" s="163"/>
      <c r="AH151" s="163"/>
      <c r="AI151" s="163"/>
      <c r="AJ151" s="163"/>
      <c r="AK151" s="163"/>
      <c r="AL151" s="163"/>
      <c r="AM151" s="163"/>
      <c r="AN151" s="163"/>
    </row>
    <row r="152" spans="1:40" x14ac:dyDescent="0.2">
      <c r="A152" s="163"/>
      <c r="B152" s="163"/>
      <c r="C152" s="163"/>
      <c r="D152" s="163"/>
      <c r="E152" s="163"/>
      <c r="F152" s="163"/>
      <c r="G152" s="163"/>
      <c r="H152" s="163"/>
      <c r="I152" s="163"/>
      <c r="J152" s="163"/>
      <c r="K152" s="163"/>
      <c r="L152" s="163"/>
      <c r="M152" s="163"/>
      <c r="N152" s="163"/>
      <c r="O152" s="163"/>
      <c r="P152" s="163"/>
      <c r="Q152" s="163"/>
      <c r="R152" s="163"/>
      <c r="S152" s="163"/>
      <c r="T152" s="163"/>
      <c r="U152" s="163"/>
      <c r="V152" s="163"/>
      <c r="W152" s="163"/>
      <c r="X152" s="163"/>
      <c r="Y152" s="163"/>
      <c r="Z152" s="163"/>
      <c r="AA152" s="163"/>
      <c r="AB152" s="163"/>
      <c r="AC152" s="163"/>
      <c r="AD152" s="163"/>
      <c r="AE152" s="163"/>
      <c r="AF152" s="163"/>
      <c r="AG152" s="163"/>
      <c r="AH152" s="163"/>
      <c r="AI152" s="163"/>
      <c r="AJ152" s="163"/>
      <c r="AK152" s="163"/>
      <c r="AL152" s="163"/>
      <c r="AM152" s="163"/>
      <c r="AN152" s="163"/>
    </row>
    <row r="153" spans="1:40" x14ac:dyDescent="0.2">
      <c r="A153" s="163"/>
      <c r="B153" s="163"/>
      <c r="C153" s="163"/>
      <c r="D153" s="163"/>
      <c r="E153" s="163"/>
      <c r="F153" s="163"/>
      <c r="G153" s="163"/>
      <c r="H153" s="163"/>
      <c r="I153" s="163"/>
      <c r="J153" s="163"/>
      <c r="K153" s="163"/>
      <c r="L153" s="163"/>
      <c r="M153" s="163"/>
      <c r="N153" s="163"/>
      <c r="O153" s="163"/>
      <c r="P153" s="163"/>
      <c r="Q153" s="163"/>
      <c r="R153" s="163"/>
      <c r="S153" s="163"/>
      <c r="T153" s="163"/>
      <c r="U153" s="163"/>
      <c r="V153" s="163"/>
      <c r="W153" s="163"/>
      <c r="X153" s="163"/>
      <c r="Y153" s="163"/>
      <c r="Z153" s="163"/>
      <c r="AA153" s="163"/>
      <c r="AB153" s="163"/>
      <c r="AC153" s="163"/>
      <c r="AD153" s="163"/>
      <c r="AE153" s="163"/>
      <c r="AF153" s="163"/>
      <c r="AG153" s="163"/>
      <c r="AH153" s="163"/>
      <c r="AI153" s="163"/>
      <c r="AJ153" s="163"/>
      <c r="AK153" s="163"/>
      <c r="AL153" s="163"/>
      <c r="AM153" s="163"/>
      <c r="AN153" s="163"/>
    </row>
    <row r="154" spans="1:40" x14ac:dyDescent="0.2">
      <c r="A154" s="163"/>
      <c r="B154" s="163"/>
      <c r="C154" s="163"/>
      <c r="D154" s="163"/>
      <c r="E154" s="163"/>
      <c r="F154" s="163"/>
      <c r="G154" s="163"/>
      <c r="H154" s="163"/>
      <c r="I154" s="163"/>
      <c r="J154" s="163"/>
      <c r="K154" s="163"/>
      <c r="L154" s="163"/>
      <c r="M154" s="163"/>
      <c r="N154" s="163"/>
      <c r="O154" s="163"/>
      <c r="P154" s="163"/>
      <c r="Q154" s="163"/>
      <c r="R154" s="163"/>
      <c r="S154" s="163"/>
      <c r="T154" s="163"/>
      <c r="U154" s="163"/>
      <c r="V154" s="163"/>
      <c r="W154" s="163"/>
      <c r="X154" s="163"/>
      <c r="Y154" s="163"/>
      <c r="Z154" s="163"/>
      <c r="AA154" s="163"/>
      <c r="AB154" s="163"/>
      <c r="AC154" s="163"/>
      <c r="AD154" s="163"/>
      <c r="AE154" s="163"/>
      <c r="AF154" s="163"/>
      <c r="AG154" s="163"/>
      <c r="AH154" s="163"/>
      <c r="AI154" s="163"/>
      <c r="AJ154" s="163"/>
      <c r="AK154" s="163"/>
      <c r="AL154" s="163"/>
      <c r="AM154" s="163"/>
      <c r="AN154" s="163"/>
    </row>
    <row r="155" spans="1:40" x14ac:dyDescent="0.2">
      <c r="A155" s="163"/>
      <c r="B155" s="163"/>
      <c r="C155" s="163"/>
      <c r="D155" s="163"/>
      <c r="E155" s="163"/>
      <c r="F155" s="163"/>
      <c r="G155" s="163"/>
      <c r="H155" s="163"/>
      <c r="I155" s="163"/>
      <c r="J155" s="163"/>
      <c r="K155" s="163"/>
      <c r="L155" s="163"/>
      <c r="M155" s="163"/>
      <c r="N155" s="163"/>
      <c r="O155" s="163"/>
      <c r="P155" s="163"/>
      <c r="Q155" s="163"/>
      <c r="R155" s="163"/>
      <c r="S155" s="163"/>
      <c r="T155" s="163"/>
      <c r="U155" s="163"/>
      <c r="V155" s="163"/>
      <c r="W155" s="163"/>
      <c r="X155" s="163"/>
      <c r="Y155" s="163"/>
      <c r="Z155" s="163"/>
      <c r="AA155" s="163"/>
      <c r="AB155" s="163"/>
      <c r="AC155" s="163"/>
      <c r="AD155" s="163"/>
      <c r="AE155" s="163"/>
      <c r="AF155" s="163"/>
      <c r="AG155" s="163"/>
      <c r="AH155" s="163"/>
      <c r="AI155" s="163"/>
      <c r="AJ155" s="163"/>
      <c r="AK155" s="163"/>
      <c r="AL155" s="163"/>
      <c r="AM155" s="163"/>
      <c r="AN155" s="163"/>
    </row>
    <row r="156" spans="1:40" x14ac:dyDescent="0.2">
      <c r="A156" s="163"/>
      <c r="B156" s="163"/>
      <c r="C156" s="163"/>
      <c r="D156" s="163"/>
      <c r="E156" s="163"/>
      <c r="F156" s="163"/>
      <c r="G156" s="163"/>
      <c r="H156" s="163"/>
      <c r="I156" s="163"/>
      <c r="J156" s="163"/>
      <c r="K156" s="163"/>
      <c r="L156" s="163"/>
      <c r="M156" s="163"/>
      <c r="N156" s="163"/>
      <c r="O156" s="163"/>
      <c r="P156" s="163"/>
      <c r="Q156" s="163"/>
      <c r="R156" s="163"/>
      <c r="S156" s="163"/>
      <c r="T156" s="163"/>
      <c r="U156" s="163"/>
      <c r="V156" s="163"/>
      <c r="W156" s="163"/>
      <c r="X156" s="163"/>
      <c r="Y156" s="163"/>
      <c r="Z156" s="163"/>
      <c r="AA156" s="163"/>
      <c r="AB156" s="163"/>
      <c r="AC156" s="163"/>
      <c r="AD156" s="163"/>
      <c r="AE156" s="163"/>
      <c r="AF156" s="163"/>
      <c r="AG156" s="163"/>
      <c r="AH156" s="163"/>
      <c r="AI156" s="163"/>
      <c r="AJ156" s="163"/>
      <c r="AK156" s="163"/>
      <c r="AL156" s="163"/>
      <c r="AM156" s="163"/>
      <c r="AN156" s="163"/>
    </row>
    <row r="157" spans="1:40" x14ac:dyDescent="0.2">
      <c r="A157" s="163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  <c r="R157" s="163"/>
      <c r="S157" s="163"/>
      <c r="T157" s="163"/>
      <c r="U157" s="163"/>
      <c r="V157" s="163"/>
      <c r="W157" s="163"/>
      <c r="X157" s="163"/>
      <c r="Y157" s="163"/>
      <c r="Z157" s="163"/>
      <c r="AA157" s="163"/>
      <c r="AB157" s="163"/>
      <c r="AC157" s="163"/>
      <c r="AD157" s="163"/>
      <c r="AE157" s="163"/>
      <c r="AF157" s="163"/>
      <c r="AG157" s="163"/>
      <c r="AH157" s="163"/>
      <c r="AI157" s="163"/>
      <c r="AJ157" s="163"/>
      <c r="AK157" s="163"/>
      <c r="AL157" s="163"/>
      <c r="AM157" s="163"/>
      <c r="AN157" s="163"/>
    </row>
    <row r="158" spans="1:40" x14ac:dyDescent="0.2">
      <c r="A158" s="163"/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  <c r="N158" s="163"/>
      <c r="O158" s="163"/>
      <c r="P158" s="163"/>
      <c r="Q158" s="163"/>
      <c r="R158" s="163"/>
      <c r="S158" s="163"/>
      <c r="T158" s="163"/>
      <c r="U158" s="163"/>
      <c r="V158" s="163"/>
      <c r="W158" s="163"/>
      <c r="X158" s="163"/>
      <c r="Y158" s="163"/>
      <c r="Z158" s="163"/>
      <c r="AA158" s="163"/>
      <c r="AB158" s="163"/>
      <c r="AC158" s="163"/>
      <c r="AD158" s="163"/>
      <c r="AE158" s="163"/>
      <c r="AF158" s="163"/>
      <c r="AG158" s="163"/>
      <c r="AH158" s="163"/>
      <c r="AI158" s="163"/>
      <c r="AJ158" s="163"/>
      <c r="AK158" s="163"/>
      <c r="AL158" s="163"/>
      <c r="AM158" s="163"/>
      <c r="AN158" s="163"/>
    </row>
    <row r="159" spans="1:40" x14ac:dyDescent="0.2">
      <c r="A159" s="163"/>
      <c r="B159" s="163"/>
      <c r="C159" s="163"/>
      <c r="D159" s="163"/>
      <c r="E159" s="163"/>
      <c r="F159" s="163"/>
      <c r="G159" s="163"/>
      <c r="H159" s="163"/>
      <c r="I159" s="163"/>
      <c r="J159" s="163"/>
      <c r="K159" s="163"/>
      <c r="L159" s="163"/>
      <c r="M159" s="163"/>
      <c r="N159" s="163"/>
      <c r="O159" s="163"/>
      <c r="P159" s="163"/>
      <c r="Q159" s="163"/>
      <c r="R159" s="163"/>
      <c r="S159" s="163"/>
      <c r="T159" s="163"/>
      <c r="U159" s="163"/>
      <c r="V159" s="163"/>
      <c r="W159" s="163"/>
      <c r="X159" s="163"/>
      <c r="Y159" s="163"/>
      <c r="Z159" s="163"/>
      <c r="AA159" s="163"/>
      <c r="AB159" s="163"/>
      <c r="AC159" s="163"/>
      <c r="AD159" s="163"/>
      <c r="AE159" s="163"/>
      <c r="AF159" s="163"/>
      <c r="AG159" s="163"/>
      <c r="AH159" s="163"/>
      <c r="AI159" s="163"/>
      <c r="AJ159" s="163"/>
      <c r="AK159" s="163"/>
      <c r="AL159" s="163"/>
      <c r="AM159" s="163"/>
      <c r="AN159" s="163"/>
    </row>
    <row r="160" spans="1:40" x14ac:dyDescent="0.2">
      <c r="A160" s="163"/>
      <c r="B160" s="163"/>
      <c r="C160" s="163"/>
      <c r="D160" s="163"/>
      <c r="E160" s="163"/>
      <c r="F160" s="163"/>
      <c r="G160" s="163"/>
      <c r="H160" s="163"/>
      <c r="I160" s="163"/>
      <c r="J160" s="163"/>
      <c r="K160" s="163"/>
      <c r="L160" s="163"/>
      <c r="M160" s="163"/>
      <c r="N160" s="163"/>
      <c r="O160" s="163"/>
      <c r="P160" s="163"/>
      <c r="Q160" s="163"/>
      <c r="R160" s="163"/>
      <c r="S160" s="163"/>
      <c r="T160" s="163"/>
      <c r="U160" s="163"/>
      <c r="V160" s="163"/>
      <c r="W160" s="163"/>
      <c r="X160" s="163"/>
      <c r="Y160" s="163"/>
      <c r="Z160" s="163"/>
      <c r="AA160" s="163"/>
      <c r="AB160" s="163"/>
      <c r="AC160" s="163"/>
      <c r="AD160" s="163"/>
      <c r="AE160" s="163"/>
      <c r="AF160" s="163"/>
      <c r="AG160" s="163"/>
      <c r="AH160" s="163"/>
      <c r="AI160" s="163"/>
      <c r="AJ160" s="163"/>
      <c r="AK160" s="163"/>
      <c r="AL160" s="163"/>
      <c r="AM160" s="163"/>
      <c r="AN160" s="163"/>
    </row>
    <row r="161" spans="1:40" x14ac:dyDescent="0.2">
      <c r="A161" s="163"/>
      <c r="B161" s="163"/>
      <c r="C161" s="163"/>
      <c r="D161" s="163"/>
      <c r="E161" s="163"/>
      <c r="F161" s="163"/>
      <c r="G161" s="163"/>
      <c r="H161" s="163"/>
      <c r="I161" s="163"/>
      <c r="J161" s="163"/>
      <c r="K161" s="163"/>
      <c r="L161" s="163"/>
      <c r="M161" s="163"/>
      <c r="N161" s="163"/>
      <c r="O161" s="163"/>
      <c r="P161" s="163"/>
      <c r="Q161" s="163"/>
      <c r="R161" s="163"/>
      <c r="S161" s="163"/>
      <c r="T161" s="163"/>
      <c r="U161" s="163"/>
      <c r="V161" s="163"/>
      <c r="W161" s="163"/>
      <c r="X161" s="163"/>
      <c r="Y161" s="163"/>
      <c r="Z161" s="163"/>
      <c r="AA161" s="163"/>
      <c r="AB161" s="163"/>
      <c r="AC161" s="163"/>
      <c r="AD161" s="163"/>
      <c r="AE161" s="163"/>
      <c r="AF161" s="163"/>
      <c r="AG161" s="163"/>
      <c r="AH161" s="163"/>
      <c r="AI161" s="163"/>
      <c r="AJ161" s="163"/>
      <c r="AK161" s="163"/>
      <c r="AL161" s="163"/>
      <c r="AM161" s="163"/>
      <c r="AN161" s="163"/>
    </row>
    <row r="162" spans="1:40" x14ac:dyDescent="0.2">
      <c r="A162" s="163"/>
      <c r="B162" s="163"/>
      <c r="C162" s="163"/>
      <c r="D162" s="163"/>
      <c r="E162" s="163"/>
      <c r="F162" s="163"/>
      <c r="G162" s="163"/>
      <c r="H162" s="163"/>
      <c r="I162" s="163"/>
      <c r="J162" s="163"/>
      <c r="K162" s="163"/>
      <c r="L162" s="163"/>
      <c r="M162" s="163"/>
      <c r="N162" s="163"/>
      <c r="O162" s="163"/>
      <c r="P162" s="163"/>
      <c r="Q162" s="163"/>
      <c r="R162" s="163"/>
      <c r="S162" s="163"/>
      <c r="T162" s="163"/>
      <c r="U162" s="163"/>
      <c r="V162" s="163"/>
      <c r="W162" s="163"/>
      <c r="X162" s="163"/>
      <c r="Y162" s="163"/>
      <c r="Z162" s="163"/>
      <c r="AA162" s="163"/>
      <c r="AB162" s="163"/>
      <c r="AC162" s="163"/>
      <c r="AD162" s="163"/>
      <c r="AE162" s="163"/>
      <c r="AF162" s="163"/>
      <c r="AG162" s="163"/>
      <c r="AH162" s="163"/>
      <c r="AI162" s="163"/>
      <c r="AJ162" s="163"/>
      <c r="AK162" s="163"/>
      <c r="AL162" s="163"/>
      <c r="AM162" s="163"/>
      <c r="AN162" s="163"/>
    </row>
    <row r="163" spans="1:40" x14ac:dyDescent="0.2">
      <c r="A163" s="163"/>
      <c r="B163" s="163"/>
      <c r="C163" s="163"/>
      <c r="D163" s="163"/>
      <c r="E163" s="163"/>
      <c r="F163" s="163"/>
      <c r="G163" s="163"/>
      <c r="H163" s="163"/>
      <c r="I163" s="163"/>
      <c r="J163" s="163"/>
      <c r="K163" s="163"/>
      <c r="L163" s="163"/>
      <c r="M163" s="163"/>
      <c r="N163" s="163"/>
      <c r="O163" s="163"/>
      <c r="P163" s="163"/>
      <c r="Q163" s="163"/>
      <c r="R163" s="163"/>
      <c r="S163" s="163"/>
      <c r="T163" s="163"/>
      <c r="U163" s="163"/>
      <c r="V163" s="163"/>
      <c r="W163" s="163"/>
      <c r="X163" s="163"/>
      <c r="Y163" s="163"/>
      <c r="Z163" s="163"/>
      <c r="AA163" s="163"/>
      <c r="AB163" s="163"/>
      <c r="AC163" s="163"/>
      <c r="AD163" s="163"/>
      <c r="AE163" s="163"/>
      <c r="AF163" s="163"/>
      <c r="AG163" s="163"/>
      <c r="AH163" s="163"/>
      <c r="AI163" s="163"/>
      <c r="AJ163" s="163"/>
      <c r="AK163" s="163"/>
      <c r="AL163" s="163"/>
      <c r="AM163" s="163"/>
      <c r="AN163" s="163"/>
    </row>
    <row r="164" spans="1:40" x14ac:dyDescent="0.2">
      <c r="A164" s="163"/>
      <c r="B164" s="163"/>
      <c r="C164" s="163"/>
      <c r="D164" s="163"/>
      <c r="E164" s="163"/>
      <c r="F164" s="163"/>
      <c r="G164" s="163"/>
      <c r="H164" s="163"/>
      <c r="I164" s="163"/>
      <c r="J164" s="163"/>
      <c r="K164" s="163"/>
      <c r="L164" s="163"/>
      <c r="M164" s="163"/>
      <c r="N164" s="163"/>
      <c r="O164" s="163"/>
      <c r="P164" s="163"/>
      <c r="Q164" s="163"/>
      <c r="R164" s="163"/>
      <c r="S164" s="163"/>
      <c r="T164" s="163"/>
      <c r="U164" s="163"/>
      <c r="V164" s="163"/>
      <c r="W164" s="163"/>
      <c r="X164" s="163"/>
      <c r="Y164" s="163"/>
      <c r="Z164" s="163"/>
      <c r="AA164" s="163"/>
      <c r="AB164" s="163"/>
      <c r="AC164" s="163"/>
      <c r="AD164" s="163"/>
      <c r="AE164" s="163"/>
      <c r="AF164" s="163"/>
      <c r="AG164" s="163"/>
      <c r="AH164" s="163"/>
      <c r="AI164" s="163"/>
      <c r="AJ164" s="163"/>
      <c r="AK164" s="163"/>
      <c r="AL164" s="163"/>
      <c r="AM164" s="163"/>
      <c r="AN164" s="163"/>
    </row>
    <row r="165" spans="1:40" x14ac:dyDescent="0.2">
      <c r="A165" s="163"/>
      <c r="B165" s="163"/>
      <c r="C165" s="163"/>
      <c r="D165" s="163"/>
      <c r="E165" s="163"/>
      <c r="F165" s="163"/>
      <c r="G165" s="163"/>
      <c r="H165" s="163"/>
      <c r="I165" s="163"/>
      <c r="J165" s="163"/>
      <c r="K165" s="163"/>
      <c r="L165" s="163"/>
      <c r="M165" s="163"/>
      <c r="N165" s="163"/>
      <c r="O165" s="163"/>
      <c r="P165" s="163"/>
      <c r="Q165" s="163"/>
      <c r="R165" s="163"/>
      <c r="S165" s="163"/>
      <c r="T165" s="163"/>
      <c r="U165" s="163"/>
      <c r="V165" s="163"/>
      <c r="W165" s="163"/>
      <c r="X165" s="163"/>
      <c r="Y165" s="163"/>
      <c r="Z165" s="163"/>
      <c r="AA165" s="163"/>
      <c r="AB165" s="163"/>
      <c r="AC165" s="163"/>
      <c r="AD165" s="163"/>
      <c r="AE165" s="163"/>
      <c r="AF165" s="163"/>
      <c r="AG165" s="163"/>
      <c r="AH165" s="163"/>
      <c r="AI165" s="163"/>
      <c r="AJ165" s="163"/>
      <c r="AK165" s="163"/>
      <c r="AL165" s="163"/>
      <c r="AM165" s="163"/>
      <c r="AN165" s="163"/>
    </row>
    <row r="166" spans="1:40" x14ac:dyDescent="0.2">
      <c r="A166" s="163"/>
      <c r="B166" s="163"/>
      <c r="C166" s="163"/>
      <c r="D166" s="163"/>
      <c r="E166" s="163"/>
      <c r="F166" s="163"/>
      <c r="G166" s="163"/>
      <c r="H166" s="163"/>
      <c r="I166" s="163"/>
      <c r="J166" s="163"/>
      <c r="K166" s="163"/>
      <c r="L166" s="163"/>
      <c r="M166" s="163"/>
      <c r="N166" s="163"/>
      <c r="O166" s="163"/>
      <c r="P166" s="163"/>
      <c r="Q166" s="163"/>
      <c r="R166" s="163"/>
      <c r="S166" s="163"/>
      <c r="T166" s="163"/>
      <c r="U166" s="163"/>
      <c r="V166" s="163"/>
      <c r="W166" s="163"/>
      <c r="X166" s="163"/>
      <c r="Y166" s="163"/>
      <c r="Z166" s="163"/>
      <c r="AA166" s="163"/>
      <c r="AB166" s="163"/>
      <c r="AC166" s="163"/>
      <c r="AD166" s="163"/>
      <c r="AE166" s="163"/>
      <c r="AF166" s="163"/>
      <c r="AG166" s="163"/>
      <c r="AH166" s="163"/>
      <c r="AI166" s="163"/>
      <c r="AJ166" s="163"/>
      <c r="AK166" s="163"/>
      <c r="AL166" s="163"/>
      <c r="AM166" s="163"/>
      <c r="AN166" s="163"/>
    </row>
    <row r="167" spans="1:40" x14ac:dyDescent="0.2">
      <c r="A167" s="163"/>
      <c r="B167" s="163"/>
      <c r="C167" s="163"/>
      <c r="D167" s="163"/>
      <c r="E167" s="163"/>
      <c r="F167" s="163"/>
      <c r="G167" s="163"/>
      <c r="H167" s="163"/>
      <c r="I167" s="163"/>
      <c r="J167" s="163"/>
      <c r="K167" s="163"/>
      <c r="L167" s="163"/>
      <c r="M167" s="163"/>
      <c r="N167" s="163"/>
      <c r="O167" s="163"/>
      <c r="P167" s="163"/>
      <c r="Q167" s="163"/>
      <c r="R167" s="163"/>
      <c r="S167" s="163"/>
      <c r="T167" s="163"/>
      <c r="U167" s="163"/>
      <c r="V167" s="163"/>
      <c r="W167" s="163"/>
      <c r="X167" s="163"/>
      <c r="Y167" s="163"/>
      <c r="Z167" s="163"/>
      <c r="AA167" s="163"/>
      <c r="AB167" s="163"/>
      <c r="AC167" s="163"/>
      <c r="AD167" s="163"/>
      <c r="AE167" s="163"/>
      <c r="AF167" s="163"/>
      <c r="AG167" s="163"/>
      <c r="AH167" s="163"/>
      <c r="AI167" s="163"/>
      <c r="AJ167" s="163"/>
      <c r="AK167" s="163"/>
      <c r="AL167" s="163"/>
      <c r="AM167" s="163"/>
      <c r="AN167" s="163"/>
    </row>
    <row r="168" spans="1:40" x14ac:dyDescent="0.2">
      <c r="A168" s="163"/>
      <c r="B168" s="163"/>
      <c r="C168" s="163"/>
      <c r="D168" s="163"/>
      <c r="E168" s="163"/>
      <c r="F168" s="163"/>
      <c r="G168" s="163"/>
      <c r="H168" s="163"/>
      <c r="I168" s="163"/>
      <c r="J168" s="163"/>
      <c r="K168" s="163"/>
      <c r="L168" s="163"/>
      <c r="M168" s="163"/>
      <c r="N168" s="163"/>
      <c r="O168" s="163"/>
      <c r="P168" s="163"/>
      <c r="Q168" s="163"/>
      <c r="R168" s="163"/>
      <c r="S168" s="163"/>
      <c r="T168" s="163"/>
      <c r="U168" s="163"/>
      <c r="V168" s="163"/>
      <c r="W168" s="163"/>
      <c r="X168" s="163"/>
      <c r="Y168" s="163"/>
      <c r="Z168" s="163"/>
      <c r="AA168" s="163"/>
      <c r="AB168" s="163"/>
      <c r="AC168" s="163"/>
      <c r="AD168" s="163"/>
      <c r="AE168" s="163"/>
      <c r="AF168" s="163"/>
      <c r="AG168" s="163"/>
      <c r="AH168" s="163"/>
      <c r="AI168" s="163"/>
      <c r="AJ168" s="163"/>
      <c r="AK168" s="163"/>
      <c r="AL168" s="163"/>
      <c r="AM168" s="163"/>
      <c r="AN168" s="163"/>
    </row>
    <row r="169" spans="1:40" x14ac:dyDescent="0.2">
      <c r="A169" s="163"/>
      <c r="B169" s="163"/>
      <c r="C169" s="163"/>
      <c r="D169" s="163"/>
      <c r="E169" s="163"/>
      <c r="F169" s="163"/>
      <c r="G169" s="163"/>
      <c r="H169" s="163"/>
      <c r="I169" s="163"/>
      <c r="J169" s="163"/>
      <c r="K169" s="163"/>
      <c r="L169" s="163"/>
      <c r="M169" s="163"/>
      <c r="N169" s="163"/>
      <c r="O169" s="163"/>
      <c r="P169" s="163"/>
      <c r="Q169" s="163"/>
      <c r="R169" s="163"/>
      <c r="S169" s="163"/>
      <c r="T169" s="163"/>
      <c r="U169" s="163"/>
      <c r="V169" s="163"/>
      <c r="W169" s="163"/>
      <c r="X169" s="163"/>
      <c r="Y169" s="163"/>
      <c r="Z169" s="163"/>
      <c r="AA169" s="163"/>
      <c r="AB169" s="163"/>
      <c r="AC169" s="163"/>
      <c r="AD169" s="163"/>
      <c r="AE169" s="163"/>
      <c r="AF169" s="163"/>
      <c r="AG169" s="163"/>
      <c r="AH169" s="163"/>
      <c r="AI169" s="163"/>
      <c r="AJ169" s="163"/>
      <c r="AK169" s="163"/>
      <c r="AL169" s="163"/>
      <c r="AM169" s="163"/>
      <c r="AN169" s="163"/>
    </row>
    <row r="170" spans="1:40" x14ac:dyDescent="0.2">
      <c r="A170" s="163"/>
      <c r="B170" s="163"/>
      <c r="C170" s="163"/>
      <c r="D170" s="163"/>
      <c r="E170" s="163"/>
      <c r="F170" s="163"/>
      <c r="G170" s="163"/>
      <c r="H170" s="163"/>
      <c r="I170" s="163"/>
      <c r="J170" s="163"/>
      <c r="K170" s="163"/>
      <c r="L170" s="163"/>
      <c r="M170" s="163"/>
      <c r="N170" s="163"/>
      <c r="O170" s="163"/>
      <c r="P170" s="163"/>
      <c r="Q170" s="163"/>
      <c r="R170" s="163"/>
      <c r="S170" s="163"/>
      <c r="T170" s="163"/>
      <c r="U170" s="163"/>
      <c r="V170" s="163"/>
      <c r="W170" s="163"/>
      <c r="X170" s="163"/>
      <c r="Y170" s="163"/>
      <c r="Z170" s="163"/>
      <c r="AA170" s="163"/>
      <c r="AB170" s="163"/>
      <c r="AC170" s="163"/>
      <c r="AD170" s="163"/>
      <c r="AE170" s="163"/>
      <c r="AF170" s="163"/>
      <c r="AG170" s="163"/>
      <c r="AH170" s="163"/>
      <c r="AI170" s="163"/>
      <c r="AJ170" s="163"/>
      <c r="AK170" s="163"/>
      <c r="AL170" s="163"/>
      <c r="AM170" s="163"/>
      <c r="AN170" s="163"/>
    </row>
    <row r="171" spans="1:40" x14ac:dyDescent="0.2">
      <c r="A171" s="163"/>
      <c r="B171" s="163"/>
      <c r="C171" s="163"/>
      <c r="D171" s="163"/>
      <c r="E171" s="163"/>
      <c r="F171" s="163"/>
      <c r="G171" s="163"/>
      <c r="H171" s="163"/>
      <c r="I171" s="163"/>
      <c r="J171" s="163"/>
      <c r="K171" s="163"/>
      <c r="L171" s="163"/>
      <c r="M171" s="163"/>
      <c r="N171" s="163"/>
      <c r="O171" s="163"/>
      <c r="P171" s="163"/>
      <c r="Q171" s="163"/>
      <c r="R171" s="163"/>
      <c r="S171" s="163"/>
      <c r="T171" s="163"/>
      <c r="U171" s="163"/>
      <c r="V171" s="163"/>
      <c r="W171" s="163"/>
      <c r="X171" s="163"/>
      <c r="Y171" s="163"/>
      <c r="Z171" s="163"/>
      <c r="AA171" s="163"/>
      <c r="AB171" s="163"/>
      <c r="AC171" s="163"/>
      <c r="AD171" s="163"/>
      <c r="AE171" s="163"/>
      <c r="AF171" s="163"/>
      <c r="AG171" s="163"/>
      <c r="AH171" s="163"/>
      <c r="AI171" s="163"/>
      <c r="AJ171" s="163"/>
      <c r="AK171" s="163"/>
      <c r="AL171" s="163"/>
      <c r="AM171" s="163"/>
      <c r="AN171" s="163"/>
    </row>
    <row r="172" spans="1:40" x14ac:dyDescent="0.2">
      <c r="A172" s="163"/>
      <c r="B172" s="163"/>
      <c r="C172" s="163"/>
      <c r="D172" s="163"/>
      <c r="E172" s="163"/>
      <c r="F172" s="163"/>
      <c r="G172" s="163"/>
      <c r="H172" s="163"/>
      <c r="I172" s="163"/>
      <c r="J172" s="163"/>
      <c r="K172" s="163"/>
      <c r="L172" s="163"/>
      <c r="M172" s="163"/>
      <c r="N172" s="163"/>
      <c r="O172" s="163"/>
      <c r="P172" s="163"/>
      <c r="Q172" s="163"/>
      <c r="R172" s="163"/>
      <c r="S172" s="163"/>
      <c r="T172" s="163"/>
      <c r="U172" s="163"/>
      <c r="V172" s="163"/>
      <c r="W172" s="163"/>
      <c r="X172" s="163"/>
      <c r="Y172" s="163"/>
      <c r="Z172" s="163"/>
      <c r="AA172" s="163"/>
      <c r="AB172" s="163"/>
      <c r="AC172" s="163"/>
      <c r="AD172" s="163"/>
      <c r="AE172" s="163"/>
      <c r="AF172" s="163"/>
      <c r="AG172" s="163"/>
      <c r="AH172" s="163"/>
      <c r="AI172" s="163"/>
      <c r="AJ172" s="163"/>
      <c r="AK172" s="163"/>
      <c r="AL172" s="163"/>
      <c r="AM172" s="163"/>
      <c r="AN172" s="163"/>
    </row>
    <row r="173" spans="1:40" x14ac:dyDescent="0.2">
      <c r="A173" s="163"/>
      <c r="B173" s="163"/>
      <c r="C173" s="163"/>
      <c r="D173" s="163"/>
      <c r="E173" s="163"/>
      <c r="F173" s="163"/>
      <c r="G173" s="163"/>
      <c r="H173" s="163"/>
      <c r="I173" s="163"/>
      <c r="J173" s="163"/>
      <c r="K173" s="163"/>
      <c r="L173" s="163"/>
      <c r="M173" s="163"/>
      <c r="N173" s="163"/>
      <c r="O173" s="163"/>
      <c r="P173" s="163"/>
      <c r="Q173" s="163"/>
      <c r="R173" s="163"/>
      <c r="S173" s="163"/>
      <c r="T173" s="163"/>
      <c r="U173" s="163"/>
      <c r="V173" s="163"/>
      <c r="W173" s="163"/>
      <c r="X173" s="163"/>
      <c r="Y173" s="163"/>
      <c r="Z173" s="163"/>
      <c r="AA173" s="163"/>
      <c r="AB173" s="163"/>
      <c r="AC173" s="163"/>
      <c r="AD173" s="163"/>
      <c r="AE173" s="163"/>
      <c r="AF173" s="163"/>
      <c r="AG173" s="163"/>
      <c r="AH173" s="163"/>
      <c r="AI173" s="163"/>
      <c r="AJ173" s="163"/>
      <c r="AK173" s="163"/>
      <c r="AL173" s="163"/>
      <c r="AM173" s="163"/>
      <c r="AN173" s="163"/>
    </row>
    <row r="174" spans="1:40" x14ac:dyDescent="0.2">
      <c r="A174" s="163"/>
      <c r="B174" s="163"/>
      <c r="C174" s="163"/>
      <c r="D174" s="163"/>
      <c r="E174" s="163"/>
      <c r="F174" s="163"/>
      <c r="G174" s="163"/>
      <c r="H174" s="163"/>
      <c r="I174" s="163"/>
      <c r="J174" s="163"/>
      <c r="K174" s="163"/>
      <c r="L174" s="163"/>
      <c r="M174" s="163"/>
      <c r="N174" s="163"/>
      <c r="O174" s="163"/>
      <c r="P174" s="163"/>
      <c r="Q174" s="163"/>
      <c r="R174" s="163"/>
      <c r="S174" s="163"/>
      <c r="T174" s="163"/>
      <c r="U174" s="163"/>
      <c r="V174" s="163"/>
      <c r="W174" s="163"/>
      <c r="X174" s="163"/>
      <c r="Y174" s="163"/>
      <c r="Z174" s="163"/>
      <c r="AA174" s="163"/>
      <c r="AB174" s="163"/>
      <c r="AC174" s="163"/>
      <c r="AD174" s="163"/>
      <c r="AE174" s="163"/>
      <c r="AF174" s="163"/>
      <c r="AG174" s="163"/>
      <c r="AH174" s="163"/>
      <c r="AI174" s="163"/>
      <c r="AJ174" s="163"/>
      <c r="AK174" s="163"/>
      <c r="AL174" s="163"/>
      <c r="AM174" s="163"/>
      <c r="AN174" s="163"/>
    </row>
    <row r="175" spans="1:40" x14ac:dyDescent="0.2">
      <c r="A175" s="163"/>
      <c r="B175" s="163"/>
      <c r="C175" s="163"/>
      <c r="D175" s="163"/>
      <c r="E175" s="163"/>
      <c r="F175" s="163"/>
      <c r="G175" s="163"/>
      <c r="H175" s="163"/>
      <c r="I175" s="163"/>
      <c r="J175" s="163"/>
      <c r="K175" s="163"/>
      <c r="L175" s="163"/>
      <c r="M175" s="163"/>
      <c r="N175" s="163"/>
      <c r="O175" s="163"/>
      <c r="P175" s="163"/>
      <c r="Q175" s="163"/>
      <c r="R175" s="163"/>
      <c r="S175" s="163"/>
      <c r="T175" s="163"/>
      <c r="U175" s="163"/>
      <c r="V175" s="163"/>
      <c r="W175" s="163"/>
      <c r="X175" s="163"/>
      <c r="Y175" s="163"/>
      <c r="Z175" s="163"/>
      <c r="AA175" s="163"/>
      <c r="AB175" s="163"/>
      <c r="AC175" s="163"/>
      <c r="AD175" s="163"/>
      <c r="AE175" s="163"/>
      <c r="AF175" s="163"/>
      <c r="AG175" s="163"/>
      <c r="AH175" s="163"/>
      <c r="AI175" s="163"/>
      <c r="AJ175" s="163"/>
      <c r="AK175" s="163"/>
      <c r="AL175" s="163"/>
      <c r="AM175" s="163"/>
      <c r="AN175" s="163"/>
    </row>
    <row r="176" spans="1:40" x14ac:dyDescent="0.2">
      <c r="A176" s="163"/>
      <c r="B176" s="163"/>
      <c r="C176" s="163"/>
      <c r="D176" s="163"/>
      <c r="E176" s="163"/>
      <c r="F176" s="163"/>
      <c r="G176" s="163"/>
      <c r="H176" s="163"/>
      <c r="I176" s="163"/>
      <c r="J176" s="163"/>
      <c r="K176" s="163"/>
      <c r="L176" s="163"/>
      <c r="M176" s="163"/>
      <c r="N176" s="163"/>
      <c r="O176" s="163"/>
      <c r="P176" s="163"/>
      <c r="Q176" s="163"/>
      <c r="R176" s="163"/>
      <c r="S176" s="163"/>
      <c r="T176" s="163"/>
      <c r="U176" s="163"/>
      <c r="V176" s="163"/>
      <c r="W176" s="163"/>
      <c r="X176" s="163"/>
      <c r="Y176" s="163"/>
      <c r="Z176" s="163"/>
      <c r="AA176" s="163"/>
      <c r="AB176" s="163"/>
      <c r="AC176" s="163"/>
      <c r="AD176" s="163"/>
      <c r="AE176" s="163"/>
      <c r="AF176" s="163"/>
      <c r="AG176" s="163"/>
      <c r="AH176" s="163"/>
      <c r="AI176" s="163"/>
      <c r="AJ176" s="163"/>
      <c r="AK176" s="163"/>
      <c r="AL176" s="163"/>
      <c r="AM176" s="163"/>
      <c r="AN176" s="163"/>
    </row>
    <row r="177" spans="1:40" x14ac:dyDescent="0.2">
      <c r="A177" s="163"/>
      <c r="B177" s="163"/>
      <c r="C177" s="163"/>
      <c r="D177" s="163"/>
      <c r="E177" s="163"/>
      <c r="F177" s="163"/>
      <c r="G177" s="163"/>
      <c r="H177" s="163"/>
      <c r="I177" s="163"/>
      <c r="J177" s="163"/>
      <c r="K177" s="163"/>
      <c r="L177" s="163"/>
      <c r="M177" s="163"/>
      <c r="N177" s="163"/>
      <c r="O177" s="163"/>
      <c r="P177" s="163"/>
      <c r="Q177" s="163"/>
      <c r="R177" s="163"/>
      <c r="S177" s="163"/>
      <c r="T177" s="163"/>
      <c r="U177" s="163"/>
      <c r="V177" s="163"/>
      <c r="W177" s="163"/>
      <c r="X177" s="163"/>
      <c r="Y177" s="163"/>
      <c r="Z177" s="163"/>
      <c r="AA177" s="163"/>
      <c r="AB177" s="163"/>
      <c r="AC177" s="163"/>
      <c r="AD177" s="163"/>
      <c r="AE177" s="163"/>
      <c r="AF177" s="163"/>
      <c r="AG177" s="163"/>
      <c r="AH177" s="163"/>
      <c r="AI177" s="163"/>
      <c r="AJ177" s="163"/>
      <c r="AK177" s="163"/>
      <c r="AL177" s="163"/>
      <c r="AM177" s="163"/>
      <c r="AN177" s="163"/>
    </row>
    <row r="178" spans="1:40" x14ac:dyDescent="0.2">
      <c r="A178" s="163"/>
      <c r="B178" s="163"/>
      <c r="C178" s="163"/>
      <c r="D178" s="163"/>
      <c r="E178" s="163"/>
      <c r="F178" s="163"/>
      <c r="G178" s="163"/>
      <c r="H178" s="163"/>
      <c r="I178" s="163"/>
      <c r="J178" s="163"/>
      <c r="K178" s="163"/>
      <c r="L178" s="163"/>
      <c r="M178" s="163"/>
      <c r="N178" s="163"/>
      <c r="O178" s="163"/>
      <c r="P178" s="163"/>
      <c r="Q178" s="163"/>
      <c r="R178" s="163"/>
      <c r="S178" s="163"/>
      <c r="T178" s="163"/>
      <c r="U178" s="163"/>
      <c r="V178" s="163"/>
      <c r="W178" s="163"/>
      <c r="X178" s="163"/>
      <c r="Y178" s="163"/>
      <c r="Z178" s="163"/>
      <c r="AA178" s="163"/>
      <c r="AB178" s="163"/>
      <c r="AC178" s="163"/>
      <c r="AD178" s="163"/>
      <c r="AE178" s="163"/>
      <c r="AF178" s="163"/>
      <c r="AG178" s="163"/>
      <c r="AH178" s="163"/>
      <c r="AI178" s="163"/>
      <c r="AJ178" s="163"/>
      <c r="AK178" s="163"/>
      <c r="AL178" s="163"/>
      <c r="AM178" s="163"/>
      <c r="AN178" s="163"/>
    </row>
    <row r="179" spans="1:40" x14ac:dyDescent="0.2">
      <c r="A179" s="163"/>
      <c r="B179" s="163"/>
      <c r="C179" s="163"/>
      <c r="D179" s="163"/>
      <c r="E179" s="163"/>
      <c r="F179" s="163"/>
      <c r="G179" s="163"/>
      <c r="H179" s="163"/>
      <c r="I179" s="163"/>
      <c r="J179" s="163"/>
      <c r="K179" s="163"/>
      <c r="L179" s="163"/>
      <c r="M179" s="163"/>
      <c r="N179" s="163"/>
      <c r="O179" s="163"/>
      <c r="P179" s="163"/>
      <c r="Q179" s="163"/>
      <c r="R179" s="163"/>
      <c r="S179" s="163"/>
      <c r="T179" s="163"/>
      <c r="U179" s="163"/>
      <c r="V179" s="163"/>
      <c r="W179" s="163"/>
      <c r="X179" s="163"/>
      <c r="Y179" s="163"/>
      <c r="Z179" s="163"/>
      <c r="AA179" s="163"/>
      <c r="AB179" s="163"/>
      <c r="AC179" s="163"/>
      <c r="AD179" s="163"/>
      <c r="AE179" s="163"/>
      <c r="AF179" s="163"/>
      <c r="AG179" s="163"/>
      <c r="AH179" s="163"/>
      <c r="AI179" s="163"/>
      <c r="AJ179" s="163"/>
      <c r="AK179" s="163"/>
      <c r="AL179" s="163"/>
      <c r="AM179" s="163"/>
      <c r="AN179" s="163"/>
    </row>
    <row r="180" spans="1:40" x14ac:dyDescent="0.2">
      <c r="A180" s="163"/>
      <c r="B180" s="163"/>
      <c r="C180" s="163"/>
      <c r="D180" s="163"/>
      <c r="E180" s="163"/>
      <c r="F180" s="163"/>
      <c r="G180" s="163"/>
      <c r="H180" s="163"/>
      <c r="I180" s="163"/>
      <c r="J180" s="163"/>
      <c r="K180" s="163"/>
      <c r="L180" s="163"/>
      <c r="M180" s="163"/>
      <c r="N180" s="163"/>
      <c r="O180" s="163"/>
      <c r="P180" s="163"/>
      <c r="Q180" s="163"/>
      <c r="R180" s="163"/>
      <c r="S180" s="163"/>
      <c r="T180" s="163"/>
      <c r="U180" s="163"/>
      <c r="V180" s="163"/>
      <c r="W180" s="163"/>
      <c r="X180" s="163"/>
      <c r="Y180" s="163"/>
      <c r="Z180" s="163"/>
      <c r="AA180" s="163"/>
      <c r="AB180" s="163"/>
      <c r="AC180" s="163"/>
      <c r="AD180" s="163"/>
      <c r="AE180" s="163"/>
      <c r="AF180" s="163"/>
      <c r="AG180" s="163"/>
      <c r="AH180" s="163"/>
      <c r="AI180" s="163"/>
      <c r="AJ180" s="163"/>
      <c r="AK180" s="163"/>
      <c r="AL180" s="163"/>
      <c r="AM180" s="163"/>
      <c r="AN180" s="163"/>
    </row>
    <row r="181" spans="1:40" x14ac:dyDescent="0.2">
      <c r="A181" s="163"/>
      <c r="B181" s="163"/>
      <c r="C181" s="163"/>
      <c r="D181" s="163"/>
      <c r="E181" s="163"/>
      <c r="F181" s="163"/>
      <c r="G181" s="163"/>
      <c r="H181" s="163"/>
      <c r="I181" s="163"/>
      <c r="J181" s="163"/>
      <c r="K181" s="163"/>
      <c r="L181" s="163"/>
      <c r="M181" s="163"/>
      <c r="N181" s="163"/>
      <c r="O181" s="163"/>
      <c r="P181" s="163"/>
      <c r="Q181" s="163"/>
      <c r="R181" s="163"/>
      <c r="S181" s="163"/>
      <c r="T181" s="163"/>
      <c r="U181" s="163"/>
      <c r="V181" s="163"/>
      <c r="W181" s="163"/>
      <c r="X181" s="163"/>
      <c r="Y181" s="163"/>
      <c r="Z181" s="163"/>
      <c r="AA181" s="163"/>
      <c r="AB181" s="163"/>
      <c r="AC181" s="163"/>
      <c r="AD181" s="163"/>
      <c r="AE181" s="163"/>
      <c r="AF181" s="163"/>
      <c r="AG181" s="163"/>
      <c r="AH181" s="163"/>
      <c r="AI181" s="163"/>
      <c r="AJ181" s="163"/>
      <c r="AK181" s="163"/>
      <c r="AL181" s="163"/>
      <c r="AM181" s="163"/>
      <c r="AN181" s="163"/>
    </row>
    <row r="182" spans="1:40" x14ac:dyDescent="0.2">
      <c r="A182" s="163"/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  <c r="N182" s="163"/>
      <c r="O182" s="163"/>
      <c r="P182" s="163"/>
      <c r="Q182" s="163"/>
      <c r="R182" s="163"/>
      <c r="S182" s="163"/>
      <c r="T182" s="163"/>
      <c r="U182" s="163"/>
      <c r="V182" s="163"/>
      <c r="W182" s="163"/>
      <c r="X182" s="163"/>
      <c r="Y182" s="163"/>
      <c r="Z182" s="163"/>
      <c r="AA182" s="163"/>
      <c r="AB182" s="163"/>
      <c r="AC182" s="163"/>
      <c r="AD182" s="163"/>
      <c r="AE182" s="163"/>
      <c r="AF182" s="163"/>
      <c r="AG182" s="163"/>
      <c r="AH182" s="163"/>
      <c r="AI182" s="163"/>
      <c r="AJ182" s="163"/>
      <c r="AK182" s="163"/>
      <c r="AL182" s="163"/>
      <c r="AM182" s="163"/>
      <c r="AN182" s="163"/>
    </row>
    <row r="183" spans="1:40" x14ac:dyDescent="0.2">
      <c r="A183" s="163"/>
      <c r="B183" s="163"/>
      <c r="C183" s="163"/>
      <c r="D183" s="163"/>
      <c r="E183" s="163"/>
      <c r="F183" s="163"/>
      <c r="G183" s="163"/>
      <c r="H183" s="163"/>
      <c r="I183" s="163"/>
      <c r="J183" s="163"/>
      <c r="K183" s="163"/>
      <c r="L183" s="163"/>
      <c r="M183" s="163"/>
      <c r="N183" s="163"/>
      <c r="O183" s="163"/>
      <c r="P183" s="163"/>
      <c r="Q183" s="163"/>
      <c r="R183" s="163"/>
      <c r="S183" s="163"/>
      <c r="T183" s="163"/>
      <c r="U183" s="163"/>
      <c r="V183" s="163"/>
      <c r="W183" s="163"/>
      <c r="X183" s="163"/>
      <c r="Y183" s="163"/>
      <c r="Z183" s="163"/>
      <c r="AA183" s="163"/>
      <c r="AB183" s="163"/>
      <c r="AC183" s="163"/>
      <c r="AD183" s="163"/>
      <c r="AE183" s="163"/>
      <c r="AF183" s="163"/>
      <c r="AG183" s="163"/>
      <c r="AH183" s="163"/>
      <c r="AI183" s="163"/>
      <c r="AJ183" s="163"/>
      <c r="AK183" s="163"/>
      <c r="AL183" s="163"/>
      <c r="AM183" s="163"/>
      <c r="AN183" s="163"/>
    </row>
    <row r="184" spans="1:40" x14ac:dyDescent="0.2">
      <c r="A184" s="163"/>
      <c r="B184" s="163"/>
      <c r="C184" s="163"/>
      <c r="D184" s="163"/>
      <c r="E184" s="163"/>
      <c r="F184" s="163"/>
      <c r="G184" s="163"/>
      <c r="H184" s="163"/>
      <c r="I184" s="163"/>
      <c r="J184" s="163"/>
      <c r="K184" s="163"/>
      <c r="L184" s="163"/>
      <c r="M184" s="163"/>
      <c r="N184" s="163"/>
      <c r="O184" s="163"/>
      <c r="P184" s="163"/>
      <c r="Q184" s="163"/>
      <c r="R184" s="163"/>
      <c r="S184" s="163"/>
      <c r="T184" s="163"/>
      <c r="U184" s="163"/>
      <c r="V184" s="163"/>
      <c r="W184" s="163"/>
      <c r="X184" s="163"/>
      <c r="Y184" s="163"/>
      <c r="Z184" s="163"/>
      <c r="AA184" s="163"/>
      <c r="AB184" s="163"/>
      <c r="AC184" s="163"/>
      <c r="AD184" s="163"/>
      <c r="AE184" s="163"/>
      <c r="AF184" s="163"/>
      <c r="AG184" s="163"/>
      <c r="AH184" s="163"/>
      <c r="AI184" s="163"/>
      <c r="AJ184" s="163"/>
      <c r="AK184" s="163"/>
      <c r="AL184" s="163"/>
      <c r="AM184" s="163"/>
      <c r="AN184" s="163"/>
    </row>
    <row r="185" spans="1:40" x14ac:dyDescent="0.2">
      <c r="A185" s="163"/>
      <c r="B185" s="163"/>
      <c r="C185" s="163"/>
      <c r="D185" s="163"/>
      <c r="E185" s="163"/>
      <c r="F185" s="163"/>
      <c r="G185" s="163"/>
      <c r="H185" s="163"/>
      <c r="I185" s="163"/>
      <c r="J185" s="163"/>
      <c r="K185" s="163"/>
      <c r="L185" s="163"/>
      <c r="M185" s="163"/>
      <c r="N185" s="163"/>
      <c r="O185" s="163"/>
      <c r="P185" s="163"/>
      <c r="Q185" s="163"/>
      <c r="R185" s="163"/>
      <c r="S185" s="163"/>
      <c r="T185" s="163"/>
      <c r="U185" s="163"/>
      <c r="V185" s="163"/>
      <c r="W185" s="163"/>
      <c r="X185" s="163"/>
      <c r="Y185" s="163"/>
      <c r="Z185" s="163"/>
      <c r="AA185" s="163"/>
      <c r="AB185" s="163"/>
      <c r="AC185" s="163"/>
      <c r="AD185" s="163"/>
      <c r="AE185" s="163"/>
      <c r="AF185" s="163"/>
      <c r="AG185" s="163"/>
      <c r="AH185" s="163"/>
      <c r="AI185" s="163"/>
      <c r="AJ185" s="163"/>
      <c r="AK185" s="163"/>
      <c r="AL185" s="163"/>
      <c r="AM185" s="163"/>
      <c r="AN185" s="163"/>
    </row>
    <row r="186" spans="1:40" x14ac:dyDescent="0.2">
      <c r="A186" s="163"/>
      <c r="B186" s="163"/>
      <c r="C186" s="163"/>
      <c r="D186" s="163"/>
      <c r="E186" s="163"/>
      <c r="F186" s="163"/>
      <c r="G186" s="163"/>
      <c r="H186" s="163"/>
      <c r="I186" s="163"/>
      <c r="J186" s="163"/>
      <c r="K186" s="163"/>
      <c r="L186" s="163"/>
      <c r="M186" s="163"/>
      <c r="N186" s="163"/>
      <c r="O186" s="163"/>
      <c r="P186" s="163"/>
      <c r="Q186" s="163"/>
      <c r="R186" s="163"/>
      <c r="S186" s="163"/>
      <c r="T186" s="163"/>
      <c r="U186" s="163"/>
      <c r="V186" s="163"/>
      <c r="W186" s="163"/>
      <c r="X186" s="163"/>
      <c r="Y186" s="163"/>
      <c r="Z186" s="163"/>
      <c r="AA186" s="163"/>
      <c r="AB186" s="163"/>
      <c r="AC186" s="163"/>
      <c r="AD186" s="163"/>
      <c r="AE186" s="163"/>
      <c r="AF186" s="163"/>
      <c r="AG186" s="163"/>
      <c r="AH186" s="163"/>
      <c r="AI186" s="163"/>
      <c r="AJ186" s="163"/>
      <c r="AK186" s="163"/>
      <c r="AL186" s="163"/>
      <c r="AM186" s="163"/>
      <c r="AN186" s="163"/>
    </row>
    <row r="187" spans="1:40" x14ac:dyDescent="0.2">
      <c r="A187" s="163"/>
      <c r="B187" s="163"/>
      <c r="C187" s="163"/>
      <c r="D187" s="163"/>
      <c r="E187" s="163"/>
      <c r="F187" s="163"/>
      <c r="G187" s="163"/>
      <c r="H187" s="163"/>
      <c r="I187" s="163"/>
      <c r="J187" s="163"/>
      <c r="K187" s="163"/>
      <c r="L187" s="163"/>
      <c r="M187" s="163"/>
      <c r="N187" s="163"/>
      <c r="O187" s="163"/>
      <c r="P187" s="163"/>
      <c r="Q187" s="163"/>
      <c r="R187" s="163"/>
      <c r="S187" s="163"/>
      <c r="T187" s="163"/>
      <c r="U187" s="163"/>
      <c r="V187" s="163"/>
      <c r="W187" s="163"/>
      <c r="X187" s="163"/>
      <c r="Y187" s="163"/>
      <c r="Z187" s="163"/>
      <c r="AA187" s="163"/>
      <c r="AB187" s="163"/>
      <c r="AC187" s="163"/>
      <c r="AD187" s="163"/>
      <c r="AE187" s="163"/>
      <c r="AF187" s="163"/>
      <c r="AG187" s="163"/>
      <c r="AH187" s="163"/>
      <c r="AI187" s="163"/>
      <c r="AJ187" s="163"/>
      <c r="AK187" s="163"/>
      <c r="AL187" s="163"/>
      <c r="AM187" s="163"/>
      <c r="AN187" s="163"/>
    </row>
    <row r="188" spans="1:40" x14ac:dyDescent="0.2">
      <c r="A188" s="163"/>
      <c r="B188" s="163"/>
      <c r="C188" s="163"/>
      <c r="D188" s="163"/>
      <c r="E188" s="163"/>
      <c r="F188" s="163"/>
      <c r="G188" s="163"/>
      <c r="H188" s="163"/>
      <c r="I188" s="163"/>
      <c r="J188" s="163"/>
      <c r="K188" s="163"/>
      <c r="L188" s="163"/>
      <c r="M188" s="163"/>
      <c r="N188" s="163"/>
      <c r="O188" s="163"/>
      <c r="P188" s="163"/>
      <c r="Q188" s="163"/>
      <c r="R188" s="163"/>
      <c r="S188" s="163"/>
      <c r="T188" s="163"/>
      <c r="U188" s="163"/>
      <c r="V188" s="163"/>
      <c r="W188" s="163"/>
      <c r="X188" s="163"/>
      <c r="Y188" s="163"/>
      <c r="Z188" s="163"/>
      <c r="AA188" s="163"/>
      <c r="AB188" s="163"/>
      <c r="AC188" s="163"/>
      <c r="AD188" s="163"/>
      <c r="AE188" s="163"/>
      <c r="AF188" s="163"/>
      <c r="AG188" s="163"/>
      <c r="AH188" s="163"/>
      <c r="AI188" s="163"/>
      <c r="AJ188" s="163"/>
      <c r="AK188" s="163"/>
      <c r="AL188" s="163"/>
      <c r="AM188" s="163"/>
      <c r="AN188" s="163"/>
    </row>
    <row r="189" spans="1:40" x14ac:dyDescent="0.2">
      <c r="A189" s="163"/>
      <c r="B189" s="163"/>
      <c r="C189" s="163"/>
      <c r="D189" s="163"/>
      <c r="E189" s="163"/>
      <c r="F189" s="163"/>
      <c r="G189" s="163"/>
      <c r="H189" s="163"/>
      <c r="I189" s="163"/>
      <c r="J189" s="163"/>
      <c r="K189" s="163"/>
      <c r="L189" s="163"/>
      <c r="M189" s="163"/>
      <c r="N189" s="163"/>
      <c r="O189" s="163"/>
      <c r="P189" s="163"/>
      <c r="Q189" s="163"/>
      <c r="R189" s="163"/>
      <c r="S189" s="163"/>
      <c r="T189" s="163"/>
      <c r="U189" s="163"/>
      <c r="V189" s="163"/>
      <c r="W189" s="163"/>
      <c r="X189" s="163"/>
      <c r="Y189" s="163"/>
      <c r="Z189" s="163"/>
      <c r="AA189" s="163"/>
      <c r="AB189" s="163"/>
      <c r="AC189" s="163"/>
      <c r="AD189" s="163"/>
      <c r="AE189" s="163"/>
      <c r="AF189" s="163"/>
      <c r="AG189" s="163"/>
      <c r="AH189" s="163"/>
      <c r="AI189" s="163"/>
      <c r="AJ189" s="163"/>
      <c r="AK189" s="163"/>
      <c r="AL189" s="163"/>
      <c r="AM189" s="163"/>
      <c r="AN189" s="163"/>
    </row>
    <row r="190" spans="1:40" x14ac:dyDescent="0.2">
      <c r="A190" s="163"/>
      <c r="B190" s="163"/>
      <c r="C190" s="163"/>
      <c r="D190" s="163"/>
      <c r="E190" s="163"/>
      <c r="F190" s="163"/>
      <c r="G190" s="163"/>
      <c r="H190" s="163"/>
      <c r="I190" s="163"/>
      <c r="J190" s="163"/>
      <c r="K190" s="163"/>
      <c r="L190" s="163"/>
      <c r="M190" s="163"/>
      <c r="N190" s="163"/>
      <c r="O190" s="163"/>
      <c r="P190" s="163"/>
      <c r="Q190" s="163"/>
      <c r="R190" s="163"/>
      <c r="S190" s="163"/>
      <c r="T190" s="163"/>
      <c r="U190" s="163"/>
      <c r="V190" s="163"/>
      <c r="W190" s="163"/>
      <c r="X190" s="163"/>
      <c r="Y190" s="163"/>
      <c r="Z190" s="163"/>
      <c r="AA190" s="163"/>
      <c r="AB190" s="163"/>
      <c r="AC190" s="163"/>
      <c r="AD190" s="163"/>
      <c r="AE190" s="163"/>
      <c r="AF190" s="163"/>
      <c r="AG190" s="163"/>
      <c r="AH190" s="163"/>
      <c r="AI190" s="163"/>
      <c r="AJ190" s="163"/>
      <c r="AK190" s="163"/>
      <c r="AL190" s="163"/>
      <c r="AM190" s="163"/>
      <c r="AN190" s="163"/>
    </row>
    <row r="191" spans="1:40" x14ac:dyDescent="0.2">
      <c r="A191" s="163"/>
      <c r="B191" s="163"/>
      <c r="C191" s="163"/>
      <c r="D191" s="163"/>
      <c r="E191" s="163"/>
      <c r="F191" s="163"/>
      <c r="G191" s="163"/>
      <c r="H191" s="163"/>
      <c r="I191" s="163"/>
      <c r="J191" s="163"/>
      <c r="K191" s="163"/>
      <c r="L191" s="163"/>
      <c r="M191" s="163"/>
      <c r="N191" s="163"/>
      <c r="O191" s="163"/>
      <c r="P191" s="163"/>
      <c r="Q191" s="163"/>
      <c r="R191" s="163"/>
      <c r="S191" s="163"/>
      <c r="T191" s="163"/>
      <c r="U191" s="163"/>
      <c r="V191" s="163"/>
      <c r="W191" s="163"/>
      <c r="X191" s="163"/>
      <c r="Y191" s="163"/>
      <c r="Z191" s="163"/>
      <c r="AA191" s="163"/>
      <c r="AB191" s="163"/>
      <c r="AC191" s="163"/>
      <c r="AD191" s="163"/>
      <c r="AE191" s="163"/>
      <c r="AF191" s="163"/>
      <c r="AG191" s="163"/>
      <c r="AH191" s="163"/>
      <c r="AI191" s="163"/>
      <c r="AJ191" s="163"/>
      <c r="AK191" s="163"/>
      <c r="AL191" s="163"/>
      <c r="AM191" s="163"/>
      <c r="AN191" s="163"/>
    </row>
    <row r="192" spans="1:40" x14ac:dyDescent="0.2">
      <c r="A192" s="163"/>
      <c r="B192" s="163"/>
      <c r="C192" s="163"/>
      <c r="D192" s="163"/>
      <c r="E192" s="163"/>
      <c r="F192" s="163"/>
      <c r="G192" s="163"/>
      <c r="H192" s="163"/>
      <c r="I192" s="163"/>
      <c r="J192" s="163"/>
      <c r="K192" s="163"/>
      <c r="L192" s="163"/>
      <c r="M192" s="163"/>
      <c r="N192" s="163"/>
      <c r="O192" s="163"/>
      <c r="P192" s="163"/>
      <c r="Q192" s="163"/>
      <c r="R192" s="163"/>
      <c r="S192" s="163"/>
      <c r="T192" s="163"/>
      <c r="U192" s="163"/>
      <c r="V192" s="163"/>
      <c r="W192" s="163"/>
      <c r="X192" s="163"/>
      <c r="Y192" s="163"/>
      <c r="Z192" s="163"/>
      <c r="AA192" s="163"/>
      <c r="AB192" s="163"/>
      <c r="AC192" s="163"/>
      <c r="AD192" s="163"/>
      <c r="AE192" s="163"/>
      <c r="AF192" s="163"/>
      <c r="AG192" s="163"/>
      <c r="AH192" s="163"/>
      <c r="AI192" s="163"/>
      <c r="AJ192" s="163"/>
      <c r="AK192" s="163"/>
      <c r="AL192" s="163"/>
      <c r="AM192" s="163"/>
      <c r="AN192" s="163"/>
    </row>
    <row r="193" spans="1:40" x14ac:dyDescent="0.2">
      <c r="A193" s="163"/>
      <c r="B193" s="163"/>
      <c r="C193" s="163"/>
      <c r="D193" s="163"/>
      <c r="E193" s="163"/>
      <c r="F193" s="163"/>
      <c r="G193" s="163"/>
      <c r="H193" s="163"/>
      <c r="I193" s="163"/>
      <c r="J193" s="163"/>
      <c r="K193" s="163"/>
      <c r="L193" s="163"/>
      <c r="M193" s="163"/>
      <c r="N193" s="163"/>
      <c r="O193" s="163"/>
      <c r="P193" s="163"/>
      <c r="Q193" s="163"/>
      <c r="R193" s="163"/>
      <c r="S193" s="163"/>
      <c r="T193" s="163"/>
      <c r="U193" s="163"/>
      <c r="V193" s="163"/>
      <c r="W193" s="163"/>
      <c r="X193" s="163"/>
      <c r="Y193" s="163"/>
      <c r="Z193" s="163"/>
      <c r="AA193" s="163"/>
      <c r="AB193" s="163"/>
      <c r="AC193" s="163"/>
      <c r="AD193" s="163"/>
      <c r="AE193" s="163"/>
      <c r="AF193" s="163"/>
      <c r="AG193" s="163"/>
      <c r="AH193" s="163"/>
      <c r="AI193" s="163"/>
      <c r="AJ193" s="163"/>
      <c r="AK193" s="163"/>
      <c r="AL193" s="163"/>
      <c r="AM193" s="163"/>
      <c r="AN193" s="163"/>
    </row>
    <row r="194" spans="1:40" x14ac:dyDescent="0.2">
      <c r="A194" s="163"/>
      <c r="B194" s="163"/>
      <c r="C194" s="163"/>
      <c r="D194" s="163"/>
      <c r="E194" s="163"/>
      <c r="F194" s="163"/>
      <c r="G194" s="163"/>
      <c r="H194" s="163"/>
      <c r="I194" s="163"/>
      <c r="J194" s="163"/>
      <c r="K194" s="163"/>
      <c r="L194" s="163"/>
      <c r="M194" s="163"/>
      <c r="N194" s="163"/>
      <c r="O194" s="163"/>
      <c r="P194" s="163"/>
      <c r="Q194" s="163"/>
      <c r="R194" s="163"/>
      <c r="S194" s="163"/>
      <c r="T194" s="163"/>
      <c r="U194" s="163"/>
      <c r="V194" s="163"/>
      <c r="W194" s="163"/>
      <c r="X194" s="163"/>
      <c r="Y194" s="163"/>
      <c r="Z194" s="163"/>
      <c r="AA194" s="163"/>
      <c r="AB194" s="163"/>
      <c r="AC194" s="163"/>
      <c r="AD194" s="163"/>
      <c r="AE194" s="163"/>
      <c r="AF194" s="163"/>
      <c r="AG194" s="163"/>
      <c r="AH194" s="163"/>
      <c r="AI194" s="163"/>
      <c r="AJ194" s="163"/>
      <c r="AK194" s="163"/>
      <c r="AL194" s="163"/>
      <c r="AM194" s="163"/>
      <c r="AN194" s="163"/>
    </row>
    <row r="195" spans="1:40" x14ac:dyDescent="0.2">
      <c r="A195" s="163"/>
      <c r="B195" s="163"/>
      <c r="C195" s="163"/>
      <c r="D195" s="163"/>
      <c r="E195" s="163"/>
      <c r="F195" s="163"/>
      <c r="G195" s="163"/>
      <c r="H195" s="163"/>
      <c r="I195" s="163"/>
      <c r="J195" s="163"/>
      <c r="K195" s="163"/>
      <c r="L195" s="163"/>
      <c r="M195" s="163"/>
      <c r="N195" s="163"/>
      <c r="O195" s="163"/>
      <c r="P195" s="163"/>
      <c r="Q195" s="163"/>
      <c r="R195" s="163"/>
      <c r="S195" s="163"/>
      <c r="T195" s="163"/>
      <c r="U195" s="163"/>
      <c r="V195" s="163"/>
      <c r="W195" s="163"/>
      <c r="X195" s="163"/>
      <c r="Y195" s="163"/>
      <c r="Z195" s="163"/>
      <c r="AA195" s="163"/>
      <c r="AB195" s="163"/>
      <c r="AC195" s="163"/>
      <c r="AD195" s="163"/>
      <c r="AE195" s="163"/>
      <c r="AF195" s="163"/>
      <c r="AG195" s="163"/>
      <c r="AH195" s="163"/>
      <c r="AI195" s="163"/>
      <c r="AJ195" s="163"/>
      <c r="AK195" s="163"/>
      <c r="AL195" s="163"/>
      <c r="AM195" s="163"/>
      <c r="AN195" s="163"/>
    </row>
    <row r="196" spans="1:40" x14ac:dyDescent="0.2">
      <c r="A196" s="163"/>
      <c r="B196" s="163"/>
      <c r="C196" s="163"/>
      <c r="D196" s="163"/>
      <c r="E196" s="163"/>
      <c r="F196" s="163"/>
      <c r="G196" s="163"/>
      <c r="H196" s="163"/>
      <c r="I196" s="163"/>
      <c r="J196" s="163"/>
      <c r="K196" s="163"/>
      <c r="L196" s="163"/>
      <c r="M196" s="163"/>
      <c r="N196" s="163"/>
      <c r="O196" s="163"/>
      <c r="P196" s="163"/>
      <c r="Q196" s="163"/>
      <c r="R196" s="163"/>
      <c r="S196" s="163"/>
      <c r="T196" s="163"/>
      <c r="U196" s="163"/>
      <c r="V196" s="163"/>
      <c r="W196" s="163"/>
      <c r="X196" s="163"/>
      <c r="Y196" s="163"/>
      <c r="Z196" s="163"/>
      <c r="AA196" s="163"/>
      <c r="AB196" s="163"/>
      <c r="AC196" s="163"/>
      <c r="AD196" s="163"/>
      <c r="AE196" s="163"/>
      <c r="AF196" s="163"/>
      <c r="AG196" s="163"/>
      <c r="AH196" s="163"/>
      <c r="AI196" s="163"/>
      <c r="AJ196" s="163"/>
      <c r="AK196" s="163"/>
      <c r="AL196" s="163"/>
      <c r="AM196" s="163"/>
      <c r="AN196" s="163"/>
    </row>
    <row r="197" spans="1:40" x14ac:dyDescent="0.2">
      <c r="A197" s="163"/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  <c r="N197" s="163"/>
      <c r="O197" s="163"/>
      <c r="P197" s="163"/>
      <c r="Q197" s="163"/>
      <c r="R197" s="163"/>
      <c r="S197" s="163"/>
      <c r="T197" s="163"/>
      <c r="U197" s="163"/>
      <c r="V197" s="163"/>
      <c r="W197" s="163"/>
      <c r="X197" s="163"/>
      <c r="Y197" s="163"/>
      <c r="Z197" s="163"/>
      <c r="AA197" s="163"/>
      <c r="AB197" s="163"/>
      <c r="AC197" s="163"/>
      <c r="AD197" s="163"/>
      <c r="AE197" s="163"/>
      <c r="AF197" s="163"/>
      <c r="AG197" s="163"/>
      <c r="AH197" s="163"/>
      <c r="AI197" s="163"/>
      <c r="AJ197" s="163"/>
      <c r="AK197" s="163"/>
      <c r="AL197" s="163"/>
      <c r="AM197" s="163"/>
      <c r="AN197" s="163"/>
    </row>
    <row r="198" spans="1:40" x14ac:dyDescent="0.2">
      <c r="A198" s="163"/>
      <c r="B198" s="163"/>
      <c r="C198" s="163"/>
      <c r="D198" s="163"/>
      <c r="E198" s="163"/>
      <c r="F198" s="163"/>
      <c r="G198" s="163"/>
      <c r="H198" s="163"/>
      <c r="I198" s="163"/>
      <c r="J198" s="163"/>
      <c r="K198" s="163"/>
      <c r="L198" s="163"/>
      <c r="M198" s="163"/>
      <c r="N198" s="163"/>
      <c r="O198" s="163"/>
      <c r="P198" s="163"/>
      <c r="Q198" s="163"/>
      <c r="R198" s="163"/>
      <c r="S198" s="163"/>
      <c r="T198" s="163"/>
      <c r="U198" s="163"/>
      <c r="V198" s="163"/>
      <c r="W198" s="163"/>
      <c r="X198" s="163"/>
      <c r="Y198" s="163"/>
      <c r="Z198" s="163"/>
      <c r="AA198" s="163"/>
      <c r="AB198" s="163"/>
      <c r="AC198" s="163"/>
      <c r="AD198" s="163"/>
      <c r="AE198" s="163"/>
      <c r="AF198" s="163"/>
      <c r="AG198" s="163"/>
      <c r="AH198" s="163"/>
      <c r="AI198" s="163"/>
      <c r="AJ198" s="163"/>
      <c r="AK198" s="163"/>
      <c r="AL198" s="163"/>
      <c r="AM198" s="163"/>
      <c r="AN198" s="163"/>
    </row>
    <row r="199" spans="1:40" x14ac:dyDescent="0.2">
      <c r="A199" s="163"/>
      <c r="B199" s="163"/>
      <c r="C199" s="163"/>
      <c r="D199" s="163"/>
      <c r="E199" s="163"/>
      <c r="F199" s="163"/>
      <c r="G199" s="163"/>
      <c r="H199" s="163"/>
      <c r="I199" s="163"/>
      <c r="J199" s="163"/>
      <c r="K199" s="163"/>
      <c r="L199" s="163"/>
      <c r="M199" s="163"/>
      <c r="N199" s="163"/>
      <c r="O199" s="163"/>
      <c r="P199" s="163"/>
      <c r="Q199" s="163"/>
      <c r="R199" s="163"/>
      <c r="S199" s="163"/>
      <c r="T199" s="163"/>
      <c r="U199" s="163"/>
      <c r="V199" s="163"/>
      <c r="W199" s="163"/>
      <c r="X199" s="163"/>
      <c r="Y199" s="163"/>
      <c r="Z199" s="163"/>
      <c r="AA199" s="163"/>
      <c r="AB199" s="163"/>
      <c r="AC199" s="163"/>
      <c r="AD199" s="163"/>
      <c r="AE199" s="163"/>
      <c r="AF199" s="163"/>
      <c r="AG199" s="163"/>
      <c r="AH199" s="163"/>
      <c r="AI199" s="163"/>
      <c r="AJ199" s="163"/>
      <c r="AK199" s="163"/>
      <c r="AL199" s="163"/>
      <c r="AM199" s="163"/>
      <c r="AN199" s="163"/>
    </row>
    <row r="200" spans="1:40" x14ac:dyDescent="0.2">
      <c r="A200" s="163"/>
      <c r="B200" s="163"/>
      <c r="C200" s="163"/>
      <c r="D200" s="163"/>
      <c r="E200" s="163"/>
      <c r="F200" s="163"/>
      <c r="G200" s="163"/>
      <c r="H200" s="163"/>
      <c r="I200" s="163"/>
      <c r="J200" s="163"/>
      <c r="K200" s="163"/>
      <c r="L200" s="163"/>
      <c r="M200" s="163"/>
      <c r="N200" s="163"/>
      <c r="O200" s="163"/>
      <c r="P200" s="163"/>
      <c r="Q200" s="163"/>
      <c r="R200" s="163"/>
      <c r="S200" s="163"/>
      <c r="T200" s="163"/>
      <c r="U200" s="163"/>
      <c r="V200" s="163"/>
      <c r="W200" s="163"/>
      <c r="X200" s="163"/>
      <c r="Y200" s="163"/>
      <c r="Z200" s="163"/>
      <c r="AA200" s="163"/>
      <c r="AB200" s="163"/>
      <c r="AC200" s="163"/>
      <c r="AD200" s="163"/>
      <c r="AE200" s="163"/>
      <c r="AF200" s="163"/>
      <c r="AG200" s="163"/>
      <c r="AH200" s="163"/>
      <c r="AI200" s="163"/>
      <c r="AJ200" s="163"/>
      <c r="AK200" s="163"/>
      <c r="AL200" s="163"/>
      <c r="AM200" s="163"/>
      <c r="AN200" s="163"/>
    </row>
    <row r="201" spans="1:40" x14ac:dyDescent="0.2">
      <c r="A201" s="163"/>
      <c r="B201" s="163"/>
      <c r="C201" s="163"/>
      <c r="D201" s="163"/>
      <c r="E201" s="163"/>
      <c r="F201" s="163"/>
      <c r="G201" s="163"/>
      <c r="H201" s="163"/>
      <c r="I201" s="163"/>
      <c r="J201" s="163"/>
      <c r="K201" s="163"/>
      <c r="L201" s="163"/>
      <c r="M201" s="163"/>
      <c r="N201" s="163"/>
      <c r="O201" s="163"/>
      <c r="P201" s="163"/>
      <c r="Q201" s="163"/>
      <c r="R201" s="163"/>
      <c r="S201" s="163"/>
      <c r="T201" s="163"/>
      <c r="U201" s="163"/>
      <c r="V201" s="163"/>
      <c r="W201" s="163"/>
      <c r="X201" s="163"/>
      <c r="Y201" s="163"/>
      <c r="Z201" s="163"/>
      <c r="AA201" s="163"/>
      <c r="AB201" s="163"/>
      <c r="AC201" s="163"/>
      <c r="AD201" s="163"/>
      <c r="AE201" s="163"/>
      <c r="AF201" s="163"/>
      <c r="AG201" s="163"/>
      <c r="AH201" s="163"/>
      <c r="AI201" s="163"/>
      <c r="AJ201" s="163"/>
      <c r="AK201" s="163"/>
      <c r="AL201" s="163"/>
      <c r="AM201" s="163"/>
      <c r="AN201" s="163"/>
    </row>
    <row r="202" spans="1:40" x14ac:dyDescent="0.2">
      <c r="A202" s="163"/>
      <c r="B202" s="163"/>
      <c r="C202" s="163"/>
      <c r="D202" s="163"/>
      <c r="E202" s="163"/>
      <c r="F202" s="163"/>
      <c r="G202" s="163"/>
      <c r="H202" s="163"/>
      <c r="I202" s="163"/>
      <c r="J202" s="163"/>
      <c r="K202" s="163"/>
      <c r="L202" s="163"/>
      <c r="M202" s="163"/>
      <c r="N202" s="163"/>
      <c r="O202" s="163"/>
      <c r="P202" s="163"/>
      <c r="Q202" s="163"/>
      <c r="R202" s="163"/>
      <c r="S202" s="163"/>
      <c r="T202" s="163"/>
      <c r="U202" s="163"/>
      <c r="V202" s="163"/>
      <c r="W202" s="163"/>
      <c r="X202" s="163"/>
      <c r="Y202" s="163"/>
      <c r="Z202" s="163"/>
      <c r="AA202" s="163"/>
      <c r="AB202" s="163"/>
      <c r="AC202" s="163"/>
      <c r="AD202" s="163"/>
      <c r="AE202" s="163"/>
      <c r="AF202" s="163"/>
      <c r="AG202" s="163"/>
      <c r="AH202" s="163"/>
      <c r="AI202" s="163"/>
      <c r="AJ202" s="163"/>
      <c r="AK202" s="163"/>
      <c r="AL202" s="163"/>
      <c r="AM202" s="163"/>
      <c r="AN202" s="163"/>
    </row>
    <row r="203" spans="1:40" x14ac:dyDescent="0.2">
      <c r="A203" s="163"/>
      <c r="B203" s="163"/>
      <c r="C203" s="163"/>
      <c r="D203" s="163"/>
      <c r="E203" s="163"/>
      <c r="F203" s="163"/>
      <c r="G203" s="163"/>
      <c r="H203" s="163"/>
      <c r="I203" s="163"/>
      <c r="J203" s="163"/>
      <c r="K203" s="163"/>
      <c r="L203" s="163"/>
      <c r="M203" s="163"/>
      <c r="N203" s="163"/>
      <c r="O203" s="163"/>
      <c r="P203" s="163"/>
      <c r="Q203" s="163"/>
      <c r="R203" s="163"/>
      <c r="S203" s="163"/>
      <c r="T203" s="163"/>
      <c r="U203" s="163"/>
      <c r="V203" s="163"/>
      <c r="W203" s="163"/>
      <c r="X203" s="163"/>
      <c r="Y203" s="163"/>
      <c r="Z203" s="163"/>
      <c r="AA203" s="163"/>
      <c r="AB203" s="163"/>
      <c r="AC203" s="163"/>
      <c r="AD203" s="163"/>
      <c r="AE203" s="163"/>
      <c r="AF203" s="163"/>
      <c r="AG203" s="163"/>
      <c r="AH203" s="163"/>
      <c r="AI203" s="163"/>
      <c r="AJ203" s="163"/>
      <c r="AK203" s="163"/>
      <c r="AL203" s="163"/>
      <c r="AM203" s="163"/>
      <c r="AN203" s="163"/>
    </row>
    <row r="204" spans="1:40" x14ac:dyDescent="0.2">
      <c r="A204" s="163"/>
      <c r="B204" s="163"/>
      <c r="C204" s="163"/>
      <c r="D204" s="163"/>
      <c r="E204" s="163"/>
      <c r="F204" s="163"/>
      <c r="G204" s="163"/>
      <c r="H204" s="163"/>
      <c r="I204" s="163"/>
      <c r="J204" s="163"/>
      <c r="K204" s="163"/>
      <c r="L204" s="163"/>
      <c r="M204" s="163"/>
      <c r="N204" s="163"/>
      <c r="O204" s="163"/>
      <c r="P204" s="163"/>
      <c r="Q204" s="163"/>
      <c r="R204" s="163"/>
      <c r="S204" s="163"/>
      <c r="T204" s="163"/>
      <c r="U204" s="163"/>
      <c r="V204" s="163"/>
      <c r="W204" s="163"/>
      <c r="X204" s="163"/>
      <c r="Y204" s="163"/>
      <c r="Z204" s="163"/>
      <c r="AA204" s="163"/>
      <c r="AB204" s="163"/>
      <c r="AC204" s="163"/>
      <c r="AD204" s="163"/>
      <c r="AE204" s="163"/>
      <c r="AF204" s="163"/>
      <c r="AG204" s="163"/>
      <c r="AH204" s="163"/>
      <c r="AI204" s="163"/>
      <c r="AJ204" s="163"/>
      <c r="AK204" s="163"/>
      <c r="AL204" s="163"/>
      <c r="AM204" s="163"/>
      <c r="AN204" s="163"/>
    </row>
    <row r="205" spans="1:40" x14ac:dyDescent="0.2">
      <c r="A205" s="163"/>
      <c r="B205" s="163"/>
      <c r="C205" s="163"/>
      <c r="D205" s="163"/>
      <c r="E205" s="163"/>
      <c r="F205" s="163"/>
      <c r="G205" s="163"/>
      <c r="H205" s="163"/>
      <c r="I205" s="163"/>
      <c r="J205" s="163"/>
      <c r="K205" s="163"/>
      <c r="L205" s="163"/>
      <c r="M205" s="163"/>
      <c r="N205" s="163"/>
      <c r="O205" s="163"/>
      <c r="P205" s="163"/>
      <c r="Q205" s="163"/>
      <c r="R205" s="163"/>
      <c r="S205" s="163"/>
      <c r="T205" s="163"/>
      <c r="U205" s="163"/>
      <c r="V205" s="163"/>
      <c r="W205" s="163"/>
      <c r="X205" s="163"/>
      <c r="Y205" s="163"/>
      <c r="Z205" s="163"/>
      <c r="AA205" s="163"/>
      <c r="AB205" s="163"/>
      <c r="AC205" s="163"/>
      <c r="AD205" s="163"/>
      <c r="AE205" s="163"/>
      <c r="AF205" s="163"/>
      <c r="AG205" s="163"/>
      <c r="AH205" s="163"/>
      <c r="AI205" s="163"/>
      <c r="AJ205" s="163"/>
      <c r="AK205" s="163"/>
      <c r="AL205" s="163"/>
      <c r="AM205" s="163"/>
      <c r="AN205" s="163"/>
    </row>
    <row r="206" spans="1:40" x14ac:dyDescent="0.2">
      <c r="A206" s="163"/>
      <c r="B206" s="163"/>
      <c r="C206" s="163"/>
      <c r="D206" s="163"/>
      <c r="E206" s="163"/>
      <c r="F206" s="163"/>
      <c r="G206" s="163"/>
      <c r="H206" s="163"/>
      <c r="I206" s="163"/>
      <c r="J206" s="163"/>
      <c r="K206" s="163"/>
      <c r="L206" s="163"/>
      <c r="M206" s="163"/>
      <c r="N206" s="163"/>
      <c r="O206" s="163"/>
      <c r="P206" s="163"/>
      <c r="Q206" s="163"/>
      <c r="R206" s="163"/>
      <c r="S206" s="163"/>
      <c r="T206" s="163"/>
      <c r="U206" s="163"/>
      <c r="V206" s="163"/>
      <c r="W206" s="163"/>
      <c r="X206" s="163"/>
      <c r="Y206" s="163"/>
      <c r="Z206" s="163"/>
      <c r="AA206" s="163"/>
      <c r="AB206" s="163"/>
      <c r="AC206" s="163"/>
      <c r="AD206" s="163"/>
      <c r="AE206" s="163"/>
      <c r="AF206" s="163"/>
      <c r="AG206" s="163"/>
      <c r="AH206" s="163"/>
      <c r="AI206" s="163"/>
      <c r="AJ206" s="163"/>
      <c r="AK206" s="163"/>
      <c r="AL206" s="163"/>
      <c r="AM206" s="163"/>
      <c r="AN206" s="163"/>
    </row>
    <row r="207" spans="1:40" x14ac:dyDescent="0.2">
      <c r="A207" s="163"/>
      <c r="B207" s="163"/>
      <c r="C207" s="163"/>
      <c r="D207" s="163"/>
      <c r="E207" s="163"/>
      <c r="F207" s="163"/>
      <c r="G207" s="163"/>
      <c r="H207" s="163"/>
      <c r="I207" s="163"/>
      <c r="J207" s="163"/>
      <c r="K207" s="163"/>
      <c r="L207" s="163"/>
      <c r="M207" s="163"/>
      <c r="N207" s="163"/>
      <c r="O207" s="163"/>
      <c r="P207" s="163"/>
      <c r="Q207" s="163"/>
      <c r="R207" s="163"/>
      <c r="S207" s="163"/>
      <c r="T207" s="163"/>
      <c r="U207" s="163"/>
      <c r="V207" s="163"/>
      <c r="W207" s="163"/>
      <c r="X207" s="163"/>
      <c r="Y207" s="163"/>
      <c r="Z207" s="163"/>
      <c r="AA207" s="163"/>
      <c r="AB207" s="163"/>
      <c r="AC207" s="163"/>
      <c r="AD207" s="163"/>
      <c r="AE207" s="163"/>
      <c r="AF207" s="163"/>
      <c r="AG207" s="163"/>
      <c r="AH207" s="163"/>
      <c r="AI207" s="163"/>
      <c r="AJ207" s="163"/>
      <c r="AK207" s="163"/>
      <c r="AL207" s="163"/>
      <c r="AM207" s="163"/>
      <c r="AN207" s="163"/>
    </row>
    <row r="208" spans="1:40" x14ac:dyDescent="0.2">
      <c r="A208" s="163"/>
      <c r="B208" s="163"/>
      <c r="C208" s="163"/>
      <c r="D208" s="163"/>
      <c r="E208" s="163"/>
      <c r="F208" s="163"/>
      <c r="G208" s="163"/>
      <c r="H208" s="163"/>
      <c r="I208" s="163"/>
      <c r="J208" s="163"/>
      <c r="K208" s="163"/>
      <c r="L208" s="163"/>
      <c r="M208" s="163"/>
      <c r="N208" s="163"/>
      <c r="O208" s="163"/>
      <c r="P208" s="163"/>
      <c r="Q208" s="163"/>
      <c r="R208" s="163"/>
      <c r="S208" s="163"/>
      <c r="T208" s="163"/>
      <c r="U208" s="163"/>
      <c r="V208" s="163"/>
      <c r="W208" s="163"/>
      <c r="X208" s="163"/>
      <c r="Y208" s="163"/>
      <c r="Z208" s="163"/>
      <c r="AA208" s="163"/>
      <c r="AB208" s="163"/>
      <c r="AC208" s="163"/>
      <c r="AD208" s="163"/>
      <c r="AE208" s="163"/>
      <c r="AF208" s="163"/>
      <c r="AG208" s="163"/>
      <c r="AH208" s="163"/>
      <c r="AI208" s="163"/>
      <c r="AJ208" s="163"/>
      <c r="AK208" s="163"/>
      <c r="AL208" s="163"/>
      <c r="AM208" s="163"/>
      <c r="AN208" s="163"/>
    </row>
    <row r="209" spans="1:40" x14ac:dyDescent="0.2">
      <c r="A209" s="163"/>
      <c r="B209" s="163"/>
      <c r="C209" s="163"/>
      <c r="D209" s="163"/>
      <c r="E209" s="163"/>
      <c r="F209" s="163"/>
      <c r="G209" s="163"/>
      <c r="H209" s="163"/>
      <c r="I209" s="163"/>
      <c r="J209" s="163"/>
      <c r="K209" s="163"/>
      <c r="L209" s="163"/>
      <c r="M209" s="163"/>
      <c r="N209" s="163"/>
      <c r="O209" s="163"/>
      <c r="P209" s="163"/>
      <c r="Q209" s="163"/>
      <c r="R209" s="163"/>
      <c r="S209" s="163"/>
      <c r="T209" s="163"/>
      <c r="U209" s="163"/>
      <c r="V209" s="163"/>
      <c r="W209" s="163"/>
      <c r="X209" s="163"/>
      <c r="Y209" s="163"/>
      <c r="Z209" s="163"/>
      <c r="AA209" s="163"/>
      <c r="AB209" s="163"/>
      <c r="AC209" s="163"/>
      <c r="AD209" s="163"/>
      <c r="AE209" s="163"/>
      <c r="AF209" s="163"/>
      <c r="AG209" s="163"/>
      <c r="AH209" s="163"/>
      <c r="AI209" s="163"/>
      <c r="AJ209" s="163"/>
      <c r="AK209" s="163"/>
      <c r="AL209" s="163"/>
      <c r="AM209" s="163"/>
      <c r="AN209" s="163"/>
    </row>
    <row r="210" spans="1:40" x14ac:dyDescent="0.2">
      <c r="A210" s="163"/>
      <c r="B210" s="163"/>
      <c r="C210" s="163"/>
      <c r="D210" s="163"/>
      <c r="E210" s="163"/>
      <c r="F210" s="163"/>
      <c r="G210" s="163"/>
      <c r="H210" s="163"/>
      <c r="I210" s="163"/>
      <c r="J210" s="163"/>
      <c r="K210" s="163"/>
      <c r="L210" s="163"/>
      <c r="M210" s="163"/>
      <c r="N210" s="163"/>
      <c r="O210" s="163"/>
      <c r="P210" s="163"/>
      <c r="Q210" s="163"/>
      <c r="R210" s="163"/>
      <c r="S210" s="163"/>
      <c r="T210" s="163"/>
      <c r="U210" s="163"/>
      <c r="V210" s="163"/>
      <c r="W210" s="163"/>
      <c r="X210" s="163"/>
      <c r="Y210" s="163"/>
      <c r="Z210" s="163"/>
      <c r="AA210" s="163"/>
      <c r="AB210" s="163"/>
      <c r="AC210" s="163"/>
      <c r="AD210" s="163"/>
      <c r="AE210" s="163"/>
      <c r="AF210" s="163"/>
      <c r="AG210" s="163"/>
      <c r="AH210" s="163"/>
      <c r="AI210" s="163"/>
      <c r="AJ210" s="163"/>
      <c r="AK210" s="163"/>
      <c r="AL210" s="163"/>
      <c r="AM210" s="163"/>
      <c r="AN210" s="163"/>
    </row>
    <row r="211" spans="1:40" x14ac:dyDescent="0.2">
      <c r="A211" s="163"/>
      <c r="B211" s="163"/>
      <c r="C211" s="163"/>
      <c r="D211" s="163"/>
      <c r="E211" s="163"/>
      <c r="F211" s="163"/>
      <c r="G211" s="163"/>
      <c r="H211" s="163"/>
      <c r="I211" s="163"/>
      <c r="J211" s="163"/>
      <c r="K211" s="163"/>
      <c r="L211" s="163"/>
      <c r="M211" s="163"/>
      <c r="N211" s="163"/>
      <c r="O211" s="163"/>
      <c r="P211" s="163"/>
      <c r="Q211" s="163"/>
      <c r="R211" s="163"/>
      <c r="S211" s="163"/>
      <c r="T211" s="163"/>
      <c r="U211" s="163"/>
      <c r="V211" s="163"/>
      <c r="W211" s="163"/>
      <c r="X211" s="163"/>
      <c r="Y211" s="163"/>
      <c r="Z211" s="163"/>
      <c r="AA211" s="163"/>
      <c r="AB211" s="163"/>
      <c r="AC211" s="163"/>
      <c r="AD211" s="163"/>
      <c r="AE211" s="163"/>
      <c r="AF211" s="163"/>
      <c r="AG211" s="163"/>
      <c r="AH211" s="163"/>
      <c r="AI211" s="163"/>
      <c r="AJ211" s="163"/>
      <c r="AK211" s="163"/>
      <c r="AL211" s="163"/>
      <c r="AM211" s="163"/>
      <c r="AN211" s="163"/>
    </row>
    <row r="212" spans="1:40" x14ac:dyDescent="0.2">
      <c r="A212" s="163"/>
      <c r="B212" s="163"/>
      <c r="C212" s="163"/>
      <c r="D212" s="163"/>
      <c r="E212" s="163"/>
      <c r="F212" s="163"/>
      <c r="G212" s="163"/>
      <c r="H212" s="163"/>
      <c r="I212" s="163"/>
      <c r="J212" s="163"/>
      <c r="K212" s="163"/>
      <c r="L212" s="163"/>
      <c r="M212" s="163"/>
      <c r="N212" s="163"/>
      <c r="O212" s="163"/>
      <c r="P212" s="163"/>
      <c r="Q212" s="163"/>
      <c r="R212" s="163"/>
      <c r="S212" s="163"/>
      <c r="T212" s="163"/>
      <c r="U212" s="163"/>
      <c r="V212" s="163"/>
      <c r="W212" s="163"/>
      <c r="X212" s="163"/>
      <c r="Y212" s="163"/>
      <c r="Z212" s="163"/>
      <c r="AA212" s="163"/>
      <c r="AB212" s="163"/>
      <c r="AC212" s="163"/>
      <c r="AD212" s="163"/>
      <c r="AE212" s="163"/>
      <c r="AF212" s="163"/>
      <c r="AG212" s="163"/>
      <c r="AH212" s="163"/>
      <c r="AI212" s="163"/>
      <c r="AJ212" s="163"/>
      <c r="AK212" s="163"/>
      <c r="AL212" s="163"/>
      <c r="AM212" s="163"/>
      <c r="AN212" s="163"/>
    </row>
    <row r="213" spans="1:40" x14ac:dyDescent="0.2">
      <c r="A213" s="163"/>
      <c r="B213" s="163"/>
      <c r="C213" s="163"/>
      <c r="D213" s="163"/>
      <c r="E213" s="163"/>
      <c r="F213" s="163"/>
      <c r="G213" s="163"/>
      <c r="H213" s="163"/>
      <c r="I213" s="163"/>
      <c r="J213" s="163"/>
      <c r="K213" s="163"/>
      <c r="L213" s="163"/>
      <c r="M213" s="163"/>
      <c r="N213" s="163"/>
      <c r="O213" s="163"/>
      <c r="P213" s="163"/>
      <c r="Q213" s="163"/>
      <c r="R213" s="163"/>
      <c r="S213" s="163"/>
      <c r="T213" s="163"/>
      <c r="U213" s="163"/>
      <c r="V213" s="163"/>
      <c r="W213" s="163"/>
      <c r="X213" s="163"/>
      <c r="Y213" s="163"/>
      <c r="Z213" s="163"/>
      <c r="AA213" s="163"/>
      <c r="AB213" s="163"/>
      <c r="AC213" s="163"/>
      <c r="AD213" s="163"/>
      <c r="AE213" s="163"/>
      <c r="AF213" s="163"/>
      <c r="AG213" s="163"/>
      <c r="AH213" s="163"/>
      <c r="AI213" s="163"/>
      <c r="AJ213" s="163"/>
      <c r="AK213" s="163"/>
      <c r="AL213" s="163"/>
      <c r="AM213" s="163"/>
      <c r="AN213" s="163"/>
    </row>
    <row r="214" spans="1:40" x14ac:dyDescent="0.2">
      <c r="A214" s="163"/>
      <c r="B214" s="163"/>
      <c r="C214" s="163"/>
      <c r="D214" s="163"/>
      <c r="E214" s="163"/>
      <c r="F214" s="163"/>
      <c r="G214" s="163"/>
      <c r="H214" s="163"/>
      <c r="I214" s="163"/>
      <c r="J214" s="163"/>
      <c r="K214" s="163"/>
      <c r="L214" s="163"/>
      <c r="M214" s="163"/>
      <c r="N214" s="163"/>
      <c r="O214" s="163"/>
      <c r="P214" s="163"/>
      <c r="Q214" s="163"/>
      <c r="R214" s="163"/>
      <c r="S214" s="163"/>
      <c r="T214" s="163"/>
      <c r="U214" s="163"/>
      <c r="V214" s="163"/>
      <c r="W214" s="163"/>
      <c r="X214" s="163"/>
      <c r="Y214" s="163"/>
      <c r="Z214" s="163"/>
      <c r="AA214" s="163"/>
      <c r="AB214" s="163"/>
      <c r="AC214" s="163"/>
      <c r="AD214" s="163"/>
      <c r="AE214" s="163"/>
      <c r="AF214" s="163"/>
      <c r="AG214" s="163"/>
      <c r="AH214" s="163"/>
      <c r="AI214" s="163"/>
      <c r="AJ214" s="163"/>
      <c r="AK214" s="163"/>
      <c r="AL214" s="163"/>
      <c r="AM214" s="163"/>
      <c r="AN214" s="163"/>
    </row>
    <row r="215" spans="1:40" x14ac:dyDescent="0.2">
      <c r="A215" s="163"/>
      <c r="B215" s="163"/>
      <c r="C215" s="163"/>
      <c r="D215" s="163"/>
      <c r="E215" s="163"/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  <c r="P215" s="163"/>
      <c r="Q215" s="163"/>
      <c r="R215" s="163"/>
      <c r="S215" s="163"/>
      <c r="T215" s="163"/>
      <c r="U215" s="163"/>
      <c r="V215" s="163"/>
      <c r="W215" s="163"/>
      <c r="X215" s="163"/>
      <c r="Y215" s="163"/>
      <c r="Z215" s="163"/>
      <c r="AA215" s="163"/>
      <c r="AB215" s="163"/>
      <c r="AC215" s="163"/>
      <c r="AD215" s="163"/>
      <c r="AE215" s="163"/>
      <c r="AF215" s="163"/>
      <c r="AG215" s="163"/>
      <c r="AH215" s="163"/>
      <c r="AI215" s="163"/>
      <c r="AJ215" s="163"/>
      <c r="AK215" s="163"/>
      <c r="AL215" s="163"/>
      <c r="AM215" s="163"/>
      <c r="AN215" s="163"/>
    </row>
    <row r="216" spans="1:40" x14ac:dyDescent="0.2">
      <c r="A216" s="163"/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  <c r="R216" s="163"/>
      <c r="S216" s="163"/>
      <c r="T216" s="163"/>
      <c r="U216" s="163"/>
      <c r="V216" s="163"/>
      <c r="W216" s="163"/>
      <c r="X216" s="163"/>
      <c r="Y216" s="163"/>
      <c r="Z216" s="163"/>
      <c r="AA216" s="163"/>
      <c r="AB216" s="163"/>
      <c r="AC216" s="163"/>
      <c r="AD216" s="163"/>
      <c r="AE216" s="163"/>
      <c r="AF216" s="163"/>
      <c r="AG216" s="163"/>
      <c r="AH216" s="163"/>
      <c r="AI216" s="163"/>
      <c r="AJ216" s="163"/>
      <c r="AK216" s="163"/>
      <c r="AL216" s="163"/>
      <c r="AM216" s="163"/>
      <c r="AN216" s="163"/>
    </row>
    <row r="217" spans="1:40" x14ac:dyDescent="0.2">
      <c r="A217" s="163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  <c r="R217" s="163"/>
      <c r="S217" s="163"/>
      <c r="T217" s="163"/>
      <c r="U217" s="163"/>
      <c r="V217" s="163"/>
      <c r="W217" s="163"/>
      <c r="X217" s="163"/>
      <c r="Y217" s="163"/>
      <c r="Z217" s="163"/>
      <c r="AA217" s="163"/>
      <c r="AB217" s="163"/>
      <c r="AC217" s="163"/>
      <c r="AD217" s="163"/>
      <c r="AE217" s="163"/>
      <c r="AF217" s="163"/>
      <c r="AG217" s="163"/>
      <c r="AH217" s="163"/>
      <c r="AI217" s="163"/>
      <c r="AJ217" s="163"/>
      <c r="AK217" s="163"/>
      <c r="AL217" s="163"/>
      <c r="AM217" s="163"/>
      <c r="AN217" s="163"/>
    </row>
    <row r="218" spans="1:40" x14ac:dyDescent="0.2">
      <c r="A218" s="163"/>
      <c r="B218" s="163"/>
      <c r="C218" s="163"/>
      <c r="D218" s="163"/>
      <c r="E218" s="163"/>
      <c r="F218" s="163"/>
      <c r="G218" s="163"/>
      <c r="H218" s="163"/>
      <c r="I218" s="163"/>
      <c r="J218" s="163"/>
      <c r="K218" s="163"/>
      <c r="L218" s="163"/>
      <c r="M218" s="163"/>
      <c r="N218" s="163"/>
      <c r="O218" s="163"/>
      <c r="P218" s="163"/>
      <c r="Q218" s="163"/>
      <c r="R218" s="163"/>
      <c r="S218" s="163"/>
      <c r="T218" s="163"/>
      <c r="U218" s="163"/>
      <c r="V218" s="163"/>
      <c r="W218" s="163"/>
      <c r="X218" s="163"/>
      <c r="Y218" s="163"/>
      <c r="Z218" s="163"/>
      <c r="AA218" s="163"/>
      <c r="AB218" s="163"/>
      <c r="AC218" s="163"/>
      <c r="AD218" s="163"/>
      <c r="AE218" s="163"/>
      <c r="AF218" s="163"/>
      <c r="AG218" s="163"/>
      <c r="AH218" s="163"/>
      <c r="AI218" s="163"/>
      <c r="AJ218" s="163"/>
      <c r="AK218" s="163"/>
      <c r="AL218" s="163"/>
      <c r="AM218" s="163"/>
      <c r="AN218" s="163"/>
    </row>
    <row r="219" spans="1:40" x14ac:dyDescent="0.2">
      <c r="A219" s="163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  <c r="R219" s="163"/>
      <c r="S219" s="163"/>
      <c r="T219" s="163"/>
      <c r="U219" s="163"/>
      <c r="V219" s="163"/>
      <c r="W219" s="163"/>
      <c r="X219" s="163"/>
      <c r="Y219" s="163"/>
      <c r="Z219" s="163"/>
      <c r="AA219" s="163"/>
      <c r="AB219" s="163"/>
      <c r="AC219" s="163"/>
      <c r="AD219" s="163"/>
      <c r="AE219" s="163"/>
      <c r="AF219" s="163"/>
      <c r="AG219" s="163"/>
      <c r="AH219" s="163"/>
      <c r="AI219" s="163"/>
      <c r="AJ219" s="163"/>
      <c r="AK219" s="163"/>
      <c r="AL219" s="163"/>
      <c r="AM219" s="163"/>
      <c r="AN219" s="163"/>
    </row>
    <row r="220" spans="1:40" x14ac:dyDescent="0.2">
      <c r="A220" s="163"/>
      <c r="B220" s="163"/>
      <c r="C220" s="163"/>
      <c r="D220" s="163"/>
      <c r="E220" s="163"/>
      <c r="F220" s="163"/>
      <c r="G220" s="163"/>
      <c r="H220" s="163"/>
      <c r="I220" s="163"/>
      <c r="J220" s="163"/>
      <c r="K220" s="163"/>
      <c r="L220" s="163"/>
      <c r="M220" s="163"/>
      <c r="N220" s="163"/>
      <c r="O220" s="163"/>
      <c r="P220" s="163"/>
      <c r="Q220" s="163"/>
      <c r="R220" s="163"/>
      <c r="S220" s="163"/>
      <c r="T220" s="163"/>
      <c r="U220" s="163"/>
      <c r="V220" s="163"/>
      <c r="W220" s="163"/>
      <c r="X220" s="163"/>
      <c r="Y220" s="163"/>
      <c r="Z220" s="163"/>
      <c r="AA220" s="163"/>
      <c r="AB220" s="163"/>
      <c r="AC220" s="163"/>
      <c r="AD220" s="163"/>
      <c r="AE220" s="163"/>
      <c r="AF220" s="163"/>
      <c r="AG220" s="163"/>
      <c r="AH220" s="163"/>
      <c r="AI220" s="163"/>
      <c r="AJ220" s="163"/>
      <c r="AK220" s="163"/>
      <c r="AL220" s="163"/>
      <c r="AM220" s="163"/>
      <c r="AN220" s="163"/>
    </row>
    <row r="221" spans="1:40" x14ac:dyDescent="0.2">
      <c r="A221" s="163"/>
      <c r="B221" s="163"/>
      <c r="C221" s="163"/>
      <c r="D221" s="163"/>
      <c r="E221" s="163"/>
      <c r="F221" s="163"/>
      <c r="G221" s="163"/>
      <c r="H221" s="163"/>
      <c r="I221" s="163"/>
      <c r="J221" s="163"/>
      <c r="K221" s="163"/>
      <c r="L221" s="163"/>
      <c r="M221" s="163"/>
      <c r="N221" s="163"/>
      <c r="O221" s="163"/>
      <c r="P221" s="163"/>
      <c r="Q221" s="163"/>
      <c r="R221" s="163"/>
      <c r="S221" s="163"/>
      <c r="T221" s="163"/>
      <c r="U221" s="163"/>
      <c r="V221" s="163"/>
      <c r="W221" s="163"/>
      <c r="X221" s="163"/>
      <c r="Y221" s="163"/>
      <c r="Z221" s="163"/>
      <c r="AA221" s="163"/>
      <c r="AB221" s="163"/>
      <c r="AC221" s="163"/>
      <c r="AD221" s="163"/>
      <c r="AE221" s="163"/>
      <c r="AF221" s="163"/>
      <c r="AG221" s="163"/>
      <c r="AH221" s="163"/>
      <c r="AI221" s="163"/>
      <c r="AJ221" s="163"/>
      <c r="AK221" s="163"/>
      <c r="AL221" s="163"/>
      <c r="AM221" s="163"/>
      <c r="AN221" s="163"/>
    </row>
    <row r="222" spans="1:40" x14ac:dyDescent="0.2">
      <c r="A222" s="163"/>
      <c r="B222" s="163"/>
      <c r="C222" s="163"/>
      <c r="D222" s="163"/>
      <c r="E222" s="163"/>
      <c r="F222" s="163"/>
      <c r="G222" s="163"/>
      <c r="H222" s="163"/>
      <c r="I222" s="163"/>
      <c r="J222" s="163"/>
      <c r="K222" s="163"/>
      <c r="L222" s="163"/>
      <c r="M222" s="163"/>
      <c r="N222" s="163"/>
      <c r="O222" s="163"/>
      <c r="P222" s="163"/>
      <c r="Q222" s="163"/>
      <c r="R222" s="163"/>
      <c r="S222" s="163"/>
      <c r="T222" s="163"/>
      <c r="U222" s="163"/>
      <c r="V222" s="163"/>
      <c r="W222" s="163"/>
      <c r="X222" s="163"/>
      <c r="Y222" s="163"/>
      <c r="Z222" s="163"/>
      <c r="AA222" s="163"/>
      <c r="AB222" s="163"/>
      <c r="AC222" s="163"/>
      <c r="AD222" s="163"/>
      <c r="AE222" s="163"/>
      <c r="AF222" s="163"/>
      <c r="AG222" s="163"/>
      <c r="AH222" s="163"/>
      <c r="AI222" s="163"/>
      <c r="AJ222" s="163"/>
      <c r="AK222" s="163"/>
      <c r="AL222" s="163"/>
      <c r="AM222" s="163"/>
      <c r="AN222" s="163"/>
    </row>
    <row r="223" spans="1:40" x14ac:dyDescent="0.2">
      <c r="A223" s="163"/>
      <c r="B223" s="163"/>
      <c r="C223" s="163"/>
      <c r="D223" s="163"/>
      <c r="E223" s="163"/>
      <c r="F223" s="163"/>
      <c r="G223" s="163"/>
      <c r="H223" s="163"/>
      <c r="I223" s="163"/>
      <c r="J223" s="163"/>
      <c r="K223" s="163"/>
      <c r="L223" s="163"/>
      <c r="M223" s="163"/>
      <c r="N223" s="163"/>
      <c r="O223" s="163"/>
      <c r="P223" s="163"/>
      <c r="Q223" s="163"/>
      <c r="R223" s="163"/>
      <c r="S223" s="163"/>
      <c r="T223" s="163"/>
      <c r="U223" s="163"/>
      <c r="V223" s="163"/>
      <c r="W223" s="163"/>
      <c r="X223" s="163"/>
      <c r="Y223" s="163"/>
      <c r="Z223" s="163"/>
      <c r="AA223" s="163"/>
      <c r="AB223" s="163"/>
      <c r="AC223" s="163"/>
      <c r="AD223" s="163"/>
      <c r="AE223" s="163"/>
      <c r="AF223" s="163"/>
      <c r="AG223" s="163"/>
      <c r="AH223" s="163"/>
      <c r="AI223" s="163"/>
      <c r="AJ223" s="163"/>
      <c r="AK223" s="163"/>
      <c r="AL223" s="163"/>
      <c r="AM223" s="163"/>
      <c r="AN223" s="163"/>
    </row>
    <row r="224" spans="1:40" x14ac:dyDescent="0.2">
      <c r="A224" s="163"/>
      <c r="B224" s="163"/>
      <c r="C224" s="163"/>
      <c r="D224" s="163"/>
      <c r="E224" s="163"/>
      <c r="F224" s="163"/>
      <c r="G224" s="163"/>
      <c r="H224" s="163"/>
      <c r="I224" s="163"/>
      <c r="J224" s="163"/>
      <c r="K224" s="163"/>
      <c r="L224" s="163"/>
      <c r="M224" s="163"/>
      <c r="N224" s="163"/>
      <c r="O224" s="163"/>
      <c r="P224" s="163"/>
      <c r="Q224" s="163"/>
      <c r="R224" s="163"/>
      <c r="S224" s="163"/>
      <c r="T224" s="163"/>
      <c r="U224" s="163"/>
      <c r="V224" s="163"/>
      <c r="W224" s="163"/>
      <c r="X224" s="163"/>
      <c r="Y224" s="163"/>
      <c r="Z224" s="163"/>
      <c r="AA224" s="163"/>
      <c r="AB224" s="163"/>
      <c r="AC224" s="163"/>
      <c r="AD224" s="163"/>
      <c r="AE224" s="163"/>
      <c r="AF224" s="163"/>
      <c r="AG224" s="163"/>
      <c r="AH224" s="163"/>
      <c r="AI224" s="163"/>
      <c r="AJ224" s="163"/>
      <c r="AK224" s="163"/>
      <c r="AL224" s="163"/>
      <c r="AM224" s="163"/>
      <c r="AN224" s="163"/>
    </row>
    <row r="225" spans="1:40" x14ac:dyDescent="0.2">
      <c r="A225" s="163"/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  <c r="N225" s="163"/>
      <c r="O225" s="163"/>
      <c r="P225" s="163"/>
      <c r="Q225" s="163"/>
      <c r="R225" s="163"/>
      <c r="S225" s="163"/>
      <c r="T225" s="163"/>
      <c r="U225" s="163"/>
      <c r="V225" s="163"/>
      <c r="W225" s="163"/>
      <c r="X225" s="163"/>
      <c r="Y225" s="163"/>
      <c r="Z225" s="163"/>
      <c r="AA225" s="163"/>
      <c r="AB225" s="163"/>
      <c r="AC225" s="163"/>
      <c r="AD225" s="163"/>
      <c r="AE225" s="163"/>
      <c r="AF225" s="163"/>
      <c r="AG225" s="163"/>
      <c r="AH225" s="163"/>
      <c r="AI225" s="163"/>
      <c r="AJ225" s="163"/>
      <c r="AK225" s="163"/>
      <c r="AL225" s="163"/>
      <c r="AM225" s="163"/>
      <c r="AN225" s="163"/>
    </row>
    <row r="226" spans="1:40" x14ac:dyDescent="0.2">
      <c r="A226" s="163"/>
      <c r="B226" s="163"/>
      <c r="C226" s="163"/>
      <c r="D226" s="163"/>
      <c r="E226" s="163"/>
      <c r="F226" s="163"/>
      <c r="G226" s="163"/>
      <c r="H226" s="163"/>
      <c r="I226" s="163"/>
      <c r="J226" s="163"/>
      <c r="K226" s="163"/>
      <c r="L226" s="163"/>
      <c r="M226" s="163"/>
      <c r="N226" s="163"/>
      <c r="O226" s="163"/>
      <c r="P226" s="163"/>
      <c r="Q226" s="163"/>
      <c r="R226" s="163"/>
      <c r="S226" s="163"/>
      <c r="T226" s="163"/>
      <c r="U226" s="163"/>
      <c r="V226" s="163"/>
      <c r="W226" s="163"/>
      <c r="X226" s="163"/>
      <c r="Y226" s="163"/>
      <c r="Z226" s="163"/>
      <c r="AA226" s="163"/>
      <c r="AB226" s="163"/>
      <c r="AC226" s="163"/>
      <c r="AD226" s="163"/>
      <c r="AE226" s="163"/>
      <c r="AF226" s="163"/>
      <c r="AG226" s="163"/>
      <c r="AH226" s="163"/>
      <c r="AI226" s="163"/>
      <c r="AJ226" s="163"/>
      <c r="AK226" s="163"/>
      <c r="AL226" s="163"/>
      <c r="AM226" s="163"/>
      <c r="AN226" s="163"/>
    </row>
    <row r="227" spans="1:40" x14ac:dyDescent="0.2">
      <c r="A227" s="163"/>
      <c r="B227" s="163"/>
      <c r="C227" s="163"/>
      <c r="D227" s="163"/>
      <c r="E227" s="163"/>
      <c r="F227" s="163"/>
      <c r="G227" s="163"/>
      <c r="H227" s="163"/>
      <c r="I227" s="163"/>
      <c r="J227" s="163"/>
      <c r="K227" s="163"/>
      <c r="L227" s="163"/>
      <c r="M227" s="163"/>
      <c r="N227" s="163"/>
      <c r="O227" s="163"/>
      <c r="P227" s="163"/>
      <c r="Q227" s="163"/>
      <c r="R227" s="163"/>
      <c r="S227" s="163"/>
      <c r="T227" s="163"/>
      <c r="U227" s="163"/>
      <c r="V227" s="163"/>
      <c r="W227" s="163"/>
      <c r="X227" s="163"/>
      <c r="Y227" s="163"/>
      <c r="Z227" s="163"/>
      <c r="AA227" s="163"/>
      <c r="AB227" s="163"/>
      <c r="AC227" s="163"/>
      <c r="AD227" s="163"/>
      <c r="AE227" s="163"/>
      <c r="AF227" s="163"/>
      <c r="AG227" s="163"/>
      <c r="AH227" s="163"/>
      <c r="AI227" s="163"/>
      <c r="AJ227" s="163"/>
      <c r="AK227" s="163"/>
      <c r="AL227" s="163"/>
      <c r="AM227" s="163"/>
      <c r="AN227" s="163"/>
    </row>
    <row r="228" spans="1:40" x14ac:dyDescent="0.2">
      <c r="A228" s="163"/>
      <c r="B228" s="163"/>
      <c r="C228" s="163"/>
      <c r="D228" s="163"/>
      <c r="E228" s="163"/>
      <c r="F228" s="163"/>
      <c r="G228" s="163"/>
      <c r="H228" s="163"/>
      <c r="I228" s="163"/>
      <c r="J228" s="163"/>
      <c r="K228" s="163"/>
      <c r="L228" s="163"/>
      <c r="M228" s="163"/>
      <c r="N228" s="163"/>
      <c r="O228" s="163"/>
      <c r="P228" s="163"/>
      <c r="Q228" s="163"/>
      <c r="R228" s="163"/>
      <c r="S228" s="163"/>
      <c r="T228" s="163"/>
      <c r="U228" s="163"/>
      <c r="V228" s="163"/>
      <c r="W228" s="163"/>
      <c r="X228" s="163"/>
      <c r="Y228" s="163"/>
      <c r="Z228" s="163"/>
      <c r="AA228" s="163"/>
      <c r="AB228" s="163"/>
      <c r="AC228" s="163"/>
      <c r="AD228" s="163"/>
      <c r="AE228" s="163"/>
      <c r="AF228" s="163"/>
      <c r="AG228" s="163"/>
      <c r="AH228" s="163"/>
      <c r="AI228" s="163"/>
      <c r="AJ228" s="163"/>
      <c r="AK228" s="163"/>
      <c r="AL228" s="163"/>
      <c r="AM228" s="163"/>
      <c r="AN228" s="163"/>
    </row>
    <row r="229" spans="1:40" x14ac:dyDescent="0.2">
      <c r="A229" s="163"/>
      <c r="B229" s="163"/>
      <c r="C229" s="163"/>
      <c r="D229" s="163"/>
      <c r="E229" s="163"/>
      <c r="F229" s="163"/>
      <c r="G229" s="163"/>
      <c r="H229" s="163"/>
      <c r="I229" s="163"/>
      <c r="J229" s="163"/>
      <c r="K229" s="163"/>
      <c r="L229" s="163"/>
      <c r="M229" s="163"/>
      <c r="N229" s="163"/>
      <c r="O229" s="163"/>
      <c r="P229" s="163"/>
      <c r="Q229" s="163"/>
      <c r="R229" s="163"/>
      <c r="S229" s="163"/>
      <c r="T229" s="163"/>
      <c r="U229" s="163"/>
      <c r="V229" s="163"/>
      <c r="W229" s="163"/>
      <c r="X229" s="163"/>
      <c r="Y229" s="163"/>
      <c r="Z229" s="163"/>
      <c r="AA229" s="163"/>
      <c r="AB229" s="163"/>
      <c r="AC229" s="163"/>
      <c r="AD229" s="163"/>
      <c r="AE229" s="163"/>
      <c r="AF229" s="163"/>
      <c r="AG229" s="163"/>
      <c r="AH229" s="163"/>
      <c r="AI229" s="163"/>
      <c r="AJ229" s="163"/>
      <c r="AK229" s="163"/>
      <c r="AL229" s="163"/>
      <c r="AM229" s="163"/>
      <c r="AN229" s="163"/>
    </row>
    <row r="230" spans="1:40" x14ac:dyDescent="0.2">
      <c r="A230" s="163"/>
      <c r="B230" s="163"/>
      <c r="C230" s="163"/>
      <c r="D230" s="163"/>
      <c r="E230" s="163"/>
      <c r="F230" s="163"/>
      <c r="G230" s="163"/>
      <c r="H230" s="163"/>
      <c r="I230" s="163"/>
      <c r="J230" s="163"/>
      <c r="K230" s="163"/>
      <c r="L230" s="163"/>
      <c r="M230" s="163"/>
      <c r="N230" s="163"/>
      <c r="O230" s="163"/>
      <c r="P230" s="163"/>
      <c r="Q230" s="163"/>
      <c r="R230" s="163"/>
      <c r="S230" s="163"/>
      <c r="T230" s="163"/>
      <c r="U230" s="163"/>
      <c r="V230" s="163"/>
      <c r="W230" s="163"/>
      <c r="X230" s="163"/>
      <c r="Y230" s="163"/>
      <c r="Z230" s="163"/>
      <c r="AA230" s="163"/>
      <c r="AB230" s="163"/>
      <c r="AC230" s="163"/>
      <c r="AD230" s="163"/>
      <c r="AE230" s="163"/>
      <c r="AF230" s="163"/>
      <c r="AG230" s="163"/>
      <c r="AH230" s="163"/>
      <c r="AI230" s="163"/>
      <c r="AJ230" s="163"/>
      <c r="AK230" s="163"/>
      <c r="AL230" s="163"/>
      <c r="AM230" s="163"/>
      <c r="AN230" s="163"/>
    </row>
    <row r="231" spans="1:40" x14ac:dyDescent="0.2">
      <c r="A231" s="163"/>
      <c r="B231" s="163"/>
      <c r="C231" s="163"/>
      <c r="D231" s="163"/>
      <c r="E231" s="163"/>
      <c r="F231" s="163"/>
      <c r="G231" s="163"/>
      <c r="H231" s="163"/>
      <c r="I231" s="163"/>
      <c r="J231" s="163"/>
      <c r="K231" s="163"/>
      <c r="L231" s="163"/>
      <c r="M231" s="163"/>
      <c r="N231" s="163"/>
      <c r="O231" s="163"/>
      <c r="P231" s="163"/>
      <c r="Q231" s="163"/>
      <c r="R231" s="163"/>
      <c r="S231" s="163"/>
      <c r="T231" s="163"/>
      <c r="U231" s="163"/>
      <c r="V231" s="163"/>
      <c r="W231" s="163"/>
      <c r="X231" s="163"/>
      <c r="Y231" s="163"/>
      <c r="Z231" s="163"/>
      <c r="AA231" s="163"/>
      <c r="AB231" s="163"/>
      <c r="AC231" s="163"/>
      <c r="AD231" s="163"/>
      <c r="AE231" s="163"/>
      <c r="AF231" s="163"/>
      <c r="AG231" s="163"/>
      <c r="AH231" s="163"/>
      <c r="AI231" s="163"/>
      <c r="AJ231" s="163"/>
      <c r="AK231" s="163"/>
      <c r="AL231" s="163"/>
      <c r="AM231" s="163"/>
      <c r="AN231" s="163"/>
    </row>
    <row r="232" spans="1:40" x14ac:dyDescent="0.2">
      <c r="A232" s="163"/>
      <c r="B232" s="163"/>
      <c r="C232" s="163"/>
      <c r="D232" s="163"/>
      <c r="E232" s="163"/>
      <c r="F232" s="163"/>
      <c r="G232" s="163"/>
      <c r="H232" s="163"/>
      <c r="I232" s="163"/>
      <c r="J232" s="163"/>
      <c r="K232" s="163"/>
      <c r="L232" s="163"/>
      <c r="M232" s="163"/>
      <c r="N232" s="163"/>
      <c r="O232" s="163"/>
      <c r="P232" s="163"/>
      <c r="Q232" s="163"/>
      <c r="R232" s="163"/>
      <c r="S232" s="163"/>
      <c r="T232" s="163"/>
      <c r="U232" s="163"/>
      <c r="V232" s="163"/>
      <c r="W232" s="163"/>
      <c r="X232" s="163"/>
      <c r="Y232" s="163"/>
      <c r="Z232" s="163"/>
      <c r="AA232" s="163"/>
      <c r="AB232" s="163"/>
      <c r="AC232" s="163"/>
      <c r="AD232" s="163"/>
      <c r="AE232" s="163"/>
      <c r="AF232" s="163"/>
      <c r="AG232" s="163"/>
      <c r="AH232" s="163"/>
      <c r="AI232" s="163"/>
      <c r="AJ232" s="163"/>
      <c r="AK232" s="163"/>
      <c r="AL232" s="163"/>
      <c r="AM232" s="163"/>
      <c r="AN232" s="163"/>
    </row>
    <row r="233" spans="1:40" x14ac:dyDescent="0.2">
      <c r="A233" s="163"/>
      <c r="B233" s="163"/>
      <c r="C233" s="163"/>
      <c r="D233" s="163"/>
      <c r="E233" s="163"/>
      <c r="F233" s="163"/>
      <c r="G233" s="163"/>
      <c r="H233" s="163"/>
      <c r="I233" s="163"/>
      <c r="J233" s="163"/>
      <c r="K233" s="163"/>
      <c r="L233" s="163"/>
      <c r="M233" s="163"/>
      <c r="N233" s="163"/>
      <c r="O233" s="163"/>
      <c r="P233" s="163"/>
      <c r="Q233" s="163"/>
      <c r="R233" s="163"/>
      <c r="S233" s="163"/>
      <c r="T233" s="163"/>
      <c r="U233" s="163"/>
      <c r="V233" s="163"/>
      <c r="W233" s="163"/>
      <c r="X233" s="163"/>
      <c r="Y233" s="163"/>
      <c r="Z233" s="163"/>
      <c r="AA233" s="163"/>
      <c r="AB233" s="163"/>
      <c r="AC233" s="163"/>
      <c r="AD233" s="163"/>
      <c r="AE233" s="163"/>
      <c r="AF233" s="163"/>
      <c r="AG233" s="163"/>
      <c r="AH233" s="163"/>
      <c r="AI233" s="163"/>
      <c r="AJ233" s="163"/>
      <c r="AK233" s="163"/>
      <c r="AL233" s="163"/>
      <c r="AM233" s="163"/>
      <c r="AN233" s="163"/>
    </row>
    <row r="234" spans="1:40" x14ac:dyDescent="0.2">
      <c r="A234" s="163"/>
      <c r="B234" s="163"/>
      <c r="C234" s="163"/>
      <c r="D234" s="163"/>
      <c r="E234" s="163"/>
      <c r="F234" s="163"/>
      <c r="G234" s="163"/>
      <c r="H234" s="163"/>
      <c r="I234" s="163"/>
      <c r="J234" s="163"/>
      <c r="K234" s="163"/>
      <c r="L234" s="163"/>
      <c r="M234" s="163"/>
      <c r="N234" s="163"/>
      <c r="O234" s="163"/>
      <c r="P234" s="163"/>
      <c r="Q234" s="163"/>
      <c r="R234" s="163"/>
      <c r="S234" s="163"/>
      <c r="T234" s="163"/>
      <c r="U234" s="163"/>
      <c r="V234" s="163"/>
      <c r="W234" s="163"/>
      <c r="X234" s="163"/>
      <c r="Y234" s="163"/>
      <c r="Z234" s="163"/>
      <c r="AA234" s="163"/>
      <c r="AB234" s="163"/>
      <c r="AC234" s="163"/>
      <c r="AD234" s="163"/>
      <c r="AE234" s="163"/>
      <c r="AF234" s="163"/>
      <c r="AG234" s="163"/>
      <c r="AH234" s="163"/>
      <c r="AI234" s="163"/>
      <c r="AJ234" s="163"/>
      <c r="AK234" s="163"/>
      <c r="AL234" s="163"/>
      <c r="AM234" s="163"/>
      <c r="AN234" s="163"/>
    </row>
    <row r="235" spans="1:40" x14ac:dyDescent="0.2">
      <c r="A235" s="163"/>
      <c r="B235" s="163"/>
      <c r="C235" s="163"/>
      <c r="D235" s="163"/>
      <c r="E235" s="163"/>
      <c r="F235" s="163"/>
      <c r="G235" s="163"/>
      <c r="H235" s="163"/>
      <c r="I235" s="163"/>
      <c r="J235" s="163"/>
      <c r="K235" s="163"/>
      <c r="L235" s="163"/>
      <c r="M235" s="163"/>
      <c r="N235" s="163"/>
      <c r="O235" s="163"/>
      <c r="P235" s="163"/>
      <c r="Q235" s="163"/>
      <c r="R235" s="163"/>
      <c r="S235" s="163"/>
      <c r="T235" s="163"/>
      <c r="U235" s="163"/>
      <c r="V235" s="163"/>
      <c r="W235" s="163"/>
      <c r="X235" s="163"/>
      <c r="Y235" s="163"/>
      <c r="Z235" s="163"/>
      <c r="AA235" s="163"/>
      <c r="AB235" s="163"/>
      <c r="AC235" s="163"/>
      <c r="AD235" s="163"/>
      <c r="AE235" s="163"/>
      <c r="AF235" s="163"/>
      <c r="AG235" s="163"/>
      <c r="AH235" s="163"/>
      <c r="AI235" s="163"/>
      <c r="AJ235" s="163"/>
      <c r="AK235" s="163"/>
      <c r="AL235" s="163"/>
      <c r="AM235" s="163"/>
      <c r="AN235" s="163"/>
    </row>
    <row r="236" spans="1:40" x14ac:dyDescent="0.2">
      <c r="A236" s="163"/>
      <c r="B236" s="163"/>
      <c r="C236" s="163"/>
      <c r="D236" s="163"/>
      <c r="E236" s="163"/>
      <c r="F236" s="163"/>
      <c r="G236" s="163"/>
      <c r="H236" s="163"/>
      <c r="I236" s="163"/>
      <c r="J236" s="163"/>
      <c r="K236" s="163"/>
      <c r="L236" s="163"/>
      <c r="M236" s="163"/>
      <c r="N236" s="163"/>
      <c r="O236" s="163"/>
      <c r="P236" s="163"/>
      <c r="Q236" s="163"/>
      <c r="R236" s="163"/>
      <c r="S236" s="163"/>
      <c r="T236" s="163"/>
      <c r="U236" s="163"/>
      <c r="V236" s="163"/>
      <c r="W236" s="163"/>
      <c r="X236" s="163"/>
      <c r="Y236" s="163"/>
      <c r="Z236" s="163"/>
      <c r="AA236" s="163"/>
      <c r="AB236" s="163"/>
      <c r="AC236" s="163"/>
      <c r="AD236" s="163"/>
      <c r="AE236" s="163"/>
      <c r="AF236" s="163"/>
      <c r="AG236" s="163"/>
      <c r="AH236" s="163"/>
      <c r="AI236" s="163"/>
      <c r="AJ236" s="163"/>
      <c r="AK236" s="163"/>
      <c r="AL236" s="163"/>
      <c r="AM236" s="163"/>
      <c r="AN236" s="163"/>
    </row>
    <row r="237" spans="1:40" x14ac:dyDescent="0.2">
      <c r="A237" s="163"/>
      <c r="B237" s="163"/>
      <c r="C237" s="163"/>
      <c r="D237" s="163"/>
      <c r="E237" s="163"/>
      <c r="F237" s="163"/>
      <c r="G237" s="163"/>
      <c r="H237" s="163"/>
      <c r="I237" s="163"/>
      <c r="J237" s="163"/>
      <c r="K237" s="163"/>
      <c r="L237" s="163"/>
      <c r="M237" s="163"/>
      <c r="N237" s="163"/>
      <c r="O237" s="163"/>
      <c r="P237" s="163"/>
      <c r="Q237" s="163"/>
      <c r="R237" s="163"/>
      <c r="S237" s="163"/>
      <c r="T237" s="163"/>
      <c r="U237" s="163"/>
      <c r="V237" s="163"/>
      <c r="W237" s="163"/>
      <c r="X237" s="163"/>
      <c r="Y237" s="163"/>
      <c r="Z237" s="163"/>
      <c r="AA237" s="163"/>
      <c r="AB237" s="163"/>
      <c r="AC237" s="163"/>
      <c r="AD237" s="163"/>
      <c r="AE237" s="163"/>
      <c r="AF237" s="163"/>
      <c r="AG237" s="163"/>
      <c r="AH237" s="163"/>
      <c r="AI237" s="163"/>
      <c r="AJ237" s="163"/>
      <c r="AK237" s="163"/>
      <c r="AL237" s="163"/>
      <c r="AM237" s="163"/>
      <c r="AN237" s="163"/>
    </row>
    <row r="238" spans="1:40" x14ac:dyDescent="0.2">
      <c r="A238" s="163"/>
      <c r="B238" s="163"/>
      <c r="C238" s="163"/>
      <c r="D238" s="163"/>
      <c r="E238" s="163"/>
      <c r="F238" s="163"/>
      <c r="G238" s="163"/>
      <c r="H238" s="163"/>
      <c r="I238" s="163"/>
      <c r="J238" s="163"/>
      <c r="K238" s="163"/>
      <c r="L238" s="163"/>
      <c r="M238" s="163"/>
      <c r="N238" s="163"/>
      <c r="O238" s="163"/>
      <c r="P238" s="163"/>
      <c r="Q238" s="163"/>
      <c r="R238" s="163"/>
      <c r="S238" s="163"/>
      <c r="T238" s="163"/>
      <c r="U238" s="163"/>
      <c r="V238" s="163"/>
      <c r="W238" s="163"/>
      <c r="X238" s="163"/>
      <c r="Y238" s="163"/>
      <c r="Z238" s="163"/>
      <c r="AA238" s="163"/>
      <c r="AB238" s="163"/>
      <c r="AC238" s="163"/>
      <c r="AD238" s="163"/>
      <c r="AE238" s="163"/>
      <c r="AF238" s="163"/>
      <c r="AG238" s="163"/>
      <c r="AH238" s="163"/>
      <c r="AI238" s="163"/>
      <c r="AJ238" s="163"/>
      <c r="AK238" s="163"/>
      <c r="AL238" s="163"/>
      <c r="AM238" s="163"/>
      <c r="AN238" s="163"/>
    </row>
    <row r="239" spans="1:40" x14ac:dyDescent="0.2">
      <c r="A239" s="163"/>
      <c r="B239" s="163"/>
      <c r="C239" s="163"/>
      <c r="D239" s="163"/>
      <c r="E239" s="163"/>
      <c r="F239" s="163"/>
      <c r="G239" s="163"/>
      <c r="H239" s="163"/>
      <c r="I239" s="163"/>
      <c r="J239" s="163"/>
      <c r="K239" s="163"/>
      <c r="L239" s="163"/>
      <c r="M239" s="163"/>
      <c r="N239" s="163"/>
      <c r="O239" s="163"/>
      <c r="P239" s="163"/>
      <c r="Q239" s="163"/>
      <c r="R239" s="163"/>
      <c r="S239" s="163"/>
      <c r="T239" s="163"/>
      <c r="U239" s="163"/>
      <c r="V239" s="163"/>
      <c r="W239" s="163"/>
      <c r="X239" s="163"/>
      <c r="Y239" s="163"/>
      <c r="Z239" s="163"/>
      <c r="AA239" s="163"/>
      <c r="AB239" s="163"/>
      <c r="AC239" s="163"/>
      <c r="AD239" s="163"/>
      <c r="AE239" s="163"/>
      <c r="AF239" s="163"/>
      <c r="AG239" s="163"/>
      <c r="AH239" s="163"/>
      <c r="AI239" s="163"/>
      <c r="AJ239" s="163"/>
      <c r="AK239" s="163"/>
      <c r="AL239" s="163"/>
      <c r="AM239" s="163"/>
      <c r="AN239" s="163"/>
    </row>
    <row r="240" spans="1:40" x14ac:dyDescent="0.2">
      <c r="A240" s="163"/>
      <c r="B240" s="163"/>
      <c r="C240" s="163"/>
      <c r="D240" s="163"/>
      <c r="E240" s="163"/>
      <c r="F240" s="163"/>
      <c r="G240" s="163"/>
      <c r="H240" s="163"/>
      <c r="I240" s="163"/>
      <c r="J240" s="163"/>
      <c r="K240" s="163"/>
      <c r="L240" s="163"/>
      <c r="M240" s="163"/>
      <c r="N240" s="163"/>
      <c r="O240" s="163"/>
      <c r="P240" s="163"/>
      <c r="Q240" s="163"/>
      <c r="R240" s="163"/>
      <c r="S240" s="163"/>
      <c r="T240" s="163"/>
      <c r="U240" s="163"/>
      <c r="V240" s="163"/>
      <c r="W240" s="163"/>
      <c r="X240" s="163"/>
      <c r="Y240" s="163"/>
      <c r="Z240" s="163"/>
      <c r="AA240" s="163"/>
      <c r="AB240" s="163"/>
      <c r="AC240" s="163"/>
      <c r="AD240" s="163"/>
      <c r="AE240" s="163"/>
      <c r="AF240" s="163"/>
      <c r="AG240" s="163"/>
      <c r="AH240" s="163"/>
      <c r="AI240" s="163"/>
      <c r="AJ240" s="163"/>
      <c r="AK240" s="163"/>
      <c r="AL240" s="163"/>
      <c r="AM240" s="163"/>
      <c r="AN240" s="163"/>
    </row>
    <row r="241" spans="1:40" x14ac:dyDescent="0.2">
      <c r="A241" s="163"/>
      <c r="B241" s="163"/>
      <c r="C241" s="163"/>
      <c r="D241" s="163"/>
      <c r="E241" s="163"/>
      <c r="F241" s="163"/>
      <c r="G241" s="163"/>
      <c r="H241" s="163"/>
      <c r="I241" s="163"/>
      <c r="J241" s="163"/>
      <c r="K241" s="163"/>
      <c r="L241" s="163"/>
      <c r="M241" s="163"/>
      <c r="N241" s="163"/>
      <c r="O241" s="163"/>
      <c r="P241" s="163"/>
      <c r="Q241" s="163"/>
      <c r="R241" s="163"/>
      <c r="S241" s="163"/>
      <c r="T241" s="163"/>
      <c r="U241" s="163"/>
      <c r="V241" s="163"/>
      <c r="W241" s="163"/>
      <c r="X241" s="163"/>
      <c r="Y241" s="163"/>
      <c r="Z241" s="163"/>
      <c r="AA241" s="163"/>
      <c r="AB241" s="163"/>
      <c r="AC241" s="163"/>
      <c r="AD241" s="163"/>
      <c r="AE241" s="163"/>
      <c r="AF241" s="163"/>
      <c r="AG241" s="163"/>
      <c r="AH241" s="163"/>
      <c r="AI241" s="163"/>
      <c r="AJ241" s="163"/>
      <c r="AK241" s="163"/>
      <c r="AL241" s="163"/>
      <c r="AM241" s="163"/>
      <c r="AN241" s="163"/>
    </row>
    <row r="242" spans="1:40" x14ac:dyDescent="0.2">
      <c r="A242" s="163"/>
      <c r="B242" s="163"/>
      <c r="C242" s="163"/>
      <c r="D242" s="163"/>
      <c r="E242" s="163"/>
      <c r="F242" s="163"/>
      <c r="G242" s="163"/>
      <c r="H242" s="163"/>
      <c r="I242" s="163"/>
      <c r="J242" s="163"/>
      <c r="K242" s="163"/>
      <c r="L242" s="163"/>
      <c r="M242" s="163"/>
      <c r="N242" s="163"/>
      <c r="O242" s="163"/>
      <c r="P242" s="163"/>
      <c r="Q242" s="163"/>
      <c r="R242" s="163"/>
      <c r="S242" s="163"/>
      <c r="T242" s="163"/>
      <c r="U242" s="163"/>
      <c r="V242" s="163"/>
      <c r="W242" s="163"/>
      <c r="X242" s="163"/>
      <c r="Y242" s="163"/>
      <c r="Z242" s="163"/>
      <c r="AA242" s="163"/>
      <c r="AB242" s="163"/>
      <c r="AC242" s="163"/>
      <c r="AD242" s="163"/>
      <c r="AE242" s="163"/>
      <c r="AF242" s="163"/>
      <c r="AG242" s="163"/>
      <c r="AH242" s="163"/>
      <c r="AI242" s="163"/>
      <c r="AJ242" s="163"/>
      <c r="AK242" s="163"/>
      <c r="AL242" s="163"/>
      <c r="AM242" s="163"/>
      <c r="AN242" s="163"/>
    </row>
    <row r="243" spans="1:40" x14ac:dyDescent="0.2">
      <c r="A243" s="163"/>
      <c r="B243" s="163"/>
      <c r="C243" s="163"/>
      <c r="D243" s="163"/>
      <c r="E243" s="163"/>
      <c r="F243" s="163"/>
      <c r="G243" s="163"/>
      <c r="H243" s="163"/>
      <c r="I243" s="163"/>
      <c r="J243" s="163"/>
      <c r="K243" s="163"/>
      <c r="L243" s="163"/>
      <c r="M243" s="163"/>
      <c r="N243" s="163"/>
      <c r="O243" s="163"/>
      <c r="P243" s="163"/>
      <c r="Q243" s="163"/>
      <c r="R243" s="163"/>
      <c r="S243" s="163"/>
      <c r="T243" s="163"/>
      <c r="U243" s="163"/>
      <c r="V243" s="163"/>
      <c r="W243" s="163"/>
      <c r="X243" s="163"/>
      <c r="Y243" s="163"/>
      <c r="Z243" s="163"/>
      <c r="AA243" s="163"/>
      <c r="AB243" s="163"/>
      <c r="AC243" s="163"/>
      <c r="AD243" s="163"/>
      <c r="AE243" s="163"/>
      <c r="AF243" s="163"/>
      <c r="AG243" s="163"/>
      <c r="AH243" s="163"/>
      <c r="AI243" s="163"/>
      <c r="AJ243" s="163"/>
      <c r="AK243" s="163"/>
      <c r="AL243" s="163"/>
      <c r="AM243" s="163"/>
      <c r="AN243" s="163"/>
    </row>
    <row r="244" spans="1:40" x14ac:dyDescent="0.2">
      <c r="A244" s="163"/>
      <c r="B244" s="163"/>
      <c r="C244" s="163"/>
      <c r="D244" s="163"/>
      <c r="E244" s="163"/>
      <c r="F244" s="163"/>
      <c r="G244" s="163"/>
      <c r="H244" s="163"/>
      <c r="I244" s="163"/>
      <c r="J244" s="163"/>
      <c r="K244" s="163"/>
      <c r="L244" s="163"/>
      <c r="M244" s="163"/>
      <c r="N244" s="163"/>
      <c r="O244" s="163"/>
      <c r="P244" s="163"/>
      <c r="Q244" s="163"/>
      <c r="R244" s="163"/>
      <c r="S244" s="163"/>
      <c r="T244" s="163"/>
      <c r="U244" s="163"/>
      <c r="V244" s="163"/>
      <c r="W244" s="163"/>
      <c r="X244" s="163"/>
      <c r="Y244" s="163"/>
      <c r="Z244" s="163"/>
      <c r="AA244" s="163"/>
      <c r="AB244" s="163"/>
      <c r="AC244" s="163"/>
      <c r="AD244" s="163"/>
      <c r="AE244" s="163"/>
      <c r="AF244" s="163"/>
      <c r="AG244" s="163"/>
      <c r="AH244" s="163"/>
      <c r="AI244" s="163"/>
      <c r="AJ244" s="163"/>
      <c r="AK244" s="163"/>
      <c r="AL244" s="163"/>
      <c r="AM244" s="163"/>
      <c r="AN244" s="163"/>
    </row>
    <row r="245" spans="1:40" x14ac:dyDescent="0.2">
      <c r="A245" s="163"/>
      <c r="B245" s="163"/>
      <c r="C245" s="163"/>
      <c r="D245" s="163"/>
      <c r="E245" s="163"/>
      <c r="F245" s="163"/>
      <c r="G245" s="163"/>
      <c r="H245" s="163"/>
      <c r="I245" s="163"/>
      <c r="J245" s="163"/>
      <c r="K245" s="163"/>
      <c r="L245" s="163"/>
      <c r="M245" s="163"/>
      <c r="N245" s="163"/>
      <c r="O245" s="163"/>
      <c r="P245" s="163"/>
      <c r="Q245" s="163"/>
      <c r="R245" s="163"/>
      <c r="S245" s="163"/>
      <c r="T245" s="163"/>
      <c r="U245" s="163"/>
      <c r="V245" s="163"/>
      <c r="W245" s="163"/>
      <c r="X245" s="163"/>
      <c r="Y245" s="163"/>
      <c r="Z245" s="163"/>
      <c r="AA245" s="163"/>
      <c r="AB245" s="163"/>
      <c r="AC245" s="163"/>
      <c r="AD245" s="163"/>
      <c r="AE245" s="163"/>
      <c r="AF245" s="163"/>
      <c r="AG245" s="163"/>
      <c r="AH245" s="163"/>
      <c r="AI245" s="163"/>
      <c r="AJ245" s="163"/>
      <c r="AK245" s="163"/>
      <c r="AL245" s="163"/>
      <c r="AM245" s="163"/>
      <c r="AN245" s="163"/>
    </row>
    <row r="246" spans="1:40" x14ac:dyDescent="0.2">
      <c r="A246" s="163"/>
      <c r="B246" s="163"/>
      <c r="C246" s="163"/>
      <c r="D246" s="163"/>
      <c r="E246" s="163"/>
      <c r="F246" s="163"/>
      <c r="G246" s="163"/>
      <c r="H246" s="163"/>
      <c r="I246" s="163"/>
      <c r="J246" s="163"/>
      <c r="K246" s="163"/>
      <c r="L246" s="163"/>
      <c r="M246" s="163"/>
      <c r="N246" s="163"/>
      <c r="O246" s="163"/>
      <c r="P246" s="163"/>
      <c r="Q246" s="163"/>
      <c r="R246" s="163"/>
      <c r="S246" s="163"/>
      <c r="T246" s="163"/>
      <c r="U246" s="163"/>
      <c r="V246" s="163"/>
      <c r="W246" s="163"/>
      <c r="X246" s="163"/>
      <c r="Y246" s="163"/>
      <c r="Z246" s="163"/>
      <c r="AA246" s="163"/>
      <c r="AB246" s="163"/>
      <c r="AC246" s="163"/>
      <c r="AD246" s="163"/>
      <c r="AE246" s="163"/>
      <c r="AF246" s="163"/>
      <c r="AG246" s="163"/>
      <c r="AH246" s="163"/>
      <c r="AI246" s="163"/>
      <c r="AJ246" s="163"/>
      <c r="AK246" s="163"/>
      <c r="AL246" s="163"/>
      <c r="AM246" s="163"/>
      <c r="AN246" s="163"/>
    </row>
    <row r="247" spans="1:40" x14ac:dyDescent="0.2">
      <c r="A247" s="163"/>
      <c r="B247" s="163"/>
      <c r="C247" s="163"/>
      <c r="D247" s="163"/>
      <c r="E247" s="163"/>
      <c r="F247" s="163"/>
      <c r="G247" s="163"/>
      <c r="H247" s="163"/>
      <c r="I247" s="163"/>
      <c r="J247" s="163"/>
      <c r="K247" s="163"/>
      <c r="L247" s="163"/>
      <c r="M247" s="163"/>
      <c r="N247" s="163"/>
      <c r="O247" s="163"/>
      <c r="P247" s="163"/>
      <c r="Q247" s="163"/>
      <c r="R247" s="163"/>
      <c r="S247" s="163"/>
      <c r="T247" s="163"/>
      <c r="U247" s="163"/>
      <c r="V247" s="163"/>
      <c r="W247" s="163"/>
      <c r="X247" s="163"/>
      <c r="Y247" s="163"/>
      <c r="Z247" s="163"/>
      <c r="AA247" s="163"/>
      <c r="AB247" s="163"/>
      <c r="AC247" s="163"/>
      <c r="AD247" s="163"/>
      <c r="AE247" s="163"/>
      <c r="AF247" s="163"/>
      <c r="AG247" s="163"/>
      <c r="AH247" s="163"/>
      <c r="AI247" s="163"/>
      <c r="AJ247" s="163"/>
      <c r="AK247" s="163"/>
      <c r="AL247" s="163"/>
      <c r="AM247" s="163"/>
      <c r="AN247" s="163"/>
    </row>
    <row r="248" spans="1:40" x14ac:dyDescent="0.2">
      <c r="A248" s="163"/>
      <c r="B248" s="163"/>
      <c r="C248" s="163"/>
      <c r="D248" s="163"/>
      <c r="E248" s="163"/>
      <c r="F248" s="163"/>
      <c r="G248" s="163"/>
      <c r="H248" s="163"/>
      <c r="I248" s="163"/>
      <c r="J248" s="163"/>
      <c r="K248" s="163"/>
      <c r="L248" s="163"/>
      <c r="M248" s="163"/>
      <c r="N248" s="163"/>
      <c r="O248" s="163"/>
      <c r="P248" s="163"/>
      <c r="Q248" s="163"/>
      <c r="R248" s="163"/>
      <c r="S248" s="163"/>
      <c r="T248" s="163"/>
      <c r="U248" s="163"/>
      <c r="V248" s="163"/>
      <c r="W248" s="163"/>
      <c r="X248" s="163"/>
      <c r="Y248" s="163"/>
      <c r="Z248" s="163"/>
      <c r="AA248" s="163"/>
      <c r="AB248" s="163"/>
      <c r="AC248" s="163"/>
      <c r="AD248" s="163"/>
      <c r="AE248" s="163"/>
      <c r="AF248" s="163"/>
      <c r="AG248" s="163"/>
      <c r="AH248" s="163"/>
      <c r="AI248" s="163"/>
      <c r="AJ248" s="163"/>
      <c r="AK248" s="163"/>
      <c r="AL248" s="163"/>
      <c r="AM248" s="163"/>
      <c r="AN248" s="163"/>
    </row>
    <row r="249" spans="1:40" x14ac:dyDescent="0.2">
      <c r="A249" s="163"/>
      <c r="B249" s="163"/>
      <c r="C249" s="163"/>
      <c r="D249" s="163"/>
      <c r="E249" s="163"/>
      <c r="F249" s="163"/>
      <c r="G249" s="163"/>
      <c r="H249" s="163"/>
      <c r="I249" s="163"/>
      <c r="J249" s="163"/>
      <c r="K249" s="163"/>
      <c r="L249" s="163"/>
      <c r="M249" s="163"/>
      <c r="N249" s="163"/>
      <c r="O249" s="163"/>
      <c r="P249" s="163"/>
      <c r="Q249" s="163"/>
      <c r="R249" s="163"/>
      <c r="S249" s="163"/>
      <c r="T249" s="163"/>
      <c r="U249" s="163"/>
      <c r="V249" s="163"/>
      <c r="W249" s="163"/>
      <c r="X249" s="163"/>
      <c r="Y249" s="163"/>
      <c r="Z249" s="163"/>
      <c r="AA249" s="163"/>
      <c r="AB249" s="163"/>
      <c r="AC249" s="163"/>
      <c r="AD249" s="163"/>
      <c r="AE249" s="163"/>
      <c r="AF249" s="163"/>
      <c r="AG249" s="163"/>
      <c r="AH249" s="163"/>
      <c r="AI249" s="163"/>
      <c r="AJ249" s="163"/>
      <c r="AK249" s="163"/>
      <c r="AL249" s="163"/>
      <c r="AM249" s="163"/>
      <c r="AN249" s="163"/>
    </row>
    <row r="250" spans="1:40" x14ac:dyDescent="0.2">
      <c r="A250" s="163"/>
      <c r="B250" s="163"/>
      <c r="C250" s="163"/>
      <c r="D250" s="163"/>
      <c r="E250" s="163"/>
      <c r="F250" s="163"/>
      <c r="G250" s="163"/>
      <c r="H250" s="163"/>
      <c r="I250" s="163"/>
      <c r="J250" s="163"/>
      <c r="K250" s="163"/>
      <c r="L250" s="163"/>
      <c r="M250" s="163"/>
      <c r="N250" s="163"/>
      <c r="O250" s="163"/>
      <c r="P250" s="163"/>
      <c r="Q250" s="163"/>
      <c r="R250" s="163"/>
      <c r="S250" s="163"/>
      <c r="T250" s="163"/>
      <c r="U250" s="163"/>
      <c r="V250" s="163"/>
      <c r="W250" s="163"/>
      <c r="X250" s="163"/>
      <c r="Y250" s="163"/>
      <c r="Z250" s="163"/>
      <c r="AA250" s="163"/>
      <c r="AB250" s="163"/>
      <c r="AC250" s="163"/>
      <c r="AD250" s="163"/>
      <c r="AE250" s="163"/>
      <c r="AF250" s="163"/>
      <c r="AG250" s="163"/>
      <c r="AH250" s="163"/>
      <c r="AI250" s="163"/>
      <c r="AJ250" s="163"/>
      <c r="AK250" s="163"/>
      <c r="AL250" s="163"/>
      <c r="AM250" s="163"/>
      <c r="AN250" s="163"/>
    </row>
    <row r="251" spans="1:40" x14ac:dyDescent="0.2">
      <c r="A251" s="163"/>
      <c r="B251" s="163"/>
      <c r="C251" s="163"/>
      <c r="D251" s="163"/>
      <c r="E251" s="163"/>
      <c r="F251" s="163"/>
      <c r="G251" s="163"/>
      <c r="H251" s="163"/>
      <c r="I251" s="163"/>
      <c r="J251" s="163"/>
      <c r="K251" s="163"/>
      <c r="L251" s="163"/>
      <c r="M251" s="163"/>
      <c r="N251" s="163"/>
      <c r="O251" s="163"/>
      <c r="P251" s="163"/>
      <c r="Q251" s="163"/>
      <c r="R251" s="163"/>
      <c r="S251" s="163"/>
      <c r="T251" s="163"/>
      <c r="U251" s="163"/>
      <c r="V251" s="163"/>
      <c r="W251" s="163"/>
      <c r="X251" s="163"/>
      <c r="Y251" s="163"/>
      <c r="Z251" s="163"/>
      <c r="AA251" s="163"/>
      <c r="AB251" s="163"/>
      <c r="AC251" s="163"/>
      <c r="AD251" s="163"/>
      <c r="AE251" s="163"/>
      <c r="AF251" s="163"/>
      <c r="AG251" s="163"/>
      <c r="AH251" s="163"/>
      <c r="AI251" s="163"/>
      <c r="AJ251" s="163"/>
      <c r="AK251" s="163"/>
      <c r="AL251" s="163"/>
      <c r="AM251" s="163"/>
      <c r="AN251" s="163"/>
    </row>
    <row r="252" spans="1:40" x14ac:dyDescent="0.2">
      <c r="A252" s="163"/>
      <c r="B252" s="163"/>
      <c r="C252" s="163"/>
      <c r="D252" s="163"/>
      <c r="E252" s="163"/>
      <c r="F252" s="163"/>
      <c r="G252" s="163"/>
      <c r="H252" s="163"/>
      <c r="I252" s="163"/>
      <c r="J252" s="163"/>
      <c r="K252" s="163"/>
      <c r="L252" s="163"/>
      <c r="M252" s="163"/>
      <c r="N252" s="163"/>
      <c r="O252" s="163"/>
      <c r="P252" s="163"/>
      <c r="Q252" s="163"/>
      <c r="R252" s="163"/>
      <c r="S252" s="163"/>
      <c r="T252" s="163"/>
      <c r="U252" s="163"/>
      <c r="V252" s="163"/>
      <c r="W252" s="163"/>
      <c r="X252" s="163"/>
      <c r="Y252" s="163"/>
      <c r="Z252" s="163"/>
      <c r="AA252" s="163"/>
      <c r="AB252" s="163"/>
      <c r="AC252" s="163"/>
      <c r="AD252" s="163"/>
      <c r="AE252" s="163"/>
      <c r="AF252" s="163"/>
      <c r="AG252" s="163"/>
      <c r="AH252" s="163"/>
      <c r="AI252" s="163"/>
      <c r="AJ252" s="163"/>
      <c r="AK252" s="163"/>
      <c r="AL252" s="163"/>
      <c r="AM252" s="163"/>
      <c r="AN252" s="163"/>
    </row>
    <row r="253" spans="1:40" x14ac:dyDescent="0.2">
      <c r="A253" s="163"/>
      <c r="B253" s="163"/>
      <c r="C253" s="163"/>
      <c r="D253" s="163"/>
      <c r="E253" s="163"/>
      <c r="F253" s="163"/>
      <c r="G253" s="163"/>
      <c r="H253" s="163"/>
      <c r="I253" s="163"/>
      <c r="J253" s="163"/>
      <c r="K253" s="163"/>
      <c r="L253" s="163"/>
      <c r="M253" s="163"/>
      <c r="N253" s="163"/>
      <c r="O253" s="163"/>
      <c r="P253" s="163"/>
      <c r="Q253" s="163"/>
      <c r="R253" s="163"/>
      <c r="S253" s="163"/>
      <c r="T253" s="163"/>
      <c r="U253" s="163"/>
      <c r="V253" s="163"/>
      <c r="W253" s="163"/>
      <c r="X253" s="163"/>
      <c r="Y253" s="163"/>
      <c r="Z253" s="163"/>
      <c r="AA253" s="163"/>
      <c r="AB253" s="163"/>
      <c r="AC253" s="163"/>
      <c r="AD253" s="163"/>
      <c r="AE253" s="163"/>
      <c r="AF253" s="163"/>
      <c r="AG253" s="163"/>
      <c r="AH253" s="163"/>
      <c r="AI253" s="163"/>
      <c r="AJ253" s="163"/>
      <c r="AK253" s="163"/>
      <c r="AL253" s="163"/>
      <c r="AM253" s="163"/>
      <c r="AN253" s="163"/>
    </row>
    <row r="254" spans="1:40" x14ac:dyDescent="0.2">
      <c r="A254" s="163"/>
      <c r="B254" s="163"/>
      <c r="C254" s="163"/>
      <c r="D254" s="163"/>
      <c r="E254" s="163"/>
      <c r="F254" s="163"/>
      <c r="G254" s="163"/>
      <c r="H254" s="163"/>
      <c r="I254" s="163"/>
      <c r="J254" s="163"/>
      <c r="K254" s="163"/>
      <c r="L254" s="163"/>
      <c r="M254" s="163"/>
      <c r="N254" s="163"/>
      <c r="O254" s="163"/>
      <c r="P254" s="163"/>
      <c r="Q254" s="163"/>
      <c r="R254" s="163"/>
      <c r="S254" s="163"/>
      <c r="T254" s="163"/>
      <c r="U254" s="163"/>
      <c r="V254" s="163"/>
      <c r="W254" s="163"/>
      <c r="X254" s="163"/>
      <c r="Y254" s="163"/>
      <c r="Z254" s="163"/>
      <c r="AA254" s="163"/>
      <c r="AB254" s="163"/>
      <c r="AC254" s="163"/>
      <c r="AD254" s="163"/>
      <c r="AE254" s="163"/>
      <c r="AF254" s="163"/>
      <c r="AG254" s="163"/>
      <c r="AH254" s="163"/>
      <c r="AI254" s="163"/>
      <c r="AJ254" s="163"/>
      <c r="AK254" s="163"/>
      <c r="AL254" s="163"/>
      <c r="AM254" s="163"/>
      <c r="AN254" s="163"/>
    </row>
    <row r="255" spans="1:40" x14ac:dyDescent="0.2">
      <c r="A255" s="163"/>
      <c r="B255" s="163"/>
      <c r="C255" s="163"/>
      <c r="D255" s="163"/>
      <c r="E255" s="163"/>
      <c r="F255" s="163"/>
      <c r="G255" s="163"/>
      <c r="H255" s="163"/>
      <c r="I255" s="163"/>
      <c r="J255" s="163"/>
      <c r="K255" s="163"/>
      <c r="L255" s="163"/>
      <c r="M255" s="163"/>
      <c r="N255" s="163"/>
      <c r="O255" s="163"/>
      <c r="P255" s="163"/>
      <c r="Q255" s="163"/>
      <c r="R255" s="163"/>
      <c r="S255" s="163"/>
      <c r="T255" s="163"/>
      <c r="U255" s="163"/>
      <c r="V255" s="163"/>
      <c r="W255" s="163"/>
      <c r="X255" s="163"/>
      <c r="Y255" s="163"/>
      <c r="Z255" s="163"/>
      <c r="AA255" s="163"/>
      <c r="AB255" s="163"/>
      <c r="AC255" s="163"/>
      <c r="AD255" s="163"/>
      <c r="AE255" s="163"/>
      <c r="AF255" s="163"/>
      <c r="AG255" s="163"/>
      <c r="AH255" s="163"/>
      <c r="AI255" s="163"/>
      <c r="AJ255" s="163"/>
      <c r="AK255" s="163"/>
      <c r="AL255" s="163"/>
      <c r="AM255" s="163"/>
      <c r="AN255" s="163"/>
    </row>
    <row r="256" spans="1:40" x14ac:dyDescent="0.2">
      <c r="A256" s="163"/>
      <c r="B256" s="163"/>
      <c r="C256" s="163"/>
      <c r="D256" s="163"/>
      <c r="E256" s="163"/>
      <c r="F256" s="163"/>
      <c r="G256" s="163"/>
      <c r="H256" s="163"/>
      <c r="I256" s="163"/>
      <c r="J256" s="163"/>
      <c r="K256" s="163"/>
      <c r="L256" s="163"/>
      <c r="M256" s="163"/>
      <c r="N256" s="163"/>
      <c r="O256" s="163"/>
      <c r="P256" s="163"/>
      <c r="Q256" s="163"/>
      <c r="R256" s="163"/>
      <c r="S256" s="163"/>
      <c r="T256" s="163"/>
      <c r="U256" s="163"/>
      <c r="V256" s="163"/>
      <c r="W256" s="163"/>
      <c r="X256" s="163"/>
      <c r="Y256" s="163"/>
      <c r="Z256" s="163"/>
      <c r="AA256" s="163"/>
      <c r="AB256" s="163"/>
      <c r="AC256" s="163"/>
      <c r="AD256" s="163"/>
      <c r="AE256" s="163"/>
      <c r="AF256" s="163"/>
      <c r="AG256" s="163"/>
      <c r="AH256" s="163"/>
      <c r="AI256" s="163"/>
      <c r="AJ256" s="163"/>
      <c r="AK256" s="163"/>
      <c r="AL256" s="163"/>
      <c r="AM256" s="163"/>
      <c r="AN256" s="163"/>
    </row>
    <row r="257" spans="1:40" x14ac:dyDescent="0.2">
      <c r="A257" s="163"/>
      <c r="B257" s="163"/>
      <c r="C257" s="163"/>
      <c r="D257" s="163"/>
      <c r="E257" s="163"/>
      <c r="F257" s="163"/>
      <c r="G257" s="163"/>
      <c r="H257" s="163"/>
      <c r="I257" s="163"/>
      <c r="J257" s="163"/>
      <c r="K257" s="163"/>
      <c r="L257" s="163"/>
      <c r="M257" s="163"/>
      <c r="N257" s="163"/>
      <c r="O257" s="163"/>
      <c r="P257" s="163"/>
      <c r="Q257" s="163"/>
      <c r="R257" s="163"/>
      <c r="S257" s="163"/>
      <c r="T257" s="163"/>
      <c r="U257" s="163"/>
      <c r="V257" s="163"/>
      <c r="W257" s="163"/>
      <c r="X257" s="163"/>
      <c r="Y257" s="163"/>
      <c r="Z257" s="163"/>
      <c r="AA257" s="163"/>
      <c r="AB257" s="163"/>
      <c r="AC257" s="163"/>
      <c r="AD257" s="163"/>
      <c r="AE257" s="163"/>
      <c r="AF257" s="163"/>
      <c r="AG257" s="163"/>
      <c r="AH257" s="163"/>
      <c r="AI257" s="163"/>
      <c r="AJ257" s="163"/>
      <c r="AK257" s="163"/>
      <c r="AL257" s="163"/>
      <c r="AM257" s="163"/>
      <c r="AN257" s="163"/>
    </row>
    <row r="258" spans="1:40" x14ac:dyDescent="0.2">
      <c r="A258" s="163"/>
      <c r="B258" s="163"/>
      <c r="C258" s="163"/>
      <c r="D258" s="163"/>
      <c r="E258" s="163"/>
      <c r="F258" s="163"/>
      <c r="G258" s="163"/>
      <c r="H258" s="163"/>
      <c r="I258" s="163"/>
      <c r="J258" s="163"/>
      <c r="K258" s="163"/>
      <c r="L258" s="163"/>
      <c r="M258" s="163"/>
      <c r="N258" s="163"/>
      <c r="O258" s="163"/>
      <c r="P258" s="163"/>
      <c r="Q258" s="163"/>
      <c r="R258" s="163"/>
      <c r="S258" s="163"/>
      <c r="T258" s="163"/>
      <c r="U258" s="163"/>
      <c r="V258" s="163"/>
      <c r="W258" s="163"/>
      <c r="X258" s="163"/>
      <c r="Y258" s="163"/>
      <c r="Z258" s="163"/>
      <c r="AA258" s="163"/>
      <c r="AB258" s="163"/>
      <c r="AC258" s="163"/>
      <c r="AD258" s="163"/>
      <c r="AE258" s="163"/>
      <c r="AF258" s="163"/>
      <c r="AG258" s="163"/>
      <c r="AH258" s="163"/>
      <c r="AI258" s="163"/>
      <c r="AJ258" s="163"/>
      <c r="AK258" s="163"/>
      <c r="AL258" s="163"/>
      <c r="AM258" s="163"/>
      <c r="AN258" s="163"/>
    </row>
    <row r="259" spans="1:40" x14ac:dyDescent="0.2">
      <c r="A259" s="163"/>
      <c r="B259" s="163"/>
      <c r="C259" s="163"/>
      <c r="D259" s="163"/>
      <c r="E259" s="163"/>
      <c r="F259" s="163"/>
      <c r="G259" s="163"/>
      <c r="H259" s="163"/>
      <c r="I259" s="163"/>
      <c r="J259" s="163"/>
      <c r="K259" s="163"/>
      <c r="L259" s="163"/>
      <c r="M259" s="163"/>
      <c r="N259" s="163"/>
      <c r="O259" s="163"/>
      <c r="P259" s="163"/>
      <c r="Q259" s="163"/>
      <c r="R259" s="163"/>
      <c r="S259" s="163"/>
      <c r="T259" s="163"/>
      <c r="U259" s="163"/>
      <c r="V259" s="163"/>
      <c r="W259" s="163"/>
      <c r="X259" s="163"/>
      <c r="Y259" s="163"/>
      <c r="Z259" s="163"/>
      <c r="AA259" s="163"/>
      <c r="AB259" s="163"/>
      <c r="AC259" s="163"/>
      <c r="AD259" s="163"/>
      <c r="AE259" s="163"/>
      <c r="AF259" s="163"/>
      <c r="AG259" s="163"/>
      <c r="AH259" s="163"/>
      <c r="AI259" s="163"/>
      <c r="AJ259" s="163"/>
      <c r="AK259" s="163"/>
      <c r="AL259" s="163"/>
      <c r="AM259" s="163"/>
      <c r="AN259" s="163"/>
    </row>
    <row r="260" spans="1:40" x14ac:dyDescent="0.2">
      <c r="A260" s="163"/>
      <c r="B260" s="163"/>
      <c r="C260" s="163"/>
      <c r="D260" s="163"/>
      <c r="E260" s="163"/>
      <c r="F260" s="163"/>
      <c r="G260" s="163"/>
      <c r="H260" s="163"/>
      <c r="I260" s="163"/>
      <c r="J260" s="163"/>
      <c r="K260" s="163"/>
      <c r="L260" s="163"/>
      <c r="M260" s="163"/>
      <c r="N260" s="163"/>
      <c r="O260" s="163"/>
      <c r="P260" s="163"/>
      <c r="Q260" s="163"/>
      <c r="R260" s="163"/>
      <c r="S260" s="163"/>
      <c r="T260" s="163"/>
      <c r="U260" s="163"/>
      <c r="V260" s="163"/>
      <c r="W260" s="163"/>
      <c r="X260" s="163"/>
      <c r="Y260" s="163"/>
      <c r="Z260" s="163"/>
      <c r="AA260" s="163"/>
      <c r="AB260" s="163"/>
      <c r="AC260" s="163"/>
      <c r="AD260" s="163"/>
      <c r="AE260" s="163"/>
      <c r="AF260" s="163"/>
      <c r="AG260" s="163"/>
      <c r="AH260" s="163"/>
      <c r="AI260" s="163"/>
      <c r="AJ260" s="163"/>
      <c r="AK260" s="163"/>
      <c r="AL260" s="163"/>
      <c r="AM260" s="163"/>
      <c r="AN260" s="163"/>
    </row>
    <row r="261" spans="1:40" x14ac:dyDescent="0.2">
      <c r="A261" s="163"/>
      <c r="B261" s="163"/>
      <c r="C261" s="163"/>
      <c r="D261" s="163"/>
      <c r="E261" s="163"/>
      <c r="F261" s="163"/>
      <c r="G261" s="163"/>
      <c r="H261" s="163"/>
      <c r="I261" s="163"/>
      <c r="J261" s="163"/>
      <c r="K261" s="163"/>
      <c r="L261" s="163"/>
      <c r="M261" s="163"/>
      <c r="N261" s="163"/>
      <c r="O261" s="163"/>
      <c r="P261" s="163"/>
      <c r="Q261" s="163"/>
      <c r="R261" s="163"/>
      <c r="S261" s="163"/>
      <c r="T261" s="163"/>
      <c r="U261" s="163"/>
      <c r="V261" s="163"/>
      <c r="W261" s="163"/>
      <c r="X261" s="163"/>
      <c r="Y261" s="163"/>
      <c r="Z261" s="163"/>
      <c r="AA261" s="163"/>
      <c r="AB261" s="163"/>
      <c r="AC261" s="163"/>
      <c r="AD261" s="163"/>
      <c r="AE261" s="163"/>
      <c r="AF261" s="163"/>
      <c r="AG261" s="163"/>
      <c r="AH261" s="163"/>
      <c r="AI261" s="163"/>
      <c r="AJ261" s="163"/>
      <c r="AK261" s="163"/>
      <c r="AL261" s="163"/>
      <c r="AM261" s="163"/>
      <c r="AN261" s="163"/>
    </row>
    <row r="262" spans="1:40" x14ac:dyDescent="0.2">
      <c r="A262" s="163"/>
      <c r="B262" s="163"/>
      <c r="C262" s="163"/>
      <c r="D262" s="163"/>
      <c r="E262" s="163"/>
      <c r="F262" s="163"/>
      <c r="G262" s="163"/>
      <c r="H262" s="163"/>
      <c r="I262" s="163"/>
      <c r="J262" s="163"/>
      <c r="K262" s="163"/>
      <c r="L262" s="163"/>
      <c r="M262" s="163"/>
      <c r="N262" s="163"/>
      <c r="O262" s="163"/>
      <c r="P262" s="163"/>
      <c r="Q262" s="163"/>
      <c r="R262" s="163"/>
      <c r="S262" s="163"/>
      <c r="T262" s="163"/>
      <c r="U262" s="163"/>
      <c r="V262" s="163"/>
      <c r="W262" s="163"/>
      <c r="X262" s="163"/>
      <c r="Y262" s="163"/>
      <c r="Z262" s="163"/>
      <c r="AA262" s="163"/>
      <c r="AB262" s="163"/>
      <c r="AC262" s="163"/>
      <c r="AD262" s="163"/>
      <c r="AE262" s="163"/>
      <c r="AF262" s="163"/>
      <c r="AG262" s="163"/>
      <c r="AH262" s="163"/>
      <c r="AI262" s="163"/>
      <c r="AJ262" s="163"/>
      <c r="AK262" s="163"/>
      <c r="AL262" s="163"/>
      <c r="AM262" s="163"/>
      <c r="AN262" s="163"/>
    </row>
    <row r="263" spans="1:40" x14ac:dyDescent="0.2">
      <c r="A263" s="163"/>
      <c r="B263" s="163"/>
      <c r="C263" s="163"/>
      <c r="D263" s="163"/>
      <c r="E263" s="163"/>
      <c r="F263" s="163"/>
      <c r="G263" s="163"/>
      <c r="H263" s="163"/>
      <c r="I263" s="163"/>
      <c r="J263" s="163"/>
      <c r="K263" s="163"/>
      <c r="L263" s="163"/>
      <c r="M263" s="163"/>
      <c r="N263" s="163"/>
      <c r="O263" s="163"/>
      <c r="P263" s="163"/>
      <c r="Q263" s="163"/>
      <c r="R263" s="163"/>
      <c r="S263" s="163"/>
      <c r="T263" s="163"/>
      <c r="U263" s="163"/>
      <c r="V263" s="163"/>
      <c r="W263" s="163"/>
      <c r="X263" s="163"/>
      <c r="Y263" s="163"/>
      <c r="Z263" s="163"/>
      <c r="AA263" s="163"/>
      <c r="AB263" s="163"/>
      <c r="AC263" s="163"/>
      <c r="AD263" s="163"/>
      <c r="AE263" s="163"/>
      <c r="AF263" s="163"/>
      <c r="AG263" s="163"/>
      <c r="AH263" s="163"/>
      <c r="AI263" s="163"/>
      <c r="AJ263" s="163"/>
      <c r="AK263" s="163"/>
      <c r="AL263" s="163"/>
      <c r="AM263" s="163"/>
      <c r="AN263" s="163"/>
    </row>
    <row r="264" spans="1:40" x14ac:dyDescent="0.2">
      <c r="A264" s="163"/>
      <c r="B264" s="163"/>
      <c r="C264" s="163"/>
      <c r="D264" s="163"/>
      <c r="E264" s="163"/>
      <c r="F264" s="163"/>
      <c r="G264" s="163"/>
      <c r="H264" s="163"/>
      <c r="I264" s="163"/>
      <c r="J264" s="163"/>
      <c r="K264" s="163"/>
      <c r="L264" s="163"/>
      <c r="M264" s="163"/>
      <c r="N264" s="163"/>
      <c r="O264" s="163"/>
      <c r="P264" s="163"/>
      <c r="Q264" s="163"/>
      <c r="R264" s="163"/>
      <c r="S264" s="163"/>
      <c r="T264" s="163"/>
      <c r="U264" s="163"/>
      <c r="V264" s="163"/>
      <c r="W264" s="163"/>
      <c r="X264" s="163"/>
      <c r="Y264" s="163"/>
      <c r="Z264" s="163"/>
      <c r="AA264" s="163"/>
      <c r="AB264" s="163"/>
      <c r="AC264" s="163"/>
      <c r="AD264" s="163"/>
      <c r="AE264" s="163"/>
      <c r="AF264" s="163"/>
      <c r="AG264" s="163"/>
      <c r="AH264" s="163"/>
      <c r="AI264" s="163"/>
      <c r="AJ264" s="163"/>
      <c r="AK264" s="163"/>
      <c r="AL264" s="163"/>
      <c r="AM264" s="163"/>
      <c r="AN264" s="163"/>
    </row>
    <row r="265" spans="1:40" x14ac:dyDescent="0.2">
      <c r="A265" s="163"/>
      <c r="B265" s="163"/>
      <c r="C265" s="163"/>
      <c r="D265" s="163"/>
      <c r="E265" s="163"/>
      <c r="F265" s="163"/>
      <c r="G265" s="163"/>
      <c r="H265" s="163"/>
      <c r="I265" s="163"/>
      <c r="J265" s="163"/>
      <c r="K265" s="163"/>
      <c r="L265" s="163"/>
      <c r="M265" s="163"/>
      <c r="N265" s="163"/>
      <c r="O265" s="163"/>
      <c r="P265" s="163"/>
      <c r="Q265" s="163"/>
      <c r="R265" s="163"/>
      <c r="S265" s="163"/>
      <c r="T265" s="163"/>
      <c r="U265" s="163"/>
      <c r="V265" s="163"/>
      <c r="W265" s="163"/>
      <c r="X265" s="163"/>
      <c r="Y265" s="163"/>
      <c r="Z265" s="163"/>
      <c r="AA265" s="163"/>
      <c r="AB265" s="163"/>
      <c r="AC265" s="163"/>
      <c r="AD265" s="163"/>
      <c r="AE265" s="163"/>
      <c r="AF265" s="163"/>
      <c r="AG265" s="163"/>
      <c r="AH265" s="163"/>
      <c r="AI265" s="163"/>
      <c r="AJ265" s="163"/>
      <c r="AK265" s="163"/>
      <c r="AL265" s="163"/>
      <c r="AM265" s="163"/>
      <c r="AN265" s="163"/>
    </row>
    <row r="266" spans="1:40" x14ac:dyDescent="0.2">
      <c r="A266" s="163"/>
      <c r="B266" s="163"/>
      <c r="C266" s="163"/>
      <c r="D266" s="163"/>
      <c r="E266" s="163"/>
      <c r="F266" s="163"/>
      <c r="G266" s="163"/>
      <c r="H266" s="163"/>
      <c r="I266" s="163"/>
      <c r="J266" s="163"/>
      <c r="K266" s="163"/>
      <c r="L266" s="163"/>
      <c r="M266" s="163"/>
      <c r="N266" s="163"/>
      <c r="O266" s="163"/>
      <c r="P266" s="163"/>
      <c r="Q266" s="163"/>
      <c r="R266" s="163"/>
      <c r="S266" s="163"/>
      <c r="T266" s="163"/>
      <c r="U266" s="163"/>
      <c r="V266" s="163"/>
      <c r="W266" s="163"/>
      <c r="X266" s="163"/>
      <c r="Y266" s="163"/>
      <c r="Z266" s="163"/>
      <c r="AA266" s="163"/>
      <c r="AB266" s="163"/>
      <c r="AC266" s="163"/>
      <c r="AD266" s="163"/>
      <c r="AE266" s="163"/>
      <c r="AF266" s="163"/>
      <c r="AG266" s="163"/>
      <c r="AH266" s="163"/>
      <c r="AI266" s="163"/>
      <c r="AJ266" s="163"/>
      <c r="AK266" s="163"/>
      <c r="AL266" s="163"/>
      <c r="AM266" s="163"/>
      <c r="AN266" s="163"/>
    </row>
    <row r="267" spans="1:40" x14ac:dyDescent="0.2">
      <c r="A267" s="163"/>
      <c r="B267" s="163"/>
      <c r="C267" s="163"/>
      <c r="D267" s="163"/>
      <c r="E267" s="163"/>
      <c r="F267" s="163"/>
      <c r="G267" s="163"/>
      <c r="H267" s="163"/>
      <c r="I267" s="163"/>
      <c r="J267" s="163"/>
      <c r="K267" s="163"/>
      <c r="L267" s="163"/>
      <c r="M267" s="163"/>
      <c r="N267" s="163"/>
      <c r="O267" s="163"/>
      <c r="P267" s="163"/>
      <c r="Q267" s="163"/>
      <c r="R267" s="163"/>
      <c r="S267" s="163"/>
      <c r="T267" s="163"/>
      <c r="U267" s="163"/>
      <c r="V267" s="163"/>
      <c r="W267" s="163"/>
      <c r="X267" s="163"/>
      <c r="Y267" s="163"/>
      <c r="Z267" s="163"/>
      <c r="AA267" s="163"/>
      <c r="AB267" s="163"/>
      <c r="AC267" s="163"/>
      <c r="AD267" s="163"/>
      <c r="AE267" s="163"/>
      <c r="AF267" s="163"/>
      <c r="AG267" s="163"/>
      <c r="AH267" s="163"/>
      <c r="AI267" s="163"/>
      <c r="AJ267" s="163"/>
      <c r="AK267" s="163"/>
      <c r="AL267" s="163"/>
      <c r="AM267" s="163"/>
      <c r="AN267" s="163"/>
    </row>
    <row r="268" spans="1:40" x14ac:dyDescent="0.2">
      <c r="A268" s="163"/>
      <c r="B268" s="163"/>
      <c r="C268" s="163"/>
      <c r="D268" s="163"/>
      <c r="E268" s="163"/>
      <c r="F268" s="163"/>
      <c r="G268" s="163"/>
      <c r="H268" s="163"/>
      <c r="I268" s="163"/>
      <c r="J268" s="163"/>
      <c r="K268" s="163"/>
      <c r="L268" s="163"/>
      <c r="M268" s="163"/>
      <c r="N268" s="163"/>
      <c r="O268" s="163"/>
      <c r="P268" s="163"/>
      <c r="Q268" s="163"/>
      <c r="R268" s="163"/>
      <c r="S268" s="163"/>
      <c r="T268" s="163"/>
      <c r="U268" s="163"/>
      <c r="V268" s="163"/>
      <c r="W268" s="163"/>
      <c r="X268" s="163"/>
      <c r="Y268" s="163"/>
      <c r="Z268" s="163"/>
      <c r="AA268" s="163"/>
      <c r="AB268" s="163"/>
      <c r="AC268" s="163"/>
      <c r="AD268" s="163"/>
      <c r="AE268" s="163"/>
      <c r="AF268" s="163"/>
      <c r="AG268" s="163"/>
      <c r="AH268" s="163"/>
      <c r="AI268" s="163"/>
      <c r="AJ268" s="163"/>
      <c r="AK268" s="163"/>
      <c r="AL268" s="163"/>
      <c r="AM268" s="163"/>
      <c r="AN268" s="163"/>
    </row>
    <row r="269" spans="1:40" x14ac:dyDescent="0.2">
      <c r="A269" s="163"/>
      <c r="B269" s="163"/>
      <c r="C269" s="163"/>
      <c r="D269" s="163"/>
      <c r="E269" s="163"/>
      <c r="F269" s="163"/>
      <c r="G269" s="163"/>
      <c r="H269" s="163"/>
      <c r="I269" s="163"/>
      <c r="J269" s="163"/>
      <c r="K269" s="163"/>
      <c r="L269" s="163"/>
      <c r="M269" s="163"/>
      <c r="N269" s="163"/>
      <c r="O269" s="163"/>
      <c r="P269" s="163"/>
      <c r="Q269" s="163"/>
      <c r="R269" s="163"/>
      <c r="S269" s="163"/>
      <c r="T269" s="163"/>
      <c r="U269" s="163"/>
      <c r="V269" s="163"/>
      <c r="W269" s="163"/>
      <c r="X269" s="163"/>
      <c r="Y269" s="163"/>
      <c r="Z269" s="163"/>
      <c r="AA269" s="163"/>
      <c r="AB269" s="163"/>
      <c r="AC269" s="163"/>
      <c r="AD269" s="163"/>
      <c r="AE269" s="163"/>
      <c r="AF269" s="163"/>
      <c r="AG269" s="163"/>
      <c r="AH269" s="163"/>
      <c r="AI269" s="163"/>
      <c r="AJ269" s="163"/>
      <c r="AK269" s="163"/>
      <c r="AL269" s="163"/>
      <c r="AM269" s="163"/>
      <c r="AN269" s="163"/>
    </row>
    <row r="270" spans="1:40" x14ac:dyDescent="0.2">
      <c r="A270" s="163"/>
      <c r="B270" s="163"/>
      <c r="C270" s="163"/>
      <c r="D270" s="163"/>
      <c r="E270" s="163"/>
      <c r="F270" s="163"/>
      <c r="G270" s="163"/>
      <c r="H270" s="163"/>
      <c r="I270" s="163"/>
      <c r="J270" s="163"/>
      <c r="K270" s="163"/>
      <c r="L270" s="163"/>
      <c r="M270" s="163"/>
      <c r="N270" s="163"/>
      <c r="O270" s="163"/>
      <c r="P270" s="163"/>
      <c r="Q270" s="163"/>
      <c r="R270" s="163"/>
      <c r="S270" s="163"/>
      <c r="T270" s="163"/>
      <c r="U270" s="163"/>
      <c r="V270" s="163"/>
      <c r="W270" s="163"/>
      <c r="X270" s="163"/>
      <c r="Y270" s="163"/>
      <c r="Z270" s="163"/>
      <c r="AA270" s="163"/>
      <c r="AB270" s="163"/>
      <c r="AC270" s="163"/>
      <c r="AD270" s="163"/>
      <c r="AE270" s="163"/>
      <c r="AF270" s="163"/>
      <c r="AG270" s="163"/>
      <c r="AH270" s="163"/>
      <c r="AI270" s="163"/>
      <c r="AJ270" s="163"/>
      <c r="AK270" s="163"/>
      <c r="AL270" s="163"/>
      <c r="AM270" s="163"/>
      <c r="AN270" s="163"/>
    </row>
    <row r="271" spans="1:40" x14ac:dyDescent="0.2">
      <c r="A271" s="163"/>
      <c r="B271" s="163"/>
      <c r="C271" s="163"/>
      <c r="D271" s="163"/>
      <c r="E271" s="163"/>
      <c r="F271" s="163"/>
      <c r="G271" s="163"/>
      <c r="H271" s="163"/>
      <c r="I271" s="163"/>
      <c r="J271" s="163"/>
      <c r="K271" s="163"/>
      <c r="L271" s="163"/>
      <c r="M271" s="163"/>
      <c r="N271" s="163"/>
      <c r="O271" s="163"/>
      <c r="P271" s="163"/>
      <c r="Q271" s="163"/>
      <c r="R271" s="163"/>
      <c r="S271" s="163"/>
      <c r="T271" s="163"/>
      <c r="U271" s="163"/>
      <c r="V271" s="163"/>
      <c r="W271" s="163"/>
      <c r="X271" s="163"/>
      <c r="Y271" s="163"/>
      <c r="Z271" s="163"/>
      <c r="AA271" s="163"/>
      <c r="AB271" s="163"/>
      <c r="AC271" s="163"/>
      <c r="AD271" s="163"/>
      <c r="AE271" s="163"/>
      <c r="AF271" s="163"/>
      <c r="AG271" s="163"/>
      <c r="AH271" s="163"/>
      <c r="AI271" s="163"/>
      <c r="AJ271" s="163"/>
      <c r="AK271" s="163"/>
      <c r="AL271" s="163"/>
      <c r="AM271" s="163"/>
      <c r="AN271" s="163"/>
    </row>
    <row r="272" spans="1:40" x14ac:dyDescent="0.2">
      <c r="A272" s="163"/>
      <c r="B272" s="163"/>
      <c r="C272" s="163"/>
      <c r="D272" s="163"/>
      <c r="E272" s="163"/>
      <c r="F272" s="163"/>
      <c r="G272" s="163"/>
      <c r="H272" s="163"/>
      <c r="I272" s="163"/>
      <c r="J272" s="163"/>
      <c r="K272" s="163"/>
      <c r="L272" s="163"/>
      <c r="M272" s="163"/>
      <c r="N272" s="163"/>
      <c r="O272" s="163"/>
      <c r="P272" s="163"/>
      <c r="Q272" s="163"/>
      <c r="R272" s="163"/>
      <c r="S272" s="163"/>
      <c r="T272" s="163"/>
      <c r="U272" s="163"/>
      <c r="V272" s="163"/>
      <c r="W272" s="163"/>
      <c r="X272" s="163"/>
      <c r="Y272" s="163"/>
      <c r="Z272" s="163"/>
      <c r="AA272" s="163"/>
      <c r="AB272" s="163"/>
      <c r="AC272" s="163"/>
      <c r="AD272" s="163"/>
      <c r="AE272" s="163"/>
      <c r="AF272" s="163"/>
      <c r="AG272" s="163"/>
      <c r="AH272" s="163"/>
      <c r="AI272" s="163"/>
      <c r="AJ272" s="163"/>
      <c r="AK272" s="163"/>
      <c r="AL272" s="163"/>
      <c r="AM272" s="163"/>
      <c r="AN272" s="163"/>
    </row>
    <row r="273" spans="1:40" x14ac:dyDescent="0.2">
      <c r="A273" s="163"/>
      <c r="B273" s="163"/>
      <c r="C273" s="163"/>
      <c r="D273" s="163"/>
      <c r="E273" s="163"/>
      <c r="F273" s="163"/>
      <c r="G273" s="163"/>
      <c r="H273" s="163"/>
      <c r="I273" s="163"/>
      <c r="J273" s="163"/>
      <c r="K273" s="163"/>
      <c r="L273" s="163"/>
      <c r="M273" s="163"/>
      <c r="N273" s="163"/>
      <c r="O273" s="163"/>
      <c r="P273" s="163"/>
      <c r="Q273" s="163"/>
      <c r="R273" s="163"/>
      <c r="S273" s="163"/>
      <c r="T273" s="163"/>
      <c r="U273" s="163"/>
      <c r="V273" s="163"/>
      <c r="W273" s="163"/>
      <c r="X273" s="163"/>
      <c r="Y273" s="163"/>
      <c r="Z273" s="163"/>
      <c r="AA273" s="163"/>
      <c r="AB273" s="163"/>
      <c r="AC273" s="163"/>
      <c r="AD273" s="163"/>
      <c r="AE273" s="163"/>
      <c r="AF273" s="163"/>
      <c r="AG273" s="163"/>
      <c r="AH273" s="163"/>
      <c r="AI273" s="163"/>
      <c r="AJ273" s="163"/>
      <c r="AK273" s="163"/>
      <c r="AL273" s="163"/>
      <c r="AM273" s="163"/>
      <c r="AN273" s="163"/>
    </row>
    <row r="274" spans="1:40" x14ac:dyDescent="0.2">
      <c r="A274" s="163"/>
      <c r="B274" s="163"/>
      <c r="C274" s="163"/>
      <c r="D274" s="163"/>
      <c r="E274" s="163"/>
      <c r="F274" s="163"/>
      <c r="G274" s="163"/>
      <c r="H274" s="163"/>
      <c r="I274" s="163"/>
      <c r="J274" s="163"/>
      <c r="K274" s="163"/>
      <c r="L274" s="163"/>
      <c r="M274" s="163"/>
      <c r="N274" s="163"/>
      <c r="O274" s="163"/>
      <c r="P274" s="163"/>
      <c r="Q274" s="163"/>
      <c r="R274" s="163"/>
      <c r="S274" s="163"/>
      <c r="T274" s="163"/>
      <c r="U274" s="163"/>
      <c r="V274" s="163"/>
      <c r="W274" s="163"/>
      <c r="X274" s="163"/>
      <c r="Y274" s="163"/>
      <c r="Z274" s="163"/>
      <c r="AA274" s="163"/>
      <c r="AB274" s="163"/>
      <c r="AC274" s="163"/>
      <c r="AD274" s="163"/>
      <c r="AE274" s="163"/>
      <c r="AF274" s="163"/>
      <c r="AG274" s="163"/>
      <c r="AH274" s="163"/>
      <c r="AI274" s="163"/>
      <c r="AJ274" s="163"/>
      <c r="AK274" s="163"/>
      <c r="AL274" s="163"/>
      <c r="AM274" s="163"/>
      <c r="AN274" s="163"/>
    </row>
    <row r="275" spans="1:40" x14ac:dyDescent="0.2">
      <c r="A275" s="163"/>
      <c r="B275" s="163"/>
      <c r="C275" s="163"/>
      <c r="D275" s="163"/>
      <c r="E275" s="163"/>
      <c r="F275" s="163"/>
      <c r="G275" s="163"/>
      <c r="H275" s="163"/>
      <c r="I275" s="163"/>
      <c r="J275" s="163"/>
      <c r="K275" s="163"/>
      <c r="L275" s="163"/>
      <c r="M275" s="163"/>
      <c r="N275" s="163"/>
      <c r="O275" s="163"/>
      <c r="P275" s="163"/>
      <c r="Q275" s="163"/>
      <c r="R275" s="163"/>
      <c r="S275" s="163"/>
      <c r="T275" s="163"/>
      <c r="U275" s="163"/>
      <c r="V275" s="163"/>
      <c r="W275" s="163"/>
      <c r="X275" s="163"/>
      <c r="Y275" s="163"/>
      <c r="Z275" s="163"/>
      <c r="AA275" s="163"/>
      <c r="AB275" s="163"/>
      <c r="AC275" s="163"/>
      <c r="AD275" s="163"/>
      <c r="AE275" s="163"/>
      <c r="AF275" s="163"/>
      <c r="AG275" s="163"/>
      <c r="AH275" s="163"/>
      <c r="AI275" s="163"/>
      <c r="AJ275" s="163"/>
      <c r="AK275" s="163"/>
      <c r="AL275" s="163"/>
      <c r="AM275" s="163"/>
      <c r="AN275" s="163"/>
    </row>
    <row r="276" spans="1:40" x14ac:dyDescent="0.2">
      <c r="A276" s="163"/>
      <c r="B276" s="163"/>
      <c r="C276" s="163"/>
      <c r="D276" s="163"/>
      <c r="E276" s="163"/>
      <c r="F276" s="163"/>
      <c r="G276" s="163"/>
      <c r="H276" s="163"/>
      <c r="I276" s="163"/>
      <c r="J276" s="163"/>
      <c r="K276" s="163"/>
      <c r="L276" s="163"/>
      <c r="M276" s="163"/>
      <c r="N276" s="163"/>
      <c r="O276" s="163"/>
      <c r="P276" s="163"/>
      <c r="Q276" s="163"/>
      <c r="R276" s="163"/>
      <c r="S276" s="163"/>
      <c r="T276" s="163"/>
      <c r="U276" s="163"/>
      <c r="V276" s="163"/>
      <c r="W276" s="163"/>
      <c r="X276" s="163"/>
      <c r="Y276" s="163"/>
      <c r="Z276" s="163"/>
      <c r="AA276" s="163"/>
      <c r="AB276" s="163"/>
      <c r="AC276" s="163"/>
      <c r="AD276" s="163"/>
      <c r="AE276" s="163"/>
      <c r="AF276" s="163"/>
      <c r="AG276" s="163"/>
      <c r="AH276" s="163"/>
      <c r="AI276" s="163"/>
      <c r="AJ276" s="163"/>
      <c r="AK276" s="163"/>
      <c r="AL276" s="163"/>
      <c r="AM276" s="163"/>
      <c r="AN276" s="163"/>
    </row>
    <row r="277" spans="1:40" x14ac:dyDescent="0.2">
      <c r="A277" s="163"/>
      <c r="B277" s="163"/>
      <c r="C277" s="163"/>
      <c r="D277" s="163"/>
      <c r="E277" s="163"/>
      <c r="F277" s="163"/>
      <c r="G277" s="163"/>
      <c r="H277" s="163"/>
      <c r="I277" s="163"/>
      <c r="J277" s="163"/>
      <c r="K277" s="163"/>
      <c r="L277" s="163"/>
      <c r="M277" s="163"/>
      <c r="N277" s="163"/>
      <c r="O277" s="163"/>
      <c r="P277" s="163"/>
      <c r="Q277" s="163"/>
      <c r="R277" s="163"/>
      <c r="S277" s="163"/>
      <c r="T277" s="163"/>
      <c r="U277" s="163"/>
      <c r="V277" s="163"/>
      <c r="W277" s="163"/>
      <c r="X277" s="163"/>
      <c r="Y277" s="163"/>
      <c r="Z277" s="163"/>
      <c r="AA277" s="163"/>
      <c r="AB277" s="163"/>
      <c r="AC277" s="163"/>
      <c r="AD277" s="163"/>
      <c r="AE277" s="163"/>
      <c r="AF277" s="163"/>
      <c r="AG277" s="163"/>
      <c r="AH277" s="163"/>
      <c r="AI277" s="163"/>
      <c r="AJ277" s="163"/>
      <c r="AK277" s="163"/>
      <c r="AL277" s="163"/>
      <c r="AM277" s="163"/>
      <c r="AN277" s="163"/>
    </row>
    <row r="278" spans="1:40" x14ac:dyDescent="0.2">
      <c r="A278" s="163"/>
      <c r="B278" s="163"/>
      <c r="C278" s="163"/>
      <c r="D278" s="163"/>
      <c r="E278" s="163"/>
      <c r="F278" s="163"/>
      <c r="G278" s="163"/>
      <c r="H278" s="163"/>
      <c r="I278" s="163"/>
      <c r="J278" s="163"/>
      <c r="K278" s="163"/>
      <c r="L278" s="163"/>
      <c r="M278" s="163"/>
      <c r="N278" s="163"/>
      <c r="O278" s="163"/>
      <c r="P278" s="163"/>
      <c r="Q278" s="163"/>
      <c r="R278" s="163"/>
      <c r="S278" s="163"/>
      <c r="T278" s="163"/>
      <c r="U278" s="163"/>
      <c r="V278" s="163"/>
      <c r="W278" s="163"/>
      <c r="X278" s="163"/>
      <c r="Y278" s="163"/>
      <c r="Z278" s="163"/>
      <c r="AA278" s="163"/>
      <c r="AB278" s="163"/>
      <c r="AC278" s="163"/>
      <c r="AD278" s="163"/>
      <c r="AE278" s="163"/>
      <c r="AF278" s="163"/>
      <c r="AG278" s="163"/>
      <c r="AH278" s="163"/>
      <c r="AI278" s="163"/>
      <c r="AJ278" s="163"/>
      <c r="AK278" s="163"/>
      <c r="AL278" s="163"/>
      <c r="AM278" s="163"/>
      <c r="AN278" s="163"/>
    </row>
    <row r="279" spans="1:40" x14ac:dyDescent="0.2">
      <c r="A279" s="163"/>
      <c r="B279" s="163"/>
      <c r="C279" s="163"/>
      <c r="D279" s="163"/>
      <c r="E279" s="163"/>
      <c r="F279" s="163"/>
      <c r="G279" s="163"/>
      <c r="H279" s="163"/>
      <c r="I279" s="163"/>
      <c r="J279" s="163"/>
      <c r="K279" s="163"/>
      <c r="L279" s="163"/>
      <c r="M279" s="163"/>
      <c r="N279" s="163"/>
      <c r="O279" s="163"/>
      <c r="P279" s="163"/>
      <c r="Q279" s="163"/>
      <c r="R279" s="163"/>
      <c r="S279" s="163"/>
      <c r="T279" s="163"/>
      <c r="U279" s="163"/>
      <c r="V279" s="163"/>
      <c r="W279" s="163"/>
      <c r="X279" s="163"/>
      <c r="Y279" s="163"/>
      <c r="Z279" s="163"/>
      <c r="AA279" s="163"/>
      <c r="AB279" s="163"/>
      <c r="AC279" s="163"/>
      <c r="AD279" s="163"/>
      <c r="AE279" s="163"/>
      <c r="AF279" s="163"/>
      <c r="AG279" s="163"/>
      <c r="AH279" s="163"/>
      <c r="AI279" s="163"/>
      <c r="AJ279" s="163"/>
      <c r="AK279" s="163"/>
      <c r="AL279" s="163"/>
      <c r="AM279" s="163"/>
      <c r="AN279" s="163"/>
    </row>
    <row r="280" spans="1:40" x14ac:dyDescent="0.2">
      <c r="A280" s="163"/>
      <c r="B280" s="163"/>
      <c r="C280" s="163"/>
      <c r="D280" s="163"/>
      <c r="E280" s="163"/>
      <c r="F280" s="163"/>
      <c r="G280" s="163"/>
      <c r="H280" s="163"/>
      <c r="I280" s="163"/>
      <c r="J280" s="163"/>
      <c r="K280" s="163"/>
      <c r="L280" s="163"/>
      <c r="M280" s="163"/>
      <c r="N280" s="163"/>
      <c r="O280" s="163"/>
      <c r="P280" s="163"/>
      <c r="Q280" s="163"/>
      <c r="R280" s="163"/>
      <c r="S280" s="163"/>
      <c r="T280" s="163"/>
      <c r="U280" s="163"/>
      <c r="V280" s="163"/>
      <c r="W280" s="163"/>
      <c r="X280" s="163"/>
      <c r="Y280" s="163"/>
      <c r="Z280" s="163"/>
      <c r="AA280" s="163"/>
      <c r="AB280" s="163"/>
      <c r="AC280" s="163"/>
      <c r="AD280" s="163"/>
      <c r="AE280" s="163"/>
      <c r="AF280" s="163"/>
      <c r="AG280" s="163"/>
      <c r="AH280" s="163"/>
      <c r="AI280" s="163"/>
      <c r="AJ280" s="163"/>
      <c r="AK280" s="163"/>
      <c r="AL280" s="163"/>
      <c r="AM280" s="163"/>
      <c r="AN280" s="163"/>
    </row>
    <row r="281" spans="1:40" x14ac:dyDescent="0.2">
      <c r="A281" s="163"/>
      <c r="B281" s="163"/>
      <c r="C281" s="163"/>
      <c r="D281" s="163"/>
      <c r="E281" s="163"/>
      <c r="F281" s="163"/>
      <c r="G281" s="163"/>
      <c r="H281" s="163"/>
      <c r="I281" s="163"/>
      <c r="J281" s="163"/>
      <c r="K281" s="163"/>
      <c r="L281" s="163"/>
      <c r="M281" s="163"/>
      <c r="N281" s="163"/>
      <c r="O281" s="163"/>
      <c r="P281" s="163"/>
      <c r="Q281" s="163"/>
      <c r="R281" s="163"/>
      <c r="S281" s="163"/>
      <c r="T281" s="163"/>
      <c r="U281" s="163"/>
      <c r="V281" s="163"/>
      <c r="W281" s="163"/>
      <c r="X281" s="163"/>
      <c r="Y281" s="163"/>
      <c r="Z281" s="163"/>
      <c r="AA281" s="163"/>
      <c r="AB281" s="163"/>
      <c r="AC281" s="163"/>
      <c r="AD281" s="163"/>
      <c r="AE281" s="163"/>
      <c r="AF281" s="163"/>
      <c r="AG281" s="163"/>
      <c r="AH281" s="163"/>
      <c r="AI281" s="163"/>
      <c r="AJ281" s="163"/>
      <c r="AK281" s="163"/>
      <c r="AL281" s="163"/>
      <c r="AM281" s="163"/>
      <c r="AN281" s="163"/>
    </row>
    <row r="282" spans="1:40" x14ac:dyDescent="0.2">
      <c r="A282" s="163"/>
      <c r="B282" s="163"/>
      <c r="C282" s="163"/>
      <c r="D282" s="163"/>
      <c r="E282" s="163"/>
      <c r="F282" s="163"/>
      <c r="G282" s="163"/>
      <c r="H282" s="163"/>
      <c r="I282" s="163"/>
      <c r="J282" s="163"/>
      <c r="K282" s="163"/>
      <c r="L282" s="163"/>
      <c r="M282" s="163"/>
      <c r="N282" s="163"/>
      <c r="O282" s="163"/>
      <c r="P282" s="163"/>
      <c r="Q282" s="163"/>
      <c r="R282" s="163"/>
      <c r="S282" s="163"/>
      <c r="T282" s="163"/>
      <c r="U282" s="163"/>
      <c r="V282" s="163"/>
      <c r="W282" s="163"/>
      <c r="X282" s="163"/>
      <c r="Y282" s="163"/>
      <c r="Z282" s="163"/>
      <c r="AA282" s="163"/>
      <c r="AB282" s="163"/>
      <c r="AC282" s="163"/>
      <c r="AD282" s="163"/>
      <c r="AE282" s="163"/>
      <c r="AF282" s="163"/>
      <c r="AG282" s="163"/>
      <c r="AH282" s="163"/>
      <c r="AI282" s="163"/>
      <c r="AJ282" s="163"/>
      <c r="AK282" s="163"/>
      <c r="AL282" s="163"/>
      <c r="AM282" s="163"/>
      <c r="AN282" s="163"/>
    </row>
    <row r="283" spans="1:40" x14ac:dyDescent="0.2">
      <c r="A283" s="163"/>
      <c r="B283" s="163"/>
      <c r="C283" s="163"/>
      <c r="D283" s="163"/>
      <c r="E283" s="163"/>
      <c r="F283" s="163"/>
      <c r="G283" s="163"/>
      <c r="H283" s="163"/>
      <c r="I283" s="163"/>
      <c r="J283" s="163"/>
      <c r="K283" s="163"/>
      <c r="L283" s="163"/>
      <c r="M283" s="163"/>
      <c r="N283" s="163"/>
      <c r="O283" s="163"/>
      <c r="P283" s="163"/>
      <c r="Q283" s="163"/>
      <c r="R283" s="163"/>
      <c r="S283" s="163"/>
      <c r="T283" s="163"/>
      <c r="U283" s="163"/>
      <c r="V283" s="163"/>
      <c r="W283" s="163"/>
      <c r="X283" s="163"/>
      <c r="Y283" s="163"/>
      <c r="Z283" s="163"/>
      <c r="AA283" s="163"/>
      <c r="AB283" s="163"/>
      <c r="AC283" s="163"/>
      <c r="AD283" s="163"/>
      <c r="AE283" s="163"/>
      <c r="AF283" s="163"/>
      <c r="AG283" s="163"/>
      <c r="AH283" s="163"/>
      <c r="AI283" s="163"/>
      <c r="AJ283" s="163"/>
      <c r="AK283" s="163"/>
      <c r="AL283" s="163"/>
      <c r="AM283" s="163"/>
      <c r="AN283" s="163"/>
    </row>
    <row r="284" spans="1:40" x14ac:dyDescent="0.2">
      <c r="A284" s="163"/>
      <c r="B284" s="163"/>
      <c r="C284" s="163"/>
      <c r="D284" s="163"/>
      <c r="E284" s="163"/>
      <c r="F284" s="163"/>
      <c r="G284" s="163"/>
      <c r="H284" s="163"/>
      <c r="I284" s="163"/>
      <c r="J284" s="163"/>
      <c r="K284" s="163"/>
      <c r="L284" s="163"/>
      <c r="M284" s="163"/>
      <c r="N284" s="163"/>
      <c r="O284" s="163"/>
      <c r="P284" s="163"/>
      <c r="Q284" s="163"/>
      <c r="R284" s="163"/>
      <c r="S284" s="163"/>
      <c r="T284" s="163"/>
      <c r="U284" s="163"/>
      <c r="V284" s="163"/>
      <c r="W284" s="163"/>
      <c r="X284" s="163"/>
      <c r="Y284" s="163"/>
      <c r="Z284" s="163"/>
      <c r="AA284" s="163"/>
      <c r="AB284" s="163"/>
      <c r="AC284" s="163"/>
      <c r="AD284" s="163"/>
      <c r="AE284" s="163"/>
      <c r="AF284" s="163"/>
      <c r="AG284" s="163"/>
      <c r="AH284" s="163"/>
      <c r="AI284" s="163"/>
      <c r="AJ284" s="163"/>
      <c r="AK284" s="163"/>
      <c r="AL284" s="163"/>
      <c r="AM284" s="163"/>
      <c r="AN284" s="163"/>
    </row>
    <row r="285" spans="1:40" x14ac:dyDescent="0.2">
      <c r="A285" s="163"/>
      <c r="B285" s="163"/>
      <c r="C285" s="163"/>
      <c r="D285" s="163"/>
      <c r="E285" s="163"/>
      <c r="F285" s="163"/>
      <c r="G285" s="163"/>
      <c r="H285" s="163"/>
      <c r="I285" s="163"/>
      <c r="J285" s="163"/>
      <c r="K285" s="163"/>
      <c r="L285" s="163"/>
      <c r="M285" s="163"/>
      <c r="N285" s="163"/>
      <c r="O285" s="163"/>
      <c r="P285" s="163"/>
      <c r="Q285" s="163"/>
      <c r="R285" s="163"/>
      <c r="S285" s="163"/>
      <c r="T285" s="163"/>
      <c r="U285" s="163"/>
      <c r="V285" s="163"/>
      <c r="W285" s="163"/>
      <c r="X285" s="163"/>
      <c r="Y285" s="163"/>
      <c r="Z285" s="163"/>
      <c r="AA285" s="163"/>
      <c r="AB285" s="163"/>
      <c r="AC285" s="163"/>
      <c r="AD285" s="163"/>
      <c r="AE285" s="163"/>
      <c r="AF285" s="163"/>
      <c r="AG285" s="163"/>
      <c r="AH285" s="163"/>
      <c r="AI285" s="163"/>
      <c r="AJ285" s="163"/>
      <c r="AK285" s="163"/>
      <c r="AL285" s="163"/>
      <c r="AM285" s="163"/>
      <c r="AN285" s="163"/>
    </row>
    <row r="286" spans="1:40" x14ac:dyDescent="0.2">
      <c r="A286" s="163"/>
      <c r="B286" s="163"/>
      <c r="C286" s="163"/>
      <c r="D286" s="163"/>
      <c r="E286" s="163"/>
      <c r="F286" s="163"/>
      <c r="G286" s="163"/>
      <c r="H286" s="163"/>
      <c r="I286" s="163"/>
      <c r="J286" s="163"/>
      <c r="K286" s="163"/>
      <c r="L286" s="163"/>
      <c r="M286" s="163"/>
      <c r="N286" s="163"/>
      <c r="O286" s="163"/>
      <c r="P286" s="163"/>
      <c r="Q286" s="163"/>
      <c r="R286" s="163"/>
      <c r="S286" s="163"/>
      <c r="T286" s="163"/>
      <c r="U286" s="163"/>
      <c r="V286" s="163"/>
      <c r="W286" s="163"/>
      <c r="X286" s="163"/>
      <c r="Y286" s="163"/>
      <c r="Z286" s="163"/>
      <c r="AA286" s="163"/>
      <c r="AB286" s="163"/>
      <c r="AC286" s="163"/>
      <c r="AD286" s="163"/>
      <c r="AE286" s="163"/>
      <c r="AF286" s="163"/>
      <c r="AG286" s="163"/>
      <c r="AH286" s="163"/>
      <c r="AI286" s="163"/>
      <c r="AJ286" s="163"/>
      <c r="AK286" s="163"/>
      <c r="AL286" s="163"/>
      <c r="AM286" s="163"/>
      <c r="AN286" s="163"/>
    </row>
    <row r="287" spans="1:40" x14ac:dyDescent="0.2">
      <c r="A287" s="163"/>
      <c r="B287" s="163"/>
      <c r="C287" s="163"/>
      <c r="D287" s="163"/>
      <c r="E287" s="163"/>
      <c r="F287" s="163"/>
      <c r="G287" s="163"/>
      <c r="H287" s="163"/>
      <c r="I287" s="163"/>
      <c r="J287" s="163"/>
      <c r="K287" s="163"/>
      <c r="L287" s="163"/>
      <c r="M287" s="163"/>
      <c r="N287" s="163"/>
      <c r="O287" s="163"/>
      <c r="P287" s="163"/>
      <c r="Q287" s="163"/>
      <c r="R287" s="163"/>
      <c r="S287" s="163"/>
      <c r="T287" s="163"/>
      <c r="U287" s="163"/>
      <c r="V287" s="163"/>
      <c r="W287" s="163"/>
      <c r="X287" s="163"/>
      <c r="Y287" s="163"/>
      <c r="Z287" s="163"/>
      <c r="AA287" s="163"/>
      <c r="AB287" s="163"/>
      <c r="AC287" s="163"/>
      <c r="AD287" s="163"/>
      <c r="AE287" s="163"/>
      <c r="AF287" s="163"/>
      <c r="AG287" s="163"/>
      <c r="AH287" s="163"/>
      <c r="AI287" s="163"/>
      <c r="AJ287" s="163"/>
      <c r="AK287" s="163"/>
      <c r="AL287" s="163"/>
      <c r="AM287" s="163"/>
      <c r="AN287" s="163"/>
    </row>
    <row r="288" spans="1:40" x14ac:dyDescent="0.2">
      <c r="A288" s="163"/>
      <c r="B288" s="163"/>
      <c r="C288" s="163"/>
      <c r="D288" s="163"/>
      <c r="E288" s="163"/>
      <c r="F288" s="163"/>
      <c r="G288" s="163"/>
      <c r="H288" s="163"/>
      <c r="I288" s="163"/>
      <c r="J288" s="163"/>
      <c r="K288" s="163"/>
      <c r="L288" s="163"/>
      <c r="M288" s="163"/>
      <c r="N288" s="163"/>
      <c r="O288" s="163"/>
      <c r="P288" s="163"/>
      <c r="Q288" s="163"/>
      <c r="R288" s="163"/>
      <c r="S288" s="163"/>
      <c r="T288" s="163"/>
      <c r="U288" s="163"/>
      <c r="V288" s="163"/>
      <c r="W288" s="163"/>
      <c r="X288" s="163"/>
      <c r="Y288" s="163"/>
      <c r="Z288" s="163"/>
      <c r="AA288" s="163"/>
      <c r="AB288" s="163"/>
      <c r="AC288" s="163"/>
      <c r="AD288" s="163"/>
      <c r="AE288" s="163"/>
      <c r="AF288" s="163"/>
      <c r="AG288" s="163"/>
      <c r="AH288" s="163"/>
      <c r="AI288" s="163"/>
      <c r="AJ288" s="163"/>
      <c r="AK288" s="163"/>
      <c r="AL288" s="163"/>
      <c r="AM288" s="163"/>
      <c r="AN288" s="163"/>
    </row>
    <row r="289" spans="1:40" x14ac:dyDescent="0.2">
      <c r="A289" s="163"/>
      <c r="B289" s="163"/>
      <c r="C289" s="163"/>
      <c r="D289" s="163"/>
      <c r="E289" s="163"/>
      <c r="F289" s="163"/>
      <c r="G289" s="163"/>
      <c r="H289" s="163"/>
      <c r="I289" s="163"/>
      <c r="J289" s="163"/>
      <c r="K289" s="163"/>
      <c r="L289" s="163"/>
      <c r="M289" s="163"/>
      <c r="N289" s="163"/>
      <c r="O289" s="163"/>
      <c r="P289" s="163"/>
      <c r="Q289" s="163"/>
      <c r="R289" s="163"/>
      <c r="S289" s="163"/>
      <c r="T289" s="163"/>
      <c r="U289" s="163"/>
      <c r="V289" s="163"/>
      <c r="W289" s="163"/>
      <c r="X289" s="163"/>
      <c r="Y289" s="163"/>
      <c r="Z289" s="163"/>
      <c r="AA289" s="163"/>
      <c r="AB289" s="163"/>
      <c r="AC289" s="163"/>
      <c r="AD289" s="163"/>
      <c r="AE289" s="163"/>
      <c r="AF289" s="163"/>
      <c r="AG289" s="163"/>
      <c r="AH289" s="163"/>
      <c r="AI289" s="163"/>
      <c r="AJ289" s="163"/>
      <c r="AK289" s="163"/>
      <c r="AL289" s="163"/>
      <c r="AM289" s="163"/>
      <c r="AN289" s="163"/>
    </row>
    <row r="290" spans="1:40" x14ac:dyDescent="0.2">
      <c r="A290" s="163"/>
      <c r="B290" s="163"/>
      <c r="C290" s="163"/>
      <c r="D290" s="163"/>
      <c r="E290" s="163"/>
      <c r="F290" s="163"/>
      <c r="G290" s="163"/>
      <c r="H290" s="163"/>
      <c r="I290" s="163"/>
      <c r="J290" s="163"/>
      <c r="K290" s="163"/>
      <c r="L290" s="163"/>
      <c r="M290" s="163"/>
      <c r="N290" s="163"/>
      <c r="O290" s="163"/>
      <c r="P290" s="163"/>
      <c r="Q290" s="163"/>
      <c r="R290" s="163"/>
      <c r="S290" s="163"/>
      <c r="T290" s="163"/>
      <c r="U290" s="163"/>
      <c r="V290" s="163"/>
      <c r="W290" s="163"/>
      <c r="X290" s="163"/>
      <c r="Y290" s="163"/>
      <c r="Z290" s="163"/>
      <c r="AA290" s="163"/>
      <c r="AB290" s="163"/>
      <c r="AC290" s="163"/>
      <c r="AD290" s="163"/>
      <c r="AE290" s="163"/>
      <c r="AF290" s="163"/>
      <c r="AG290" s="163"/>
      <c r="AH290" s="163"/>
      <c r="AI290" s="163"/>
      <c r="AJ290" s="163"/>
      <c r="AK290" s="163"/>
      <c r="AL290" s="163"/>
      <c r="AM290" s="163"/>
      <c r="AN290" s="163"/>
    </row>
    <row r="291" spans="1:40" x14ac:dyDescent="0.2">
      <c r="A291" s="163"/>
      <c r="B291" s="163"/>
      <c r="C291" s="163"/>
      <c r="D291" s="163"/>
      <c r="E291" s="163"/>
      <c r="F291" s="163"/>
      <c r="G291" s="163"/>
      <c r="H291" s="163"/>
      <c r="I291" s="163"/>
      <c r="J291" s="163"/>
      <c r="K291" s="163"/>
      <c r="L291" s="163"/>
      <c r="M291" s="163"/>
      <c r="N291" s="163"/>
      <c r="O291" s="163"/>
      <c r="P291" s="163"/>
      <c r="Q291" s="163"/>
      <c r="R291" s="163"/>
      <c r="S291" s="163"/>
      <c r="T291" s="163"/>
      <c r="U291" s="163"/>
      <c r="V291" s="163"/>
      <c r="W291" s="163"/>
      <c r="X291" s="163"/>
      <c r="Y291" s="163"/>
      <c r="Z291" s="163"/>
      <c r="AA291" s="163"/>
      <c r="AB291" s="163"/>
      <c r="AC291" s="163"/>
      <c r="AD291" s="163"/>
      <c r="AE291" s="163"/>
      <c r="AF291" s="163"/>
      <c r="AG291" s="163"/>
      <c r="AH291" s="163"/>
      <c r="AI291" s="163"/>
      <c r="AJ291" s="163"/>
      <c r="AK291" s="163"/>
      <c r="AL291" s="163"/>
      <c r="AM291" s="163"/>
      <c r="AN291" s="163"/>
    </row>
    <row r="292" spans="1:40" x14ac:dyDescent="0.2">
      <c r="A292" s="163"/>
      <c r="B292" s="163"/>
      <c r="C292" s="163"/>
      <c r="D292" s="163"/>
      <c r="E292" s="163"/>
      <c r="F292" s="163"/>
      <c r="G292" s="163"/>
      <c r="H292" s="163"/>
      <c r="I292" s="163"/>
      <c r="J292" s="163"/>
      <c r="K292" s="163"/>
      <c r="L292" s="163"/>
      <c r="M292" s="163"/>
      <c r="N292" s="163"/>
      <c r="O292" s="163"/>
      <c r="P292" s="163"/>
      <c r="Q292" s="163"/>
      <c r="R292" s="163"/>
      <c r="S292" s="163"/>
      <c r="T292" s="163"/>
      <c r="U292" s="163"/>
      <c r="V292" s="163"/>
      <c r="W292" s="163"/>
      <c r="X292" s="163"/>
      <c r="Y292" s="163"/>
      <c r="Z292" s="163"/>
      <c r="AA292" s="163"/>
      <c r="AB292" s="163"/>
      <c r="AC292" s="163"/>
      <c r="AD292" s="163"/>
      <c r="AE292" s="163"/>
      <c r="AF292" s="163"/>
      <c r="AG292" s="163"/>
      <c r="AH292" s="163"/>
      <c r="AI292" s="163"/>
      <c r="AJ292" s="163"/>
      <c r="AK292" s="163"/>
      <c r="AL292" s="163"/>
      <c r="AM292" s="163"/>
      <c r="AN292" s="163"/>
    </row>
    <row r="293" spans="1:40" x14ac:dyDescent="0.2">
      <c r="A293" s="163"/>
      <c r="B293" s="163"/>
      <c r="C293" s="163"/>
      <c r="D293" s="163"/>
      <c r="E293" s="163"/>
      <c r="F293" s="163"/>
      <c r="G293" s="163"/>
      <c r="H293" s="163"/>
      <c r="I293" s="163"/>
      <c r="J293" s="163"/>
      <c r="K293" s="163"/>
      <c r="L293" s="163"/>
      <c r="M293" s="163"/>
      <c r="N293" s="163"/>
      <c r="O293" s="163"/>
      <c r="P293" s="163"/>
      <c r="Q293" s="163"/>
      <c r="R293" s="163"/>
      <c r="S293" s="163"/>
      <c r="T293" s="163"/>
      <c r="U293" s="163"/>
      <c r="V293" s="163"/>
      <c r="W293" s="163"/>
      <c r="X293" s="163"/>
      <c r="Y293" s="163"/>
      <c r="Z293" s="163"/>
      <c r="AA293" s="163"/>
      <c r="AB293" s="163"/>
      <c r="AC293" s="163"/>
      <c r="AD293" s="163"/>
      <c r="AE293" s="163"/>
      <c r="AF293" s="163"/>
      <c r="AG293" s="163"/>
      <c r="AH293" s="163"/>
      <c r="AI293" s="163"/>
      <c r="AJ293" s="163"/>
      <c r="AK293" s="163"/>
      <c r="AL293" s="163"/>
      <c r="AM293" s="163"/>
      <c r="AN293" s="163"/>
    </row>
    <row r="294" spans="1:40" x14ac:dyDescent="0.2">
      <c r="A294" s="163"/>
      <c r="B294" s="163"/>
      <c r="C294" s="163"/>
      <c r="D294" s="163"/>
      <c r="E294" s="163"/>
      <c r="F294" s="163"/>
      <c r="G294" s="163"/>
      <c r="H294" s="163"/>
      <c r="I294" s="163"/>
      <c r="J294" s="163"/>
      <c r="K294" s="163"/>
      <c r="L294" s="163"/>
      <c r="M294" s="163"/>
      <c r="N294" s="163"/>
      <c r="O294" s="163"/>
      <c r="P294" s="163"/>
      <c r="Q294" s="163"/>
      <c r="R294" s="163"/>
      <c r="S294" s="163"/>
      <c r="T294" s="163"/>
      <c r="U294" s="163"/>
      <c r="V294" s="163"/>
      <c r="W294" s="163"/>
      <c r="X294" s="163"/>
      <c r="Y294" s="163"/>
      <c r="Z294" s="163"/>
      <c r="AA294" s="163"/>
      <c r="AB294" s="163"/>
      <c r="AC294" s="163"/>
      <c r="AD294" s="163"/>
      <c r="AE294" s="163"/>
      <c r="AF294" s="163"/>
      <c r="AG294" s="163"/>
      <c r="AH294" s="163"/>
      <c r="AI294" s="163"/>
      <c r="AJ294" s="163"/>
      <c r="AK294" s="163"/>
      <c r="AL294" s="163"/>
      <c r="AM294" s="163"/>
      <c r="AN294" s="163"/>
    </row>
    <row r="295" spans="1:40" x14ac:dyDescent="0.2">
      <c r="A295" s="163"/>
      <c r="B295" s="163"/>
      <c r="C295" s="163"/>
      <c r="D295" s="163"/>
      <c r="E295" s="163"/>
      <c r="F295" s="163"/>
      <c r="G295" s="163"/>
      <c r="H295" s="163"/>
      <c r="I295" s="163"/>
      <c r="J295" s="163"/>
      <c r="K295" s="163"/>
      <c r="L295" s="163"/>
      <c r="M295" s="163"/>
      <c r="N295" s="163"/>
      <c r="O295" s="163"/>
      <c r="P295" s="163"/>
      <c r="Q295" s="163"/>
      <c r="R295" s="163"/>
      <c r="S295" s="163"/>
      <c r="T295" s="163"/>
      <c r="U295" s="163"/>
      <c r="V295" s="163"/>
      <c r="W295" s="163"/>
      <c r="X295" s="163"/>
      <c r="Y295" s="163"/>
      <c r="Z295" s="163"/>
      <c r="AA295" s="163"/>
      <c r="AB295" s="163"/>
      <c r="AC295" s="163"/>
      <c r="AD295" s="163"/>
      <c r="AE295" s="163"/>
      <c r="AF295" s="163"/>
      <c r="AG295" s="163"/>
      <c r="AH295" s="163"/>
      <c r="AI295" s="163"/>
      <c r="AJ295" s="163"/>
      <c r="AK295" s="163"/>
      <c r="AL295" s="163"/>
      <c r="AM295" s="163"/>
      <c r="AN295" s="163"/>
    </row>
    <row r="296" spans="1:40" x14ac:dyDescent="0.2">
      <c r="A296" s="163"/>
      <c r="B296" s="163"/>
      <c r="C296" s="163"/>
      <c r="D296" s="163"/>
      <c r="E296" s="163"/>
      <c r="F296" s="163"/>
      <c r="G296" s="163"/>
      <c r="H296" s="163"/>
      <c r="I296" s="163"/>
      <c r="J296" s="163"/>
      <c r="K296" s="163"/>
      <c r="L296" s="163"/>
      <c r="M296" s="163"/>
      <c r="N296" s="163"/>
      <c r="O296" s="163"/>
      <c r="P296" s="163"/>
      <c r="Q296" s="163"/>
      <c r="R296" s="163"/>
      <c r="S296" s="163"/>
      <c r="T296" s="163"/>
      <c r="U296" s="163"/>
      <c r="V296" s="163"/>
      <c r="W296" s="163"/>
      <c r="X296" s="163"/>
      <c r="Y296" s="163"/>
      <c r="Z296" s="163"/>
      <c r="AA296" s="163"/>
      <c r="AB296" s="163"/>
      <c r="AC296" s="163"/>
      <c r="AD296" s="163"/>
      <c r="AE296" s="163"/>
      <c r="AF296" s="163"/>
      <c r="AG296" s="163"/>
      <c r="AH296" s="163"/>
      <c r="AI296" s="163"/>
      <c r="AJ296" s="163"/>
      <c r="AK296" s="163"/>
      <c r="AL296" s="163"/>
      <c r="AM296" s="163"/>
      <c r="AN296" s="163"/>
    </row>
    <row r="297" spans="1:40" x14ac:dyDescent="0.2">
      <c r="A297" s="163"/>
      <c r="B297" s="163"/>
      <c r="C297" s="163"/>
      <c r="D297" s="163"/>
      <c r="E297" s="163"/>
      <c r="F297" s="163"/>
      <c r="G297" s="163"/>
      <c r="H297" s="163"/>
      <c r="I297" s="163"/>
      <c r="J297" s="163"/>
      <c r="K297" s="163"/>
      <c r="L297" s="163"/>
      <c r="M297" s="163"/>
      <c r="N297" s="163"/>
      <c r="O297" s="163"/>
      <c r="P297" s="163"/>
      <c r="Q297" s="163"/>
      <c r="R297" s="163"/>
      <c r="S297" s="163"/>
      <c r="T297" s="163"/>
      <c r="U297" s="163"/>
      <c r="V297" s="163"/>
      <c r="W297" s="163"/>
      <c r="X297" s="163"/>
      <c r="Y297" s="163"/>
      <c r="Z297" s="163"/>
      <c r="AA297" s="163"/>
      <c r="AB297" s="163"/>
      <c r="AC297" s="163"/>
      <c r="AD297" s="163"/>
      <c r="AE297" s="163"/>
      <c r="AF297" s="163"/>
      <c r="AG297" s="163"/>
      <c r="AH297" s="163"/>
      <c r="AI297" s="163"/>
      <c r="AJ297" s="163"/>
      <c r="AK297" s="163"/>
      <c r="AL297" s="163"/>
      <c r="AM297" s="163"/>
      <c r="AN297" s="163"/>
    </row>
    <row r="298" spans="1:40" x14ac:dyDescent="0.2">
      <c r="A298" s="163"/>
      <c r="B298" s="163"/>
      <c r="C298" s="163"/>
      <c r="D298" s="163"/>
      <c r="E298" s="163"/>
      <c r="F298" s="163"/>
      <c r="G298" s="163"/>
      <c r="H298" s="163"/>
      <c r="I298" s="163"/>
      <c r="J298" s="163"/>
      <c r="K298" s="163"/>
      <c r="L298" s="163"/>
      <c r="M298" s="163"/>
      <c r="N298" s="163"/>
      <c r="O298" s="163"/>
      <c r="P298" s="163"/>
      <c r="Q298" s="163"/>
      <c r="R298" s="163"/>
      <c r="S298" s="163"/>
      <c r="T298" s="163"/>
      <c r="U298" s="163"/>
      <c r="V298" s="163"/>
      <c r="W298" s="163"/>
      <c r="X298" s="163"/>
      <c r="Y298" s="163"/>
      <c r="Z298" s="163"/>
      <c r="AA298" s="163"/>
      <c r="AB298" s="163"/>
      <c r="AC298" s="163"/>
      <c r="AD298" s="163"/>
      <c r="AE298" s="163"/>
      <c r="AF298" s="163"/>
      <c r="AG298" s="163"/>
      <c r="AH298" s="163"/>
      <c r="AI298" s="163"/>
      <c r="AJ298" s="163"/>
      <c r="AK298" s="163"/>
      <c r="AL298" s="163"/>
      <c r="AM298" s="163"/>
      <c r="AN298" s="163"/>
    </row>
    <row r="299" spans="1:40" x14ac:dyDescent="0.2">
      <c r="A299" s="163"/>
      <c r="B299" s="163"/>
      <c r="C299" s="163"/>
      <c r="D299" s="163"/>
      <c r="E299" s="163"/>
      <c r="F299" s="163"/>
      <c r="G299" s="163"/>
      <c r="H299" s="163"/>
      <c r="I299" s="163"/>
      <c r="J299" s="163"/>
      <c r="K299" s="163"/>
      <c r="L299" s="163"/>
      <c r="M299" s="163"/>
      <c r="N299" s="163"/>
      <c r="O299" s="163"/>
      <c r="P299" s="163"/>
      <c r="Q299" s="163"/>
      <c r="R299" s="163"/>
      <c r="S299" s="163"/>
      <c r="T299" s="163"/>
      <c r="U299" s="163"/>
      <c r="V299" s="163"/>
      <c r="W299" s="163"/>
      <c r="X299" s="163"/>
      <c r="Y299" s="163"/>
      <c r="Z299" s="163"/>
      <c r="AA299" s="163"/>
      <c r="AB299" s="163"/>
      <c r="AC299" s="163"/>
      <c r="AD299" s="163"/>
      <c r="AE299" s="163"/>
      <c r="AF299" s="163"/>
      <c r="AG299" s="163"/>
      <c r="AH299" s="163"/>
      <c r="AI299" s="163"/>
      <c r="AJ299" s="163"/>
      <c r="AK299" s="163"/>
      <c r="AL299" s="163"/>
      <c r="AM299" s="163"/>
      <c r="AN299" s="163"/>
    </row>
    <row r="300" spans="1:40" x14ac:dyDescent="0.2">
      <c r="A300" s="163"/>
      <c r="B300" s="163"/>
      <c r="C300" s="163"/>
      <c r="D300" s="163"/>
      <c r="E300" s="163"/>
      <c r="F300" s="163"/>
      <c r="G300" s="163"/>
      <c r="H300" s="163"/>
      <c r="I300" s="163"/>
      <c r="J300" s="163"/>
      <c r="K300" s="163"/>
      <c r="L300" s="163"/>
      <c r="M300" s="163"/>
      <c r="N300" s="163"/>
      <c r="O300" s="163"/>
      <c r="P300" s="163"/>
      <c r="Q300" s="163"/>
      <c r="R300" s="163"/>
      <c r="S300" s="163"/>
      <c r="T300" s="163"/>
      <c r="U300" s="163"/>
      <c r="V300" s="163"/>
      <c r="W300" s="163"/>
      <c r="X300" s="163"/>
      <c r="Y300" s="163"/>
      <c r="Z300" s="163"/>
      <c r="AA300" s="163"/>
      <c r="AB300" s="163"/>
      <c r="AC300" s="163"/>
      <c r="AD300" s="163"/>
      <c r="AE300" s="163"/>
      <c r="AF300" s="163"/>
      <c r="AG300" s="163"/>
      <c r="AH300" s="163"/>
      <c r="AI300" s="163"/>
      <c r="AJ300" s="163"/>
      <c r="AK300" s="163"/>
      <c r="AL300" s="163"/>
      <c r="AM300" s="163"/>
      <c r="AN300" s="163"/>
    </row>
    <row r="301" spans="1:40" x14ac:dyDescent="0.2">
      <c r="A301" s="163"/>
      <c r="B301" s="163"/>
      <c r="C301" s="163"/>
      <c r="D301" s="163"/>
      <c r="E301" s="163"/>
      <c r="F301" s="163"/>
      <c r="G301" s="163"/>
      <c r="H301" s="163"/>
      <c r="I301" s="163"/>
      <c r="J301" s="163"/>
      <c r="K301" s="163"/>
      <c r="L301" s="163"/>
      <c r="M301" s="163"/>
      <c r="N301" s="163"/>
      <c r="O301" s="163"/>
      <c r="P301" s="163"/>
      <c r="Q301" s="163"/>
      <c r="R301" s="163"/>
      <c r="S301" s="163"/>
      <c r="T301" s="163"/>
      <c r="U301" s="163"/>
      <c r="V301" s="163"/>
      <c r="W301" s="163"/>
      <c r="X301" s="163"/>
      <c r="Y301" s="163"/>
      <c r="Z301" s="163"/>
      <c r="AA301" s="163"/>
      <c r="AB301" s="163"/>
      <c r="AC301" s="163"/>
      <c r="AD301" s="163"/>
      <c r="AE301" s="163"/>
      <c r="AF301" s="163"/>
      <c r="AG301" s="163"/>
      <c r="AH301" s="163"/>
      <c r="AI301" s="163"/>
      <c r="AJ301" s="163"/>
      <c r="AK301" s="163"/>
      <c r="AL301" s="163"/>
      <c r="AM301" s="163"/>
      <c r="AN301" s="163"/>
    </row>
    <row r="302" spans="1:40" x14ac:dyDescent="0.2">
      <c r="A302" s="163"/>
      <c r="B302" s="163"/>
      <c r="C302" s="163"/>
      <c r="D302" s="163"/>
      <c r="E302" s="163"/>
      <c r="F302" s="163"/>
      <c r="G302" s="163"/>
      <c r="H302" s="163"/>
      <c r="I302" s="163"/>
      <c r="J302" s="163"/>
      <c r="K302" s="163"/>
      <c r="L302" s="163"/>
      <c r="M302" s="163"/>
      <c r="N302" s="163"/>
      <c r="O302" s="163"/>
      <c r="P302" s="163"/>
      <c r="Q302" s="163"/>
      <c r="R302" s="163"/>
      <c r="S302" s="163"/>
      <c r="T302" s="163"/>
      <c r="U302" s="163"/>
      <c r="V302" s="163"/>
      <c r="W302" s="163"/>
      <c r="X302" s="163"/>
      <c r="Y302" s="163"/>
      <c r="Z302" s="163"/>
      <c r="AA302" s="163"/>
      <c r="AB302" s="163"/>
      <c r="AC302" s="163"/>
      <c r="AD302" s="163"/>
      <c r="AE302" s="163"/>
      <c r="AF302" s="163"/>
      <c r="AG302" s="163"/>
      <c r="AH302" s="163"/>
      <c r="AI302" s="163"/>
      <c r="AJ302" s="163"/>
      <c r="AK302" s="163"/>
      <c r="AL302" s="163"/>
      <c r="AM302" s="163"/>
      <c r="AN302" s="163"/>
    </row>
    <row r="303" spans="1:40" x14ac:dyDescent="0.2">
      <c r="A303" s="163"/>
      <c r="B303" s="163"/>
      <c r="C303" s="163"/>
      <c r="D303" s="163"/>
      <c r="E303" s="163"/>
      <c r="F303" s="163"/>
      <c r="G303" s="163"/>
      <c r="H303" s="163"/>
      <c r="I303" s="163"/>
      <c r="J303" s="163"/>
      <c r="K303" s="163"/>
      <c r="L303" s="163"/>
      <c r="M303" s="163"/>
      <c r="N303" s="163"/>
      <c r="O303" s="163"/>
      <c r="P303" s="163"/>
      <c r="Q303" s="163"/>
      <c r="R303" s="163"/>
      <c r="S303" s="163"/>
      <c r="T303" s="163"/>
      <c r="U303" s="163"/>
      <c r="V303" s="163"/>
      <c r="W303" s="163"/>
      <c r="X303" s="163"/>
      <c r="Y303" s="163"/>
      <c r="Z303" s="163"/>
      <c r="AA303" s="163"/>
      <c r="AB303" s="163"/>
      <c r="AC303" s="163"/>
      <c r="AD303" s="163"/>
      <c r="AE303" s="163"/>
      <c r="AF303" s="163"/>
      <c r="AG303" s="163"/>
      <c r="AH303" s="163"/>
      <c r="AI303" s="163"/>
      <c r="AJ303" s="163"/>
      <c r="AK303" s="163"/>
      <c r="AL303" s="163"/>
      <c r="AM303" s="163"/>
      <c r="AN303" s="163"/>
    </row>
    <row r="304" spans="1:40" x14ac:dyDescent="0.2">
      <c r="A304" s="163"/>
      <c r="B304" s="163"/>
      <c r="C304" s="163"/>
      <c r="D304" s="163"/>
      <c r="E304" s="163"/>
      <c r="F304" s="163"/>
      <c r="G304" s="163"/>
      <c r="H304" s="163"/>
      <c r="I304" s="163"/>
      <c r="J304" s="163"/>
      <c r="K304" s="163"/>
      <c r="L304" s="163"/>
      <c r="M304" s="163"/>
      <c r="N304" s="163"/>
      <c r="O304" s="163"/>
      <c r="P304" s="163"/>
      <c r="Q304" s="163"/>
      <c r="R304" s="163"/>
      <c r="S304" s="163"/>
      <c r="T304" s="163"/>
      <c r="U304" s="163"/>
      <c r="V304" s="163"/>
      <c r="W304" s="163"/>
      <c r="X304" s="163"/>
      <c r="Y304" s="163"/>
      <c r="Z304" s="163"/>
      <c r="AA304" s="163"/>
      <c r="AB304" s="163"/>
      <c r="AC304" s="163"/>
      <c r="AD304" s="163"/>
      <c r="AE304" s="163"/>
      <c r="AF304" s="163"/>
      <c r="AG304" s="163"/>
      <c r="AH304" s="163"/>
      <c r="AI304" s="163"/>
      <c r="AJ304" s="163"/>
      <c r="AK304" s="163"/>
      <c r="AL304" s="163"/>
      <c r="AM304" s="163"/>
      <c r="AN304" s="163"/>
    </row>
    <row r="305" spans="1:40" x14ac:dyDescent="0.2">
      <c r="A305" s="163"/>
      <c r="B305" s="163"/>
      <c r="C305" s="163"/>
      <c r="D305" s="163"/>
      <c r="E305" s="163"/>
      <c r="F305" s="163"/>
      <c r="G305" s="163"/>
      <c r="H305" s="163"/>
      <c r="I305" s="163"/>
      <c r="J305" s="163"/>
      <c r="K305" s="163"/>
      <c r="L305" s="163"/>
      <c r="M305" s="163"/>
      <c r="N305" s="163"/>
      <c r="O305" s="163"/>
      <c r="P305" s="163"/>
      <c r="Q305" s="163"/>
      <c r="R305" s="163"/>
      <c r="S305" s="163"/>
      <c r="T305" s="163"/>
      <c r="U305" s="163"/>
      <c r="V305" s="163"/>
      <c r="W305" s="163"/>
      <c r="X305" s="163"/>
      <c r="Y305" s="163"/>
      <c r="Z305" s="163"/>
      <c r="AA305" s="163"/>
      <c r="AB305" s="163"/>
      <c r="AC305" s="163"/>
      <c r="AD305" s="163"/>
      <c r="AE305" s="163"/>
      <c r="AF305" s="163"/>
      <c r="AG305" s="163"/>
      <c r="AH305" s="163"/>
      <c r="AI305" s="163"/>
      <c r="AJ305" s="163"/>
      <c r="AK305" s="163"/>
      <c r="AL305" s="163"/>
      <c r="AM305" s="163"/>
      <c r="AN305" s="163"/>
    </row>
    <row r="306" spans="1:40" x14ac:dyDescent="0.2">
      <c r="A306" s="163"/>
      <c r="B306" s="163"/>
      <c r="C306" s="163"/>
      <c r="D306" s="163"/>
      <c r="E306" s="163"/>
      <c r="F306" s="163"/>
      <c r="G306" s="163"/>
      <c r="H306" s="163"/>
      <c r="I306" s="163"/>
      <c r="J306" s="163"/>
      <c r="K306" s="163"/>
      <c r="L306" s="163"/>
      <c r="M306" s="163"/>
      <c r="N306" s="163"/>
      <c r="O306" s="163"/>
      <c r="P306" s="163"/>
      <c r="Q306" s="163"/>
      <c r="R306" s="163"/>
      <c r="S306" s="163"/>
      <c r="T306" s="163"/>
      <c r="U306" s="163"/>
      <c r="V306" s="163"/>
      <c r="W306" s="163"/>
      <c r="X306" s="163"/>
      <c r="Y306" s="163"/>
      <c r="Z306" s="163"/>
      <c r="AA306" s="163"/>
      <c r="AB306" s="163"/>
      <c r="AC306" s="163"/>
      <c r="AD306" s="163"/>
      <c r="AE306" s="163"/>
      <c r="AF306" s="163"/>
      <c r="AG306" s="163"/>
      <c r="AH306" s="163"/>
      <c r="AI306" s="163"/>
      <c r="AJ306" s="163"/>
      <c r="AK306" s="163"/>
      <c r="AL306" s="163"/>
      <c r="AM306" s="163"/>
      <c r="AN306" s="163"/>
    </row>
    <row r="307" spans="1:40" x14ac:dyDescent="0.2">
      <c r="A307" s="163"/>
      <c r="B307" s="163"/>
      <c r="C307" s="163"/>
      <c r="D307" s="163"/>
      <c r="E307" s="163"/>
      <c r="F307" s="163"/>
      <c r="G307" s="163"/>
      <c r="H307" s="163"/>
      <c r="I307" s="163"/>
      <c r="J307" s="163"/>
      <c r="K307" s="163"/>
      <c r="L307" s="163"/>
      <c r="M307" s="163"/>
      <c r="N307" s="163"/>
      <c r="O307" s="163"/>
      <c r="P307" s="163"/>
      <c r="Q307" s="163"/>
      <c r="R307" s="163"/>
      <c r="S307" s="163"/>
      <c r="T307" s="163"/>
      <c r="U307" s="163"/>
      <c r="V307" s="163"/>
      <c r="W307" s="163"/>
      <c r="X307" s="163"/>
      <c r="Y307" s="163"/>
      <c r="Z307" s="163"/>
      <c r="AA307" s="163"/>
      <c r="AB307" s="163"/>
      <c r="AC307" s="163"/>
      <c r="AD307" s="163"/>
      <c r="AE307" s="163"/>
      <c r="AF307" s="163"/>
      <c r="AG307" s="163"/>
      <c r="AH307" s="163"/>
      <c r="AI307" s="163"/>
      <c r="AJ307" s="163"/>
      <c r="AK307" s="163"/>
      <c r="AL307" s="163"/>
      <c r="AM307" s="163"/>
      <c r="AN307" s="163"/>
    </row>
    <row r="308" spans="1:40" x14ac:dyDescent="0.2">
      <c r="A308" s="163"/>
      <c r="B308" s="163"/>
      <c r="C308" s="163"/>
      <c r="D308" s="163"/>
      <c r="E308" s="163"/>
      <c r="F308" s="163"/>
      <c r="G308" s="163"/>
      <c r="H308" s="163"/>
      <c r="I308" s="163"/>
      <c r="J308" s="163"/>
      <c r="K308" s="163"/>
      <c r="L308" s="163"/>
      <c r="M308" s="163"/>
      <c r="N308" s="163"/>
      <c r="O308" s="163"/>
      <c r="P308" s="163"/>
      <c r="Q308" s="163"/>
      <c r="R308" s="163"/>
      <c r="S308" s="163"/>
      <c r="T308" s="163"/>
      <c r="U308" s="163"/>
      <c r="V308" s="163"/>
      <c r="W308" s="163"/>
      <c r="X308" s="163"/>
      <c r="Y308" s="163"/>
      <c r="Z308" s="163"/>
      <c r="AA308" s="163"/>
      <c r="AB308" s="163"/>
      <c r="AC308" s="163"/>
      <c r="AD308" s="163"/>
      <c r="AE308" s="163"/>
      <c r="AF308" s="163"/>
      <c r="AG308" s="163"/>
      <c r="AH308" s="163"/>
      <c r="AI308" s="163"/>
      <c r="AJ308" s="163"/>
      <c r="AK308" s="163"/>
      <c r="AL308" s="163"/>
      <c r="AM308" s="163"/>
      <c r="AN308" s="163"/>
    </row>
    <row r="309" spans="1:40" x14ac:dyDescent="0.2">
      <c r="A309" s="163"/>
      <c r="B309" s="163"/>
      <c r="C309" s="163"/>
      <c r="D309" s="163"/>
      <c r="E309" s="163"/>
      <c r="F309" s="163"/>
      <c r="G309" s="163"/>
      <c r="H309" s="163"/>
      <c r="I309" s="163"/>
      <c r="J309" s="163"/>
      <c r="K309" s="163"/>
      <c r="L309" s="163"/>
      <c r="M309" s="163"/>
      <c r="N309" s="163"/>
      <c r="O309" s="163"/>
      <c r="P309" s="163"/>
      <c r="Q309" s="163"/>
      <c r="R309" s="163"/>
      <c r="S309" s="163"/>
      <c r="T309" s="163"/>
      <c r="U309" s="163"/>
      <c r="V309" s="163"/>
      <c r="W309" s="163"/>
      <c r="X309" s="163"/>
      <c r="Y309" s="163"/>
      <c r="Z309" s="163"/>
      <c r="AA309" s="163"/>
      <c r="AB309" s="163"/>
      <c r="AC309" s="163"/>
      <c r="AD309" s="163"/>
      <c r="AE309" s="163"/>
      <c r="AF309" s="163"/>
      <c r="AG309" s="163"/>
      <c r="AH309" s="163"/>
      <c r="AI309" s="163"/>
      <c r="AJ309" s="163"/>
      <c r="AK309" s="163"/>
      <c r="AL309" s="163"/>
      <c r="AM309" s="163"/>
      <c r="AN309" s="163"/>
    </row>
    <row r="310" spans="1:40" x14ac:dyDescent="0.2">
      <c r="A310" s="163"/>
      <c r="B310" s="163"/>
      <c r="C310" s="163"/>
      <c r="D310" s="163"/>
      <c r="E310" s="163"/>
      <c r="F310" s="163"/>
      <c r="G310" s="163"/>
      <c r="H310" s="163"/>
      <c r="I310" s="163"/>
      <c r="J310" s="163"/>
      <c r="K310" s="163"/>
      <c r="L310" s="163"/>
      <c r="M310" s="163"/>
      <c r="N310" s="163"/>
      <c r="O310" s="163"/>
      <c r="P310" s="163"/>
      <c r="Q310" s="163"/>
      <c r="R310" s="163"/>
      <c r="S310" s="163"/>
      <c r="T310" s="163"/>
      <c r="U310" s="163"/>
      <c r="V310" s="163"/>
      <c r="W310" s="163"/>
      <c r="X310" s="163"/>
      <c r="Y310" s="163"/>
      <c r="Z310" s="163"/>
      <c r="AA310" s="163"/>
      <c r="AB310" s="163"/>
      <c r="AC310" s="163"/>
      <c r="AD310" s="163"/>
      <c r="AE310" s="163"/>
      <c r="AF310" s="163"/>
      <c r="AG310" s="163"/>
      <c r="AH310" s="163"/>
      <c r="AI310" s="163"/>
      <c r="AJ310" s="163"/>
      <c r="AK310" s="163"/>
      <c r="AL310" s="163"/>
      <c r="AM310" s="163"/>
      <c r="AN310" s="163"/>
    </row>
    <row r="311" spans="1:40" x14ac:dyDescent="0.2">
      <c r="A311" s="163"/>
      <c r="B311" s="163"/>
      <c r="C311" s="163"/>
      <c r="D311" s="163"/>
      <c r="E311" s="163"/>
      <c r="F311" s="163"/>
      <c r="G311" s="163"/>
      <c r="H311" s="163"/>
      <c r="I311" s="163"/>
      <c r="J311" s="163"/>
      <c r="K311" s="163"/>
      <c r="L311" s="163"/>
      <c r="M311" s="163"/>
      <c r="N311" s="163"/>
      <c r="O311" s="163"/>
      <c r="P311" s="163"/>
      <c r="Q311" s="163"/>
      <c r="R311" s="163"/>
      <c r="S311" s="163"/>
      <c r="T311" s="163"/>
      <c r="U311" s="163"/>
      <c r="V311" s="163"/>
      <c r="W311" s="163"/>
      <c r="X311" s="163"/>
      <c r="Y311" s="163"/>
      <c r="Z311" s="163"/>
      <c r="AA311" s="163"/>
      <c r="AB311" s="163"/>
      <c r="AC311" s="163"/>
      <c r="AD311" s="163"/>
      <c r="AE311" s="163"/>
      <c r="AF311" s="163"/>
      <c r="AG311" s="163"/>
      <c r="AH311" s="163"/>
      <c r="AI311" s="163"/>
      <c r="AJ311" s="163"/>
      <c r="AK311" s="163"/>
      <c r="AL311" s="163"/>
      <c r="AM311" s="163"/>
      <c r="AN311" s="163"/>
    </row>
    <row r="312" spans="1:40" x14ac:dyDescent="0.2">
      <c r="A312" s="163"/>
      <c r="B312" s="163"/>
      <c r="C312" s="163"/>
      <c r="D312" s="163"/>
      <c r="E312" s="163"/>
      <c r="F312" s="163"/>
      <c r="G312" s="163"/>
      <c r="H312" s="163"/>
      <c r="I312" s="163"/>
      <c r="J312" s="163"/>
      <c r="K312" s="163"/>
      <c r="L312" s="163"/>
      <c r="M312" s="163"/>
      <c r="N312" s="163"/>
      <c r="O312" s="163"/>
      <c r="P312" s="163"/>
      <c r="Q312" s="163"/>
      <c r="R312" s="163"/>
      <c r="S312" s="163"/>
      <c r="T312" s="163"/>
      <c r="U312" s="163"/>
      <c r="V312" s="163"/>
      <c r="W312" s="163"/>
      <c r="X312" s="163"/>
      <c r="Y312" s="163"/>
      <c r="Z312" s="163"/>
      <c r="AA312" s="163"/>
      <c r="AB312" s="163"/>
      <c r="AC312" s="163"/>
      <c r="AD312" s="163"/>
      <c r="AE312" s="163"/>
      <c r="AF312" s="163"/>
      <c r="AG312" s="163"/>
      <c r="AH312" s="163"/>
      <c r="AI312" s="163"/>
      <c r="AJ312" s="163"/>
      <c r="AK312" s="163"/>
      <c r="AL312" s="163"/>
      <c r="AM312" s="163"/>
      <c r="AN312" s="163"/>
    </row>
    <row r="313" spans="1:40" x14ac:dyDescent="0.2">
      <c r="A313" s="163"/>
      <c r="B313" s="163"/>
      <c r="C313" s="163"/>
      <c r="D313" s="163"/>
      <c r="E313" s="163"/>
      <c r="F313" s="163"/>
      <c r="G313" s="163"/>
      <c r="H313" s="163"/>
      <c r="I313" s="163"/>
      <c r="J313" s="163"/>
      <c r="K313" s="163"/>
      <c r="L313" s="163"/>
      <c r="M313" s="163"/>
      <c r="N313" s="163"/>
      <c r="O313" s="163"/>
      <c r="P313" s="163"/>
      <c r="Q313" s="163"/>
      <c r="R313" s="163"/>
      <c r="S313" s="163"/>
      <c r="T313" s="163"/>
      <c r="U313" s="163"/>
      <c r="V313" s="163"/>
      <c r="W313" s="163"/>
      <c r="X313" s="163"/>
      <c r="Y313" s="163"/>
      <c r="Z313" s="163"/>
      <c r="AA313" s="163"/>
      <c r="AB313" s="163"/>
      <c r="AC313" s="163"/>
      <c r="AD313" s="163"/>
      <c r="AE313" s="163"/>
      <c r="AF313" s="163"/>
      <c r="AG313" s="163"/>
      <c r="AH313" s="163"/>
      <c r="AI313" s="163"/>
      <c r="AJ313" s="163"/>
      <c r="AK313" s="163"/>
      <c r="AL313" s="163"/>
      <c r="AM313" s="163"/>
      <c r="AN313" s="163"/>
    </row>
    <row r="314" spans="1:40" x14ac:dyDescent="0.2">
      <c r="A314" s="163"/>
      <c r="B314" s="163"/>
      <c r="C314" s="163"/>
      <c r="D314" s="163"/>
      <c r="E314" s="163"/>
      <c r="F314" s="163"/>
      <c r="G314" s="163"/>
      <c r="H314" s="163"/>
      <c r="I314" s="163"/>
      <c r="J314" s="163"/>
      <c r="K314" s="163"/>
      <c r="L314" s="163"/>
      <c r="M314" s="163"/>
      <c r="N314" s="163"/>
      <c r="O314" s="163"/>
      <c r="P314" s="163"/>
      <c r="Q314" s="163"/>
      <c r="R314" s="163"/>
      <c r="S314" s="163"/>
      <c r="T314" s="163"/>
      <c r="U314" s="163"/>
      <c r="V314" s="163"/>
      <c r="W314" s="163"/>
      <c r="X314" s="163"/>
      <c r="Y314" s="163"/>
      <c r="Z314" s="163"/>
      <c r="AA314" s="163"/>
      <c r="AB314" s="163"/>
      <c r="AC314" s="163"/>
      <c r="AD314" s="163"/>
      <c r="AE314" s="163"/>
      <c r="AF314" s="163"/>
      <c r="AG314" s="163"/>
      <c r="AH314" s="163"/>
      <c r="AI314" s="163"/>
      <c r="AJ314" s="163"/>
      <c r="AK314" s="163"/>
      <c r="AL314" s="163"/>
      <c r="AM314" s="163"/>
      <c r="AN314" s="163"/>
    </row>
    <row r="315" spans="1:40" x14ac:dyDescent="0.2">
      <c r="A315" s="163"/>
      <c r="B315" s="163"/>
      <c r="C315" s="163"/>
      <c r="D315" s="163"/>
      <c r="E315" s="163"/>
      <c r="F315" s="163"/>
      <c r="G315" s="163"/>
      <c r="H315" s="163"/>
      <c r="I315" s="163"/>
      <c r="J315" s="163"/>
      <c r="K315" s="163"/>
      <c r="L315" s="163"/>
      <c r="M315" s="163"/>
      <c r="N315" s="163"/>
      <c r="O315" s="163"/>
      <c r="P315" s="163"/>
      <c r="Q315" s="163"/>
      <c r="R315" s="163"/>
      <c r="S315" s="163"/>
      <c r="T315" s="163"/>
      <c r="U315" s="163"/>
      <c r="V315" s="163"/>
      <c r="W315" s="163"/>
      <c r="X315" s="163"/>
      <c r="Y315" s="163"/>
      <c r="Z315" s="163"/>
      <c r="AA315" s="163"/>
      <c r="AB315" s="163"/>
      <c r="AC315" s="163"/>
      <c r="AD315" s="163"/>
      <c r="AE315" s="163"/>
      <c r="AF315" s="163"/>
      <c r="AG315" s="163"/>
      <c r="AH315" s="163"/>
      <c r="AI315" s="163"/>
      <c r="AJ315" s="163"/>
      <c r="AK315" s="163"/>
      <c r="AL315" s="163"/>
      <c r="AM315" s="163"/>
      <c r="AN315" s="163"/>
    </row>
    <row r="316" spans="1:40" x14ac:dyDescent="0.2">
      <c r="A316" s="163"/>
      <c r="B316" s="163"/>
      <c r="C316" s="163"/>
      <c r="D316" s="163"/>
      <c r="E316" s="163"/>
      <c r="F316" s="163"/>
      <c r="G316" s="163"/>
      <c r="H316" s="163"/>
      <c r="I316" s="163"/>
      <c r="J316" s="163"/>
      <c r="K316" s="163"/>
      <c r="L316" s="163"/>
      <c r="M316" s="163"/>
      <c r="N316" s="163"/>
      <c r="O316" s="163"/>
      <c r="P316" s="163"/>
      <c r="Q316" s="163"/>
      <c r="R316" s="163"/>
      <c r="S316" s="163"/>
      <c r="T316" s="163"/>
      <c r="U316" s="163"/>
      <c r="V316" s="163"/>
      <c r="W316" s="163"/>
      <c r="X316" s="163"/>
      <c r="Y316" s="163"/>
      <c r="Z316" s="163"/>
      <c r="AA316" s="163"/>
      <c r="AB316" s="163"/>
      <c r="AC316" s="163"/>
      <c r="AD316" s="163"/>
      <c r="AE316" s="163"/>
      <c r="AF316" s="163"/>
      <c r="AG316" s="163"/>
      <c r="AH316" s="163"/>
      <c r="AI316" s="163"/>
      <c r="AJ316" s="163"/>
      <c r="AK316" s="163"/>
      <c r="AL316" s="163"/>
      <c r="AM316" s="163"/>
      <c r="AN316" s="163"/>
    </row>
    <row r="317" spans="1:40" x14ac:dyDescent="0.2">
      <c r="A317" s="163"/>
      <c r="B317" s="163"/>
      <c r="C317" s="163"/>
      <c r="D317" s="163"/>
      <c r="E317" s="163"/>
      <c r="F317" s="163"/>
      <c r="G317" s="163"/>
      <c r="H317" s="163"/>
      <c r="I317" s="163"/>
      <c r="J317" s="163"/>
      <c r="K317" s="163"/>
      <c r="L317" s="163"/>
      <c r="M317" s="163"/>
      <c r="N317" s="163"/>
      <c r="O317" s="163"/>
      <c r="P317" s="163"/>
      <c r="Q317" s="163"/>
      <c r="R317" s="163"/>
      <c r="S317" s="163"/>
      <c r="T317" s="163"/>
      <c r="U317" s="163"/>
      <c r="V317" s="163"/>
      <c r="W317" s="163"/>
      <c r="X317" s="163"/>
      <c r="Y317" s="163"/>
      <c r="Z317" s="163"/>
      <c r="AA317" s="163"/>
      <c r="AB317" s="163"/>
      <c r="AC317" s="163"/>
      <c r="AD317" s="163"/>
      <c r="AE317" s="163"/>
      <c r="AF317" s="163"/>
      <c r="AG317" s="163"/>
      <c r="AH317" s="163"/>
      <c r="AI317" s="163"/>
      <c r="AJ317" s="163"/>
      <c r="AK317" s="163"/>
      <c r="AL317" s="163"/>
      <c r="AM317" s="163"/>
      <c r="AN317" s="163"/>
    </row>
    <row r="318" spans="1:40" x14ac:dyDescent="0.2">
      <c r="A318" s="163"/>
      <c r="B318" s="163"/>
      <c r="C318" s="163"/>
      <c r="D318" s="163"/>
      <c r="E318" s="163"/>
      <c r="F318" s="163"/>
      <c r="G318" s="163"/>
      <c r="H318" s="163"/>
      <c r="I318" s="163"/>
      <c r="J318" s="163"/>
      <c r="K318" s="163"/>
      <c r="L318" s="163"/>
      <c r="M318" s="163"/>
      <c r="N318" s="163"/>
      <c r="O318" s="163"/>
      <c r="P318" s="163"/>
      <c r="Q318" s="163"/>
      <c r="R318" s="163"/>
      <c r="S318" s="163"/>
      <c r="T318" s="163"/>
      <c r="U318" s="163"/>
      <c r="V318" s="163"/>
      <c r="W318" s="163"/>
      <c r="X318" s="163"/>
      <c r="Y318" s="163"/>
      <c r="Z318" s="163"/>
      <c r="AA318" s="163"/>
      <c r="AB318" s="163"/>
      <c r="AC318" s="163"/>
      <c r="AD318" s="163"/>
      <c r="AE318" s="163"/>
      <c r="AF318" s="163"/>
      <c r="AG318" s="163"/>
      <c r="AH318" s="163"/>
      <c r="AI318" s="163"/>
      <c r="AJ318" s="163"/>
      <c r="AK318" s="163"/>
      <c r="AL318" s="163"/>
      <c r="AM318" s="163"/>
      <c r="AN318" s="163"/>
    </row>
    <row r="319" spans="1:40" x14ac:dyDescent="0.2">
      <c r="A319" s="163"/>
      <c r="B319" s="163"/>
      <c r="C319" s="163"/>
      <c r="D319" s="163"/>
      <c r="E319" s="163"/>
      <c r="F319" s="163"/>
      <c r="G319" s="163"/>
      <c r="H319" s="163"/>
      <c r="I319" s="163"/>
      <c r="J319" s="163"/>
      <c r="K319" s="163"/>
      <c r="L319" s="163"/>
      <c r="M319" s="163"/>
      <c r="N319" s="163"/>
      <c r="O319" s="163"/>
      <c r="P319" s="163"/>
      <c r="Q319" s="163"/>
      <c r="R319" s="163"/>
      <c r="S319" s="163"/>
      <c r="T319" s="163"/>
      <c r="U319" s="163"/>
      <c r="V319" s="163"/>
      <c r="W319" s="163"/>
      <c r="X319" s="163"/>
      <c r="Y319" s="163"/>
      <c r="Z319" s="163"/>
      <c r="AA319" s="163"/>
      <c r="AB319" s="163"/>
      <c r="AC319" s="163"/>
      <c r="AD319" s="163"/>
      <c r="AE319" s="163"/>
      <c r="AF319" s="163"/>
      <c r="AG319" s="163"/>
      <c r="AH319" s="163"/>
      <c r="AI319" s="163"/>
      <c r="AJ319" s="163"/>
      <c r="AK319" s="163"/>
      <c r="AL319" s="163"/>
      <c r="AM319" s="163"/>
      <c r="AN319" s="163"/>
    </row>
    <row r="320" spans="1:40" x14ac:dyDescent="0.2">
      <c r="A320" s="163"/>
      <c r="B320" s="163"/>
      <c r="C320" s="163"/>
      <c r="D320" s="163"/>
      <c r="E320" s="163"/>
      <c r="F320" s="163"/>
      <c r="G320" s="163"/>
      <c r="H320" s="163"/>
      <c r="I320" s="163"/>
      <c r="J320" s="163"/>
      <c r="K320" s="163"/>
      <c r="L320" s="163"/>
      <c r="M320" s="163"/>
      <c r="N320" s="163"/>
      <c r="O320" s="163"/>
      <c r="P320" s="163"/>
      <c r="Q320" s="163"/>
      <c r="R320" s="163"/>
      <c r="S320" s="163"/>
      <c r="T320" s="163"/>
      <c r="U320" s="163"/>
      <c r="V320" s="163"/>
      <c r="W320" s="163"/>
      <c r="X320" s="163"/>
      <c r="Y320" s="163"/>
      <c r="Z320" s="163"/>
      <c r="AA320" s="163"/>
      <c r="AB320" s="163"/>
      <c r="AC320" s="163"/>
      <c r="AD320" s="163"/>
      <c r="AE320" s="163"/>
      <c r="AF320" s="163"/>
      <c r="AG320" s="163"/>
      <c r="AH320" s="163"/>
      <c r="AI320" s="163"/>
      <c r="AJ320" s="163"/>
      <c r="AK320" s="163"/>
      <c r="AL320" s="163"/>
      <c r="AM320" s="163"/>
      <c r="AN320" s="163"/>
    </row>
    <row r="321" spans="1:40" x14ac:dyDescent="0.2">
      <c r="A321" s="163"/>
      <c r="B321" s="163"/>
      <c r="C321" s="163"/>
      <c r="D321" s="163"/>
      <c r="E321" s="163"/>
      <c r="F321" s="163"/>
      <c r="G321" s="163"/>
      <c r="H321" s="163"/>
      <c r="I321" s="163"/>
      <c r="J321" s="163"/>
      <c r="K321" s="163"/>
      <c r="L321" s="163"/>
      <c r="M321" s="163"/>
      <c r="N321" s="163"/>
      <c r="O321" s="163"/>
      <c r="P321" s="163"/>
      <c r="Q321" s="163"/>
      <c r="R321" s="163"/>
      <c r="S321" s="163"/>
      <c r="T321" s="163"/>
      <c r="U321" s="163"/>
      <c r="V321" s="163"/>
      <c r="W321" s="163"/>
      <c r="X321" s="163"/>
      <c r="Y321" s="163"/>
      <c r="Z321" s="163"/>
      <c r="AA321" s="163"/>
      <c r="AB321" s="163"/>
      <c r="AC321" s="163"/>
      <c r="AD321" s="163"/>
      <c r="AE321" s="163"/>
      <c r="AF321" s="163"/>
      <c r="AG321" s="163"/>
      <c r="AH321" s="163"/>
      <c r="AI321" s="163"/>
      <c r="AJ321" s="163"/>
      <c r="AK321" s="163"/>
      <c r="AL321" s="163"/>
      <c r="AM321" s="163"/>
      <c r="AN321" s="163"/>
    </row>
    <row r="322" spans="1:40" x14ac:dyDescent="0.2">
      <c r="A322" s="163"/>
      <c r="B322" s="163"/>
      <c r="C322" s="163"/>
      <c r="D322" s="163"/>
      <c r="E322" s="163"/>
      <c r="F322" s="163"/>
      <c r="G322" s="163"/>
      <c r="H322" s="163"/>
      <c r="I322" s="163"/>
      <c r="J322" s="163"/>
      <c r="K322" s="163"/>
      <c r="L322" s="163"/>
      <c r="M322" s="163"/>
      <c r="N322" s="163"/>
      <c r="O322" s="163"/>
      <c r="P322" s="163"/>
      <c r="Q322" s="163"/>
      <c r="R322" s="163"/>
      <c r="S322" s="163"/>
      <c r="T322" s="163"/>
      <c r="U322" s="163"/>
      <c r="V322" s="163"/>
      <c r="W322" s="163"/>
      <c r="X322" s="163"/>
      <c r="Y322" s="163"/>
      <c r="Z322" s="163"/>
      <c r="AA322" s="163"/>
      <c r="AB322" s="163"/>
      <c r="AC322" s="163"/>
      <c r="AD322" s="163"/>
      <c r="AE322" s="163"/>
      <c r="AF322" s="163"/>
      <c r="AG322" s="163"/>
      <c r="AH322" s="163"/>
      <c r="AI322" s="163"/>
      <c r="AJ322" s="163"/>
      <c r="AK322" s="163"/>
      <c r="AL322" s="163"/>
      <c r="AM322" s="163"/>
      <c r="AN322" s="163"/>
    </row>
    <row r="323" spans="1:40" x14ac:dyDescent="0.2">
      <c r="A323" s="163"/>
      <c r="B323" s="163"/>
      <c r="C323" s="163"/>
      <c r="D323" s="163"/>
      <c r="E323" s="163"/>
      <c r="F323" s="163"/>
      <c r="G323" s="163"/>
      <c r="H323" s="163"/>
      <c r="I323" s="163"/>
      <c r="J323" s="163"/>
      <c r="K323" s="163"/>
      <c r="L323" s="163"/>
      <c r="M323" s="163"/>
      <c r="N323" s="163"/>
      <c r="O323" s="163"/>
      <c r="P323" s="163"/>
      <c r="Q323" s="163"/>
      <c r="R323" s="163"/>
      <c r="S323" s="163"/>
      <c r="T323" s="163"/>
      <c r="U323" s="163"/>
      <c r="V323" s="163"/>
      <c r="W323" s="163"/>
      <c r="X323" s="163"/>
      <c r="Y323" s="163"/>
      <c r="Z323" s="163"/>
      <c r="AA323" s="163"/>
      <c r="AB323" s="163"/>
      <c r="AC323" s="163"/>
      <c r="AD323" s="163"/>
      <c r="AE323" s="163"/>
      <c r="AF323" s="163"/>
      <c r="AG323" s="163"/>
      <c r="AH323" s="163"/>
      <c r="AI323" s="163"/>
      <c r="AJ323" s="163"/>
      <c r="AK323" s="163"/>
      <c r="AL323" s="163"/>
      <c r="AM323" s="163"/>
      <c r="AN323" s="163"/>
    </row>
    <row r="324" spans="1:40" x14ac:dyDescent="0.2">
      <c r="A324" s="163"/>
      <c r="B324" s="163"/>
      <c r="C324" s="163"/>
      <c r="D324" s="163"/>
      <c r="E324" s="163"/>
      <c r="F324" s="163"/>
      <c r="G324" s="163"/>
      <c r="H324" s="163"/>
      <c r="I324" s="163"/>
      <c r="J324" s="163"/>
      <c r="K324" s="163"/>
      <c r="L324" s="163"/>
      <c r="M324" s="163"/>
      <c r="N324" s="163"/>
      <c r="O324" s="163"/>
      <c r="P324" s="163"/>
      <c r="Q324" s="163"/>
      <c r="R324" s="163"/>
      <c r="S324" s="163"/>
      <c r="T324" s="163"/>
      <c r="U324" s="163"/>
      <c r="V324" s="163"/>
      <c r="W324" s="163"/>
      <c r="X324" s="163"/>
      <c r="Y324" s="163"/>
      <c r="Z324" s="163"/>
      <c r="AA324" s="163"/>
      <c r="AB324" s="163"/>
      <c r="AC324" s="163"/>
      <c r="AD324" s="163"/>
      <c r="AE324" s="163"/>
      <c r="AF324" s="163"/>
      <c r="AG324" s="163"/>
      <c r="AH324" s="163"/>
      <c r="AI324" s="163"/>
      <c r="AJ324" s="163"/>
      <c r="AK324" s="163"/>
      <c r="AL324" s="163"/>
      <c r="AM324" s="163"/>
      <c r="AN324" s="163"/>
    </row>
    <row r="325" spans="1:40" x14ac:dyDescent="0.2">
      <c r="A325" s="163"/>
      <c r="B325" s="163"/>
      <c r="C325" s="163"/>
      <c r="D325" s="163"/>
      <c r="E325" s="163"/>
      <c r="F325" s="163"/>
      <c r="G325" s="163"/>
      <c r="H325" s="163"/>
      <c r="I325" s="163"/>
      <c r="J325" s="163"/>
      <c r="K325" s="163"/>
      <c r="L325" s="163"/>
      <c r="M325" s="163"/>
      <c r="N325" s="163"/>
      <c r="O325" s="163"/>
      <c r="P325" s="163"/>
      <c r="Q325" s="163"/>
      <c r="R325" s="163"/>
      <c r="S325" s="163"/>
      <c r="T325" s="163"/>
      <c r="U325" s="163"/>
      <c r="V325" s="163"/>
      <c r="W325" s="163"/>
      <c r="X325" s="163"/>
      <c r="Y325" s="163"/>
      <c r="Z325" s="163"/>
      <c r="AA325" s="163"/>
      <c r="AB325" s="163"/>
      <c r="AC325" s="163"/>
      <c r="AD325" s="163"/>
      <c r="AE325" s="163"/>
      <c r="AF325" s="163"/>
      <c r="AG325" s="163"/>
      <c r="AH325" s="163"/>
      <c r="AI325" s="163"/>
      <c r="AJ325" s="163"/>
      <c r="AK325" s="163"/>
      <c r="AL325" s="163"/>
      <c r="AM325" s="163"/>
      <c r="AN325" s="163"/>
    </row>
    <row r="326" spans="1:40" x14ac:dyDescent="0.2">
      <c r="A326" s="163"/>
      <c r="B326" s="163"/>
      <c r="C326" s="163"/>
      <c r="D326" s="163"/>
      <c r="E326" s="163"/>
      <c r="F326" s="163"/>
      <c r="G326" s="163"/>
      <c r="H326" s="163"/>
      <c r="I326" s="163"/>
      <c r="J326" s="163"/>
      <c r="K326" s="163"/>
      <c r="L326" s="163"/>
      <c r="M326" s="163"/>
      <c r="N326" s="163"/>
      <c r="O326" s="163"/>
      <c r="P326" s="163"/>
      <c r="Q326" s="163"/>
      <c r="R326" s="163"/>
      <c r="S326" s="163"/>
      <c r="T326" s="163"/>
      <c r="U326" s="163"/>
      <c r="V326" s="163"/>
      <c r="W326" s="163"/>
      <c r="X326" s="163"/>
      <c r="Y326" s="163"/>
      <c r="Z326" s="163"/>
      <c r="AA326" s="163"/>
      <c r="AB326" s="163"/>
      <c r="AC326" s="163"/>
      <c r="AD326" s="163"/>
      <c r="AE326" s="163"/>
      <c r="AF326" s="163"/>
      <c r="AG326" s="163"/>
      <c r="AH326" s="163"/>
      <c r="AI326" s="163"/>
      <c r="AJ326" s="163"/>
      <c r="AK326" s="163"/>
      <c r="AL326" s="163"/>
      <c r="AM326" s="163"/>
      <c r="AN326" s="163"/>
    </row>
    <row r="327" spans="1:40" x14ac:dyDescent="0.2">
      <c r="A327" s="163"/>
      <c r="B327" s="163"/>
      <c r="C327" s="163"/>
      <c r="D327" s="163"/>
      <c r="E327" s="163"/>
      <c r="F327" s="163"/>
      <c r="G327" s="163"/>
      <c r="H327" s="163"/>
      <c r="I327" s="163"/>
      <c r="J327" s="163"/>
      <c r="K327" s="163"/>
      <c r="L327" s="163"/>
      <c r="M327" s="163"/>
      <c r="N327" s="163"/>
      <c r="O327" s="163"/>
      <c r="P327" s="163"/>
      <c r="Q327" s="163"/>
      <c r="R327" s="163"/>
      <c r="S327" s="163"/>
      <c r="T327" s="163"/>
      <c r="U327" s="163"/>
      <c r="V327" s="163"/>
      <c r="W327" s="163"/>
      <c r="X327" s="163"/>
      <c r="Y327" s="163"/>
      <c r="Z327" s="163"/>
      <c r="AA327" s="163"/>
      <c r="AB327" s="163"/>
      <c r="AC327" s="163"/>
      <c r="AD327" s="163"/>
      <c r="AE327" s="163"/>
      <c r="AF327" s="163"/>
      <c r="AG327" s="163"/>
      <c r="AH327" s="163"/>
      <c r="AI327" s="163"/>
      <c r="AJ327" s="163"/>
      <c r="AK327" s="163"/>
      <c r="AL327" s="163"/>
      <c r="AM327" s="163"/>
      <c r="AN327" s="163"/>
    </row>
    <row r="328" spans="1:40" x14ac:dyDescent="0.2">
      <c r="A328" s="163"/>
      <c r="B328" s="163"/>
      <c r="C328" s="163"/>
      <c r="D328" s="163"/>
      <c r="E328" s="163"/>
      <c r="F328" s="163"/>
      <c r="G328" s="163"/>
      <c r="H328" s="163"/>
      <c r="I328" s="163"/>
      <c r="J328" s="163"/>
      <c r="K328" s="163"/>
      <c r="L328" s="163"/>
      <c r="M328" s="163"/>
      <c r="N328" s="163"/>
      <c r="O328" s="163"/>
      <c r="P328" s="163"/>
      <c r="Q328" s="163"/>
      <c r="R328" s="163"/>
      <c r="S328" s="163"/>
      <c r="T328" s="163"/>
      <c r="U328" s="163"/>
      <c r="V328" s="163"/>
      <c r="W328" s="163"/>
      <c r="X328" s="163"/>
      <c r="Y328" s="163"/>
      <c r="Z328" s="163"/>
      <c r="AA328" s="163"/>
      <c r="AB328" s="163"/>
      <c r="AC328" s="163"/>
      <c r="AD328" s="163"/>
      <c r="AE328" s="163"/>
      <c r="AF328" s="163"/>
      <c r="AG328" s="163"/>
      <c r="AH328" s="163"/>
      <c r="AI328" s="163"/>
      <c r="AJ328" s="163"/>
      <c r="AK328" s="163"/>
      <c r="AL328" s="163"/>
      <c r="AM328" s="163"/>
      <c r="AN328" s="163"/>
    </row>
    <row r="329" spans="1:40" x14ac:dyDescent="0.2">
      <c r="A329" s="163"/>
      <c r="B329" s="163"/>
      <c r="C329" s="163"/>
      <c r="D329" s="163"/>
      <c r="E329" s="163"/>
      <c r="F329" s="163"/>
      <c r="G329" s="163"/>
      <c r="H329" s="163"/>
      <c r="I329" s="163"/>
      <c r="J329" s="163"/>
      <c r="K329" s="163"/>
      <c r="L329" s="163"/>
      <c r="M329" s="163"/>
      <c r="N329" s="163"/>
      <c r="O329" s="163"/>
      <c r="P329" s="163"/>
      <c r="Q329" s="163"/>
      <c r="R329" s="163"/>
      <c r="S329" s="163"/>
      <c r="T329" s="163"/>
      <c r="U329" s="163"/>
      <c r="V329" s="163"/>
      <c r="W329" s="163"/>
      <c r="X329" s="163"/>
      <c r="Y329" s="163"/>
      <c r="Z329" s="163"/>
      <c r="AA329" s="163"/>
      <c r="AB329" s="163"/>
      <c r="AC329" s="163"/>
      <c r="AD329" s="163"/>
      <c r="AE329" s="163"/>
      <c r="AF329" s="163"/>
      <c r="AG329" s="163"/>
      <c r="AH329" s="163"/>
      <c r="AI329" s="163"/>
      <c r="AJ329" s="163"/>
      <c r="AK329" s="163"/>
      <c r="AL329" s="163"/>
      <c r="AM329" s="163"/>
      <c r="AN329" s="163"/>
    </row>
    <row r="330" spans="1:40" x14ac:dyDescent="0.2">
      <c r="A330" s="163"/>
      <c r="B330" s="163"/>
      <c r="C330" s="163"/>
      <c r="D330" s="163"/>
      <c r="E330" s="163"/>
      <c r="F330" s="163"/>
      <c r="G330" s="163"/>
      <c r="H330" s="163"/>
      <c r="I330" s="163"/>
      <c r="J330" s="163"/>
      <c r="K330" s="163"/>
      <c r="L330" s="163"/>
      <c r="M330" s="163"/>
      <c r="N330" s="163"/>
      <c r="O330" s="163"/>
      <c r="P330" s="163"/>
      <c r="Q330" s="163"/>
      <c r="R330" s="163"/>
      <c r="S330" s="163"/>
      <c r="T330" s="163"/>
      <c r="U330" s="163"/>
      <c r="V330" s="163"/>
      <c r="W330" s="163"/>
      <c r="X330" s="163"/>
      <c r="Y330" s="163"/>
      <c r="Z330" s="163"/>
      <c r="AA330" s="163"/>
      <c r="AB330" s="163"/>
      <c r="AC330" s="163"/>
      <c r="AD330" s="163"/>
      <c r="AE330" s="163"/>
      <c r="AF330" s="163"/>
      <c r="AG330" s="163"/>
      <c r="AH330" s="163"/>
      <c r="AI330" s="163"/>
      <c r="AJ330" s="163"/>
      <c r="AK330" s="163"/>
      <c r="AL330" s="163"/>
      <c r="AM330" s="163"/>
      <c r="AN330" s="163"/>
    </row>
    <row r="331" spans="1:40" x14ac:dyDescent="0.2">
      <c r="A331" s="163"/>
      <c r="B331" s="163"/>
      <c r="C331" s="163"/>
      <c r="D331" s="163"/>
      <c r="E331" s="163"/>
      <c r="F331" s="163"/>
      <c r="G331" s="163"/>
      <c r="H331" s="163"/>
      <c r="I331" s="163"/>
      <c r="J331" s="163"/>
      <c r="K331" s="163"/>
      <c r="L331" s="163"/>
      <c r="M331" s="163"/>
      <c r="N331" s="163"/>
      <c r="O331" s="163"/>
      <c r="P331" s="163"/>
      <c r="Q331" s="163"/>
      <c r="R331" s="163"/>
      <c r="S331" s="163"/>
      <c r="T331" s="163"/>
      <c r="U331" s="163"/>
      <c r="V331" s="163"/>
      <c r="W331" s="163"/>
      <c r="X331" s="163"/>
      <c r="Y331" s="163"/>
      <c r="Z331" s="163"/>
      <c r="AA331" s="163"/>
      <c r="AB331" s="163"/>
      <c r="AC331" s="163"/>
      <c r="AD331" s="163"/>
      <c r="AE331" s="163"/>
      <c r="AF331" s="163"/>
      <c r="AG331" s="163"/>
      <c r="AH331" s="163"/>
      <c r="AI331" s="163"/>
      <c r="AJ331" s="163"/>
      <c r="AK331" s="163"/>
      <c r="AL331" s="163"/>
      <c r="AM331" s="163"/>
      <c r="AN331" s="163"/>
    </row>
    <row r="332" spans="1:40" x14ac:dyDescent="0.2">
      <c r="A332" s="163"/>
      <c r="B332" s="163"/>
      <c r="C332" s="163"/>
      <c r="D332" s="163"/>
      <c r="E332" s="163"/>
      <c r="F332" s="163"/>
      <c r="G332" s="163"/>
      <c r="H332" s="163"/>
      <c r="I332" s="163"/>
      <c r="J332" s="163"/>
      <c r="K332" s="163"/>
      <c r="L332" s="163"/>
      <c r="M332" s="163"/>
      <c r="N332" s="163"/>
      <c r="O332" s="163"/>
      <c r="P332" s="163"/>
      <c r="Q332" s="163"/>
      <c r="R332" s="163"/>
      <c r="S332" s="163"/>
      <c r="T332" s="163"/>
      <c r="U332" s="163"/>
      <c r="V332" s="163"/>
      <c r="W332" s="163"/>
      <c r="X332" s="163"/>
      <c r="Y332" s="163"/>
      <c r="Z332" s="163"/>
      <c r="AA332" s="163"/>
      <c r="AB332" s="163"/>
      <c r="AC332" s="163"/>
      <c r="AD332" s="163"/>
      <c r="AE332" s="163"/>
      <c r="AF332" s="163"/>
      <c r="AG332" s="163"/>
      <c r="AH332" s="163"/>
      <c r="AI332" s="163"/>
      <c r="AJ332" s="163"/>
      <c r="AK332" s="163"/>
      <c r="AL332" s="163"/>
      <c r="AM332" s="163"/>
      <c r="AN332" s="163"/>
    </row>
    <row r="333" spans="1:40" x14ac:dyDescent="0.2">
      <c r="A333" s="163"/>
      <c r="B333" s="163"/>
      <c r="C333" s="163"/>
      <c r="D333" s="163"/>
      <c r="E333" s="163"/>
      <c r="F333" s="163"/>
      <c r="G333" s="163"/>
      <c r="H333" s="163"/>
      <c r="I333" s="163"/>
      <c r="J333" s="163"/>
      <c r="K333" s="163"/>
      <c r="L333" s="163"/>
      <c r="M333" s="163"/>
      <c r="N333" s="163"/>
      <c r="O333" s="163"/>
      <c r="P333" s="163"/>
      <c r="Q333" s="163"/>
      <c r="R333" s="163"/>
      <c r="S333" s="163"/>
      <c r="T333" s="163"/>
      <c r="U333" s="163"/>
      <c r="V333" s="163"/>
      <c r="W333" s="163"/>
      <c r="X333" s="163"/>
      <c r="Y333" s="163"/>
      <c r="Z333" s="163"/>
      <c r="AA333" s="163"/>
      <c r="AB333" s="163"/>
      <c r="AC333" s="163"/>
      <c r="AD333" s="163"/>
      <c r="AE333" s="163"/>
      <c r="AF333" s="163"/>
      <c r="AG333" s="163"/>
      <c r="AH333" s="163"/>
      <c r="AI333" s="163"/>
      <c r="AJ333" s="163"/>
      <c r="AK333" s="163"/>
      <c r="AL333" s="163"/>
      <c r="AM333" s="163"/>
      <c r="AN333" s="163"/>
    </row>
    <row r="334" spans="1:40" x14ac:dyDescent="0.2">
      <c r="A334" s="163"/>
      <c r="B334" s="163"/>
      <c r="C334" s="163"/>
      <c r="D334" s="163"/>
      <c r="E334" s="163"/>
      <c r="F334" s="163"/>
      <c r="G334" s="163"/>
      <c r="H334" s="163"/>
      <c r="I334" s="163"/>
      <c r="J334" s="163"/>
      <c r="K334" s="163"/>
      <c r="L334" s="163"/>
      <c r="M334" s="163"/>
      <c r="N334" s="163"/>
      <c r="O334" s="163"/>
      <c r="P334" s="163"/>
      <c r="Q334" s="163"/>
      <c r="R334" s="163"/>
      <c r="S334" s="163"/>
      <c r="T334" s="163"/>
      <c r="U334" s="163"/>
      <c r="V334" s="163"/>
      <c r="W334" s="163"/>
      <c r="X334" s="163"/>
      <c r="Y334" s="163"/>
      <c r="Z334" s="163"/>
      <c r="AA334" s="163"/>
      <c r="AB334" s="163"/>
      <c r="AC334" s="163"/>
      <c r="AD334" s="163"/>
      <c r="AE334" s="163"/>
      <c r="AF334" s="163"/>
      <c r="AG334" s="163"/>
      <c r="AH334" s="163"/>
      <c r="AI334" s="163"/>
      <c r="AJ334" s="163"/>
      <c r="AK334" s="163"/>
      <c r="AL334" s="163"/>
      <c r="AM334" s="163"/>
      <c r="AN334" s="163"/>
    </row>
    <row r="335" spans="1:40" x14ac:dyDescent="0.2">
      <c r="A335" s="163"/>
      <c r="B335" s="163"/>
      <c r="C335" s="163"/>
      <c r="D335" s="163"/>
      <c r="E335" s="163"/>
      <c r="F335" s="163"/>
      <c r="G335" s="163"/>
      <c r="H335" s="163"/>
      <c r="I335" s="163"/>
      <c r="J335" s="163"/>
      <c r="K335" s="163"/>
      <c r="L335" s="163"/>
      <c r="M335" s="163"/>
      <c r="N335" s="163"/>
      <c r="O335" s="163"/>
      <c r="P335" s="163"/>
      <c r="Q335" s="163"/>
      <c r="R335" s="163"/>
      <c r="S335" s="163"/>
      <c r="T335" s="163"/>
      <c r="U335" s="163"/>
      <c r="V335" s="163"/>
      <c r="W335" s="163"/>
      <c r="X335" s="163"/>
      <c r="Y335" s="163"/>
      <c r="Z335" s="163"/>
      <c r="AA335" s="163"/>
      <c r="AB335" s="163"/>
      <c r="AC335" s="163"/>
      <c r="AD335" s="163"/>
      <c r="AE335" s="163"/>
      <c r="AF335" s="163"/>
      <c r="AG335" s="163"/>
      <c r="AH335" s="163"/>
      <c r="AI335" s="163"/>
      <c r="AJ335" s="163"/>
      <c r="AK335" s="163"/>
      <c r="AL335" s="163"/>
      <c r="AM335" s="163"/>
      <c r="AN335" s="163"/>
    </row>
    <row r="336" spans="1:40" x14ac:dyDescent="0.2">
      <c r="A336" s="163"/>
      <c r="B336" s="163"/>
      <c r="C336" s="163"/>
      <c r="D336" s="163"/>
      <c r="E336" s="163"/>
      <c r="F336" s="163"/>
      <c r="G336" s="163"/>
      <c r="H336" s="163"/>
      <c r="I336" s="163"/>
      <c r="J336" s="163"/>
      <c r="K336" s="163"/>
      <c r="L336" s="163"/>
      <c r="M336" s="163"/>
      <c r="N336" s="163"/>
      <c r="O336" s="163"/>
      <c r="P336" s="163"/>
      <c r="Q336" s="163"/>
      <c r="R336" s="163"/>
      <c r="S336" s="163"/>
      <c r="T336" s="163"/>
      <c r="U336" s="163"/>
      <c r="V336" s="163"/>
      <c r="W336" s="163"/>
      <c r="X336" s="163"/>
      <c r="Y336" s="163"/>
      <c r="Z336" s="163"/>
      <c r="AA336" s="163"/>
      <c r="AB336" s="163"/>
      <c r="AC336" s="163"/>
      <c r="AD336" s="163"/>
      <c r="AE336" s="163"/>
      <c r="AF336" s="163"/>
      <c r="AG336" s="163"/>
      <c r="AH336" s="163"/>
      <c r="AI336" s="163"/>
      <c r="AJ336" s="163"/>
      <c r="AK336" s="163"/>
      <c r="AL336" s="163"/>
      <c r="AM336" s="163"/>
      <c r="AN336" s="163"/>
    </row>
    <row r="337" spans="1:40" x14ac:dyDescent="0.2">
      <c r="A337" s="163"/>
      <c r="B337" s="163"/>
      <c r="C337" s="163"/>
      <c r="D337" s="163"/>
      <c r="E337" s="163"/>
      <c r="F337" s="163"/>
      <c r="G337" s="163"/>
      <c r="H337" s="163"/>
      <c r="I337" s="163"/>
      <c r="J337" s="163"/>
      <c r="K337" s="163"/>
      <c r="L337" s="163"/>
      <c r="M337" s="163"/>
      <c r="N337" s="163"/>
      <c r="O337" s="163"/>
      <c r="P337" s="163"/>
      <c r="Q337" s="163"/>
      <c r="R337" s="163"/>
      <c r="S337" s="163"/>
      <c r="T337" s="163"/>
      <c r="U337" s="163"/>
      <c r="V337" s="163"/>
      <c r="W337" s="163"/>
      <c r="X337" s="163"/>
      <c r="Y337" s="163"/>
      <c r="Z337" s="163"/>
      <c r="AA337" s="163"/>
      <c r="AB337" s="163"/>
      <c r="AC337" s="163"/>
      <c r="AD337" s="163"/>
      <c r="AE337" s="163"/>
      <c r="AF337" s="163"/>
      <c r="AG337" s="163"/>
      <c r="AH337" s="163"/>
      <c r="AI337" s="163"/>
      <c r="AJ337" s="163"/>
      <c r="AK337" s="163"/>
      <c r="AL337" s="163"/>
      <c r="AM337" s="163"/>
      <c r="AN337" s="163"/>
    </row>
    <row r="338" spans="1:40" x14ac:dyDescent="0.2">
      <c r="A338" s="163"/>
      <c r="B338" s="163"/>
      <c r="C338" s="163"/>
      <c r="D338" s="163"/>
      <c r="E338" s="163"/>
      <c r="F338" s="163"/>
      <c r="G338" s="163"/>
      <c r="H338" s="163"/>
      <c r="I338" s="163"/>
      <c r="J338" s="163"/>
      <c r="K338" s="163"/>
      <c r="L338" s="163"/>
      <c r="M338" s="163"/>
      <c r="N338" s="163"/>
      <c r="O338" s="163"/>
      <c r="P338" s="163"/>
      <c r="Q338" s="163"/>
      <c r="R338" s="163"/>
      <c r="S338" s="163"/>
      <c r="T338" s="163"/>
      <c r="U338" s="163"/>
      <c r="V338" s="163"/>
      <c r="W338" s="163"/>
      <c r="X338" s="163"/>
      <c r="Y338" s="163"/>
      <c r="Z338" s="163"/>
      <c r="AA338" s="163"/>
      <c r="AB338" s="163"/>
      <c r="AC338" s="163"/>
      <c r="AD338" s="163"/>
      <c r="AE338" s="163"/>
      <c r="AF338" s="163"/>
      <c r="AG338" s="163"/>
      <c r="AH338" s="163"/>
      <c r="AI338" s="163"/>
      <c r="AJ338" s="163"/>
      <c r="AK338" s="163"/>
      <c r="AL338" s="163"/>
      <c r="AM338" s="163"/>
      <c r="AN338" s="163"/>
    </row>
    <row r="339" spans="1:40" x14ac:dyDescent="0.2">
      <c r="A339" s="163"/>
      <c r="B339" s="163"/>
      <c r="C339" s="163"/>
      <c r="D339" s="163"/>
      <c r="E339" s="163"/>
      <c r="F339" s="163"/>
      <c r="G339" s="163"/>
      <c r="H339" s="163"/>
      <c r="I339" s="163"/>
      <c r="J339" s="163"/>
      <c r="K339" s="163"/>
      <c r="L339" s="163"/>
      <c r="M339" s="163"/>
      <c r="N339" s="163"/>
      <c r="O339" s="163"/>
      <c r="P339" s="163"/>
      <c r="Q339" s="163"/>
      <c r="R339" s="163"/>
      <c r="S339" s="163"/>
      <c r="T339" s="163"/>
      <c r="U339" s="163"/>
      <c r="V339" s="163"/>
      <c r="W339" s="163"/>
      <c r="X339" s="163"/>
      <c r="Y339" s="163"/>
      <c r="Z339" s="163"/>
      <c r="AA339" s="163"/>
      <c r="AB339" s="163"/>
      <c r="AC339" s="163"/>
      <c r="AD339" s="163"/>
      <c r="AE339" s="163"/>
      <c r="AF339" s="163"/>
      <c r="AG339" s="163"/>
      <c r="AH339" s="163"/>
      <c r="AI339" s="163"/>
      <c r="AJ339" s="163"/>
      <c r="AK339" s="163"/>
      <c r="AL339" s="163"/>
      <c r="AM339" s="163"/>
      <c r="AN339" s="163"/>
    </row>
    <row r="340" spans="1:40" x14ac:dyDescent="0.2">
      <c r="A340" s="163"/>
      <c r="B340" s="163"/>
      <c r="C340" s="163"/>
      <c r="D340" s="163"/>
      <c r="E340" s="163"/>
      <c r="F340" s="163"/>
      <c r="G340" s="163"/>
      <c r="H340" s="163"/>
      <c r="I340" s="163"/>
      <c r="J340" s="163"/>
      <c r="K340" s="163"/>
      <c r="L340" s="163"/>
      <c r="M340" s="163"/>
      <c r="N340" s="163"/>
      <c r="O340" s="163"/>
      <c r="P340" s="163"/>
      <c r="Q340" s="163"/>
      <c r="R340" s="163"/>
      <c r="S340" s="163"/>
      <c r="T340" s="163"/>
      <c r="U340" s="163"/>
      <c r="V340" s="163"/>
      <c r="W340" s="163"/>
      <c r="X340" s="163"/>
      <c r="Y340" s="163"/>
      <c r="Z340" s="163"/>
      <c r="AA340" s="163"/>
      <c r="AB340" s="163"/>
      <c r="AC340" s="163"/>
      <c r="AD340" s="163"/>
      <c r="AE340" s="163"/>
      <c r="AF340" s="163"/>
      <c r="AG340" s="163"/>
      <c r="AH340" s="163"/>
      <c r="AI340" s="163"/>
      <c r="AJ340" s="163"/>
      <c r="AK340" s="163"/>
      <c r="AL340" s="163"/>
      <c r="AM340" s="163"/>
      <c r="AN340" s="163"/>
    </row>
    <row r="341" spans="1:40" x14ac:dyDescent="0.2">
      <c r="A341" s="163"/>
      <c r="B341" s="163"/>
      <c r="C341" s="163"/>
      <c r="D341" s="163"/>
      <c r="E341" s="163"/>
      <c r="F341" s="163"/>
      <c r="G341" s="163"/>
      <c r="H341" s="163"/>
      <c r="I341" s="163"/>
      <c r="J341" s="163"/>
      <c r="K341" s="163"/>
      <c r="L341" s="163"/>
      <c r="M341" s="163"/>
      <c r="N341" s="163"/>
      <c r="O341" s="163"/>
      <c r="P341" s="163"/>
      <c r="Q341" s="163"/>
      <c r="R341" s="163"/>
      <c r="S341" s="163"/>
      <c r="T341" s="163"/>
      <c r="U341" s="163"/>
      <c r="V341" s="163"/>
      <c r="W341" s="163"/>
      <c r="X341" s="163"/>
      <c r="Y341" s="163"/>
      <c r="Z341" s="163"/>
      <c r="AA341" s="163"/>
      <c r="AB341" s="163"/>
      <c r="AC341" s="163"/>
      <c r="AD341" s="163"/>
      <c r="AE341" s="163"/>
      <c r="AF341" s="163"/>
      <c r="AG341" s="163"/>
      <c r="AH341" s="163"/>
      <c r="AI341" s="163"/>
      <c r="AJ341" s="163"/>
      <c r="AK341" s="163"/>
      <c r="AL341" s="163"/>
      <c r="AM341" s="163"/>
      <c r="AN341" s="163"/>
    </row>
    <row r="342" spans="1:40" x14ac:dyDescent="0.2">
      <c r="A342" s="163"/>
      <c r="B342" s="163"/>
      <c r="C342" s="163"/>
      <c r="D342" s="163"/>
      <c r="E342" s="163"/>
      <c r="F342" s="163"/>
      <c r="G342" s="163"/>
      <c r="H342" s="163"/>
      <c r="I342" s="163"/>
      <c r="J342" s="163"/>
      <c r="K342" s="163"/>
      <c r="L342" s="163"/>
      <c r="M342" s="163"/>
      <c r="N342" s="163"/>
      <c r="O342" s="163"/>
      <c r="P342" s="163"/>
      <c r="Q342" s="163"/>
      <c r="R342" s="163"/>
      <c r="S342" s="163"/>
      <c r="T342" s="163"/>
      <c r="U342" s="163"/>
      <c r="V342" s="163"/>
      <c r="W342" s="163"/>
      <c r="X342" s="163"/>
      <c r="Y342" s="163"/>
      <c r="Z342" s="163"/>
      <c r="AA342" s="163"/>
      <c r="AB342" s="163"/>
      <c r="AC342" s="163"/>
      <c r="AD342" s="163"/>
      <c r="AE342" s="163"/>
      <c r="AF342" s="163"/>
      <c r="AG342" s="163"/>
      <c r="AH342" s="163"/>
      <c r="AI342" s="163"/>
      <c r="AJ342" s="163"/>
      <c r="AK342" s="163"/>
      <c r="AL342" s="163"/>
      <c r="AM342" s="163"/>
      <c r="AN342" s="163"/>
    </row>
    <row r="343" spans="1:40" x14ac:dyDescent="0.2">
      <c r="A343" s="163"/>
      <c r="B343" s="163"/>
      <c r="C343" s="163"/>
      <c r="D343" s="163"/>
      <c r="E343" s="163"/>
      <c r="F343" s="163"/>
      <c r="G343" s="163"/>
      <c r="H343" s="163"/>
      <c r="I343" s="163"/>
      <c r="J343" s="163"/>
      <c r="K343" s="163"/>
      <c r="L343" s="163"/>
      <c r="M343" s="163"/>
      <c r="N343" s="163"/>
      <c r="O343" s="163"/>
      <c r="P343" s="163"/>
      <c r="Q343" s="163"/>
      <c r="R343" s="163"/>
      <c r="S343" s="163"/>
      <c r="T343" s="163"/>
      <c r="U343" s="163"/>
      <c r="V343" s="163"/>
      <c r="W343" s="163"/>
      <c r="X343" s="163"/>
      <c r="Y343" s="163"/>
      <c r="Z343" s="163"/>
      <c r="AA343" s="163"/>
      <c r="AB343" s="163"/>
      <c r="AC343" s="163"/>
      <c r="AD343" s="163"/>
      <c r="AE343" s="163"/>
      <c r="AF343" s="163"/>
      <c r="AG343" s="163"/>
      <c r="AH343" s="163"/>
      <c r="AI343" s="163"/>
      <c r="AJ343" s="163"/>
      <c r="AK343" s="163"/>
      <c r="AL343" s="163"/>
      <c r="AM343" s="163"/>
      <c r="AN343" s="163"/>
    </row>
    <row r="344" spans="1:40" x14ac:dyDescent="0.2">
      <c r="A344" s="163"/>
      <c r="B344" s="163"/>
      <c r="C344" s="163"/>
      <c r="D344" s="163"/>
      <c r="E344" s="163"/>
      <c r="F344" s="163"/>
      <c r="G344" s="163"/>
      <c r="H344" s="163"/>
      <c r="I344" s="163"/>
      <c r="J344" s="163"/>
      <c r="K344" s="163"/>
      <c r="L344" s="163"/>
      <c r="M344" s="163"/>
      <c r="N344" s="163"/>
      <c r="O344" s="163"/>
      <c r="P344" s="163"/>
      <c r="Q344" s="163"/>
      <c r="R344" s="163"/>
      <c r="S344" s="163"/>
      <c r="T344" s="163"/>
      <c r="U344" s="163"/>
      <c r="V344" s="163"/>
      <c r="W344" s="163"/>
      <c r="X344" s="163"/>
      <c r="Y344" s="163"/>
      <c r="Z344" s="163"/>
      <c r="AA344" s="163"/>
      <c r="AB344" s="163"/>
      <c r="AC344" s="163"/>
      <c r="AD344" s="163"/>
      <c r="AE344" s="163"/>
      <c r="AF344" s="163"/>
      <c r="AG344" s="163"/>
      <c r="AH344" s="163"/>
      <c r="AI344" s="163"/>
      <c r="AJ344" s="163"/>
      <c r="AK344" s="163"/>
      <c r="AL344" s="163"/>
      <c r="AM344" s="163"/>
      <c r="AN344" s="163"/>
    </row>
    <row r="345" spans="1:40" x14ac:dyDescent="0.2">
      <c r="A345" s="163"/>
      <c r="B345" s="163"/>
      <c r="C345" s="163"/>
      <c r="D345" s="163"/>
      <c r="E345" s="163"/>
      <c r="F345" s="163"/>
      <c r="G345" s="163"/>
      <c r="H345" s="163"/>
      <c r="I345" s="163"/>
      <c r="J345" s="163"/>
      <c r="K345" s="163"/>
      <c r="L345" s="163"/>
      <c r="M345" s="163"/>
      <c r="N345" s="163"/>
      <c r="O345" s="163"/>
      <c r="P345" s="163"/>
      <c r="Q345" s="163"/>
      <c r="R345" s="163"/>
      <c r="S345" s="163"/>
      <c r="T345" s="163"/>
      <c r="U345" s="163"/>
      <c r="V345" s="163"/>
      <c r="W345" s="163"/>
      <c r="X345" s="163"/>
      <c r="Y345" s="163"/>
      <c r="Z345" s="163"/>
      <c r="AA345" s="163"/>
      <c r="AB345" s="163"/>
      <c r="AC345" s="163"/>
      <c r="AD345" s="163"/>
      <c r="AE345" s="163"/>
      <c r="AF345" s="163"/>
      <c r="AG345" s="163"/>
      <c r="AH345" s="163"/>
      <c r="AI345" s="163"/>
      <c r="AJ345" s="163"/>
      <c r="AK345" s="163"/>
      <c r="AL345" s="163"/>
      <c r="AM345" s="163"/>
      <c r="AN345" s="163"/>
    </row>
    <row r="346" spans="1:40" x14ac:dyDescent="0.2">
      <c r="A346" s="163"/>
      <c r="B346" s="163"/>
      <c r="C346" s="163"/>
      <c r="D346" s="163"/>
      <c r="E346" s="163"/>
      <c r="F346" s="163"/>
      <c r="G346" s="163"/>
      <c r="H346" s="163"/>
      <c r="I346" s="163"/>
      <c r="J346" s="163"/>
      <c r="K346" s="163"/>
      <c r="L346" s="163"/>
      <c r="M346" s="163"/>
      <c r="N346" s="163"/>
      <c r="O346" s="163"/>
      <c r="P346" s="163"/>
      <c r="Q346" s="163"/>
      <c r="R346" s="163"/>
      <c r="S346" s="163"/>
      <c r="T346" s="163"/>
      <c r="U346" s="163"/>
      <c r="V346" s="163"/>
      <c r="W346" s="163"/>
      <c r="X346" s="163"/>
      <c r="Y346" s="163"/>
      <c r="Z346" s="163"/>
      <c r="AA346" s="163"/>
      <c r="AB346" s="163"/>
      <c r="AC346" s="163"/>
      <c r="AD346" s="163"/>
      <c r="AE346" s="163"/>
      <c r="AF346" s="163"/>
      <c r="AG346" s="163"/>
      <c r="AH346" s="163"/>
      <c r="AI346" s="163"/>
      <c r="AJ346" s="163"/>
      <c r="AK346" s="163"/>
      <c r="AL346" s="163"/>
      <c r="AM346" s="163"/>
      <c r="AN346" s="163"/>
    </row>
    <row r="347" spans="1:40" x14ac:dyDescent="0.2">
      <c r="A347" s="163"/>
      <c r="B347" s="163"/>
      <c r="C347" s="163"/>
      <c r="D347" s="163"/>
      <c r="E347" s="163"/>
      <c r="F347" s="163"/>
      <c r="G347" s="163"/>
      <c r="H347" s="163"/>
      <c r="I347" s="163"/>
      <c r="J347" s="163"/>
      <c r="K347" s="163"/>
      <c r="L347" s="163"/>
      <c r="M347" s="163"/>
      <c r="N347" s="163"/>
      <c r="O347" s="163"/>
      <c r="P347" s="163"/>
      <c r="Q347" s="163"/>
      <c r="R347" s="163"/>
      <c r="S347" s="163"/>
      <c r="T347" s="163"/>
      <c r="U347" s="163"/>
      <c r="V347" s="163"/>
      <c r="W347" s="163"/>
      <c r="X347" s="163"/>
      <c r="Y347" s="163"/>
      <c r="Z347" s="163"/>
      <c r="AA347" s="163"/>
      <c r="AB347" s="163"/>
      <c r="AC347" s="163"/>
      <c r="AD347" s="163"/>
      <c r="AE347" s="163"/>
      <c r="AF347" s="163"/>
      <c r="AG347" s="163"/>
      <c r="AH347" s="163"/>
      <c r="AI347" s="163"/>
      <c r="AJ347" s="163"/>
      <c r="AK347" s="163"/>
      <c r="AL347" s="163"/>
      <c r="AM347" s="163"/>
      <c r="AN347" s="163"/>
    </row>
    <row r="348" spans="1:40" x14ac:dyDescent="0.2">
      <c r="A348" s="163"/>
      <c r="B348" s="163"/>
      <c r="C348" s="163"/>
      <c r="D348" s="163"/>
      <c r="E348" s="163"/>
      <c r="F348" s="163"/>
      <c r="G348" s="163"/>
      <c r="H348" s="163"/>
      <c r="I348" s="163"/>
      <c r="J348" s="163"/>
      <c r="K348" s="163"/>
      <c r="L348" s="163"/>
      <c r="M348" s="163"/>
      <c r="N348" s="163"/>
      <c r="O348" s="163"/>
      <c r="P348" s="163"/>
      <c r="Q348" s="163"/>
      <c r="R348" s="163"/>
      <c r="S348" s="163"/>
      <c r="T348" s="163"/>
      <c r="U348" s="163"/>
      <c r="V348" s="163"/>
      <c r="W348" s="163"/>
      <c r="X348" s="163"/>
      <c r="Y348" s="163"/>
      <c r="Z348" s="163"/>
      <c r="AA348" s="163"/>
      <c r="AB348" s="163"/>
      <c r="AC348" s="163"/>
      <c r="AD348" s="163"/>
      <c r="AE348" s="163"/>
      <c r="AF348" s="163"/>
      <c r="AG348" s="163"/>
      <c r="AH348" s="163"/>
      <c r="AI348" s="163"/>
      <c r="AJ348" s="163"/>
      <c r="AK348" s="163"/>
      <c r="AL348" s="163"/>
      <c r="AM348" s="163"/>
      <c r="AN348" s="163"/>
    </row>
    <row r="349" spans="1:40" x14ac:dyDescent="0.2">
      <c r="A349" s="163"/>
      <c r="B349" s="163"/>
      <c r="C349" s="163"/>
      <c r="D349" s="163"/>
      <c r="E349" s="163"/>
      <c r="F349" s="163"/>
      <c r="G349" s="163"/>
      <c r="H349" s="163"/>
      <c r="I349" s="163"/>
      <c r="J349" s="163"/>
      <c r="K349" s="163"/>
      <c r="L349" s="163"/>
      <c r="M349" s="163"/>
      <c r="N349" s="163"/>
      <c r="O349" s="163"/>
      <c r="P349" s="163"/>
      <c r="Q349" s="163"/>
      <c r="R349" s="163"/>
      <c r="S349" s="163"/>
      <c r="T349" s="163"/>
      <c r="U349" s="163"/>
      <c r="V349" s="163"/>
      <c r="W349" s="163"/>
      <c r="X349" s="163"/>
      <c r="Y349" s="163"/>
      <c r="Z349" s="163"/>
      <c r="AA349" s="163"/>
      <c r="AB349" s="163"/>
      <c r="AC349" s="163"/>
      <c r="AD349" s="163"/>
      <c r="AE349" s="163"/>
      <c r="AF349" s="163"/>
      <c r="AG349" s="163"/>
      <c r="AH349" s="163"/>
      <c r="AI349" s="163"/>
      <c r="AJ349" s="163"/>
      <c r="AK349" s="163"/>
      <c r="AL349" s="163"/>
      <c r="AM349" s="163"/>
      <c r="AN349" s="163"/>
    </row>
    <row r="350" spans="1:40" x14ac:dyDescent="0.2">
      <c r="A350" s="163"/>
      <c r="B350" s="163"/>
      <c r="C350" s="163"/>
      <c r="D350" s="163"/>
      <c r="E350" s="163"/>
      <c r="F350" s="163"/>
      <c r="G350" s="163"/>
      <c r="H350" s="163"/>
      <c r="I350" s="163"/>
      <c r="J350" s="163"/>
      <c r="K350" s="163"/>
      <c r="L350" s="163"/>
      <c r="M350" s="163"/>
      <c r="N350" s="163"/>
      <c r="O350" s="163"/>
      <c r="P350" s="163"/>
      <c r="Q350" s="163"/>
      <c r="R350" s="163"/>
      <c r="S350" s="163"/>
      <c r="T350" s="163"/>
      <c r="U350" s="163"/>
      <c r="V350" s="163"/>
      <c r="W350" s="163"/>
      <c r="X350" s="163"/>
      <c r="Y350" s="163"/>
      <c r="Z350" s="163"/>
      <c r="AA350" s="163"/>
      <c r="AB350" s="163"/>
      <c r="AC350" s="163"/>
      <c r="AD350" s="163"/>
      <c r="AE350" s="163"/>
      <c r="AF350" s="163"/>
      <c r="AG350" s="163"/>
      <c r="AH350" s="163"/>
      <c r="AI350" s="163"/>
      <c r="AJ350" s="163"/>
      <c r="AK350" s="163"/>
      <c r="AL350" s="163"/>
      <c r="AM350" s="163"/>
      <c r="AN350" s="163"/>
    </row>
    <row r="351" spans="1:40" x14ac:dyDescent="0.2">
      <c r="A351" s="163"/>
      <c r="B351" s="163"/>
      <c r="C351" s="163"/>
      <c r="D351" s="163"/>
      <c r="E351" s="163"/>
      <c r="F351" s="163"/>
      <c r="G351" s="163"/>
      <c r="H351" s="163"/>
      <c r="I351" s="163"/>
      <c r="J351" s="163"/>
      <c r="K351" s="163"/>
      <c r="L351" s="163"/>
      <c r="M351" s="163"/>
      <c r="N351" s="163"/>
      <c r="O351" s="163"/>
      <c r="P351" s="163"/>
      <c r="Q351" s="163"/>
      <c r="R351" s="163"/>
      <c r="S351" s="163"/>
      <c r="T351" s="163"/>
      <c r="U351" s="163"/>
      <c r="V351" s="163"/>
      <c r="W351" s="163"/>
      <c r="X351" s="163"/>
      <c r="Y351" s="163"/>
      <c r="Z351" s="163"/>
      <c r="AA351" s="163"/>
      <c r="AB351" s="163"/>
      <c r="AC351" s="163"/>
      <c r="AD351" s="163"/>
      <c r="AE351" s="163"/>
      <c r="AF351" s="163"/>
      <c r="AG351" s="163"/>
      <c r="AH351" s="163"/>
      <c r="AI351" s="163"/>
      <c r="AJ351" s="163"/>
      <c r="AK351" s="163"/>
      <c r="AL351" s="163"/>
      <c r="AM351" s="163"/>
      <c r="AN351" s="163"/>
    </row>
    <row r="352" spans="1:40" x14ac:dyDescent="0.2">
      <c r="A352" s="163"/>
      <c r="B352" s="163"/>
      <c r="C352" s="163"/>
      <c r="D352" s="163"/>
      <c r="E352" s="163"/>
      <c r="F352" s="163"/>
      <c r="G352" s="163"/>
      <c r="H352" s="163"/>
      <c r="I352" s="163"/>
      <c r="J352" s="163"/>
      <c r="K352" s="163"/>
      <c r="L352" s="163"/>
      <c r="M352" s="163"/>
      <c r="N352" s="163"/>
      <c r="O352" s="163"/>
      <c r="P352" s="163"/>
      <c r="Q352" s="163"/>
      <c r="R352" s="163"/>
      <c r="S352" s="163"/>
      <c r="T352" s="163"/>
      <c r="U352" s="163"/>
      <c r="V352" s="163"/>
      <c r="W352" s="163"/>
      <c r="X352" s="163"/>
      <c r="Y352" s="163"/>
      <c r="Z352" s="163"/>
      <c r="AA352" s="163"/>
      <c r="AB352" s="163"/>
      <c r="AC352" s="163"/>
      <c r="AD352" s="163"/>
      <c r="AE352" s="163"/>
      <c r="AF352" s="163"/>
      <c r="AG352" s="163"/>
      <c r="AH352" s="163"/>
      <c r="AI352" s="163"/>
      <c r="AJ352" s="163"/>
      <c r="AK352" s="163"/>
      <c r="AL352" s="163"/>
      <c r="AM352" s="163"/>
      <c r="AN352" s="163"/>
    </row>
    <row r="353" spans="1:40" x14ac:dyDescent="0.2">
      <c r="A353" s="163"/>
      <c r="B353" s="163"/>
      <c r="C353" s="163"/>
      <c r="D353" s="163"/>
      <c r="E353" s="163"/>
      <c r="F353" s="163"/>
      <c r="G353" s="163"/>
      <c r="H353" s="163"/>
      <c r="I353" s="163"/>
      <c r="J353" s="163"/>
      <c r="K353" s="163"/>
      <c r="L353" s="163"/>
      <c r="M353" s="163"/>
      <c r="N353" s="163"/>
      <c r="O353" s="163"/>
      <c r="P353" s="163"/>
      <c r="Q353" s="163"/>
      <c r="R353" s="163"/>
      <c r="S353" s="163"/>
      <c r="T353" s="163"/>
      <c r="U353" s="163"/>
      <c r="V353" s="163"/>
      <c r="W353" s="163"/>
      <c r="X353" s="163"/>
      <c r="Y353" s="163"/>
      <c r="Z353" s="163"/>
      <c r="AA353" s="163"/>
      <c r="AB353" s="163"/>
      <c r="AC353" s="163"/>
      <c r="AD353" s="163"/>
      <c r="AE353" s="163"/>
      <c r="AF353" s="163"/>
      <c r="AG353" s="163"/>
      <c r="AH353" s="163"/>
      <c r="AI353" s="163"/>
      <c r="AJ353" s="163"/>
      <c r="AK353" s="163"/>
      <c r="AL353" s="163"/>
      <c r="AM353" s="163"/>
      <c r="AN353" s="163"/>
    </row>
    <row r="354" spans="1:40" x14ac:dyDescent="0.2">
      <c r="A354" s="163"/>
      <c r="B354" s="163"/>
      <c r="C354" s="163"/>
      <c r="D354" s="163"/>
      <c r="E354" s="163"/>
      <c r="F354" s="163"/>
      <c r="G354" s="163"/>
      <c r="H354" s="163"/>
      <c r="I354" s="163"/>
      <c r="J354" s="163"/>
      <c r="K354" s="163"/>
      <c r="L354" s="163"/>
      <c r="M354" s="163"/>
      <c r="N354" s="163"/>
      <c r="O354" s="163"/>
      <c r="P354" s="163"/>
      <c r="Q354" s="163"/>
      <c r="R354" s="163"/>
      <c r="S354" s="163"/>
      <c r="T354" s="163"/>
      <c r="U354" s="163"/>
      <c r="V354" s="163"/>
      <c r="W354" s="163"/>
      <c r="X354" s="163"/>
      <c r="Y354" s="163"/>
      <c r="Z354" s="163"/>
      <c r="AA354" s="163"/>
      <c r="AB354" s="163"/>
      <c r="AC354" s="163"/>
      <c r="AD354" s="163"/>
      <c r="AE354" s="163"/>
      <c r="AF354" s="163"/>
      <c r="AG354" s="163"/>
      <c r="AH354" s="163"/>
      <c r="AI354" s="163"/>
      <c r="AJ354" s="163"/>
      <c r="AK354" s="163"/>
      <c r="AL354" s="163"/>
      <c r="AM354" s="163"/>
      <c r="AN354" s="163"/>
    </row>
    <row r="355" spans="1:40" x14ac:dyDescent="0.2">
      <c r="A355" s="163"/>
      <c r="B355" s="163"/>
      <c r="C355" s="163"/>
      <c r="D355" s="163"/>
      <c r="E355" s="163"/>
      <c r="F355" s="163"/>
      <c r="G355" s="163"/>
      <c r="H355" s="163"/>
      <c r="I355" s="163"/>
      <c r="J355" s="163"/>
      <c r="K355" s="163"/>
      <c r="L355" s="163"/>
      <c r="M355" s="163"/>
      <c r="N355" s="163"/>
      <c r="O355" s="163"/>
      <c r="P355" s="163"/>
      <c r="Q355" s="163"/>
      <c r="R355" s="163"/>
      <c r="S355" s="163"/>
      <c r="T355" s="163"/>
      <c r="U355" s="163"/>
      <c r="V355" s="163"/>
      <c r="W355" s="163"/>
      <c r="X355" s="163"/>
      <c r="Y355" s="163"/>
      <c r="Z355" s="163"/>
      <c r="AA355" s="163"/>
      <c r="AB355" s="163"/>
      <c r="AC355" s="163"/>
      <c r="AD355" s="163"/>
      <c r="AE355" s="163"/>
      <c r="AF355" s="163"/>
      <c r="AG355" s="163"/>
      <c r="AH355" s="163"/>
      <c r="AI355" s="163"/>
      <c r="AJ355" s="163"/>
      <c r="AK355" s="163"/>
      <c r="AL355" s="163"/>
      <c r="AM355" s="163"/>
      <c r="AN355" s="163"/>
    </row>
    <row r="356" spans="1:40" x14ac:dyDescent="0.2">
      <c r="A356" s="163"/>
      <c r="B356" s="163"/>
      <c r="C356" s="163"/>
      <c r="D356" s="163"/>
      <c r="E356" s="163"/>
      <c r="F356" s="163"/>
      <c r="G356" s="163"/>
      <c r="H356" s="163"/>
      <c r="I356" s="163"/>
      <c r="J356" s="163"/>
      <c r="K356" s="163"/>
      <c r="L356" s="163"/>
      <c r="M356" s="163"/>
      <c r="N356" s="163"/>
      <c r="O356" s="163"/>
      <c r="P356" s="163"/>
      <c r="Q356" s="163"/>
      <c r="R356" s="163"/>
      <c r="S356" s="163"/>
      <c r="T356" s="163"/>
      <c r="U356" s="163"/>
      <c r="V356" s="163"/>
      <c r="W356" s="163"/>
      <c r="X356" s="163"/>
      <c r="Y356" s="163"/>
      <c r="Z356" s="163"/>
      <c r="AA356" s="163"/>
      <c r="AB356" s="163"/>
      <c r="AC356" s="163"/>
      <c r="AD356" s="163"/>
      <c r="AE356" s="163"/>
      <c r="AF356" s="163"/>
      <c r="AG356" s="163"/>
      <c r="AH356" s="163"/>
      <c r="AI356" s="163"/>
      <c r="AJ356" s="163"/>
      <c r="AK356" s="163"/>
      <c r="AL356" s="163"/>
      <c r="AM356" s="163"/>
      <c r="AN356" s="163"/>
    </row>
    <row r="357" spans="1:40" x14ac:dyDescent="0.2">
      <c r="A357" s="163"/>
      <c r="B357" s="163"/>
      <c r="C357" s="163"/>
      <c r="D357" s="163"/>
      <c r="E357" s="163"/>
      <c r="F357" s="163"/>
      <c r="G357" s="163"/>
      <c r="H357" s="163"/>
      <c r="I357" s="163"/>
      <c r="J357" s="163"/>
      <c r="K357" s="163"/>
      <c r="L357" s="163"/>
      <c r="M357" s="163"/>
      <c r="N357" s="163"/>
      <c r="O357" s="163"/>
      <c r="P357" s="163"/>
      <c r="Q357" s="163"/>
      <c r="R357" s="163"/>
      <c r="S357" s="163"/>
      <c r="T357" s="163"/>
      <c r="U357" s="163"/>
      <c r="V357" s="163"/>
      <c r="W357" s="163"/>
      <c r="X357" s="163"/>
      <c r="Y357" s="163"/>
      <c r="Z357" s="163"/>
      <c r="AA357" s="163"/>
      <c r="AB357" s="163"/>
      <c r="AC357" s="163"/>
      <c r="AD357" s="163"/>
      <c r="AE357" s="163"/>
      <c r="AF357" s="163"/>
      <c r="AG357" s="163"/>
      <c r="AH357" s="163"/>
      <c r="AI357" s="163"/>
      <c r="AJ357" s="163"/>
      <c r="AK357" s="163"/>
      <c r="AL357" s="163"/>
      <c r="AM357" s="163"/>
      <c r="AN357" s="163"/>
    </row>
    <row r="358" spans="1:40" x14ac:dyDescent="0.2">
      <c r="A358" s="163"/>
      <c r="B358" s="163"/>
      <c r="C358" s="163"/>
      <c r="D358" s="163"/>
      <c r="E358" s="163"/>
      <c r="F358" s="163"/>
      <c r="G358" s="163"/>
      <c r="H358" s="163"/>
      <c r="I358" s="163"/>
      <c r="J358" s="163"/>
      <c r="K358" s="163"/>
      <c r="L358" s="163"/>
      <c r="M358" s="163"/>
      <c r="N358" s="163"/>
      <c r="O358" s="163"/>
      <c r="P358" s="163"/>
      <c r="Q358" s="163"/>
      <c r="R358" s="163"/>
      <c r="S358" s="163"/>
      <c r="T358" s="163"/>
      <c r="U358" s="163"/>
      <c r="V358" s="163"/>
      <c r="W358" s="163"/>
      <c r="X358" s="163"/>
      <c r="Y358" s="163"/>
      <c r="Z358" s="163"/>
      <c r="AA358" s="163"/>
      <c r="AB358" s="163"/>
      <c r="AC358" s="163"/>
      <c r="AD358" s="163"/>
      <c r="AE358" s="163"/>
      <c r="AF358" s="163"/>
      <c r="AG358" s="163"/>
      <c r="AH358" s="163"/>
      <c r="AI358" s="163"/>
      <c r="AJ358" s="163"/>
      <c r="AK358" s="163"/>
      <c r="AL358" s="163"/>
      <c r="AM358" s="163"/>
      <c r="AN358" s="163"/>
    </row>
    <row r="359" spans="1:40" x14ac:dyDescent="0.2">
      <c r="A359" s="163"/>
      <c r="B359" s="163"/>
      <c r="C359" s="163"/>
      <c r="D359" s="163"/>
      <c r="E359" s="163"/>
      <c r="F359" s="163"/>
      <c r="G359" s="163"/>
      <c r="H359" s="163"/>
      <c r="I359" s="163"/>
      <c r="J359" s="163"/>
      <c r="K359" s="163"/>
      <c r="L359" s="163"/>
      <c r="M359" s="163"/>
      <c r="N359" s="163"/>
      <c r="O359" s="163"/>
      <c r="P359" s="163"/>
      <c r="Q359" s="163"/>
      <c r="R359" s="163"/>
      <c r="S359" s="163"/>
      <c r="T359" s="163"/>
      <c r="U359" s="163"/>
      <c r="V359" s="163"/>
      <c r="W359" s="163"/>
      <c r="X359" s="163"/>
      <c r="Y359" s="163"/>
      <c r="Z359" s="163"/>
      <c r="AA359" s="163"/>
      <c r="AB359" s="163"/>
      <c r="AC359" s="163"/>
      <c r="AD359" s="163"/>
      <c r="AE359" s="163"/>
      <c r="AF359" s="163"/>
      <c r="AG359" s="163"/>
      <c r="AH359" s="163"/>
      <c r="AI359" s="163"/>
      <c r="AJ359" s="163"/>
      <c r="AK359" s="163"/>
      <c r="AL359" s="163"/>
      <c r="AM359" s="163"/>
      <c r="AN359" s="163"/>
    </row>
    <row r="360" spans="1:40" x14ac:dyDescent="0.2">
      <c r="A360" s="163"/>
      <c r="B360" s="163"/>
      <c r="C360" s="163"/>
      <c r="D360" s="163"/>
      <c r="E360" s="163"/>
      <c r="F360" s="163"/>
      <c r="G360" s="163"/>
      <c r="H360" s="163"/>
      <c r="I360" s="163"/>
      <c r="J360" s="163"/>
      <c r="K360" s="163"/>
      <c r="L360" s="163"/>
      <c r="M360" s="163"/>
      <c r="N360" s="163"/>
      <c r="O360" s="163"/>
      <c r="P360" s="163"/>
      <c r="Q360" s="163"/>
      <c r="R360" s="163"/>
      <c r="S360" s="163"/>
      <c r="T360" s="163"/>
      <c r="U360" s="163"/>
      <c r="V360" s="163"/>
      <c r="W360" s="163"/>
      <c r="X360" s="163"/>
      <c r="Y360" s="163"/>
      <c r="Z360" s="163"/>
      <c r="AA360" s="163"/>
      <c r="AB360" s="163"/>
      <c r="AC360" s="163"/>
      <c r="AD360" s="163"/>
      <c r="AE360" s="163"/>
      <c r="AF360" s="163"/>
      <c r="AG360" s="163"/>
      <c r="AH360" s="163"/>
      <c r="AI360" s="163"/>
      <c r="AJ360" s="163"/>
      <c r="AK360" s="163"/>
      <c r="AL360" s="163"/>
      <c r="AM360" s="163"/>
      <c r="AN360" s="163"/>
    </row>
    <row r="361" spans="1:40" x14ac:dyDescent="0.2">
      <c r="A361" s="163"/>
      <c r="B361" s="163"/>
      <c r="C361" s="163"/>
      <c r="D361" s="163"/>
      <c r="E361" s="163"/>
      <c r="F361" s="163"/>
      <c r="G361" s="163"/>
      <c r="H361" s="163"/>
      <c r="I361" s="163"/>
      <c r="J361" s="163"/>
      <c r="K361" s="163"/>
      <c r="L361" s="163"/>
      <c r="M361" s="163"/>
      <c r="N361" s="163"/>
      <c r="O361" s="163"/>
      <c r="P361" s="163"/>
      <c r="Q361" s="163"/>
      <c r="R361" s="163"/>
      <c r="S361" s="163"/>
      <c r="T361" s="163"/>
      <c r="U361" s="163"/>
      <c r="V361" s="163"/>
      <c r="W361" s="163"/>
      <c r="X361" s="163"/>
      <c r="Y361" s="163"/>
      <c r="Z361" s="163"/>
      <c r="AA361" s="163"/>
      <c r="AB361" s="163"/>
      <c r="AC361" s="163"/>
      <c r="AD361" s="163"/>
      <c r="AE361" s="163"/>
      <c r="AF361" s="163"/>
      <c r="AG361" s="163"/>
      <c r="AH361" s="163"/>
      <c r="AI361" s="163"/>
      <c r="AJ361" s="163"/>
      <c r="AK361" s="163"/>
      <c r="AL361" s="163"/>
      <c r="AM361" s="163"/>
      <c r="AN361" s="163"/>
    </row>
    <row r="362" spans="1:40" x14ac:dyDescent="0.2">
      <c r="A362" s="163"/>
      <c r="B362" s="163"/>
      <c r="C362" s="163"/>
      <c r="D362" s="163"/>
      <c r="E362" s="163"/>
      <c r="F362" s="163"/>
      <c r="G362" s="163"/>
      <c r="H362" s="163"/>
      <c r="I362" s="163"/>
      <c r="J362" s="163"/>
      <c r="K362" s="163"/>
      <c r="L362" s="163"/>
      <c r="M362" s="163"/>
      <c r="N362" s="163"/>
      <c r="O362" s="163"/>
      <c r="P362" s="163"/>
      <c r="Q362" s="163"/>
      <c r="R362" s="163"/>
      <c r="S362" s="163"/>
      <c r="T362" s="163"/>
      <c r="U362" s="163"/>
      <c r="V362" s="163"/>
      <c r="W362" s="163"/>
      <c r="X362" s="163"/>
      <c r="Y362" s="163"/>
      <c r="Z362" s="163"/>
      <c r="AA362" s="163"/>
      <c r="AB362" s="163"/>
      <c r="AC362" s="163"/>
      <c r="AD362" s="163"/>
      <c r="AE362" s="163"/>
      <c r="AF362" s="163"/>
      <c r="AG362" s="163"/>
      <c r="AH362" s="163"/>
      <c r="AI362" s="163"/>
      <c r="AJ362" s="163"/>
      <c r="AK362" s="163"/>
      <c r="AL362" s="163"/>
      <c r="AM362" s="163"/>
      <c r="AN362" s="163"/>
    </row>
    <row r="363" spans="1:40" x14ac:dyDescent="0.2">
      <c r="A363" s="163"/>
      <c r="B363" s="163"/>
      <c r="C363" s="163"/>
      <c r="D363" s="163"/>
      <c r="E363" s="163"/>
      <c r="F363" s="163"/>
      <c r="G363" s="163"/>
      <c r="H363" s="163"/>
      <c r="I363" s="163"/>
      <c r="J363" s="163"/>
      <c r="K363" s="163"/>
      <c r="L363" s="163"/>
      <c r="M363" s="163"/>
      <c r="N363" s="163"/>
      <c r="O363" s="163"/>
      <c r="P363" s="163"/>
      <c r="Q363" s="163"/>
      <c r="R363" s="163"/>
      <c r="S363" s="163"/>
      <c r="T363" s="163"/>
      <c r="U363" s="163"/>
      <c r="V363" s="163"/>
      <c r="W363" s="163"/>
      <c r="X363" s="163"/>
      <c r="Y363" s="163"/>
      <c r="Z363" s="163"/>
      <c r="AA363" s="163"/>
      <c r="AB363" s="163"/>
      <c r="AC363" s="163"/>
      <c r="AD363" s="163"/>
      <c r="AE363" s="163"/>
      <c r="AF363" s="163"/>
      <c r="AG363" s="163"/>
      <c r="AH363" s="163"/>
      <c r="AI363" s="163"/>
      <c r="AJ363" s="163"/>
      <c r="AK363" s="163"/>
      <c r="AL363" s="163"/>
      <c r="AM363" s="163"/>
      <c r="AN363" s="163"/>
    </row>
    <row r="364" spans="1:40" x14ac:dyDescent="0.2">
      <c r="A364" s="163"/>
      <c r="B364" s="163"/>
      <c r="C364" s="163"/>
      <c r="D364" s="163"/>
      <c r="E364" s="163"/>
      <c r="F364" s="163"/>
      <c r="G364" s="163"/>
      <c r="H364" s="163"/>
      <c r="I364" s="163"/>
      <c r="J364" s="163"/>
      <c r="K364" s="163"/>
      <c r="L364" s="163"/>
      <c r="M364" s="163"/>
      <c r="N364" s="163"/>
      <c r="O364" s="163"/>
      <c r="P364" s="163"/>
      <c r="Q364" s="163"/>
      <c r="R364" s="163"/>
      <c r="S364" s="163"/>
      <c r="T364" s="163"/>
      <c r="U364" s="163"/>
      <c r="V364" s="163"/>
      <c r="W364" s="163"/>
      <c r="X364" s="163"/>
      <c r="Y364" s="163"/>
      <c r="Z364" s="163"/>
      <c r="AA364" s="163"/>
      <c r="AB364" s="163"/>
      <c r="AC364" s="163"/>
      <c r="AD364" s="163"/>
      <c r="AE364" s="163"/>
      <c r="AF364" s="163"/>
      <c r="AG364" s="163"/>
      <c r="AH364" s="163"/>
      <c r="AI364" s="163"/>
      <c r="AJ364" s="163"/>
      <c r="AK364" s="163"/>
      <c r="AL364" s="163"/>
      <c r="AM364" s="163"/>
      <c r="AN364" s="163"/>
    </row>
    <row r="365" spans="1:40" x14ac:dyDescent="0.2">
      <c r="A365" s="163"/>
      <c r="B365" s="163"/>
      <c r="C365" s="163"/>
      <c r="D365" s="163"/>
      <c r="E365" s="163"/>
      <c r="F365" s="163"/>
      <c r="G365" s="163"/>
      <c r="H365" s="163"/>
      <c r="I365" s="163"/>
      <c r="J365" s="163"/>
      <c r="K365" s="163"/>
      <c r="L365" s="163"/>
      <c r="M365" s="163"/>
      <c r="N365" s="163"/>
      <c r="O365" s="163"/>
      <c r="P365" s="163"/>
      <c r="Q365" s="163"/>
      <c r="R365" s="163"/>
      <c r="S365" s="163"/>
      <c r="T365" s="163"/>
      <c r="U365" s="163"/>
      <c r="V365" s="163"/>
      <c r="W365" s="163"/>
      <c r="X365" s="163"/>
      <c r="Y365" s="163"/>
      <c r="Z365" s="163"/>
      <c r="AA365" s="163"/>
      <c r="AB365" s="163"/>
      <c r="AC365" s="163"/>
      <c r="AD365" s="163"/>
      <c r="AE365" s="163"/>
      <c r="AF365" s="163"/>
      <c r="AG365" s="163"/>
      <c r="AH365" s="163"/>
      <c r="AI365" s="163"/>
      <c r="AJ365" s="163"/>
      <c r="AK365" s="163"/>
      <c r="AL365" s="163"/>
      <c r="AM365" s="163"/>
      <c r="AN365" s="163"/>
    </row>
    <row r="366" spans="1:40" x14ac:dyDescent="0.2">
      <c r="A366" s="163"/>
      <c r="B366" s="163"/>
      <c r="C366" s="163"/>
      <c r="D366" s="163"/>
      <c r="E366" s="163"/>
      <c r="F366" s="163"/>
      <c r="G366" s="163"/>
      <c r="H366" s="163"/>
      <c r="I366" s="163"/>
      <c r="J366" s="163"/>
      <c r="K366" s="163"/>
      <c r="L366" s="163"/>
      <c r="M366" s="163"/>
      <c r="N366" s="163"/>
      <c r="O366" s="163"/>
      <c r="P366" s="163"/>
      <c r="Q366" s="163"/>
      <c r="R366" s="163"/>
      <c r="S366" s="163"/>
      <c r="T366" s="163"/>
      <c r="U366" s="163"/>
      <c r="V366" s="163"/>
      <c r="W366" s="163"/>
      <c r="X366" s="163"/>
      <c r="Y366" s="163"/>
      <c r="Z366" s="163"/>
      <c r="AA366" s="163"/>
      <c r="AB366" s="163"/>
      <c r="AC366" s="163"/>
      <c r="AD366" s="163"/>
      <c r="AE366" s="163"/>
      <c r="AF366" s="163"/>
      <c r="AG366" s="163"/>
      <c r="AH366" s="163"/>
      <c r="AI366" s="163"/>
      <c r="AJ366" s="163"/>
      <c r="AK366" s="163"/>
      <c r="AL366" s="163"/>
      <c r="AM366" s="163"/>
      <c r="AN366" s="163"/>
    </row>
    <row r="367" spans="1:40" x14ac:dyDescent="0.2">
      <c r="A367" s="163"/>
      <c r="B367" s="163"/>
      <c r="C367" s="163"/>
      <c r="D367" s="163"/>
      <c r="E367" s="163"/>
      <c r="F367" s="163"/>
      <c r="G367" s="163"/>
      <c r="H367" s="163"/>
      <c r="I367" s="163"/>
      <c r="J367" s="163"/>
      <c r="K367" s="163"/>
      <c r="L367" s="163"/>
      <c r="M367" s="163"/>
      <c r="N367" s="163"/>
      <c r="O367" s="163"/>
      <c r="P367" s="163"/>
      <c r="Q367" s="163"/>
      <c r="R367" s="163"/>
      <c r="S367" s="163"/>
      <c r="T367" s="163"/>
      <c r="U367" s="163"/>
      <c r="V367" s="163"/>
      <c r="W367" s="163"/>
      <c r="X367" s="163"/>
      <c r="Y367" s="163"/>
      <c r="Z367" s="163"/>
      <c r="AA367" s="163"/>
      <c r="AB367" s="163"/>
      <c r="AC367" s="163"/>
      <c r="AD367" s="163"/>
      <c r="AE367" s="163"/>
      <c r="AF367" s="163"/>
      <c r="AG367" s="163"/>
      <c r="AH367" s="163"/>
      <c r="AI367" s="163"/>
      <c r="AJ367" s="163"/>
      <c r="AK367" s="163"/>
      <c r="AL367" s="163"/>
      <c r="AM367" s="163"/>
      <c r="AN367" s="163"/>
    </row>
    <row r="368" spans="1:40" x14ac:dyDescent="0.2">
      <c r="A368" s="163"/>
      <c r="B368" s="163"/>
      <c r="C368" s="163"/>
      <c r="D368" s="163"/>
      <c r="E368" s="163"/>
      <c r="F368" s="163"/>
      <c r="G368" s="163"/>
      <c r="H368" s="163"/>
      <c r="I368" s="163"/>
      <c r="J368" s="163"/>
      <c r="K368" s="163"/>
      <c r="L368" s="163"/>
      <c r="M368" s="163"/>
      <c r="N368" s="163"/>
      <c r="O368" s="163"/>
      <c r="P368" s="163"/>
      <c r="Q368" s="163"/>
      <c r="R368" s="163"/>
      <c r="S368" s="163"/>
      <c r="T368" s="163"/>
      <c r="U368" s="163"/>
      <c r="V368" s="163"/>
      <c r="W368" s="163"/>
      <c r="X368" s="163"/>
      <c r="Y368" s="163"/>
      <c r="Z368" s="163"/>
      <c r="AA368" s="163"/>
      <c r="AB368" s="163"/>
      <c r="AC368" s="163"/>
      <c r="AD368" s="163"/>
      <c r="AE368" s="163"/>
      <c r="AF368" s="163"/>
      <c r="AG368" s="163"/>
      <c r="AH368" s="163"/>
      <c r="AI368" s="163"/>
      <c r="AJ368" s="163"/>
      <c r="AK368" s="163"/>
      <c r="AL368" s="163"/>
      <c r="AM368" s="163"/>
      <c r="AN368" s="163"/>
    </row>
    <row r="369" spans="1:40" x14ac:dyDescent="0.2">
      <c r="A369" s="163"/>
      <c r="B369" s="163"/>
      <c r="C369" s="163"/>
      <c r="D369" s="163"/>
      <c r="E369" s="163"/>
      <c r="F369" s="163"/>
      <c r="G369" s="163"/>
      <c r="H369" s="163"/>
      <c r="I369" s="163"/>
      <c r="J369" s="163"/>
      <c r="K369" s="163"/>
      <c r="L369" s="163"/>
      <c r="M369" s="163"/>
      <c r="N369" s="163"/>
      <c r="O369" s="163"/>
      <c r="P369" s="163"/>
      <c r="Q369" s="163"/>
      <c r="R369" s="163"/>
      <c r="S369" s="163"/>
      <c r="T369" s="163"/>
      <c r="U369" s="163"/>
      <c r="V369" s="163"/>
      <c r="W369" s="163"/>
      <c r="X369" s="163"/>
      <c r="Y369" s="163"/>
      <c r="Z369" s="163"/>
      <c r="AA369" s="163"/>
      <c r="AB369" s="163"/>
      <c r="AC369" s="163"/>
      <c r="AD369" s="163"/>
      <c r="AE369" s="163"/>
      <c r="AF369" s="163"/>
      <c r="AG369" s="163"/>
      <c r="AH369" s="163"/>
      <c r="AI369" s="163"/>
      <c r="AJ369" s="163"/>
      <c r="AK369" s="163"/>
      <c r="AL369" s="163"/>
      <c r="AM369" s="163"/>
      <c r="AN369" s="163"/>
    </row>
    <row r="370" spans="1:40" x14ac:dyDescent="0.2">
      <c r="A370" s="163"/>
      <c r="B370" s="163"/>
      <c r="C370" s="163"/>
      <c r="D370" s="163"/>
      <c r="E370" s="163"/>
      <c r="F370" s="163"/>
      <c r="G370" s="163"/>
      <c r="H370" s="163"/>
      <c r="I370" s="163"/>
      <c r="J370" s="163"/>
      <c r="K370" s="163"/>
      <c r="L370" s="163"/>
      <c r="M370" s="163"/>
      <c r="N370" s="163"/>
      <c r="O370" s="163"/>
      <c r="P370" s="163"/>
      <c r="Q370" s="163"/>
      <c r="R370" s="163"/>
      <c r="S370" s="163"/>
      <c r="T370" s="163"/>
      <c r="U370" s="163"/>
      <c r="V370" s="163"/>
      <c r="W370" s="163"/>
      <c r="X370" s="163"/>
      <c r="Y370" s="163"/>
      <c r="Z370" s="163"/>
      <c r="AA370" s="163"/>
      <c r="AB370" s="163"/>
      <c r="AC370" s="163"/>
      <c r="AD370" s="163"/>
      <c r="AE370" s="163"/>
      <c r="AF370" s="163"/>
      <c r="AG370" s="163"/>
      <c r="AH370" s="163"/>
      <c r="AI370" s="163"/>
      <c r="AJ370" s="163"/>
      <c r="AK370" s="163"/>
      <c r="AL370" s="163"/>
      <c r="AM370" s="163"/>
      <c r="AN370" s="163"/>
    </row>
    <row r="371" spans="1:40" x14ac:dyDescent="0.2">
      <c r="A371" s="163"/>
      <c r="B371" s="163"/>
      <c r="C371" s="163"/>
      <c r="D371" s="163"/>
      <c r="E371" s="163"/>
      <c r="F371" s="163"/>
      <c r="G371" s="163"/>
      <c r="H371" s="163"/>
      <c r="I371" s="163"/>
      <c r="J371" s="163"/>
      <c r="K371" s="163"/>
      <c r="L371" s="163"/>
      <c r="M371" s="163"/>
      <c r="N371" s="163"/>
      <c r="O371" s="163"/>
      <c r="P371" s="163"/>
      <c r="Q371" s="163"/>
      <c r="R371" s="163"/>
      <c r="S371" s="163"/>
      <c r="T371" s="163"/>
      <c r="U371" s="163"/>
      <c r="V371" s="163"/>
      <c r="W371" s="163"/>
      <c r="X371" s="163"/>
      <c r="Y371" s="163"/>
      <c r="Z371" s="163"/>
      <c r="AA371" s="163"/>
      <c r="AB371" s="163"/>
      <c r="AC371" s="163"/>
      <c r="AD371" s="163"/>
      <c r="AE371" s="163"/>
      <c r="AF371" s="163"/>
      <c r="AG371" s="163"/>
      <c r="AH371" s="163"/>
      <c r="AI371" s="163"/>
      <c r="AJ371" s="163"/>
      <c r="AK371" s="163"/>
      <c r="AL371" s="163"/>
      <c r="AM371" s="163"/>
      <c r="AN371" s="163"/>
    </row>
    <row r="372" spans="1:40" x14ac:dyDescent="0.2">
      <c r="A372" s="163"/>
      <c r="B372" s="163"/>
      <c r="C372" s="163"/>
      <c r="D372" s="163"/>
      <c r="E372" s="163"/>
      <c r="F372" s="163"/>
      <c r="G372" s="163"/>
      <c r="H372" s="163"/>
      <c r="I372" s="163"/>
      <c r="J372" s="163"/>
      <c r="K372" s="163"/>
      <c r="L372" s="163"/>
      <c r="M372" s="163"/>
      <c r="N372" s="163"/>
      <c r="O372" s="163"/>
      <c r="P372" s="163"/>
      <c r="Q372" s="163"/>
      <c r="R372" s="163"/>
      <c r="S372" s="163"/>
      <c r="T372" s="163"/>
      <c r="U372" s="163"/>
      <c r="V372" s="163"/>
      <c r="W372" s="163"/>
      <c r="X372" s="163"/>
      <c r="Y372" s="163"/>
      <c r="Z372" s="163"/>
      <c r="AA372" s="163"/>
      <c r="AB372" s="163"/>
      <c r="AC372" s="163"/>
      <c r="AD372" s="163"/>
      <c r="AE372" s="163"/>
      <c r="AF372" s="163"/>
      <c r="AG372" s="163"/>
      <c r="AH372" s="163"/>
      <c r="AI372" s="163"/>
      <c r="AJ372" s="163"/>
      <c r="AK372" s="163"/>
      <c r="AL372" s="163"/>
      <c r="AM372" s="163"/>
      <c r="AN372" s="163"/>
    </row>
    <row r="373" spans="1:40" x14ac:dyDescent="0.2">
      <c r="A373" s="163"/>
      <c r="B373" s="163"/>
      <c r="C373" s="163"/>
      <c r="D373" s="163"/>
      <c r="E373" s="163"/>
      <c r="F373" s="163"/>
      <c r="G373" s="163"/>
      <c r="H373" s="163"/>
      <c r="I373" s="163"/>
      <c r="J373" s="163"/>
      <c r="K373" s="163"/>
      <c r="L373" s="163"/>
      <c r="M373" s="163"/>
      <c r="N373" s="163"/>
      <c r="O373" s="163"/>
      <c r="P373" s="163"/>
      <c r="Q373" s="163"/>
      <c r="R373" s="163"/>
      <c r="S373" s="163"/>
      <c r="T373" s="163"/>
      <c r="U373" s="163"/>
      <c r="V373" s="163"/>
      <c r="W373" s="163"/>
      <c r="X373" s="163"/>
      <c r="Y373" s="163"/>
      <c r="Z373" s="163"/>
      <c r="AA373" s="163"/>
      <c r="AB373" s="163"/>
      <c r="AC373" s="163"/>
      <c r="AD373" s="163"/>
      <c r="AE373" s="163"/>
      <c r="AF373" s="163"/>
      <c r="AG373" s="163"/>
      <c r="AH373" s="163"/>
      <c r="AI373" s="163"/>
      <c r="AJ373" s="163"/>
      <c r="AK373" s="163"/>
      <c r="AL373" s="163"/>
      <c r="AM373" s="163"/>
      <c r="AN373" s="163"/>
    </row>
  </sheetData>
  <mergeCells count="3">
    <mergeCell ref="A1:A2"/>
    <mergeCell ref="B1:B2"/>
    <mergeCell ref="C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3"/>
  <sheetViews>
    <sheetView workbookViewId="0">
      <selection sqref="A1:AA363"/>
    </sheetView>
  </sheetViews>
  <sheetFormatPr baseColWidth="10" defaultColWidth="9.7109375" defaultRowHeight="12.75" x14ac:dyDescent="0.2"/>
  <cols>
    <col min="1" max="1" width="28.7109375" style="2" customWidth="1"/>
    <col min="2" max="2" width="12.7109375" style="2" customWidth="1"/>
    <col min="3" max="3" width="15.28515625" style="2" customWidth="1"/>
    <col min="4" max="4" width="14.7109375" style="2" customWidth="1"/>
    <col min="5" max="7" width="9.7109375" style="2"/>
    <col min="8" max="8" width="17.5703125" style="2" customWidth="1"/>
    <col min="9" max="9" width="14.5703125" style="2" customWidth="1"/>
    <col min="10" max="10" width="13.28515625" style="2" customWidth="1"/>
    <col min="11" max="16384" width="9.7109375" style="2"/>
  </cols>
  <sheetData>
    <row r="1" spans="1:27" x14ac:dyDescent="0.2">
      <c r="A1" s="238" t="s">
        <v>144</v>
      </c>
      <c r="B1" s="238"/>
      <c r="C1" s="238"/>
      <c r="D1" s="238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</row>
    <row r="2" spans="1:27" ht="37.5" customHeight="1" x14ac:dyDescent="0.2">
      <c r="A2" s="237" t="s">
        <v>147</v>
      </c>
      <c r="B2" s="237"/>
      <c r="C2" s="237"/>
      <c r="D2" s="237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</row>
    <row r="3" spans="1:27" x14ac:dyDescent="0.2">
      <c r="A3" s="236"/>
      <c r="B3" s="236"/>
      <c r="C3" s="236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</row>
    <row r="4" spans="1:27" ht="16.5" thickBot="1" x14ac:dyDescent="0.3">
      <c r="A4" s="168" t="s">
        <v>152</v>
      </c>
      <c r="B4" s="164"/>
      <c r="C4" s="165">
        <f>+'Part JUNIO 2021'!G16</f>
        <v>367143657.16480011</v>
      </c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</row>
    <row r="5" spans="1:27" ht="36.75" thickBot="1" x14ac:dyDescent="0.25">
      <c r="A5" s="166" t="s">
        <v>3</v>
      </c>
      <c r="B5" s="166" t="s">
        <v>151</v>
      </c>
      <c r="C5" s="166" t="s">
        <v>137</v>
      </c>
      <c r="D5" s="184" t="s">
        <v>140</v>
      </c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</row>
    <row r="6" spans="1:27" x14ac:dyDescent="0.2">
      <c r="A6" s="164"/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</row>
    <row r="7" spans="1:27" ht="13.5" thickBot="1" x14ac:dyDescent="0.25">
      <c r="A7" s="168" t="s">
        <v>126</v>
      </c>
      <c r="B7" s="168"/>
      <c r="C7" s="164">
        <f>+C4*0.6</f>
        <v>220286194.29888007</v>
      </c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</row>
    <row r="8" spans="1:27" ht="13.5" thickTop="1" x14ac:dyDescent="0.2">
      <c r="A8" s="169" t="s">
        <v>76</v>
      </c>
      <c r="B8" s="141">
        <v>19810827.881888464</v>
      </c>
      <c r="C8" s="185">
        <f>+C$7*'ART 14 F I'!AQ9</f>
        <v>20971794.225857794</v>
      </c>
      <c r="D8" s="170">
        <f>C8</f>
        <v>20971794.225857794</v>
      </c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</row>
    <row r="9" spans="1:27" s="5" customFormat="1" x14ac:dyDescent="0.2">
      <c r="A9" s="171" t="s">
        <v>79</v>
      </c>
      <c r="B9" s="142">
        <v>6080772.1406627633</v>
      </c>
      <c r="C9" s="186">
        <f>+C$7*'ART 14 F I'!AQ10</f>
        <v>3589326.1241825619</v>
      </c>
      <c r="D9" s="172">
        <f>IF(B9&gt;C9,B9,C9)</f>
        <v>6080772.1406627633</v>
      </c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</row>
    <row r="10" spans="1:27" x14ac:dyDescent="0.2">
      <c r="A10" s="171" t="s">
        <v>88</v>
      </c>
      <c r="B10" s="142">
        <v>6970001.4391836654</v>
      </c>
      <c r="C10" s="186">
        <f>+C$7*'ART 14 F I'!AQ11</f>
        <v>7968972.8597625941</v>
      </c>
      <c r="D10" s="172">
        <f>C10</f>
        <v>7968972.8597625941</v>
      </c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</row>
    <row r="11" spans="1:27" x14ac:dyDescent="0.2">
      <c r="A11" s="171" t="s">
        <v>90</v>
      </c>
      <c r="B11" s="142">
        <v>13667505.458854811</v>
      </c>
      <c r="C11" s="186">
        <f>+C$7*'ART 14 F I'!AQ12</f>
        <v>12458164.092473015</v>
      </c>
      <c r="D11" s="172">
        <f>C11</f>
        <v>12458164.092473015</v>
      </c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</row>
    <row r="12" spans="1:27" x14ac:dyDescent="0.2">
      <c r="A12" s="171" t="s">
        <v>95</v>
      </c>
      <c r="B12" s="142">
        <v>23819745.925687302</v>
      </c>
      <c r="C12" s="186">
        <f>+C$7*'ART 14 F I'!AQ13</f>
        <v>18705683.392338712</v>
      </c>
      <c r="D12" s="172">
        <f>C12</f>
        <v>18705683.392338712</v>
      </c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</row>
    <row r="13" spans="1:27" x14ac:dyDescent="0.2">
      <c r="A13" s="171" t="s">
        <v>101</v>
      </c>
      <c r="B13" s="142">
        <v>7906757.7116416125</v>
      </c>
      <c r="C13" s="186">
        <f>+C$7*'ART 14 F I'!AQ14</f>
        <v>9143709.9404244479</v>
      </c>
      <c r="D13" s="172">
        <f>C13</f>
        <v>9143709.9404244479</v>
      </c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</row>
    <row r="14" spans="1:27" x14ac:dyDescent="0.2">
      <c r="A14" s="171" t="s">
        <v>109</v>
      </c>
      <c r="B14" s="142">
        <v>78893922.910572514</v>
      </c>
      <c r="C14" s="186">
        <f>+C$7*'ART 14 F I'!AQ15</f>
        <v>73296692.139123365</v>
      </c>
      <c r="D14" s="172">
        <f>C14</f>
        <v>73296692.139123365</v>
      </c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</row>
    <row r="15" spans="1:27" s="5" customFormat="1" x14ac:dyDescent="0.2">
      <c r="A15" s="171" t="s">
        <v>115</v>
      </c>
      <c r="B15" s="142">
        <v>2336031.8155165073</v>
      </c>
      <c r="C15" s="186">
        <f>+C$7*'ART 14 F I'!AQ16</f>
        <v>2650595.6401941176</v>
      </c>
      <c r="D15" s="172">
        <f>IF(B15&gt;C15,B15,C15)</f>
        <v>2650595.6401941176</v>
      </c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</row>
    <row r="16" spans="1:27" x14ac:dyDescent="0.2">
      <c r="A16" s="171" t="s">
        <v>116</v>
      </c>
      <c r="B16" s="142">
        <v>19632444.549620833</v>
      </c>
      <c r="C16" s="186">
        <f>+C$7*'ART 14 F I'!AQ17</f>
        <v>19356948.077840794</v>
      </c>
      <c r="D16" s="172">
        <f>C16</f>
        <v>19356948.077840794</v>
      </c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</row>
    <row r="17" spans="1:27" x14ac:dyDescent="0.2">
      <c r="A17" s="171" t="s">
        <v>117</v>
      </c>
      <c r="B17" s="142">
        <v>42764449.305603653</v>
      </c>
      <c r="C17" s="186">
        <f>+C$7*'ART 14 F I'!AQ18</f>
        <v>37370455.636198036</v>
      </c>
      <c r="D17" s="172">
        <f>C17</f>
        <v>37370455.636198036</v>
      </c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</row>
    <row r="18" spans="1:27" x14ac:dyDescent="0.2">
      <c r="A18" s="171" t="s">
        <v>118</v>
      </c>
      <c r="B18" s="142">
        <v>10475655.410605265</v>
      </c>
      <c r="C18" s="186">
        <f>+C$7*'ART 14 F I'!AQ19</f>
        <v>9803610.6792989094</v>
      </c>
      <c r="D18" s="172">
        <f>C18</f>
        <v>9803610.6792989094</v>
      </c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</row>
    <row r="19" spans="1:27" s="5" customFormat="1" x14ac:dyDescent="0.2">
      <c r="A19" s="171" t="s">
        <v>119</v>
      </c>
      <c r="B19" s="142">
        <v>4180345.009277713</v>
      </c>
      <c r="C19" s="186">
        <f>+C$7*'ART 14 F I'!AQ20</f>
        <v>4970241.4911857173</v>
      </c>
      <c r="D19" s="172">
        <f>IF(B19&gt;C19,B19,C19)</f>
        <v>4970241.4911857173</v>
      </c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</row>
    <row r="20" spans="1:27" ht="13.5" thickBot="1" x14ac:dyDescent="0.25">
      <c r="A20" s="180" t="s">
        <v>123</v>
      </c>
      <c r="B20" s="187">
        <f>SUM(B8:B19)</f>
        <v>236538459.55911508</v>
      </c>
      <c r="C20" s="188">
        <f>SUM(C8:C19)</f>
        <v>220286194.29888007</v>
      </c>
      <c r="D20" s="174">
        <f>SUM(D8:D19)</f>
        <v>222777640.31536028</v>
      </c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</row>
    <row r="21" spans="1:27" ht="13.5" thickTop="1" x14ac:dyDescent="0.2">
      <c r="A21" s="175"/>
      <c r="B21" s="175"/>
      <c r="C21" s="176"/>
      <c r="D21" s="176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</row>
    <row r="22" spans="1:27" ht="13.5" thickBot="1" x14ac:dyDescent="0.25">
      <c r="A22" s="177" t="s">
        <v>127</v>
      </c>
      <c r="B22" s="177"/>
      <c r="C22" s="178">
        <f>+C4*0.4</f>
        <v>146857462.86592004</v>
      </c>
      <c r="D22" s="178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</row>
    <row r="23" spans="1:27" ht="13.5" thickTop="1" x14ac:dyDescent="0.2">
      <c r="A23" s="169" t="s">
        <v>71</v>
      </c>
      <c r="B23" s="189">
        <v>1718741.979730418</v>
      </c>
      <c r="C23" s="185">
        <f>+C$22*'ART 14 F I'!AQ23</f>
        <v>322194.04463934252</v>
      </c>
      <c r="D23" s="190">
        <f t="shared" ref="D23:D61" si="0">IF(B23&gt;C23,B23,C23)</f>
        <v>1718741.979730418</v>
      </c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</row>
    <row r="24" spans="1:27" x14ac:dyDescent="0.2">
      <c r="A24" s="171" t="s">
        <v>72</v>
      </c>
      <c r="B24" s="140">
        <v>2900632.6784418295</v>
      </c>
      <c r="C24" s="186">
        <f>+C$22*'ART 14 F I'!AQ24</f>
        <v>1750782.4115005871</v>
      </c>
      <c r="D24" s="191">
        <f t="shared" si="0"/>
        <v>2900632.6784418295</v>
      </c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</row>
    <row r="25" spans="1:27" x14ac:dyDescent="0.2">
      <c r="A25" s="171" t="s">
        <v>73</v>
      </c>
      <c r="B25" s="140">
        <v>2086699.1558641589</v>
      </c>
      <c r="C25" s="186">
        <f>+C$22*'ART 14 F I'!AQ25</f>
        <v>1903709.7723339838</v>
      </c>
      <c r="D25" s="191">
        <f t="shared" si="0"/>
        <v>2086699.1558641589</v>
      </c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</row>
    <row r="26" spans="1:27" x14ac:dyDescent="0.2">
      <c r="A26" s="171" t="s">
        <v>74</v>
      </c>
      <c r="B26" s="140">
        <v>8518240.6149478927</v>
      </c>
      <c r="C26" s="186">
        <f>+C$22*'ART 14 F I'!AQ26</f>
        <v>6975835.9959233869</v>
      </c>
      <c r="D26" s="191">
        <f t="shared" si="0"/>
        <v>8518240.6149478927</v>
      </c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</row>
    <row r="27" spans="1:27" x14ac:dyDescent="0.2">
      <c r="A27" s="171" t="s">
        <v>75</v>
      </c>
      <c r="B27" s="140">
        <v>6137628.4165687896</v>
      </c>
      <c r="C27" s="186">
        <f>+C$22*'ART 14 F I'!AQ27</f>
        <v>5199183.3231442142</v>
      </c>
      <c r="D27" s="191">
        <f t="shared" si="0"/>
        <v>6137628.4165687896</v>
      </c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</row>
    <row r="28" spans="1:27" x14ac:dyDescent="0.2">
      <c r="A28" s="171" t="s">
        <v>77</v>
      </c>
      <c r="B28" s="140">
        <v>8224675.0510386387</v>
      </c>
      <c r="C28" s="186">
        <f>+C$22*'ART 14 F I'!AQ28</f>
        <v>7448185.4789995654</v>
      </c>
      <c r="D28" s="191">
        <f t="shared" si="0"/>
        <v>8224675.0510386387</v>
      </c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</row>
    <row r="29" spans="1:27" x14ac:dyDescent="0.2">
      <c r="A29" s="171" t="s">
        <v>78</v>
      </c>
      <c r="B29" s="140">
        <v>2974219.0794475069</v>
      </c>
      <c r="C29" s="186">
        <f>+C$22*'ART 14 F I'!AQ29</f>
        <v>967328.62427005637</v>
      </c>
      <c r="D29" s="191">
        <f t="shared" si="0"/>
        <v>2974219.0794475069</v>
      </c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</row>
    <row r="30" spans="1:27" x14ac:dyDescent="0.2">
      <c r="A30" s="171" t="s">
        <v>80</v>
      </c>
      <c r="B30" s="140">
        <v>3660359.1196084884</v>
      </c>
      <c r="C30" s="186">
        <f>+C$22*'ART 14 F I'!AQ30</f>
        <v>3732783.4423463009</v>
      </c>
      <c r="D30" s="191">
        <f t="shared" si="0"/>
        <v>3732783.4423463009</v>
      </c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</row>
    <row r="31" spans="1:27" x14ac:dyDescent="0.2">
      <c r="A31" s="171" t="s">
        <v>81</v>
      </c>
      <c r="B31" s="140">
        <v>3693123.3687319611</v>
      </c>
      <c r="C31" s="186">
        <f>+C$22*'ART 14 F I'!AQ31</f>
        <v>2294521.0892126621</v>
      </c>
      <c r="D31" s="191">
        <f t="shared" si="0"/>
        <v>3693123.3687319611</v>
      </c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</row>
    <row r="32" spans="1:27" x14ac:dyDescent="0.2">
      <c r="A32" s="171" t="s">
        <v>82</v>
      </c>
      <c r="B32" s="140">
        <v>5563132.283104402</v>
      </c>
      <c r="C32" s="186">
        <f>+C$22*'ART 14 F I'!AQ32</f>
        <v>4999659.6013454525</v>
      </c>
      <c r="D32" s="191">
        <f t="shared" si="0"/>
        <v>5563132.283104402</v>
      </c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</row>
    <row r="33" spans="1:27" x14ac:dyDescent="0.2">
      <c r="A33" s="171" t="s">
        <v>83</v>
      </c>
      <c r="B33" s="140">
        <v>3096584.7956419257</v>
      </c>
      <c r="C33" s="186">
        <f>+C$22*'ART 14 F I'!AQ33</f>
        <v>3261393.7968061301</v>
      </c>
      <c r="D33" s="191">
        <f t="shared" si="0"/>
        <v>3261393.7968061301</v>
      </c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</row>
    <row r="34" spans="1:27" x14ac:dyDescent="0.2">
      <c r="A34" s="171" t="s">
        <v>84</v>
      </c>
      <c r="B34" s="140">
        <v>18511579.150296338</v>
      </c>
      <c r="C34" s="186">
        <f>+C$22*'ART 14 F I'!AQ34</f>
        <v>16833684.705161937</v>
      </c>
      <c r="D34" s="191">
        <f t="shared" si="0"/>
        <v>18511579.150296338</v>
      </c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</row>
    <row r="35" spans="1:27" x14ac:dyDescent="0.2">
      <c r="A35" s="171" t="s">
        <v>85</v>
      </c>
      <c r="B35" s="140">
        <v>2627805.7936254339</v>
      </c>
      <c r="C35" s="186">
        <f>+C$22*'ART 14 F I'!AQ35</f>
        <v>2151718.1893782215</v>
      </c>
      <c r="D35" s="191">
        <f t="shared" si="0"/>
        <v>2627805.7936254339</v>
      </c>
      <c r="E35" s="164"/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  <c r="AA35" s="164"/>
    </row>
    <row r="36" spans="1:27" x14ac:dyDescent="0.2">
      <c r="A36" s="171" t="s">
        <v>86</v>
      </c>
      <c r="B36" s="140">
        <v>896589.74625130312</v>
      </c>
      <c r="C36" s="186">
        <f>+C$22*'ART 14 F I'!AQ36</f>
        <v>816655.01145471307</v>
      </c>
      <c r="D36" s="191">
        <f t="shared" si="0"/>
        <v>896589.74625130312</v>
      </c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</row>
    <row r="37" spans="1:27" x14ac:dyDescent="0.2">
      <c r="A37" s="171" t="s">
        <v>87</v>
      </c>
      <c r="B37" s="140">
        <v>13770707.587283067</v>
      </c>
      <c r="C37" s="186">
        <f>+C$22*'ART 14 F I'!AQ37</f>
        <v>12426628.676826913</v>
      </c>
      <c r="D37" s="191">
        <f t="shared" si="0"/>
        <v>13770707.587283067</v>
      </c>
      <c r="E37" s="164"/>
      <c r="F37" s="164"/>
      <c r="G37" s="164"/>
      <c r="H37" s="164"/>
      <c r="I37" s="164"/>
      <c r="J37" s="164"/>
      <c r="K37" s="164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4"/>
      <c r="AA37" s="164"/>
    </row>
    <row r="38" spans="1:27" x14ac:dyDescent="0.2">
      <c r="A38" s="171" t="s">
        <v>89</v>
      </c>
      <c r="B38" s="140">
        <v>2314156.6646707999</v>
      </c>
      <c r="C38" s="186">
        <f>+C$22*'ART 14 F I'!AQ38</f>
        <v>1883341.1190046079</v>
      </c>
      <c r="D38" s="191">
        <f t="shared" si="0"/>
        <v>2314156.6646707999</v>
      </c>
      <c r="E38" s="164"/>
      <c r="F38" s="164"/>
      <c r="G38" s="164"/>
      <c r="H38" s="164"/>
      <c r="I38" s="164"/>
      <c r="J38" s="164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4"/>
      <c r="AA38" s="164"/>
    </row>
    <row r="39" spans="1:27" x14ac:dyDescent="0.2">
      <c r="A39" s="171" t="s">
        <v>91</v>
      </c>
      <c r="B39" s="140">
        <v>5035804.9626811026</v>
      </c>
      <c r="C39" s="186">
        <f>+C$22*'ART 14 F I'!AQ39</f>
        <v>4525439.7100867759</v>
      </c>
      <c r="D39" s="191">
        <f t="shared" si="0"/>
        <v>5035804.9626811026</v>
      </c>
      <c r="E39" s="164"/>
      <c r="F39" s="164"/>
      <c r="G39" s="164"/>
      <c r="H39" s="164"/>
      <c r="I39" s="164"/>
      <c r="J39" s="164"/>
      <c r="K39" s="164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Y39" s="164"/>
      <c r="Z39" s="164"/>
      <c r="AA39" s="164"/>
    </row>
    <row r="40" spans="1:27" x14ac:dyDescent="0.2">
      <c r="A40" s="171" t="s">
        <v>92</v>
      </c>
      <c r="B40" s="140">
        <v>2579267.2847709395</v>
      </c>
      <c r="C40" s="186">
        <f>+C$22*'ART 14 F I'!AQ40</f>
        <v>397328.06401579193</v>
      </c>
      <c r="D40" s="191">
        <f t="shared" si="0"/>
        <v>2579267.2847709395</v>
      </c>
      <c r="E40" s="164"/>
      <c r="F40" s="164"/>
      <c r="G40" s="164"/>
      <c r="H40" s="192"/>
      <c r="I40" s="164"/>
      <c r="J40" s="164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  <c r="AA40" s="164"/>
    </row>
    <row r="41" spans="1:27" x14ac:dyDescent="0.2">
      <c r="A41" s="171" t="s">
        <v>93</v>
      </c>
      <c r="B41" s="140">
        <v>4083989.3887362881</v>
      </c>
      <c r="C41" s="186">
        <f>+C$22*'ART 14 F I'!AQ41</f>
        <v>3711692.1279889699</v>
      </c>
      <c r="D41" s="191">
        <f t="shared" si="0"/>
        <v>4083989.3887362881</v>
      </c>
      <c r="E41" s="164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  <c r="AA41" s="164"/>
    </row>
    <row r="42" spans="1:27" x14ac:dyDescent="0.2">
      <c r="A42" s="171" t="s">
        <v>94</v>
      </c>
      <c r="B42" s="140">
        <v>4282795.5586970337</v>
      </c>
      <c r="C42" s="186">
        <f>+C$22*'ART 14 F I'!AQ42</f>
        <v>4114982.7820317768</v>
      </c>
      <c r="D42" s="191">
        <f t="shared" si="0"/>
        <v>4282795.5586970337</v>
      </c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  <c r="AA42" s="164"/>
    </row>
    <row r="43" spans="1:27" x14ac:dyDescent="0.2">
      <c r="A43" s="171" t="s">
        <v>96</v>
      </c>
      <c r="B43" s="140">
        <v>2416180.5726137017</v>
      </c>
      <c r="C43" s="186">
        <f>+C$22*'ART 14 F I'!AQ43</f>
        <v>990990.88715382933</v>
      </c>
      <c r="D43" s="191">
        <f t="shared" si="0"/>
        <v>2416180.5726137017</v>
      </c>
      <c r="E43" s="164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4"/>
      <c r="AA43" s="164"/>
    </row>
    <row r="44" spans="1:27" x14ac:dyDescent="0.2">
      <c r="A44" s="171" t="s">
        <v>97</v>
      </c>
      <c r="B44" s="140">
        <v>2523675.0490591354</v>
      </c>
      <c r="C44" s="186">
        <f>+C$22*'ART 14 F I'!AQ44</f>
        <v>2313321.1688591051</v>
      </c>
      <c r="D44" s="191">
        <f t="shared" si="0"/>
        <v>2523675.0490591354</v>
      </c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  <c r="AA44" s="164"/>
    </row>
    <row r="45" spans="1:27" x14ac:dyDescent="0.2">
      <c r="A45" s="171" t="s">
        <v>98</v>
      </c>
      <c r="B45" s="140">
        <v>2212342.7486859118</v>
      </c>
      <c r="C45" s="186">
        <f>+C$22*'ART 14 F I'!AQ45</f>
        <v>1512369.7198636776</v>
      </c>
      <c r="D45" s="191">
        <f t="shared" si="0"/>
        <v>2212342.7486859118</v>
      </c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4"/>
      <c r="AA45" s="164"/>
    </row>
    <row r="46" spans="1:27" x14ac:dyDescent="0.2">
      <c r="A46" s="171" t="s">
        <v>99</v>
      </c>
      <c r="B46" s="140">
        <v>1837459.5043967108</v>
      </c>
      <c r="C46" s="186">
        <f>+C$22*'ART 14 F I'!AQ46</f>
        <v>1668382.3856001513</v>
      </c>
      <c r="D46" s="191">
        <f t="shared" si="0"/>
        <v>1837459.5043967108</v>
      </c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</row>
    <row r="47" spans="1:27" x14ac:dyDescent="0.2">
      <c r="A47" s="171" t="s">
        <v>100</v>
      </c>
      <c r="B47" s="140">
        <v>2140203.3877801257</v>
      </c>
      <c r="C47" s="186">
        <f>+C$22*'ART 14 F I'!AQ47</f>
        <v>1934564.1216503396</v>
      </c>
      <c r="D47" s="191">
        <f t="shared" si="0"/>
        <v>2140203.3877801257</v>
      </c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  <c r="AA47" s="164"/>
    </row>
    <row r="48" spans="1:27" x14ac:dyDescent="0.2">
      <c r="A48" s="171" t="s">
        <v>102</v>
      </c>
      <c r="B48" s="140">
        <v>4879372.4956070445</v>
      </c>
      <c r="C48" s="186">
        <f>+C$22*'ART 14 F I'!AQ48</f>
        <v>3162567.2063579573</v>
      </c>
      <c r="D48" s="191">
        <f t="shared" si="0"/>
        <v>4879372.4956070445</v>
      </c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  <c r="AA48" s="164"/>
    </row>
    <row r="49" spans="1:27" x14ac:dyDescent="0.2">
      <c r="A49" s="171" t="s">
        <v>103</v>
      </c>
      <c r="B49" s="140">
        <v>14166911.142208725</v>
      </c>
      <c r="C49" s="186">
        <f>+C$22*'ART 14 F I'!AQ49</f>
        <v>12055671.682802351</v>
      </c>
      <c r="D49" s="191">
        <f t="shared" si="0"/>
        <v>14166911.142208725</v>
      </c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</row>
    <row r="50" spans="1:27" x14ac:dyDescent="0.2">
      <c r="A50" s="171" t="s">
        <v>104</v>
      </c>
      <c r="B50" s="140">
        <v>3175363.8344342494</v>
      </c>
      <c r="C50" s="186">
        <f>+C$22*'ART 14 F I'!AQ50</f>
        <v>2840716.6184454188</v>
      </c>
      <c r="D50" s="191">
        <f t="shared" si="0"/>
        <v>3175363.8344342494</v>
      </c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</row>
    <row r="51" spans="1:27" x14ac:dyDescent="0.2">
      <c r="A51" s="171" t="s">
        <v>105</v>
      </c>
      <c r="B51" s="140">
        <v>3099472.9189090421</v>
      </c>
      <c r="C51" s="186">
        <f>+C$22*'ART 14 F I'!AQ51</f>
        <v>2742179.4447100889</v>
      </c>
      <c r="D51" s="191">
        <f t="shared" si="0"/>
        <v>3099472.9189090421</v>
      </c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</row>
    <row r="52" spans="1:27" x14ac:dyDescent="0.2">
      <c r="A52" s="171" t="s">
        <v>106</v>
      </c>
      <c r="B52" s="140">
        <v>3016799.7850949205</v>
      </c>
      <c r="C52" s="186">
        <f>+C$22*'ART 14 F I'!AQ52</f>
        <v>2746499.7031431794</v>
      </c>
      <c r="D52" s="191">
        <f t="shared" si="0"/>
        <v>3016799.7850949205</v>
      </c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</row>
    <row r="53" spans="1:27" x14ac:dyDescent="0.2">
      <c r="A53" s="171" t="s">
        <v>107</v>
      </c>
      <c r="B53" s="140">
        <v>3822980.5116202496</v>
      </c>
      <c r="C53" s="186">
        <f>+C$22*'ART 14 F I'!AQ53</f>
        <v>3523583.0106120338</v>
      </c>
      <c r="D53" s="191">
        <f t="shared" si="0"/>
        <v>3822980.5116202496</v>
      </c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</row>
    <row r="54" spans="1:27" x14ac:dyDescent="0.2">
      <c r="A54" s="171" t="s">
        <v>108</v>
      </c>
      <c r="B54" s="140">
        <v>17905596.972311419</v>
      </c>
      <c r="C54" s="186">
        <f>+C$22*'ART 14 F I'!AQ54</f>
        <v>8827833.3575143404</v>
      </c>
      <c r="D54" s="191">
        <f t="shared" si="0"/>
        <v>17905596.972311419</v>
      </c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</row>
    <row r="55" spans="1:27" x14ac:dyDescent="0.2">
      <c r="A55" s="171" t="s">
        <v>110</v>
      </c>
      <c r="B55" s="140">
        <v>3555590.9669409785</v>
      </c>
      <c r="C55" s="186">
        <f>+C$22*'ART 14 F I'!AQ55</f>
        <v>735879.16427209903</v>
      </c>
      <c r="D55" s="191">
        <f t="shared" si="0"/>
        <v>3555590.9669409785</v>
      </c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</row>
    <row r="56" spans="1:27" x14ac:dyDescent="0.2">
      <c r="A56" s="171" t="s">
        <v>111</v>
      </c>
      <c r="B56" s="140">
        <v>5273138.6626843316</v>
      </c>
      <c r="C56" s="186">
        <f>+C$22*'ART 14 F I'!AQ56</f>
        <v>6142984.3261357434</v>
      </c>
      <c r="D56" s="191">
        <f t="shared" si="0"/>
        <v>6142984.3261357434</v>
      </c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4"/>
      <c r="Z56" s="164"/>
      <c r="AA56" s="164"/>
    </row>
    <row r="57" spans="1:27" x14ac:dyDescent="0.2">
      <c r="A57" s="171" t="s">
        <v>112</v>
      </c>
      <c r="B57" s="140">
        <v>2047968.1766068395</v>
      </c>
      <c r="C57" s="186">
        <f>+C$22*'ART 14 F I'!AQ57</f>
        <v>1383492.6780294252</v>
      </c>
      <c r="D57" s="191">
        <f t="shared" si="0"/>
        <v>2047968.1766068395</v>
      </c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</row>
    <row r="58" spans="1:27" x14ac:dyDescent="0.2">
      <c r="A58" s="171" t="s">
        <v>113</v>
      </c>
      <c r="B58" s="140">
        <v>2582856.558794497</v>
      </c>
      <c r="C58" s="186">
        <f>+C$22*'ART 14 F I'!AQ58</f>
        <v>2273341.3387912288</v>
      </c>
      <c r="D58" s="191">
        <f t="shared" si="0"/>
        <v>2582856.558794497</v>
      </c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  <c r="AA58" s="164"/>
    </row>
    <row r="59" spans="1:27" x14ac:dyDescent="0.2">
      <c r="A59" s="171" t="s">
        <v>114</v>
      </c>
      <c r="B59" s="140">
        <v>4652120.7692636168</v>
      </c>
      <c r="C59" s="186">
        <f>+C$22*'ART 14 F I'!AQ59</f>
        <v>4125330.8821303332</v>
      </c>
      <c r="D59" s="191">
        <f t="shared" si="0"/>
        <v>4652120.7692636168</v>
      </c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</row>
    <row r="60" spans="1:27" x14ac:dyDescent="0.2">
      <c r="A60" s="171" t="s">
        <v>120</v>
      </c>
      <c r="B60" s="140">
        <v>1539148.4819499056</v>
      </c>
      <c r="C60" s="186">
        <f>+C$22*'ART 14 F I'!AQ60</f>
        <v>1287651.6084646853</v>
      </c>
      <c r="D60" s="191">
        <f t="shared" si="0"/>
        <v>1539148.4819499056</v>
      </c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4"/>
      <c r="AA60" s="164"/>
    </row>
    <row r="61" spans="1:27" x14ac:dyDescent="0.2">
      <c r="A61" s="171" t="s">
        <v>121</v>
      </c>
      <c r="B61" s="140">
        <v>3547664.3072716095</v>
      </c>
      <c r="C61" s="186">
        <f>+C$22*'ART 14 F I'!AQ61</f>
        <v>873055.59491270606</v>
      </c>
      <c r="D61" s="191">
        <f t="shared" si="0"/>
        <v>3547664.3072716095</v>
      </c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</row>
    <row r="62" spans="1:27" s="5" customFormat="1" x14ac:dyDescent="0.2">
      <c r="A62" s="179" t="s">
        <v>123</v>
      </c>
      <c r="B62" s="193">
        <f>SUM(B23:B61)</f>
        <v>187071579.52637127</v>
      </c>
      <c r="C62" s="186">
        <f>SUM(C23:C61)</f>
        <v>146857462.8659201</v>
      </c>
      <c r="D62" s="191">
        <f>SUM(D23:D61)</f>
        <v>188178658.51372471</v>
      </c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  <c r="AA62" s="164"/>
    </row>
    <row r="63" spans="1:27" ht="13.5" thickBot="1" x14ac:dyDescent="0.25">
      <c r="A63" s="180" t="s">
        <v>122</v>
      </c>
      <c r="B63" s="194">
        <f>SUM(B62,B20)</f>
        <v>423610039.08548635</v>
      </c>
      <c r="C63" s="195">
        <f>+C62+C20</f>
        <v>367143657.16480017</v>
      </c>
      <c r="D63" s="196">
        <f>SUM(D20+D62)</f>
        <v>410956298.82908499</v>
      </c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</row>
    <row r="64" spans="1:27" ht="13.5" thickTop="1" x14ac:dyDescent="0.2">
      <c r="A64" s="164"/>
      <c r="B64" s="164"/>
      <c r="C64" s="182"/>
      <c r="D64" s="164"/>
      <c r="E64" s="164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Y64" s="164"/>
      <c r="Z64" s="164"/>
      <c r="AA64" s="164"/>
    </row>
    <row r="65" spans="1:27" ht="15" x14ac:dyDescent="0.25">
      <c r="A65" s="164"/>
      <c r="B65" s="164"/>
      <c r="C65" s="183"/>
      <c r="D65" s="197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</row>
    <row r="66" spans="1:27" x14ac:dyDescent="0.2">
      <c r="A66" s="164"/>
      <c r="B66" s="164"/>
      <c r="C66" s="182"/>
      <c r="D66" s="164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  <c r="AA66" s="164"/>
    </row>
    <row r="67" spans="1:27" x14ac:dyDescent="0.2">
      <c r="A67" s="164"/>
      <c r="B67" s="164"/>
      <c r="C67" s="182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</row>
    <row r="68" spans="1:27" x14ac:dyDescent="0.2">
      <c r="A68" s="164"/>
      <c r="B68" s="164"/>
      <c r="C68" s="182"/>
      <c r="D68" s="164"/>
      <c r="E68" s="164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4"/>
      <c r="Z68" s="164"/>
      <c r="AA68" s="164"/>
    </row>
    <row r="69" spans="1:27" x14ac:dyDescent="0.2">
      <c r="A69" s="164"/>
      <c r="B69" s="164"/>
      <c r="C69" s="182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</row>
    <row r="70" spans="1:27" x14ac:dyDescent="0.2">
      <c r="A70" s="164"/>
      <c r="B70" s="164"/>
      <c r="C70" s="182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64"/>
      <c r="Z70" s="164"/>
      <c r="AA70" s="164"/>
    </row>
    <row r="71" spans="1:27" x14ac:dyDescent="0.2">
      <c r="A71" s="164"/>
      <c r="B71" s="164"/>
      <c r="C71" s="182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  <c r="AA71" s="164"/>
    </row>
    <row r="72" spans="1:27" x14ac:dyDescent="0.2">
      <c r="A72" s="164"/>
      <c r="B72" s="164"/>
      <c r="C72" s="182"/>
      <c r="D72" s="164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4"/>
      <c r="Q72" s="164"/>
      <c r="R72" s="164"/>
      <c r="S72" s="164"/>
      <c r="T72" s="164"/>
      <c r="U72" s="164"/>
      <c r="V72" s="164"/>
      <c r="W72" s="164"/>
      <c r="X72" s="164"/>
      <c r="Y72" s="164"/>
      <c r="Z72" s="164"/>
      <c r="AA72" s="164"/>
    </row>
    <row r="73" spans="1:27" x14ac:dyDescent="0.2">
      <c r="A73" s="164"/>
      <c r="B73" s="164"/>
      <c r="C73" s="182"/>
      <c r="D73" s="164"/>
      <c r="E73" s="164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64"/>
      <c r="Q73" s="164"/>
      <c r="R73" s="164"/>
      <c r="S73" s="164"/>
      <c r="T73" s="164"/>
      <c r="U73" s="164"/>
      <c r="V73" s="164"/>
      <c r="W73" s="164"/>
      <c r="X73" s="164"/>
      <c r="Y73" s="164"/>
      <c r="Z73" s="164"/>
      <c r="AA73" s="164"/>
    </row>
    <row r="74" spans="1:27" x14ac:dyDescent="0.2">
      <c r="A74" s="164"/>
      <c r="B74" s="164"/>
      <c r="C74" s="182"/>
      <c r="D74" s="164"/>
      <c r="E74" s="164"/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Y74" s="164"/>
      <c r="Z74" s="164"/>
      <c r="AA74" s="164"/>
    </row>
    <row r="75" spans="1:27" x14ac:dyDescent="0.2">
      <c r="A75" s="164"/>
      <c r="B75" s="164"/>
      <c r="C75" s="182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Y75" s="164"/>
      <c r="Z75" s="164"/>
      <c r="AA75" s="164"/>
    </row>
    <row r="76" spans="1:27" x14ac:dyDescent="0.2">
      <c r="A76" s="164"/>
      <c r="B76" s="164"/>
      <c r="C76" s="182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64"/>
      <c r="Z76" s="164"/>
      <c r="AA76" s="164"/>
    </row>
    <row r="77" spans="1:27" x14ac:dyDescent="0.2">
      <c r="A77" s="164"/>
      <c r="B77" s="164"/>
      <c r="C77" s="182"/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64"/>
      <c r="O77" s="164"/>
      <c r="P77" s="164"/>
      <c r="Q77" s="164"/>
      <c r="R77" s="164"/>
      <c r="S77" s="164"/>
      <c r="T77" s="164"/>
      <c r="U77" s="164"/>
      <c r="V77" s="164"/>
      <c r="W77" s="164"/>
      <c r="X77" s="164"/>
      <c r="Y77" s="164"/>
      <c r="Z77" s="164"/>
      <c r="AA77" s="164"/>
    </row>
    <row r="78" spans="1:27" x14ac:dyDescent="0.2">
      <c r="A78" s="164"/>
      <c r="B78" s="164"/>
      <c r="C78" s="182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4"/>
      <c r="S78" s="164"/>
      <c r="T78" s="164"/>
      <c r="U78" s="164"/>
      <c r="V78" s="164"/>
      <c r="W78" s="164"/>
      <c r="X78" s="164"/>
      <c r="Y78" s="164"/>
      <c r="Z78" s="164"/>
      <c r="AA78" s="164"/>
    </row>
    <row r="79" spans="1:27" x14ac:dyDescent="0.2">
      <c r="A79" s="164"/>
      <c r="B79" s="164"/>
      <c r="C79" s="182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  <c r="Y79" s="164"/>
      <c r="Z79" s="164"/>
      <c r="AA79" s="164"/>
    </row>
    <row r="80" spans="1:27" x14ac:dyDescent="0.2">
      <c r="A80" s="164"/>
      <c r="B80" s="164"/>
      <c r="C80" s="182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Y80" s="164"/>
      <c r="Z80" s="164"/>
      <c r="AA80" s="164"/>
    </row>
    <row r="81" spans="1:27" x14ac:dyDescent="0.2">
      <c r="A81" s="164"/>
      <c r="B81" s="164"/>
      <c r="C81" s="182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  <c r="S81" s="164"/>
      <c r="T81" s="164"/>
      <c r="U81" s="164"/>
      <c r="V81" s="164"/>
      <c r="W81" s="164"/>
      <c r="X81" s="164"/>
      <c r="Y81" s="164"/>
      <c r="Z81" s="164"/>
      <c r="AA81" s="164"/>
    </row>
    <row r="82" spans="1:27" x14ac:dyDescent="0.2">
      <c r="A82" s="164"/>
      <c r="B82" s="164"/>
      <c r="C82" s="182"/>
      <c r="D82" s="164"/>
      <c r="E82" s="164"/>
      <c r="F82" s="164"/>
      <c r="G82" s="164"/>
      <c r="H82" s="164"/>
      <c r="I82" s="164"/>
      <c r="J82" s="164"/>
      <c r="K82" s="164"/>
      <c r="L82" s="164"/>
      <c r="M82" s="164"/>
      <c r="N82" s="164"/>
      <c r="O82" s="164"/>
      <c r="P82" s="164"/>
      <c r="Q82" s="164"/>
      <c r="R82" s="164"/>
      <c r="S82" s="164"/>
      <c r="T82" s="164"/>
      <c r="U82" s="164"/>
      <c r="V82" s="164"/>
      <c r="W82" s="164"/>
      <c r="X82" s="164"/>
      <c r="Y82" s="164"/>
      <c r="Z82" s="164"/>
      <c r="AA82" s="164"/>
    </row>
    <row r="83" spans="1:27" x14ac:dyDescent="0.2">
      <c r="A83" s="164"/>
      <c r="B83" s="164"/>
      <c r="C83" s="182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  <c r="AA83" s="164"/>
    </row>
    <row r="84" spans="1:27" x14ac:dyDescent="0.2">
      <c r="A84" s="164"/>
      <c r="B84" s="164"/>
      <c r="C84" s="182"/>
      <c r="D84" s="164"/>
      <c r="E84" s="164"/>
      <c r="F84" s="164"/>
      <c r="G84" s="164"/>
      <c r="H84" s="164"/>
      <c r="I84" s="164"/>
      <c r="J84" s="164"/>
      <c r="K84" s="164"/>
      <c r="L84" s="164"/>
      <c r="M84" s="164"/>
      <c r="N84" s="164"/>
      <c r="O84" s="164"/>
      <c r="P84" s="164"/>
      <c r="Q84" s="164"/>
      <c r="R84" s="164"/>
      <c r="S84" s="164"/>
      <c r="T84" s="164"/>
      <c r="U84" s="164"/>
      <c r="V84" s="164"/>
      <c r="W84" s="164"/>
      <c r="X84" s="164"/>
      <c r="Y84" s="164"/>
      <c r="Z84" s="164"/>
      <c r="AA84" s="164"/>
    </row>
    <row r="85" spans="1:27" x14ac:dyDescent="0.2">
      <c r="A85" s="164"/>
      <c r="B85" s="164"/>
      <c r="C85" s="182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Y85" s="164"/>
      <c r="Z85" s="164"/>
      <c r="AA85" s="164"/>
    </row>
    <row r="86" spans="1:27" x14ac:dyDescent="0.2">
      <c r="A86" s="164"/>
      <c r="B86" s="164"/>
      <c r="C86" s="182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64"/>
      <c r="Z86" s="164"/>
      <c r="AA86" s="164"/>
    </row>
    <row r="87" spans="1:27" x14ac:dyDescent="0.2">
      <c r="A87" s="164"/>
      <c r="B87" s="164"/>
      <c r="C87" s="182"/>
      <c r="D87" s="164"/>
      <c r="E87" s="164"/>
      <c r="F87" s="164"/>
      <c r="G87" s="164"/>
      <c r="H87" s="164"/>
      <c r="I87" s="164"/>
      <c r="J87" s="164"/>
      <c r="K87" s="164"/>
      <c r="L87" s="164"/>
      <c r="M87" s="164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  <c r="Y87" s="164"/>
      <c r="Z87" s="164"/>
      <c r="AA87" s="164"/>
    </row>
    <row r="88" spans="1:27" x14ac:dyDescent="0.2">
      <c r="A88" s="164"/>
      <c r="B88" s="164"/>
      <c r="C88" s="182"/>
      <c r="D88" s="164"/>
      <c r="E88" s="164"/>
      <c r="F88" s="164"/>
      <c r="G88" s="164"/>
      <c r="H88" s="164"/>
      <c r="I88" s="164"/>
      <c r="J88" s="164"/>
      <c r="K88" s="164"/>
      <c r="L88" s="164"/>
      <c r="M88" s="164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64"/>
      <c r="Y88" s="164"/>
      <c r="Z88" s="164"/>
      <c r="AA88" s="164"/>
    </row>
    <row r="89" spans="1:27" x14ac:dyDescent="0.2">
      <c r="A89" s="164"/>
      <c r="B89" s="164"/>
      <c r="C89" s="182"/>
      <c r="D89" s="164"/>
      <c r="E89" s="164"/>
      <c r="F89" s="164"/>
      <c r="G89" s="164"/>
      <c r="H89" s="164"/>
      <c r="I89" s="164"/>
      <c r="J89" s="164"/>
      <c r="K89" s="164"/>
      <c r="L89" s="164"/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Y89" s="164"/>
      <c r="Z89" s="164"/>
      <c r="AA89" s="164"/>
    </row>
    <row r="90" spans="1:27" x14ac:dyDescent="0.2">
      <c r="A90" s="164"/>
      <c r="B90" s="164"/>
      <c r="C90" s="182"/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Y90" s="164"/>
      <c r="Z90" s="164"/>
      <c r="AA90" s="164"/>
    </row>
    <row r="91" spans="1:27" x14ac:dyDescent="0.2">
      <c r="A91" s="164"/>
      <c r="B91" s="164"/>
      <c r="C91" s="182"/>
      <c r="D91" s="164"/>
      <c r="E91" s="164"/>
      <c r="F91" s="164"/>
      <c r="G91" s="164"/>
      <c r="H91" s="164"/>
      <c r="I91" s="164"/>
      <c r="J91" s="164"/>
      <c r="K91" s="164"/>
      <c r="L91" s="164"/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4"/>
      <c r="Z91" s="164"/>
      <c r="AA91" s="164"/>
    </row>
    <row r="92" spans="1:27" x14ac:dyDescent="0.2">
      <c r="A92" s="164"/>
      <c r="B92" s="164"/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64"/>
      <c r="Y92" s="164"/>
      <c r="Z92" s="164"/>
      <c r="AA92" s="164"/>
    </row>
    <row r="93" spans="1:27" x14ac:dyDescent="0.2">
      <c r="A93" s="164"/>
      <c r="B93" s="164"/>
      <c r="C93" s="164"/>
      <c r="D93" s="164"/>
      <c r="E93" s="164"/>
      <c r="F93" s="164"/>
      <c r="G93" s="164"/>
      <c r="H93" s="164"/>
      <c r="I93" s="164"/>
      <c r="J93" s="164"/>
      <c r="K93" s="164"/>
      <c r="L93" s="164"/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164"/>
      <c r="Y93" s="164"/>
      <c r="Z93" s="164"/>
      <c r="AA93" s="164"/>
    </row>
    <row r="94" spans="1:27" x14ac:dyDescent="0.2">
      <c r="A94" s="164"/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64"/>
      <c r="Z94" s="164"/>
      <c r="AA94" s="164"/>
    </row>
    <row r="95" spans="1:27" x14ac:dyDescent="0.2">
      <c r="A95" s="164"/>
      <c r="B95" s="164"/>
      <c r="C95" s="164"/>
      <c r="D95" s="164"/>
      <c r="E95" s="164"/>
      <c r="F95" s="164"/>
      <c r="G95" s="164"/>
      <c r="H95" s="164"/>
      <c r="I95" s="164"/>
      <c r="J95" s="164"/>
      <c r="K95" s="164"/>
      <c r="L95" s="164"/>
      <c r="M95" s="164"/>
      <c r="N95" s="164"/>
      <c r="O95" s="164"/>
      <c r="P95" s="164"/>
      <c r="Q95" s="164"/>
      <c r="R95" s="164"/>
      <c r="S95" s="164"/>
      <c r="T95" s="164"/>
      <c r="U95" s="164"/>
      <c r="V95" s="164"/>
      <c r="W95" s="164"/>
      <c r="X95" s="164"/>
      <c r="Y95" s="164"/>
      <c r="Z95" s="164"/>
      <c r="AA95" s="164"/>
    </row>
    <row r="96" spans="1:27" x14ac:dyDescent="0.2">
      <c r="A96" s="164"/>
      <c r="B96" s="164"/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</row>
    <row r="97" spans="1:27" x14ac:dyDescent="0.2">
      <c r="A97" s="164"/>
      <c r="B97" s="164"/>
      <c r="C97" s="164"/>
      <c r="D97" s="164"/>
      <c r="E97" s="164"/>
      <c r="F97" s="164"/>
      <c r="G97" s="164"/>
      <c r="H97" s="164"/>
      <c r="I97" s="164"/>
      <c r="J97" s="164"/>
      <c r="K97" s="164"/>
      <c r="L97" s="164"/>
      <c r="M97" s="164"/>
      <c r="N97" s="164"/>
      <c r="O97" s="164"/>
      <c r="P97" s="164"/>
      <c r="Q97" s="164"/>
      <c r="R97" s="164"/>
      <c r="S97" s="164"/>
      <c r="T97" s="164"/>
      <c r="U97" s="164"/>
      <c r="V97" s="164"/>
      <c r="W97" s="164"/>
      <c r="X97" s="164"/>
      <c r="Y97" s="164"/>
      <c r="Z97" s="164"/>
      <c r="AA97" s="164"/>
    </row>
    <row r="98" spans="1:27" x14ac:dyDescent="0.2">
      <c r="A98" s="164"/>
      <c r="B98" s="164"/>
      <c r="C98" s="164"/>
      <c r="D98" s="164"/>
      <c r="E98" s="164"/>
      <c r="F98" s="164"/>
      <c r="G98" s="164"/>
      <c r="H98" s="164"/>
      <c r="I98" s="164"/>
      <c r="J98" s="164"/>
      <c r="K98" s="164"/>
      <c r="L98" s="164"/>
      <c r="M98" s="164"/>
      <c r="N98" s="164"/>
      <c r="O98" s="164"/>
      <c r="P98" s="164"/>
      <c r="Q98" s="164"/>
      <c r="R98" s="164"/>
      <c r="S98" s="164"/>
      <c r="T98" s="164"/>
      <c r="U98" s="164"/>
      <c r="V98" s="164"/>
      <c r="W98" s="164"/>
      <c r="X98" s="164"/>
      <c r="Y98" s="164"/>
      <c r="Z98" s="164"/>
      <c r="AA98" s="164"/>
    </row>
    <row r="99" spans="1:27" x14ac:dyDescent="0.2">
      <c r="A99" s="164"/>
      <c r="B99" s="164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64"/>
      <c r="R99" s="164"/>
      <c r="S99" s="164"/>
      <c r="T99" s="164"/>
      <c r="U99" s="164"/>
      <c r="V99" s="164"/>
      <c r="W99" s="164"/>
      <c r="X99" s="164"/>
      <c r="Y99" s="164"/>
      <c r="Z99" s="164"/>
      <c r="AA99" s="164"/>
    </row>
    <row r="100" spans="1:27" x14ac:dyDescent="0.2">
      <c r="A100" s="164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  <c r="AA100" s="164"/>
    </row>
    <row r="101" spans="1:27" x14ac:dyDescent="0.2">
      <c r="A101" s="164"/>
      <c r="B101" s="164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164"/>
      <c r="Y101" s="164"/>
      <c r="Z101" s="164"/>
      <c r="AA101" s="164"/>
    </row>
    <row r="102" spans="1:27" x14ac:dyDescent="0.2">
      <c r="A102" s="164"/>
      <c r="B102" s="164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  <c r="AA102" s="164"/>
    </row>
    <row r="103" spans="1:27" x14ac:dyDescent="0.2">
      <c r="A103" s="164"/>
      <c r="B103" s="164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64"/>
      <c r="R103" s="164"/>
      <c r="S103" s="164"/>
      <c r="T103" s="164"/>
      <c r="U103" s="164"/>
      <c r="V103" s="164"/>
      <c r="W103" s="164"/>
      <c r="X103" s="164"/>
      <c r="Y103" s="164"/>
      <c r="Z103" s="164"/>
      <c r="AA103" s="164"/>
    </row>
    <row r="104" spans="1:27" x14ac:dyDescent="0.2">
      <c r="A104" s="164"/>
      <c r="B104" s="164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64"/>
      <c r="R104" s="164"/>
      <c r="S104" s="164"/>
      <c r="T104" s="164"/>
      <c r="U104" s="164"/>
      <c r="V104" s="164"/>
      <c r="W104" s="164"/>
      <c r="X104" s="164"/>
      <c r="Y104" s="164"/>
      <c r="Z104" s="164"/>
      <c r="AA104" s="164"/>
    </row>
    <row r="105" spans="1:27" x14ac:dyDescent="0.2">
      <c r="A105" s="164"/>
      <c r="B105" s="164"/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  <c r="M105" s="164"/>
      <c r="N105" s="164"/>
      <c r="O105" s="164"/>
      <c r="P105" s="164"/>
      <c r="Q105" s="164"/>
      <c r="R105" s="164"/>
      <c r="S105" s="164"/>
      <c r="T105" s="164"/>
      <c r="U105" s="164"/>
      <c r="V105" s="164"/>
      <c r="W105" s="164"/>
      <c r="X105" s="164"/>
      <c r="Y105" s="164"/>
      <c r="Z105" s="164"/>
      <c r="AA105" s="164"/>
    </row>
    <row r="106" spans="1:27" x14ac:dyDescent="0.2">
      <c r="A106" s="164"/>
      <c r="B106" s="164"/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  <c r="AA106" s="164"/>
    </row>
    <row r="107" spans="1:27" x14ac:dyDescent="0.2">
      <c r="A107" s="164"/>
      <c r="B107" s="164"/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  <c r="AA107" s="164"/>
    </row>
    <row r="108" spans="1:27" x14ac:dyDescent="0.2">
      <c r="A108" s="164"/>
      <c r="B108" s="164"/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</row>
    <row r="109" spans="1:27" x14ac:dyDescent="0.2">
      <c r="A109" s="164"/>
      <c r="B109" s="164"/>
      <c r="C109" s="164"/>
      <c r="D109" s="164"/>
      <c r="E109" s="164"/>
      <c r="F109" s="164"/>
      <c r="G109" s="164"/>
      <c r="H109" s="164"/>
      <c r="I109" s="164"/>
      <c r="J109" s="164"/>
      <c r="K109" s="164"/>
      <c r="L109" s="164"/>
      <c r="M109" s="164"/>
      <c r="N109" s="164"/>
      <c r="O109" s="164"/>
      <c r="P109" s="164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  <c r="AA109" s="164"/>
    </row>
    <row r="110" spans="1:27" x14ac:dyDescent="0.2">
      <c r="A110" s="164"/>
      <c r="B110" s="164"/>
      <c r="C110" s="164"/>
      <c r="D110" s="164"/>
      <c r="E110" s="164"/>
      <c r="F110" s="164"/>
      <c r="G110" s="164"/>
      <c r="H110" s="164"/>
      <c r="I110" s="164"/>
      <c r="J110" s="164"/>
      <c r="K110" s="164"/>
      <c r="L110" s="164"/>
      <c r="M110" s="164"/>
      <c r="N110" s="164"/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  <c r="Y110" s="164"/>
      <c r="Z110" s="164"/>
      <c r="AA110" s="164"/>
    </row>
    <row r="111" spans="1:27" x14ac:dyDescent="0.2">
      <c r="A111" s="164"/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64"/>
      <c r="R111" s="164"/>
      <c r="S111" s="164"/>
      <c r="T111" s="164"/>
      <c r="U111" s="164"/>
      <c r="V111" s="164"/>
      <c r="W111" s="164"/>
      <c r="X111" s="164"/>
      <c r="Y111" s="164"/>
      <c r="Z111" s="164"/>
      <c r="AA111" s="164"/>
    </row>
    <row r="112" spans="1:27" x14ac:dyDescent="0.2">
      <c r="A112" s="164"/>
      <c r="B112" s="164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  <c r="AA112" s="164"/>
    </row>
    <row r="113" spans="1:27" x14ac:dyDescent="0.2">
      <c r="A113" s="164"/>
      <c r="B113" s="164"/>
      <c r="C113" s="164"/>
      <c r="D113" s="164"/>
      <c r="E113" s="164"/>
      <c r="F113" s="164"/>
      <c r="G113" s="164"/>
      <c r="H113" s="164"/>
      <c r="I113" s="164"/>
      <c r="J113" s="164"/>
      <c r="K113" s="164"/>
      <c r="L113" s="164"/>
      <c r="M113" s="164"/>
      <c r="N113" s="164"/>
      <c r="O113" s="164"/>
      <c r="P113" s="164"/>
      <c r="Q113" s="164"/>
      <c r="R113" s="164"/>
      <c r="S113" s="164"/>
      <c r="T113" s="164"/>
      <c r="U113" s="164"/>
      <c r="V113" s="164"/>
      <c r="W113" s="164"/>
      <c r="X113" s="164"/>
      <c r="Y113" s="164"/>
      <c r="Z113" s="164"/>
      <c r="AA113" s="164"/>
    </row>
    <row r="114" spans="1:27" x14ac:dyDescent="0.2">
      <c r="A114" s="164"/>
      <c r="B114" s="164"/>
      <c r="C114" s="164"/>
      <c r="D114" s="164"/>
      <c r="E114" s="164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  <c r="AA114" s="164"/>
    </row>
    <row r="115" spans="1:27" x14ac:dyDescent="0.2">
      <c r="A115" s="164"/>
      <c r="B115" s="164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</row>
    <row r="116" spans="1:27" x14ac:dyDescent="0.2">
      <c r="A116" s="164"/>
      <c r="B116" s="164"/>
      <c r="C116" s="164"/>
      <c r="D116" s="164"/>
      <c r="E116" s="164"/>
      <c r="F116" s="164"/>
      <c r="G116" s="164"/>
      <c r="H116" s="164"/>
      <c r="I116" s="164"/>
      <c r="J116" s="164"/>
      <c r="K116" s="164"/>
      <c r="L116" s="164"/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  <c r="AA116" s="164"/>
    </row>
    <row r="117" spans="1:27" x14ac:dyDescent="0.2">
      <c r="A117" s="164"/>
      <c r="B117" s="164"/>
      <c r="C117" s="164"/>
      <c r="D117" s="164"/>
      <c r="E117" s="164"/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  <c r="AA117" s="164"/>
    </row>
    <row r="118" spans="1:27" x14ac:dyDescent="0.2">
      <c r="A118" s="164"/>
      <c r="B118" s="164"/>
      <c r="C118" s="164"/>
      <c r="D118" s="164"/>
      <c r="E118" s="164"/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  <c r="AA118" s="164"/>
    </row>
    <row r="119" spans="1:27" x14ac:dyDescent="0.2">
      <c r="A119" s="164"/>
      <c r="B119" s="164"/>
      <c r="C119" s="164"/>
      <c r="D119" s="164"/>
      <c r="E119" s="164"/>
      <c r="F119" s="164"/>
      <c r="G119" s="164"/>
      <c r="H119" s="164"/>
      <c r="I119" s="164"/>
      <c r="J119" s="164"/>
      <c r="K119" s="164"/>
      <c r="L119" s="164"/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  <c r="W119" s="164"/>
      <c r="X119" s="164"/>
      <c r="Y119" s="164"/>
      <c r="Z119" s="164"/>
      <c r="AA119" s="164"/>
    </row>
    <row r="120" spans="1:27" x14ac:dyDescent="0.2">
      <c r="A120" s="164"/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64"/>
      <c r="Z120" s="164"/>
      <c r="AA120" s="164"/>
    </row>
    <row r="121" spans="1:27" x14ac:dyDescent="0.2">
      <c r="A121" s="164"/>
      <c r="B121" s="164"/>
      <c r="C121" s="164"/>
      <c r="D121" s="164"/>
      <c r="E121" s="164"/>
      <c r="F121" s="164"/>
      <c r="G121" s="164"/>
      <c r="H121" s="164"/>
      <c r="I121" s="164"/>
      <c r="J121" s="164"/>
      <c r="K121" s="164"/>
      <c r="L121" s="164"/>
      <c r="M121" s="164"/>
      <c r="N121" s="164"/>
      <c r="O121" s="164"/>
      <c r="P121" s="164"/>
      <c r="Q121" s="164"/>
      <c r="R121" s="164"/>
      <c r="S121" s="164"/>
      <c r="T121" s="164"/>
      <c r="U121" s="164"/>
      <c r="V121" s="164"/>
      <c r="W121" s="164"/>
      <c r="X121" s="164"/>
      <c r="Y121" s="164"/>
      <c r="Z121" s="164"/>
      <c r="AA121" s="164"/>
    </row>
    <row r="122" spans="1:27" x14ac:dyDescent="0.2">
      <c r="A122" s="164"/>
      <c r="B122" s="164"/>
      <c r="C122" s="164"/>
      <c r="D122" s="164"/>
      <c r="E122" s="164"/>
      <c r="F122" s="164"/>
      <c r="G122" s="164"/>
      <c r="H122" s="164"/>
      <c r="I122" s="164"/>
      <c r="J122" s="164"/>
      <c r="K122" s="164"/>
      <c r="L122" s="164"/>
      <c r="M122" s="164"/>
      <c r="N122" s="164"/>
      <c r="O122" s="164"/>
      <c r="P122" s="164"/>
      <c r="Q122" s="164"/>
      <c r="R122" s="164"/>
      <c r="S122" s="164"/>
      <c r="T122" s="164"/>
      <c r="U122" s="164"/>
      <c r="V122" s="164"/>
      <c r="W122" s="164"/>
      <c r="X122" s="164"/>
      <c r="Y122" s="164"/>
      <c r="Z122" s="164"/>
      <c r="AA122" s="164"/>
    </row>
    <row r="123" spans="1:27" x14ac:dyDescent="0.2">
      <c r="A123" s="164"/>
      <c r="B123" s="164"/>
      <c r="C123" s="164"/>
      <c r="D123" s="164"/>
      <c r="E123" s="164"/>
      <c r="F123" s="164"/>
      <c r="G123" s="164"/>
      <c r="H123" s="164"/>
      <c r="I123" s="164"/>
      <c r="J123" s="164"/>
      <c r="K123" s="164"/>
      <c r="L123" s="164"/>
      <c r="M123" s="164"/>
      <c r="N123" s="164"/>
      <c r="O123" s="164"/>
      <c r="P123" s="164"/>
      <c r="Q123" s="164"/>
      <c r="R123" s="164"/>
      <c r="S123" s="164"/>
      <c r="T123" s="164"/>
      <c r="U123" s="164"/>
      <c r="V123" s="164"/>
      <c r="W123" s="164"/>
      <c r="X123" s="164"/>
      <c r="Y123" s="164"/>
      <c r="Z123" s="164"/>
      <c r="AA123" s="164"/>
    </row>
    <row r="124" spans="1:27" x14ac:dyDescent="0.2">
      <c r="A124" s="164"/>
      <c r="B124" s="164"/>
      <c r="C124" s="164"/>
      <c r="D124" s="164"/>
      <c r="E124" s="164"/>
      <c r="F124" s="164"/>
      <c r="G124" s="164"/>
      <c r="H124" s="164"/>
      <c r="I124" s="164"/>
      <c r="J124" s="164"/>
      <c r="K124" s="164"/>
      <c r="L124" s="164"/>
      <c r="M124" s="164"/>
      <c r="N124" s="164"/>
      <c r="O124" s="164"/>
      <c r="P124" s="164"/>
      <c r="Q124" s="164"/>
      <c r="R124" s="164"/>
      <c r="S124" s="164"/>
      <c r="T124" s="164"/>
      <c r="U124" s="164"/>
      <c r="V124" s="164"/>
      <c r="W124" s="164"/>
      <c r="X124" s="164"/>
      <c r="Y124" s="164"/>
      <c r="Z124" s="164"/>
      <c r="AA124" s="164"/>
    </row>
    <row r="125" spans="1:27" x14ac:dyDescent="0.2">
      <c r="A125" s="164"/>
      <c r="B125" s="164"/>
      <c r="C125" s="164"/>
      <c r="D125" s="164"/>
      <c r="E125" s="164"/>
      <c r="F125" s="164"/>
      <c r="G125" s="164"/>
      <c r="H125" s="164"/>
      <c r="I125" s="164"/>
      <c r="J125" s="164"/>
      <c r="K125" s="164"/>
      <c r="L125" s="164"/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164"/>
      <c r="Y125" s="164"/>
      <c r="Z125" s="164"/>
      <c r="AA125" s="164"/>
    </row>
    <row r="126" spans="1:27" x14ac:dyDescent="0.2">
      <c r="A126" s="164"/>
      <c r="B126" s="164"/>
      <c r="C126" s="164"/>
      <c r="D126" s="164"/>
      <c r="E126" s="164"/>
      <c r="F126" s="164"/>
      <c r="G126" s="164"/>
      <c r="H126" s="164"/>
      <c r="I126" s="164"/>
      <c r="J126" s="164"/>
      <c r="K126" s="164"/>
      <c r="L126" s="164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4"/>
      <c r="Y126" s="164"/>
      <c r="Z126" s="164"/>
      <c r="AA126" s="164"/>
    </row>
    <row r="127" spans="1:27" x14ac:dyDescent="0.2">
      <c r="A127" s="164"/>
      <c r="B127" s="164"/>
      <c r="C127" s="164"/>
      <c r="D127" s="164"/>
      <c r="E127" s="164"/>
      <c r="F127" s="164"/>
      <c r="G127" s="164"/>
      <c r="H127" s="164"/>
      <c r="I127" s="164"/>
      <c r="J127" s="164"/>
      <c r="K127" s="164"/>
      <c r="L127" s="164"/>
      <c r="M127" s="164"/>
      <c r="N127" s="164"/>
      <c r="O127" s="164"/>
      <c r="P127" s="164"/>
      <c r="Q127" s="164"/>
      <c r="R127" s="164"/>
      <c r="S127" s="164"/>
      <c r="T127" s="164"/>
      <c r="U127" s="164"/>
      <c r="V127" s="164"/>
      <c r="W127" s="164"/>
      <c r="X127" s="164"/>
      <c r="Y127" s="164"/>
      <c r="Z127" s="164"/>
      <c r="AA127" s="164"/>
    </row>
    <row r="128" spans="1:27" x14ac:dyDescent="0.2">
      <c r="A128" s="164"/>
      <c r="B128" s="164"/>
      <c r="C128" s="164"/>
      <c r="D128" s="164"/>
      <c r="E128" s="164"/>
      <c r="F128" s="164"/>
      <c r="G128" s="164"/>
      <c r="H128" s="164"/>
      <c r="I128" s="164"/>
      <c r="J128" s="164"/>
      <c r="K128" s="164"/>
      <c r="L128" s="164"/>
      <c r="M128" s="164"/>
      <c r="N128" s="164"/>
      <c r="O128" s="164"/>
      <c r="P128" s="164"/>
      <c r="Q128" s="164"/>
      <c r="R128" s="164"/>
      <c r="S128" s="164"/>
      <c r="T128" s="164"/>
      <c r="U128" s="164"/>
      <c r="V128" s="164"/>
      <c r="W128" s="164"/>
      <c r="X128" s="164"/>
      <c r="Y128" s="164"/>
      <c r="Z128" s="164"/>
      <c r="AA128" s="164"/>
    </row>
    <row r="129" spans="1:27" x14ac:dyDescent="0.2">
      <c r="A129" s="164"/>
      <c r="B129" s="164"/>
      <c r="C129" s="164"/>
      <c r="D129" s="164"/>
      <c r="E129" s="164"/>
      <c r="F129" s="164"/>
      <c r="G129" s="164"/>
      <c r="H129" s="164"/>
      <c r="I129" s="164"/>
      <c r="J129" s="164"/>
      <c r="K129" s="164"/>
      <c r="L129" s="164"/>
      <c r="M129" s="164"/>
      <c r="N129" s="164"/>
      <c r="O129" s="164"/>
      <c r="P129" s="164"/>
      <c r="Q129" s="164"/>
      <c r="R129" s="164"/>
      <c r="S129" s="164"/>
      <c r="T129" s="164"/>
      <c r="U129" s="164"/>
      <c r="V129" s="164"/>
      <c r="W129" s="164"/>
      <c r="X129" s="164"/>
      <c r="Y129" s="164"/>
      <c r="Z129" s="164"/>
      <c r="AA129" s="164"/>
    </row>
    <row r="130" spans="1:27" x14ac:dyDescent="0.2">
      <c r="A130" s="164"/>
      <c r="B130" s="164"/>
      <c r="C130" s="164"/>
      <c r="D130" s="164"/>
      <c r="E130" s="164"/>
      <c r="F130" s="164"/>
      <c r="G130" s="164"/>
      <c r="H130" s="164"/>
      <c r="I130" s="164"/>
      <c r="J130" s="164"/>
      <c r="K130" s="164"/>
      <c r="L130" s="164"/>
      <c r="M130" s="164"/>
      <c r="N130" s="164"/>
      <c r="O130" s="164"/>
      <c r="P130" s="164"/>
      <c r="Q130" s="164"/>
      <c r="R130" s="164"/>
      <c r="S130" s="164"/>
      <c r="T130" s="164"/>
      <c r="U130" s="164"/>
      <c r="V130" s="164"/>
      <c r="W130" s="164"/>
      <c r="X130" s="164"/>
      <c r="Y130" s="164"/>
      <c r="Z130" s="164"/>
      <c r="AA130" s="164"/>
    </row>
    <row r="131" spans="1:27" x14ac:dyDescent="0.2">
      <c r="A131" s="164"/>
      <c r="B131" s="164"/>
      <c r="C131" s="164"/>
      <c r="D131" s="164"/>
      <c r="E131" s="164"/>
      <c r="F131" s="164"/>
      <c r="G131" s="164"/>
      <c r="H131" s="164"/>
      <c r="I131" s="164"/>
      <c r="J131" s="164"/>
      <c r="K131" s="164"/>
      <c r="L131" s="164"/>
      <c r="M131" s="164"/>
      <c r="N131" s="164"/>
      <c r="O131" s="164"/>
      <c r="P131" s="164"/>
      <c r="Q131" s="164"/>
      <c r="R131" s="164"/>
      <c r="S131" s="164"/>
      <c r="T131" s="164"/>
      <c r="U131" s="164"/>
      <c r="V131" s="164"/>
      <c r="W131" s="164"/>
      <c r="X131" s="164"/>
      <c r="Y131" s="164"/>
      <c r="Z131" s="164"/>
      <c r="AA131" s="164"/>
    </row>
    <row r="132" spans="1:27" x14ac:dyDescent="0.2">
      <c r="A132" s="164"/>
      <c r="B132" s="164"/>
      <c r="C132" s="164"/>
      <c r="D132" s="164"/>
      <c r="E132" s="164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P132" s="164"/>
      <c r="Q132" s="164"/>
      <c r="R132" s="164"/>
      <c r="S132" s="164"/>
      <c r="T132" s="164"/>
      <c r="U132" s="164"/>
      <c r="V132" s="164"/>
      <c r="W132" s="164"/>
      <c r="X132" s="164"/>
      <c r="Y132" s="164"/>
      <c r="Z132" s="164"/>
      <c r="AA132" s="164"/>
    </row>
    <row r="133" spans="1:27" x14ac:dyDescent="0.2">
      <c r="A133" s="164"/>
      <c r="B133" s="164"/>
      <c r="C133" s="164"/>
      <c r="D133" s="164"/>
      <c r="E133" s="164"/>
      <c r="F133" s="164"/>
      <c r="G133" s="164"/>
      <c r="H133" s="164"/>
      <c r="I133" s="164"/>
      <c r="J133" s="164"/>
      <c r="K133" s="164"/>
      <c r="L133" s="164"/>
      <c r="M133" s="164"/>
      <c r="N133" s="164"/>
      <c r="O133" s="164"/>
      <c r="P133" s="164"/>
      <c r="Q133" s="164"/>
      <c r="R133" s="164"/>
      <c r="S133" s="164"/>
      <c r="T133" s="164"/>
      <c r="U133" s="164"/>
      <c r="V133" s="164"/>
      <c r="W133" s="164"/>
      <c r="X133" s="164"/>
      <c r="Y133" s="164"/>
      <c r="Z133" s="164"/>
      <c r="AA133" s="164"/>
    </row>
    <row r="134" spans="1:27" x14ac:dyDescent="0.2">
      <c r="A134" s="164"/>
      <c r="B134" s="164"/>
      <c r="C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  <c r="AA134" s="164"/>
    </row>
    <row r="135" spans="1:27" x14ac:dyDescent="0.2">
      <c r="A135" s="164"/>
      <c r="B135" s="164"/>
      <c r="C135" s="164"/>
      <c r="D135" s="164"/>
      <c r="E135" s="164"/>
      <c r="F135" s="164"/>
      <c r="G135" s="164"/>
      <c r="H135" s="164"/>
      <c r="I135" s="164"/>
      <c r="J135" s="164"/>
      <c r="K135" s="164"/>
      <c r="L135" s="164"/>
      <c r="M135" s="164"/>
      <c r="N135" s="164"/>
      <c r="O135" s="164"/>
      <c r="P135" s="164"/>
      <c r="Q135" s="164"/>
      <c r="R135" s="164"/>
      <c r="S135" s="164"/>
      <c r="T135" s="164"/>
      <c r="U135" s="164"/>
      <c r="V135" s="164"/>
      <c r="W135" s="164"/>
      <c r="X135" s="164"/>
      <c r="Y135" s="164"/>
      <c r="Z135" s="164"/>
      <c r="AA135" s="164"/>
    </row>
    <row r="136" spans="1:27" x14ac:dyDescent="0.2">
      <c r="A136" s="164"/>
      <c r="B136" s="164"/>
      <c r="C136" s="164"/>
      <c r="D136" s="164"/>
      <c r="E136" s="164"/>
      <c r="F136" s="164"/>
      <c r="G136" s="164"/>
      <c r="H136" s="164"/>
      <c r="I136" s="164"/>
      <c r="J136" s="164"/>
      <c r="K136" s="164"/>
      <c r="L136" s="164"/>
      <c r="M136" s="164"/>
      <c r="N136" s="164"/>
      <c r="O136" s="164"/>
      <c r="P136" s="164"/>
      <c r="Q136" s="164"/>
      <c r="R136" s="164"/>
      <c r="S136" s="164"/>
      <c r="T136" s="164"/>
      <c r="U136" s="164"/>
      <c r="V136" s="164"/>
      <c r="W136" s="164"/>
      <c r="X136" s="164"/>
      <c r="Y136" s="164"/>
      <c r="Z136" s="164"/>
      <c r="AA136" s="164"/>
    </row>
    <row r="137" spans="1:27" x14ac:dyDescent="0.2">
      <c r="A137" s="164"/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  <c r="U137" s="164"/>
      <c r="V137" s="164"/>
      <c r="W137" s="164"/>
      <c r="X137" s="164"/>
      <c r="Y137" s="164"/>
      <c r="Z137" s="164"/>
      <c r="AA137" s="164"/>
    </row>
    <row r="138" spans="1:27" x14ac:dyDescent="0.2">
      <c r="A138" s="164"/>
      <c r="B138" s="164"/>
      <c r="C138" s="164"/>
      <c r="D138" s="164"/>
      <c r="E138" s="164"/>
      <c r="F138" s="164"/>
      <c r="G138" s="164"/>
      <c r="H138" s="164"/>
      <c r="I138" s="164"/>
      <c r="J138" s="164"/>
      <c r="K138" s="164"/>
      <c r="L138" s="164"/>
      <c r="M138" s="164"/>
      <c r="N138" s="164"/>
      <c r="O138" s="164"/>
      <c r="P138" s="164"/>
      <c r="Q138" s="164"/>
      <c r="R138" s="164"/>
      <c r="S138" s="164"/>
      <c r="T138" s="164"/>
      <c r="U138" s="164"/>
      <c r="V138" s="164"/>
      <c r="W138" s="164"/>
      <c r="X138" s="164"/>
      <c r="Y138" s="164"/>
      <c r="Z138" s="164"/>
      <c r="AA138" s="164"/>
    </row>
    <row r="139" spans="1:27" x14ac:dyDescent="0.2">
      <c r="A139" s="164"/>
      <c r="B139" s="164"/>
      <c r="C139" s="164"/>
      <c r="D139" s="164"/>
      <c r="E139" s="164"/>
      <c r="F139" s="164"/>
      <c r="G139" s="164"/>
      <c r="H139" s="164"/>
      <c r="I139" s="164"/>
      <c r="J139" s="164"/>
      <c r="K139" s="164"/>
      <c r="L139" s="164"/>
      <c r="M139" s="164"/>
      <c r="N139" s="164"/>
      <c r="O139" s="164"/>
      <c r="P139" s="164"/>
      <c r="Q139" s="164"/>
      <c r="R139" s="164"/>
      <c r="S139" s="164"/>
      <c r="T139" s="164"/>
      <c r="U139" s="164"/>
      <c r="V139" s="164"/>
      <c r="W139" s="164"/>
      <c r="X139" s="164"/>
      <c r="Y139" s="164"/>
      <c r="Z139" s="164"/>
      <c r="AA139" s="164"/>
    </row>
    <row r="140" spans="1:27" x14ac:dyDescent="0.2">
      <c r="A140" s="164"/>
      <c r="B140" s="164"/>
      <c r="C140" s="164"/>
      <c r="D140" s="164"/>
      <c r="E140" s="164"/>
      <c r="F140" s="164"/>
      <c r="G140" s="164"/>
      <c r="H140" s="164"/>
      <c r="I140" s="164"/>
      <c r="J140" s="164"/>
      <c r="K140" s="164"/>
      <c r="L140" s="164"/>
      <c r="M140" s="164"/>
      <c r="N140" s="164"/>
      <c r="O140" s="164"/>
      <c r="P140" s="164"/>
      <c r="Q140" s="164"/>
      <c r="R140" s="164"/>
      <c r="S140" s="164"/>
      <c r="T140" s="164"/>
      <c r="U140" s="164"/>
      <c r="V140" s="164"/>
      <c r="W140" s="164"/>
      <c r="X140" s="164"/>
      <c r="Y140" s="164"/>
      <c r="Z140" s="164"/>
      <c r="AA140" s="164"/>
    </row>
    <row r="141" spans="1:27" x14ac:dyDescent="0.2">
      <c r="A141" s="164"/>
      <c r="B141" s="164"/>
      <c r="C141" s="164"/>
      <c r="D141" s="164"/>
      <c r="E141" s="164"/>
      <c r="F141" s="164"/>
      <c r="G141" s="164"/>
      <c r="H141" s="164"/>
      <c r="I141" s="164"/>
      <c r="J141" s="164"/>
      <c r="K141" s="164"/>
      <c r="L141" s="164"/>
      <c r="M141" s="164"/>
      <c r="N141" s="164"/>
      <c r="O141" s="164"/>
      <c r="P141" s="164"/>
      <c r="Q141" s="164"/>
      <c r="R141" s="164"/>
      <c r="S141" s="164"/>
      <c r="T141" s="164"/>
      <c r="U141" s="164"/>
      <c r="V141" s="164"/>
      <c r="W141" s="164"/>
      <c r="X141" s="164"/>
      <c r="Y141" s="164"/>
      <c r="Z141" s="164"/>
      <c r="AA141" s="164"/>
    </row>
    <row r="142" spans="1:27" x14ac:dyDescent="0.2">
      <c r="A142" s="164"/>
      <c r="B142" s="164"/>
      <c r="C142" s="164"/>
      <c r="D142" s="164"/>
      <c r="E142" s="164"/>
      <c r="F142" s="164"/>
      <c r="G142" s="164"/>
      <c r="H142" s="164"/>
      <c r="I142" s="164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  <c r="T142" s="164"/>
      <c r="U142" s="164"/>
      <c r="V142" s="164"/>
      <c r="W142" s="164"/>
      <c r="X142" s="164"/>
      <c r="Y142" s="164"/>
      <c r="Z142" s="164"/>
      <c r="AA142" s="164"/>
    </row>
    <row r="143" spans="1:27" x14ac:dyDescent="0.2">
      <c r="A143" s="164"/>
      <c r="B143" s="164"/>
      <c r="C143" s="164"/>
      <c r="D143" s="164"/>
      <c r="E143" s="164"/>
      <c r="F143" s="164"/>
      <c r="G143" s="164"/>
      <c r="H143" s="164"/>
      <c r="I143" s="164"/>
      <c r="J143" s="164"/>
      <c r="K143" s="164"/>
      <c r="L143" s="164"/>
      <c r="M143" s="164"/>
      <c r="N143" s="164"/>
      <c r="O143" s="164"/>
      <c r="P143" s="164"/>
      <c r="Q143" s="164"/>
      <c r="R143" s="164"/>
      <c r="S143" s="164"/>
      <c r="T143" s="164"/>
      <c r="U143" s="164"/>
      <c r="V143" s="164"/>
      <c r="W143" s="164"/>
      <c r="X143" s="164"/>
      <c r="Y143" s="164"/>
      <c r="Z143" s="164"/>
      <c r="AA143" s="164"/>
    </row>
    <row r="144" spans="1:27" x14ac:dyDescent="0.2">
      <c r="A144" s="164"/>
      <c r="B144" s="164"/>
      <c r="C144" s="164"/>
      <c r="D144" s="164"/>
      <c r="E144" s="164"/>
      <c r="F144" s="164"/>
      <c r="G144" s="164"/>
      <c r="H144" s="164"/>
      <c r="I144" s="164"/>
      <c r="J144" s="164"/>
      <c r="K144" s="164"/>
      <c r="L144" s="164"/>
      <c r="M144" s="164"/>
      <c r="N144" s="164"/>
      <c r="O144" s="164"/>
      <c r="P144" s="164"/>
      <c r="Q144" s="164"/>
      <c r="R144" s="164"/>
      <c r="S144" s="164"/>
      <c r="T144" s="164"/>
      <c r="U144" s="164"/>
      <c r="V144" s="164"/>
      <c r="W144" s="164"/>
      <c r="X144" s="164"/>
      <c r="Y144" s="164"/>
      <c r="Z144" s="164"/>
      <c r="AA144" s="164"/>
    </row>
    <row r="145" spans="1:27" x14ac:dyDescent="0.2">
      <c r="A145" s="164"/>
      <c r="B145" s="164"/>
      <c r="C145" s="164"/>
      <c r="D145" s="164"/>
      <c r="E145" s="164"/>
      <c r="F145" s="164"/>
      <c r="G145" s="164"/>
      <c r="H145" s="164"/>
      <c r="I145" s="164"/>
      <c r="J145" s="164"/>
      <c r="K145" s="164"/>
      <c r="L145" s="164"/>
      <c r="M145" s="164"/>
      <c r="N145" s="164"/>
      <c r="O145" s="164"/>
      <c r="P145" s="164"/>
      <c r="Q145" s="164"/>
      <c r="R145" s="164"/>
      <c r="S145" s="164"/>
      <c r="T145" s="164"/>
      <c r="U145" s="164"/>
      <c r="V145" s="164"/>
      <c r="W145" s="164"/>
      <c r="X145" s="164"/>
      <c r="Y145" s="164"/>
      <c r="Z145" s="164"/>
      <c r="AA145" s="164"/>
    </row>
    <row r="146" spans="1:27" x14ac:dyDescent="0.2">
      <c r="A146" s="164"/>
      <c r="B146" s="164"/>
      <c r="C146" s="164"/>
      <c r="D146" s="164"/>
      <c r="E146" s="164"/>
      <c r="F146" s="164"/>
      <c r="G146" s="164"/>
      <c r="H146" s="164"/>
      <c r="I146" s="164"/>
      <c r="J146" s="164"/>
      <c r="K146" s="164"/>
      <c r="L146" s="164"/>
      <c r="M146" s="164"/>
      <c r="N146" s="164"/>
      <c r="O146" s="164"/>
      <c r="P146" s="164"/>
      <c r="Q146" s="164"/>
      <c r="R146" s="164"/>
      <c r="S146" s="164"/>
      <c r="T146" s="164"/>
      <c r="U146" s="164"/>
      <c r="V146" s="164"/>
      <c r="W146" s="164"/>
      <c r="X146" s="164"/>
      <c r="Y146" s="164"/>
      <c r="Z146" s="164"/>
      <c r="AA146" s="164"/>
    </row>
    <row r="147" spans="1:27" x14ac:dyDescent="0.2">
      <c r="A147" s="164"/>
      <c r="B147" s="164"/>
      <c r="C147" s="164"/>
      <c r="D147" s="164"/>
      <c r="E147" s="164"/>
      <c r="F147" s="164"/>
      <c r="G147" s="164"/>
      <c r="H147" s="164"/>
      <c r="I147" s="164"/>
      <c r="J147" s="164"/>
      <c r="K147" s="164"/>
      <c r="L147" s="164"/>
      <c r="M147" s="164"/>
      <c r="N147" s="164"/>
      <c r="O147" s="164"/>
      <c r="P147" s="164"/>
      <c r="Q147" s="164"/>
      <c r="R147" s="164"/>
      <c r="S147" s="164"/>
      <c r="T147" s="164"/>
      <c r="U147" s="164"/>
      <c r="V147" s="164"/>
      <c r="W147" s="164"/>
      <c r="X147" s="164"/>
      <c r="Y147" s="164"/>
      <c r="Z147" s="164"/>
      <c r="AA147" s="164"/>
    </row>
    <row r="148" spans="1:27" x14ac:dyDescent="0.2">
      <c r="A148" s="164"/>
      <c r="B148" s="164"/>
      <c r="C148" s="164"/>
      <c r="D148" s="164"/>
      <c r="E148" s="164"/>
      <c r="F148" s="164"/>
      <c r="G148" s="164"/>
      <c r="H148" s="164"/>
      <c r="I148" s="164"/>
      <c r="J148" s="164"/>
      <c r="K148" s="164"/>
      <c r="L148" s="164"/>
      <c r="M148" s="164"/>
      <c r="N148" s="164"/>
      <c r="O148" s="164"/>
      <c r="P148" s="164"/>
      <c r="Q148" s="164"/>
      <c r="R148" s="164"/>
      <c r="S148" s="164"/>
      <c r="T148" s="164"/>
      <c r="U148" s="164"/>
      <c r="V148" s="164"/>
      <c r="W148" s="164"/>
      <c r="X148" s="164"/>
      <c r="Y148" s="164"/>
      <c r="Z148" s="164"/>
      <c r="AA148" s="164"/>
    </row>
    <row r="149" spans="1:27" x14ac:dyDescent="0.2">
      <c r="A149" s="164"/>
      <c r="B149" s="164"/>
      <c r="C149" s="164"/>
      <c r="D149" s="164"/>
      <c r="E149" s="164"/>
      <c r="F149" s="164"/>
      <c r="G149" s="164"/>
      <c r="H149" s="164"/>
      <c r="I149" s="164"/>
      <c r="J149" s="164"/>
      <c r="K149" s="164"/>
      <c r="L149" s="164"/>
      <c r="M149" s="164"/>
      <c r="N149" s="164"/>
      <c r="O149" s="164"/>
      <c r="P149" s="164"/>
      <c r="Q149" s="164"/>
      <c r="R149" s="164"/>
      <c r="S149" s="164"/>
      <c r="T149" s="164"/>
      <c r="U149" s="164"/>
      <c r="V149" s="164"/>
      <c r="W149" s="164"/>
      <c r="X149" s="164"/>
      <c r="Y149" s="164"/>
      <c r="Z149" s="164"/>
      <c r="AA149" s="164"/>
    </row>
    <row r="150" spans="1:27" x14ac:dyDescent="0.2">
      <c r="A150" s="164"/>
      <c r="B150" s="164"/>
      <c r="C150" s="164"/>
      <c r="D150" s="164"/>
      <c r="E150" s="164"/>
      <c r="F150" s="164"/>
      <c r="G150" s="164"/>
      <c r="H150" s="164"/>
      <c r="I150" s="164"/>
      <c r="J150" s="164"/>
      <c r="K150" s="164"/>
      <c r="L150" s="164"/>
      <c r="M150" s="164"/>
      <c r="N150" s="164"/>
      <c r="O150" s="164"/>
      <c r="P150" s="164"/>
      <c r="Q150" s="164"/>
      <c r="R150" s="164"/>
      <c r="S150" s="164"/>
      <c r="T150" s="164"/>
      <c r="U150" s="164"/>
      <c r="V150" s="164"/>
      <c r="W150" s="164"/>
      <c r="X150" s="164"/>
      <c r="Y150" s="164"/>
      <c r="Z150" s="164"/>
      <c r="AA150" s="164"/>
    </row>
    <row r="151" spans="1:27" x14ac:dyDescent="0.2">
      <c r="A151" s="164"/>
      <c r="B151" s="164"/>
      <c r="C151" s="164"/>
      <c r="D151" s="164"/>
      <c r="E151" s="164"/>
      <c r="F151" s="164"/>
      <c r="G151" s="164"/>
      <c r="H151" s="164"/>
      <c r="I151" s="164"/>
      <c r="J151" s="164"/>
      <c r="K151" s="164"/>
      <c r="L151" s="164"/>
      <c r="M151" s="164"/>
      <c r="N151" s="164"/>
      <c r="O151" s="164"/>
      <c r="P151" s="164"/>
      <c r="Q151" s="164"/>
      <c r="R151" s="164"/>
      <c r="S151" s="164"/>
      <c r="T151" s="164"/>
      <c r="U151" s="164"/>
      <c r="V151" s="164"/>
      <c r="W151" s="164"/>
      <c r="X151" s="164"/>
      <c r="Y151" s="164"/>
      <c r="Z151" s="164"/>
      <c r="AA151" s="164"/>
    </row>
    <row r="152" spans="1:27" x14ac:dyDescent="0.2">
      <c r="A152" s="164"/>
      <c r="B152" s="164"/>
      <c r="C152" s="164"/>
      <c r="D152" s="164"/>
      <c r="E152" s="164"/>
      <c r="F152" s="164"/>
      <c r="G152" s="164"/>
      <c r="H152" s="164"/>
      <c r="I152" s="164"/>
      <c r="J152" s="164"/>
      <c r="K152" s="164"/>
      <c r="L152" s="164"/>
      <c r="M152" s="164"/>
      <c r="N152" s="164"/>
      <c r="O152" s="164"/>
      <c r="P152" s="164"/>
      <c r="Q152" s="164"/>
      <c r="R152" s="164"/>
      <c r="S152" s="164"/>
      <c r="T152" s="164"/>
      <c r="U152" s="164"/>
      <c r="V152" s="164"/>
      <c r="W152" s="164"/>
      <c r="X152" s="164"/>
      <c r="Y152" s="164"/>
      <c r="Z152" s="164"/>
      <c r="AA152" s="164"/>
    </row>
    <row r="153" spans="1:27" x14ac:dyDescent="0.2">
      <c r="A153" s="164"/>
      <c r="B153" s="164"/>
      <c r="C153" s="164"/>
      <c r="D153" s="164"/>
      <c r="E153" s="164"/>
      <c r="F153" s="164"/>
      <c r="G153" s="164"/>
      <c r="H153" s="164"/>
      <c r="I153" s="164"/>
      <c r="J153" s="164"/>
      <c r="K153" s="164"/>
      <c r="L153" s="164"/>
      <c r="M153" s="164"/>
      <c r="N153" s="164"/>
      <c r="O153" s="164"/>
      <c r="P153" s="164"/>
      <c r="Q153" s="164"/>
      <c r="R153" s="164"/>
      <c r="S153" s="164"/>
      <c r="T153" s="164"/>
      <c r="U153" s="164"/>
      <c r="V153" s="164"/>
      <c r="W153" s="164"/>
      <c r="X153" s="164"/>
      <c r="Y153" s="164"/>
      <c r="Z153" s="164"/>
      <c r="AA153" s="164"/>
    </row>
    <row r="154" spans="1:27" x14ac:dyDescent="0.2">
      <c r="A154" s="164"/>
      <c r="B154" s="164"/>
      <c r="C154" s="164"/>
      <c r="D154" s="164"/>
      <c r="E154" s="164"/>
      <c r="F154" s="164"/>
      <c r="G154" s="164"/>
      <c r="H154" s="164"/>
      <c r="I154" s="164"/>
      <c r="J154" s="164"/>
      <c r="K154" s="164"/>
      <c r="L154" s="164"/>
      <c r="M154" s="164"/>
      <c r="N154" s="164"/>
      <c r="O154" s="164"/>
      <c r="P154" s="164"/>
      <c r="Q154" s="164"/>
      <c r="R154" s="164"/>
      <c r="S154" s="164"/>
      <c r="T154" s="164"/>
      <c r="U154" s="164"/>
      <c r="V154" s="164"/>
      <c r="W154" s="164"/>
      <c r="X154" s="164"/>
      <c r="Y154" s="164"/>
      <c r="Z154" s="164"/>
      <c r="AA154" s="164"/>
    </row>
    <row r="155" spans="1:27" x14ac:dyDescent="0.2">
      <c r="A155" s="164"/>
      <c r="B155" s="164"/>
      <c r="C155" s="164"/>
      <c r="D155" s="164"/>
      <c r="E155" s="164"/>
      <c r="F155" s="164"/>
      <c r="G155" s="164"/>
      <c r="H155" s="164"/>
      <c r="I155" s="164"/>
      <c r="J155" s="164"/>
      <c r="K155" s="164"/>
      <c r="L155" s="164"/>
      <c r="M155" s="164"/>
      <c r="N155" s="164"/>
      <c r="O155" s="164"/>
      <c r="P155" s="164"/>
      <c r="Q155" s="164"/>
      <c r="R155" s="164"/>
      <c r="S155" s="164"/>
      <c r="T155" s="164"/>
      <c r="U155" s="164"/>
      <c r="V155" s="164"/>
      <c r="W155" s="164"/>
      <c r="X155" s="164"/>
      <c r="Y155" s="164"/>
      <c r="Z155" s="164"/>
      <c r="AA155" s="164"/>
    </row>
    <row r="156" spans="1:27" x14ac:dyDescent="0.2">
      <c r="A156" s="164"/>
      <c r="B156" s="164"/>
      <c r="C156" s="164"/>
      <c r="D156" s="164"/>
      <c r="E156" s="164"/>
      <c r="F156" s="164"/>
      <c r="G156" s="164"/>
      <c r="H156" s="164"/>
      <c r="I156" s="164"/>
      <c r="J156" s="164"/>
      <c r="K156" s="164"/>
      <c r="L156" s="164"/>
      <c r="M156" s="164"/>
      <c r="N156" s="164"/>
      <c r="O156" s="164"/>
      <c r="P156" s="164"/>
      <c r="Q156" s="164"/>
      <c r="R156" s="164"/>
      <c r="S156" s="164"/>
      <c r="T156" s="164"/>
      <c r="U156" s="164"/>
      <c r="V156" s="164"/>
      <c r="W156" s="164"/>
      <c r="X156" s="164"/>
      <c r="Y156" s="164"/>
      <c r="Z156" s="164"/>
      <c r="AA156" s="164"/>
    </row>
    <row r="157" spans="1:27" x14ac:dyDescent="0.2">
      <c r="A157" s="164"/>
      <c r="B157" s="164"/>
      <c r="C157" s="164"/>
      <c r="D157" s="164"/>
      <c r="E157" s="164"/>
      <c r="F157" s="164"/>
      <c r="G157" s="164"/>
      <c r="H157" s="164"/>
      <c r="I157" s="164"/>
      <c r="J157" s="164"/>
      <c r="K157" s="164"/>
      <c r="L157" s="164"/>
      <c r="M157" s="164"/>
      <c r="N157" s="164"/>
      <c r="O157" s="164"/>
      <c r="P157" s="164"/>
      <c r="Q157" s="164"/>
      <c r="R157" s="164"/>
      <c r="S157" s="164"/>
      <c r="T157" s="164"/>
      <c r="U157" s="164"/>
      <c r="V157" s="164"/>
      <c r="W157" s="164"/>
      <c r="X157" s="164"/>
      <c r="Y157" s="164"/>
      <c r="Z157" s="164"/>
      <c r="AA157" s="164"/>
    </row>
    <row r="158" spans="1:27" x14ac:dyDescent="0.2">
      <c r="A158" s="164"/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  <c r="N158" s="164"/>
      <c r="O158" s="164"/>
      <c r="P158" s="164"/>
      <c r="Q158" s="164"/>
      <c r="R158" s="164"/>
      <c r="S158" s="164"/>
      <c r="T158" s="164"/>
      <c r="U158" s="164"/>
      <c r="V158" s="164"/>
      <c r="W158" s="164"/>
      <c r="X158" s="164"/>
      <c r="Y158" s="164"/>
      <c r="Z158" s="164"/>
      <c r="AA158" s="164"/>
    </row>
    <row r="159" spans="1:27" x14ac:dyDescent="0.2">
      <c r="A159" s="164"/>
      <c r="B159" s="164"/>
      <c r="C159" s="164"/>
      <c r="D159" s="164"/>
      <c r="E159" s="164"/>
      <c r="F159" s="164"/>
      <c r="G159" s="164"/>
      <c r="H159" s="164"/>
      <c r="I159" s="164"/>
      <c r="J159" s="164"/>
      <c r="K159" s="164"/>
      <c r="L159" s="164"/>
      <c r="M159" s="164"/>
      <c r="N159" s="164"/>
      <c r="O159" s="164"/>
      <c r="P159" s="164"/>
      <c r="Q159" s="164"/>
      <c r="R159" s="164"/>
      <c r="S159" s="164"/>
      <c r="T159" s="164"/>
      <c r="U159" s="164"/>
      <c r="V159" s="164"/>
      <c r="W159" s="164"/>
      <c r="X159" s="164"/>
      <c r="Y159" s="164"/>
      <c r="Z159" s="164"/>
      <c r="AA159" s="164"/>
    </row>
    <row r="160" spans="1:27" x14ac:dyDescent="0.2">
      <c r="A160" s="164"/>
      <c r="B160" s="164"/>
      <c r="C160" s="164"/>
      <c r="D160" s="164"/>
      <c r="E160" s="164"/>
      <c r="F160" s="164"/>
      <c r="G160" s="164"/>
      <c r="H160" s="164"/>
      <c r="I160" s="164"/>
      <c r="J160" s="164"/>
      <c r="K160" s="164"/>
      <c r="L160" s="164"/>
      <c r="M160" s="164"/>
      <c r="N160" s="164"/>
      <c r="O160" s="164"/>
      <c r="P160" s="164"/>
      <c r="Q160" s="164"/>
      <c r="R160" s="164"/>
      <c r="S160" s="164"/>
      <c r="T160" s="164"/>
      <c r="U160" s="164"/>
      <c r="V160" s="164"/>
      <c r="W160" s="164"/>
      <c r="X160" s="164"/>
      <c r="Y160" s="164"/>
      <c r="Z160" s="164"/>
      <c r="AA160" s="164"/>
    </row>
    <row r="161" spans="1:27" x14ac:dyDescent="0.2">
      <c r="A161" s="164"/>
      <c r="B161" s="164"/>
      <c r="C161" s="164"/>
      <c r="D161" s="164"/>
      <c r="E161" s="164"/>
      <c r="F161" s="164"/>
      <c r="G161" s="164"/>
      <c r="H161" s="164"/>
      <c r="I161" s="164"/>
      <c r="J161" s="164"/>
      <c r="K161" s="164"/>
      <c r="L161" s="164"/>
      <c r="M161" s="164"/>
      <c r="N161" s="164"/>
      <c r="O161" s="164"/>
      <c r="P161" s="164"/>
      <c r="Q161" s="164"/>
      <c r="R161" s="164"/>
      <c r="S161" s="164"/>
      <c r="T161" s="164"/>
      <c r="U161" s="164"/>
      <c r="V161" s="164"/>
      <c r="W161" s="164"/>
      <c r="X161" s="164"/>
      <c r="Y161" s="164"/>
      <c r="Z161" s="164"/>
      <c r="AA161" s="164"/>
    </row>
    <row r="162" spans="1:27" x14ac:dyDescent="0.2">
      <c r="A162" s="164"/>
      <c r="B162" s="164"/>
      <c r="C162" s="164"/>
      <c r="D162" s="164"/>
      <c r="E162" s="164"/>
      <c r="F162" s="164"/>
      <c r="G162" s="164"/>
      <c r="H162" s="164"/>
      <c r="I162" s="164"/>
      <c r="J162" s="164"/>
      <c r="K162" s="164"/>
      <c r="L162" s="164"/>
      <c r="M162" s="164"/>
      <c r="N162" s="164"/>
      <c r="O162" s="164"/>
      <c r="P162" s="164"/>
      <c r="Q162" s="164"/>
      <c r="R162" s="164"/>
      <c r="S162" s="164"/>
      <c r="T162" s="164"/>
      <c r="U162" s="164"/>
      <c r="V162" s="164"/>
      <c r="W162" s="164"/>
      <c r="X162" s="164"/>
      <c r="Y162" s="164"/>
      <c r="Z162" s="164"/>
      <c r="AA162" s="164"/>
    </row>
    <row r="163" spans="1:27" x14ac:dyDescent="0.2">
      <c r="A163" s="164"/>
      <c r="B163" s="164"/>
      <c r="C163" s="164"/>
      <c r="D163" s="164"/>
      <c r="E163" s="164"/>
      <c r="F163" s="164"/>
      <c r="G163" s="164"/>
      <c r="H163" s="164"/>
      <c r="I163" s="164"/>
      <c r="J163" s="164"/>
      <c r="K163" s="164"/>
      <c r="L163" s="164"/>
      <c r="M163" s="164"/>
      <c r="N163" s="164"/>
      <c r="O163" s="164"/>
      <c r="P163" s="164"/>
      <c r="Q163" s="164"/>
      <c r="R163" s="164"/>
      <c r="S163" s="164"/>
      <c r="T163" s="164"/>
      <c r="U163" s="164"/>
      <c r="V163" s="164"/>
      <c r="W163" s="164"/>
      <c r="X163" s="164"/>
      <c r="Y163" s="164"/>
      <c r="Z163" s="164"/>
      <c r="AA163" s="164"/>
    </row>
    <row r="164" spans="1:27" x14ac:dyDescent="0.2">
      <c r="A164" s="164"/>
      <c r="B164" s="164"/>
      <c r="C164" s="164"/>
      <c r="D164" s="164"/>
      <c r="E164" s="164"/>
      <c r="F164" s="164"/>
      <c r="G164" s="164"/>
      <c r="H164" s="164"/>
      <c r="I164" s="164"/>
      <c r="J164" s="164"/>
      <c r="K164" s="164"/>
      <c r="L164" s="164"/>
      <c r="M164" s="164"/>
      <c r="N164" s="164"/>
      <c r="O164" s="164"/>
      <c r="P164" s="164"/>
      <c r="Q164" s="164"/>
      <c r="R164" s="164"/>
      <c r="S164" s="164"/>
      <c r="T164" s="164"/>
      <c r="U164" s="164"/>
      <c r="V164" s="164"/>
      <c r="W164" s="164"/>
      <c r="X164" s="164"/>
      <c r="Y164" s="164"/>
      <c r="Z164" s="164"/>
      <c r="AA164" s="164"/>
    </row>
    <row r="165" spans="1:27" x14ac:dyDescent="0.2">
      <c r="A165" s="164"/>
      <c r="B165" s="164"/>
      <c r="C165" s="164"/>
      <c r="D165" s="164"/>
      <c r="E165" s="164"/>
      <c r="F165" s="164"/>
      <c r="G165" s="164"/>
      <c r="H165" s="164"/>
      <c r="I165" s="164"/>
      <c r="J165" s="164"/>
      <c r="K165" s="164"/>
      <c r="L165" s="164"/>
      <c r="M165" s="164"/>
      <c r="N165" s="164"/>
      <c r="O165" s="164"/>
      <c r="P165" s="164"/>
      <c r="Q165" s="164"/>
      <c r="R165" s="164"/>
      <c r="S165" s="164"/>
      <c r="T165" s="164"/>
      <c r="U165" s="164"/>
      <c r="V165" s="164"/>
      <c r="W165" s="164"/>
      <c r="X165" s="164"/>
      <c r="Y165" s="164"/>
      <c r="Z165" s="164"/>
      <c r="AA165" s="164"/>
    </row>
    <row r="166" spans="1:27" x14ac:dyDescent="0.2">
      <c r="A166" s="164"/>
      <c r="B166" s="164"/>
      <c r="C166" s="164"/>
      <c r="D166" s="164"/>
      <c r="E166" s="164"/>
      <c r="F166" s="164"/>
      <c r="G166" s="164"/>
      <c r="H166" s="164"/>
      <c r="I166" s="164"/>
      <c r="J166" s="164"/>
      <c r="K166" s="164"/>
      <c r="L166" s="164"/>
      <c r="M166" s="164"/>
      <c r="N166" s="164"/>
      <c r="O166" s="164"/>
      <c r="P166" s="164"/>
      <c r="Q166" s="164"/>
      <c r="R166" s="164"/>
      <c r="S166" s="164"/>
      <c r="T166" s="164"/>
      <c r="U166" s="164"/>
      <c r="V166" s="164"/>
      <c r="W166" s="164"/>
      <c r="X166" s="164"/>
      <c r="Y166" s="164"/>
      <c r="Z166" s="164"/>
      <c r="AA166" s="164"/>
    </row>
    <row r="167" spans="1:27" x14ac:dyDescent="0.2">
      <c r="A167" s="164"/>
      <c r="B167" s="164"/>
      <c r="C167" s="164"/>
      <c r="D167" s="164"/>
      <c r="E167" s="164"/>
      <c r="F167" s="164"/>
      <c r="G167" s="164"/>
      <c r="H167" s="164"/>
      <c r="I167" s="164"/>
      <c r="J167" s="164"/>
      <c r="K167" s="164"/>
      <c r="L167" s="164"/>
      <c r="M167" s="164"/>
      <c r="N167" s="164"/>
      <c r="O167" s="164"/>
      <c r="P167" s="164"/>
      <c r="Q167" s="164"/>
      <c r="R167" s="164"/>
      <c r="S167" s="164"/>
      <c r="T167" s="164"/>
      <c r="U167" s="164"/>
      <c r="V167" s="164"/>
      <c r="W167" s="164"/>
      <c r="X167" s="164"/>
      <c r="Y167" s="164"/>
      <c r="Z167" s="164"/>
      <c r="AA167" s="164"/>
    </row>
    <row r="168" spans="1:27" x14ac:dyDescent="0.2">
      <c r="A168" s="164"/>
      <c r="B168" s="164"/>
      <c r="C168" s="164"/>
      <c r="D168" s="164"/>
      <c r="E168" s="164"/>
      <c r="F168" s="164"/>
      <c r="G168" s="164"/>
      <c r="H168" s="164"/>
      <c r="I168" s="164"/>
      <c r="J168" s="164"/>
      <c r="K168" s="164"/>
      <c r="L168" s="164"/>
      <c r="M168" s="164"/>
      <c r="N168" s="164"/>
      <c r="O168" s="164"/>
      <c r="P168" s="164"/>
      <c r="Q168" s="164"/>
      <c r="R168" s="164"/>
      <c r="S168" s="164"/>
      <c r="T168" s="164"/>
      <c r="U168" s="164"/>
      <c r="V168" s="164"/>
      <c r="W168" s="164"/>
      <c r="X168" s="164"/>
      <c r="Y168" s="164"/>
      <c r="Z168" s="164"/>
      <c r="AA168" s="164"/>
    </row>
    <row r="169" spans="1:27" x14ac:dyDescent="0.2">
      <c r="A169" s="164"/>
      <c r="B169" s="164"/>
      <c r="C169" s="164"/>
      <c r="D169" s="164"/>
      <c r="E169" s="164"/>
      <c r="F169" s="164"/>
      <c r="G169" s="164"/>
      <c r="H169" s="164"/>
      <c r="I169" s="164"/>
      <c r="J169" s="164"/>
      <c r="K169" s="164"/>
      <c r="L169" s="164"/>
      <c r="M169" s="164"/>
      <c r="N169" s="164"/>
      <c r="O169" s="164"/>
      <c r="P169" s="164"/>
      <c r="Q169" s="164"/>
      <c r="R169" s="164"/>
      <c r="S169" s="164"/>
      <c r="T169" s="164"/>
      <c r="U169" s="164"/>
      <c r="V169" s="164"/>
      <c r="W169" s="164"/>
      <c r="X169" s="164"/>
      <c r="Y169" s="164"/>
      <c r="Z169" s="164"/>
      <c r="AA169" s="164"/>
    </row>
    <row r="170" spans="1:27" x14ac:dyDescent="0.2">
      <c r="A170" s="164"/>
      <c r="B170" s="164"/>
      <c r="C170" s="164"/>
      <c r="D170" s="164"/>
      <c r="E170" s="164"/>
      <c r="F170" s="164"/>
      <c r="G170" s="164"/>
      <c r="H170" s="164"/>
      <c r="I170" s="164"/>
      <c r="J170" s="164"/>
      <c r="K170" s="164"/>
      <c r="L170" s="164"/>
      <c r="M170" s="164"/>
      <c r="N170" s="164"/>
      <c r="O170" s="164"/>
      <c r="P170" s="164"/>
      <c r="Q170" s="164"/>
      <c r="R170" s="164"/>
      <c r="S170" s="164"/>
      <c r="T170" s="164"/>
      <c r="U170" s="164"/>
      <c r="V170" s="164"/>
      <c r="W170" s="164"/>
      <c r="X170" s="164"/>
      <c r="Y170" s="164"/>
      <c r="Z170" s="164"/>
      <c r="AA170" s="164"/>
    </row>
    <row r="171" spans="1:27" x14ac:dyDescent="0.2">
      <c r="A171" s="164"/>
      <c r="B171" s="164"/>
      <c r="C171" s="164"/>
      <c r="D171" s="164"/>
      <c r="E171" s="164"/>
      <c r="F171" s="164"/>
      <c r="G171" s="164"/>
      <c r="H171" s="164"/>
      <c r="I171" s="164"/>
      <c r="J171" s="164"/>
      <c r="K171" s="164"/>
      <c r="L171" s="164"/>
      <c r="M171" s="164"/>
      <c r="N171" s="164"/>
      <c r="O171" s="164"/>
      <c r="P171" s="164"/>
      <c r="Q171" s="164"/>
      <c r="R171" s="164"/>
      <c r="S171" s="164"/>
      <c r="T171" s="164"/>
      <c r="U171" s="164"/>
      <c r="V171" s="164"/>
      <c r="W171" s="164"/>
      <c r="X171" s="164"/>
      <c r="Y171" s="164"/>
      <c r="Z171" s="164"/>
      <c r="AA171" s="164"/>
    </row>
    <row r="172" spans="1:27" x14ac:dyDescent="0.2">
      <c r="A172" s="164"/>
      <c r="B172" s="164"/>
      <c r="C172" s="164"/>
      <c r="D172" s="164"/>
      <c r="E172" s="164"/>
      <c r="F172" s="164"/>
      <c r="G172" s="164"/>
      <c r="H172" s="164"/>
      <c r="I172" s="164"/>
      <c r="J172" s="164"/>
      <c r="K172" s="164"/>
      <c r="L172" s="164"/>
      <c r="M172" s="164"/>
      <c r="N172" s="164"/>
      <c r="O172" s="164"/>
      <c r="P172" s="164"/>
      <c r="Q172" s="164"/>
      <c r="R172" s="164"/>
      <c r="S172" s="164"/>
      <c r="T172" s="164"/>
      <c r="U172" s="164"/>
      <c r="V172" s="164"/>
      <c r="W172" s="164"/>
      <c r="X172" s="164"/>
      <c r="Y172" s="164"/>
      <c r="Z172" s="164"/>
      <c r="AA172" s="164"/>
    </row>
    <row r="173" spans="1:27" x14ac:dyDescent="0.2">
      <c r="A173" s="164"/>
      <c r="B173" s="164"/>
      <c r="C173" s="164"/>
      <c r="D173" s="164"/>
      <c r="E173" s="164"/>
      <c r="F173" s="164"/>
      <c r="G173" s="164"/>
      <c r="H173" s="164"/>
      <c r="I173" s="164"/>
      <c r="J173" s="164"/>
      <c r="K173" s="164"/>
      <c r="L173" s="164"/>
      <c r="M173" s="164"/>
      <c r="N173" s="164"/>
      <c r="O173" s="164"/>
      <c r="P173" s="164"/>
      <c r="Q173" s="164"/>
      <c r="R173" s="164"/>
      <c r="S173" s="164"/>
      <c r="T173" s="164"/>
      <c r="U173" s="164"/>
      <c r="V173" s="164"/>
      <c r="W173" s="164"/>
      <c r="X173" s="164"/>
      <c r="Y173" s="164"/>
      <c r="Z173" s="164"/>
      <c r="AA173" s="164"/>
    </row>
    <row r="174" spans="1:27" x14ac:dyDescent="0.2">
      <c r="A174" s="164"/>
      <c r="B174" s="164"/>
      <c r="C174" s="164"/>
      <c r="D174" s="164"/>
      <c r="E174" s="164"/>
      <c r="F174" s="164"/>
      <c r="G174" s="164"/>
      <c r="H174" s="164"/>
      <c r="I174" s="164"/>
      <c r="J174" s="164"/>
      <c r="K174" s="164"/>
      <c r="L174" s="164"/>
      <c r="M174" s="164"/>
      <c r="N174" s="164"/>
      <c r="O174" s="164"/>
      <c r="P174" s="164"/>
      <c r="Q174" s="164"/>
      <c r="R174" s="164"/>
      <c r="S174" s="164"/>
      <c r="T174" s="164"/>
      <c r="U174" s="164"/>
      <c r="V174" s="164"/>
      <c r="W174" s="164"/>
      <c r="X174" s="164"/>
      <c r="Y174" s="164"/>
      <c r="Z174" s="164"/>
      <c r="AA174" s="164"/>
    </row>
    <row r="175" spans="1:27" x14ac:dyDescent="0.2">
      <c r="A175" s="164"/>
      <c r="B175" s="164"/>
      <c r="C175" s="164"/>
      <c r="D175" s="164"/>
      <c r="E175" s="164"/>
      <c r="F175" s="164"/>
      <c r="G175" s="164"/>
      <c r="H175" s="164"/>
      <c r="I175" s="164"/>
      <c r="J175" s="164"/>
      <c r="K175" s="164"/>
      <c r="L175" s="164"/>
      <c r="M175" s="164"/>
      <c r="N175" s="164"/>
      <c r="O175" s="164"/>
      <c r="P175" s="164"/>
      <c r="Q175" s="164"/>
      <c r="R175" s="164"/>
      <c r="S175" s="164"/>
      <c r="T175" s="164"/>
      <c r="U175" s="164"/>
      <c r="V175" s="164"/>
      <c r="W175" s="164"/>
      <c r="X175" s="164"/>
      <c r="Y175" s="164"/>
      <c r="Z175" s="164"/>
      <c r="AA175" s="164"/>
    </row>
    <row r="176" spans="1:27" x14ac:dyDescent="0.2">
      <c r="A176" s="164"/>
      <c r="B176" s="164"/>
      <c r="C176" s="164"/>
      <c r="D176" s="164"/>
      <c r="E176" s="164"/>
      <c r="F176" s="164"/>
      <c r="G176" s="164"/>
      <c r="H176" s="164"/>
      <c r="I176" s="164"/>
      <c r="J176" s="164"/>
      <c r="K176" s="164"/>
      <c r="L176" s="164"/>
      <c r="M176" s="164"/>
      <c r="N176" s="164"/>
      <c r="O176" s="164"/>
      <c r="P176" s="164"/>
      <c r="Q176" s="164"/>
      <c r="R176" s="164"/>
      <c r="S176" s="164"/>
      <c r="T176" s="164"/>
      <c r="U176" s="164"/>
      <c r="V176" s="164"/>
      <c r="W176" s="164"/>
      <c r="X176" s="164"/>
      <c r="Y176" s="164"/>
      <c r="Z176" s="164"/>
      <c r="AA176" s="164"/>
    </row>
    <row r="177" spans="1:27" x14ac:dyDescent="0.2">
      <c r="A177" s="164"/>
      <c r="B177" s="164"/>
      <c r="C177" s="164"/>
      <c r="D177" s="164"/>
      <c r="E177" s="164"/>
      <c r="F177" s="164"/>
      <c r="G177" s="164"/>
      <c r="H177" s="164"/>
      <c r="I177" s="164"/>
      <c r="J177" s="164"/>
      <c r="K177" s="164"/>
      <c r="L177" s="164"/>
      <c r="M177" s="164"/>
      <c r="N177" s="164"/>
      <c r="O177" s="164"/>
      <c r="P177" s="164"/>
      <c r="Q177" s="164"/>
      <c r="R177" s="164"/>
      <c r="S177" s="164"/>
      <c r="T177" s="164"/>
      <c r="U177" s="164"/>
      <c r="V177" s="164"/>
      <c r="W177" s="164"/>
      <c r="X177" s="164"/>
      <c r="Y177" s="164"/>
      <c r="Z177" s="164"/>
      <c r="AA177" s="164"/>
    </row>
    <row r="178" spans="1:27" x14ac:dyDescent="0.2">
      <c r="A178" s="164"/>
      <c r="B178" s="164"/>
      <c r="C178" s="164"/>
      <c r="D178" s="164"/>
      <c r="E178" s="164"/>
      <c r="F178" s="164"/>
      <c r="G178" s="164"/>
      <c r="H178" s="164"/>
      <c r="I178" s="164"/>
      <c r="J178" s="164"/>
      <c r="K178" s="164"/>
      <c r="L178" s="164"/>
      <c r="M178" s="164"/>
      <c r="N178" s="164"/>
      <c r="O178" s="164"/>
      <c r="P178" s="164"/>
      <c r="Q178" s="164"/>
      <c r="R178" s="164"/>
      <c r="S178" s="164"/>
      <c r="T178" s="164"/>
      <c r="U178" s="164"/>
      <c r="V178" s="164"/>
      <c r="W178" s="164"/>
      <c r="X178" s="164"/>
      <c r="Y178" s="164"/>
      <c r="Z178" s="164"/>
      <c r="AA178" s="164"/>
    </row>
    <row r="179" spans="1:27" x14ac:dyDescent="0.2">
      <c r="A179" s="164"/>
      <c r="B179" s="164"/>
      <c r="C179" s="164"/>
      <c r="D179" s="164"/>
      <c r="E179" s="164"/>
      <c r="F179" s="164"/>
      <c r="G179" s="164"/>
      <c r="H179" s="164"/>
      <c r="I179" s="164"/>
      <c r="J179" s="164"/>
      <c r="K179" s="164"/>
      <c r="L179" s="164"/>
      <c r="M179" s="164"/>
      <c r="N179" s="164"/>
      <c r="O179" s="164"/>
      <c r="P179" s="164"/>
      <c r="Q179" s="164"/>
      <c r="R179" s="164"/>
      <c r="S179" s="164"/>
      <c r="T179" s="164"/>
      <c r="U179" s="164"/>
      <c r="V179" s="164"/>
      <c r="W179" s="164"/>
      <c r="X179" s="164"/>
      <c r="Y179" s="164"/>
      <c r="Z179" s="164"/>
      <c r="AA179" s="164"/>
    </row>
    <row r="180" spans="1:27" x14ac:dyDescent="0.2">
      <c r="A180" s="164"/>
      <c r="B180" s="164"/>
      <c r="C180" s="164"/>
      <c r="D180" s="164"/>
      <c r="E180" s="164"/>
      <c r="F180" s="164"/>
      <c r="G180" s="164"/>
      <c r="H180" s="164"/>
      <c r="I180" s="164"/>
      <c r="J180" s="164"/>
      <c r="K180" s="164"/>
      <c r="L180" s="164"/>
      <c r="M180" s="164"/>
      <c r="N180" s="164"/>
      <c r="O180" s="164"/>
      <c r="P180" s="164"/>
      <c r="Q180" s="164"/>
      <c r="R180" s="164"/>
      <c r="S180" s="164"/>
      <c r="T180" s="164"/>
      <c r="U180" s="164"/>
      <c r="V180" s="164"/>
      <c r="W180" s="164"/>
      <c r="X180" s="164"/>
      <c r="Y180" s="164"/>
      <c r="Z180" s="164"/>
      <c r="AA180" s="164"/>
    </row>
    <row r="181" spans="1:27" x14ac:dyDescent="0.2">
      <c r="A181" s="164"/>
      <c r="B181" s="164"/>
      <c r="C181" s="164"/>
      <c r="D181" s="164"/>
      <c r="E181" s="164"/>
      <c r="F181" s="164"/>
      <c r="G181" s="164"/>
      <c r="H181" s="164"/>
      <c r="I181" s="164"/>
      <c r="J181" s="164"/>
      <c r="K181" s="164"/>
      <c r="L181" s="164"/>
      <c r="M181" s="164"/>
      <c r="N181" s="164"/>
      <c r="O181" s="164"/>
      <c r="P181" s="164"/>
      <c r="Q181" s="164"/>
      <c r="R181" s="164"/>
      <c r="S181" s="164"/>
      <c r="T181" s="164"/>
      <c r="U181" s="164"/>
      <c r="V181" s="164"/>
      <c r="W181" s="164"/>
      <c r="X181" s="164"/>
      <c r="Y181" s="164"/>
      <c r="Z181" s="164"/>
      <c r="AA181" s="164"/>
    </row>
    <row r="182" spans="1:27" x14ac:dyDescent="0.2">
      <c r="A182" s="164"/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  <c r="N182" s="164"/>
      <c r="O182" s="164"/>
      <c r="P182" s="164"/>
      <c r="Q182" s="164"/>
      <c r="R182" s="164"/>
      <c r="S182" s="164"/>
      <c r="T182" s="164"/>
      <c r="U182" s="164"/>
      <c r="V182" s="164"/>
      <c r="W182" s="164"/>
      <c r="X182" s="164"/>
      <c r="Y182" s="164"/>
      <c r="Z182" s="164"/>
      <c r="AA182" s="164"/>
    </row>
    <row r="183" spans="1:27" x14ac:dyDescent="0.2">
      <c r="A183" s="164"/>
      <c r="B183" s="164"/>
      <c r="C183" s="164"/>
      <c r="D183" s="164"/>
      <c r="E183" s="164"/>
      <c r="F183" s="164"/>
      <c r="G183" s="164"/>
      <c r="H183" s="164"/>
      <c r="I183" s="164"/>
      <c r="J183" s="164"/>
      <c r="K183" s="164"/>
      <c r="L183" s="164"/>
      <c r="M183" s="164"/>
      <c r="N183" s="164"/>
      <c r="O183" s="164"/>
      <c r="P183" s="164"/>
      <c r="Q183" s="164"/>
      <c r="R183" s="164"/>
      <c r="S183" s="164"/>
      <c r="T183" s="164"/>
      <c r="U183" s="164"/>
      <c r="V183" s="164"/>
      <c r="W183" s="164"/>
      <c r="X183" s="164"/>
      <c r="Y183" s="164"/>
      <c r="Z183" s="164"/>
      <c r="AA183" s="164"/>
    </row>
    <row r="184" spans="1:27" x14ac:dyDescent="0.2">
      <c r="A184" s="164"/>
      <c r="B184" s="164"/>
      <c r="C184" s="164"/>
      <c r="D184" s="164"/>
      <c r="E184" s="164"/>
      <c r="F184" s="164"/>
      <c r="G184" s="164"/>
      <c r="H184" s="164"/>
      <c r="I184" s="164"/>
      <c r="J184" s="164"/>
      <c r="K184" s="164"/>
      <c r="L184" s="164"/>
      <c r="M184" s="164"/>
      <c r="N184" s="164"/>
      <c r="O184" s="164"/>
      <c r="P184" s="164"/>
      <c r="Q184" s="164"/>
      <c r="R184" s="164"/>
      <c r="S184" s="164"/>
      <c r="T184" s="164"/>
      <c r="U184" s="164"/>
      <c r="V184" s="164"/>
      <c r="W184" s="164"/>
      <c r="X184" s="164"/>
      <c r="Y184" s="164"/>
      <c r="Z184" s="164"/>
      <c r="AA184" s="164"/>
    </row>
    <row r="185" spans="1:27" x14ac:dyDescent="0.2">
      <c r="A185" s="164"/>
      <c r="B185" s="164"/>
      <c r="C185" s="164"/>
      <c r="D185" s="164"/>
      <c r="E185" s="164"/>
      <c r="F185" s="164"/>
      <c r="G185" s="164"/>
      <c r="H185" s="164"/>
      <c r="I185" s="164"/>
      <c r="J185" s="164"/>
      <c r="K185" s="164"/>
      <c r="L185" s="164"/>
      <c r="M185" s="164"/>
      <c r="N185" s="164"/>
      <c r="O185" s="164"/>
      <c r="P185" s="164"/>
      <c r="Q185" s="164"/>
      <c r="R185" s="164"/>
      <c r="S185" s="164"/>
      <c r="T185" s="164"/>
      <c r="U185" s="164"/>
      <c r="V185" s="164"/>
      <c r="W185" s="164"/>
      <c r="X185" s="164"/>
      <c r="Y185" s="164"/>
      <c r="Z185" s="164"/>
      <c r="AA185" s="164"/>
    </row>
    <row r="186" spans="1:27" x14ac:dyDescent="0.2">
      <c r="A186" s="164"/>
      <c r="B186" s="164"/>
      <c r="C186" s="164"/>
      <c r="D186" s="164"/>
      <c r="E186" s="164"/>
      <c r="F186" s="164"/>
      <c r="G186" s="164"/>
      <c r="H186" s="164"/>
      <c r="I186" s="164"/>
      <c r="J186" s="164"/>
      <c r="K186" s="164"/>
      <c r="L186" s="164"/>
      <c r="M186" s="164"/>
      <c r="N186" s="164"/>
      <c r="O186" s="164"/>
      <c r="P186" s="164"/>
      <c r="Q186" s="164"/>
      <c r="R186" s="164"/>
      <c r="S186" s="164"/>
      <c r="T186" s="164"/>
      <c r="U186" s="164"/>
      <c r="V186" s="164"/>
      <c r="W186" s="164"/>
      <c r="X186" s="164"/>
      <c r="Y186" s="164"/>
      <c r="Z186" s="164"/>
      <c r="AA186" s="164"/>
    </row>
    <row r="187" spans="1:27" x14ac:dyDescent="0.2">
      <c r="A187" s="164"/>
      <c r="B187" s="164"/>
      <c r="C187" s="164"/>
      <c r="D187" s="164"/>
      <c r="E187" s="164"/>
      <c r="F187" s="164"/>
      <c r="G187" s="164"/>
      <c r="H187" s="164"/>
      <c r="I187" s="164"/>
      <c r="J187" s="164"/>
      <c r="K187" s="164"/>
      <c r="L187" s="164"/>
      <c r="M187" s="164"/>
      <c r="N187" s="164"/>
      <c r="O187" s="164"/>
      <c r="P187" s="164"/>
      <c r="Q187" s="164"/>
      <c r="R187" s="164"/>
      <c r="S187" s="164"/>
      <c r="T187" s="164"/>
      <c r="U187" s="164"/>
      <c r="V187" s="164"/>
      <c r="W187" s="164"/>
      <c r="X187" s="164"/>
      <c r="Y187" s="164"/>
      <c r="Z187" s="164"/>
      <c r="AA187" s="164"/>
    </row>
    <row r="188" spans="1:27" x14ac:dyDescent="0.2">
      <c r="A188" s="164"/>
      <c r="B188" s="164"/>
      <c r="C188" s="164"/>
      <c r="D188" s="164"/>
      <c r="E188" s="164"/>
      <c r="F188" s="164"/>
      <c r="G188" s="164"/>
      <c r="H188" s="164"/>
      <c r="I188" s="164"/>
      <c r="J188" s="164"/>
      <c r="K188" s="164"/>
      <c r="L188" s="164"/>
      <c r="M188" s="164"/>
      <c r="N188" s="164"/>
      <c r="O188" s="164"/>
      <c r="P188" s="164"/>
      <c r="Q188" s="164"/>
      <c r="R188" s="164"/>
      <c r="S188" s="164"/>
      <c r="T188" s="164"/>
      <c r="U188" s="164"/>
      <c r="V188" s="164"/>
      <c r="W188" s="164"/>
      <c r="X188" s="164"/>
      <c r="Y188" s="164"/>
      <c r="Z188" s="164"/>
      <c r="AA188" s="164"/>
    </row>
    <row r="189" spans="1:27" x14ac:dyDescent="0.2">
      <c r="A189" s="164"/>
      <c r="B189" s="164"/>
      <c r="C189" s="164"/>
      <c r="D189" s="164"/>
      <c r="E189" s="164"/>
      <c r="F189" s="164"/>
      <c r="G189" s="164"/>
      <c r="H189" s="164"/>
      <c r="I189" s="164"/>
      <c r="J189" s="164"/>
      <c r="K189" s="164"/>
      <c r="L189" s="164"/>
      <c r="M189" s="164"/>
      <c r="N189" s="164"/>
      <c r="O189" s="164"/>
      <c r="P189" s="164"/>
      <c r="Q189" s="164"/>
      <c r="R189" s="164"/>
      <c r="S189" s="164"/>
      <c r="T189" s="164"/>
      <c r="U189" s="164"/>
      <c r="V189" s="164"/>
      <c r="W189" s="164"/>
      <c r="X189" s="164"/>
      <c r="Y189" s="164"/>
      <c r="Z189" s="164"/>
      <c r="AA189" s="164"/>
    </row>
    <row r="190" spans="1:27" x14ac:dyDescent="0.2">
      <c r="A190" s="164"/>
      <c r="B190" s="164"/>
      <c r="C190" s="164"/>
      <c r="D190" s="164"/>
      <c r="E190" s="164"/>
      <c r="F190" s="164"/>
      <c r="G190" s="164"/>
      <c r="H190" s="164"/>
      <c r="I190" s="164"/>
      <c r="J190" s="164"/>
      <c r="K190" s="164"/>
      <c r="L190" s="164"/>
      <c r="M190" s="164"/>
      <c r="N190" s="164"/>
      <c r="O190" s="164"/>
      <c r="P190" s="164"/>
      <c r="Q190" s="164"/>
      <c r="R190" s="164"/>
      <c r="S190" s="164"/>
      <c r="T190" s="164"/>
      <c r="U190" s="164"/>
      <c r="V190" s="164"/>
      <c r="W190" s="164"/>
      <c r="X190" s="164"/>
      <c r="Y190" s="164"/>
      <c r="Z190" s="164"/>
      <c r="AA190" s="164"/>
    </row>
    <row r="191" spans="1:27" x14ac:dyDescent="0.2">
      <c r="A191" s="164"/>
      <c r="B191" s="164"/>
      <c r="C191" s="164"/>
      <c r="D191" s="164"/>
      <c r="E191" s="164"/>
      <c r="F191" s="164"/>
      <c r="G191" s="164"/>
      <c r="H191" s="164"/>
      <c r="I191" s="164"/>
      <c r="J191" s="164"/>
      <c r="K191" s="164"/>
      <c r="L191" s="164"/>
      <c r="M191" s="164"/>
      <c r="N191" s="164"/>
      <c r="O191" s="164"/>
      <c r="P191" s="164"/>
      <c r="Q191" s="164"/>
      <c r="R191" s="164"/>
      <c r="S191" s="164"/>
      <c r="T191" s="164"/>
      <c r="U191" s="164"/>
      <c r="V191" s="164"/>
      <c r="W191" s="164"/>
      <c r="X191" s="164"/>
      <c r="Y191" s="164"/>
      <c r="Z191" s="164"/>
      <c r="AA191" s="164"/>
    </row>
    <row r="192" spans="1:27" x14ac:dyDescent="0.2">
      <c r="A192" s="164"/>
      <c r="B192" s="164"/>
      <c r="C192" s="164"/>
      <c r="D192" s="164"/>
      <c r="E192" s="164"/>
      <c r="F192" s="164"/>
      <c r="G192" s="164"/>
      <c r="H192" s="164"/>
      <c r="I192" s="164"/>
      <c r="J192" s="164"/>
      <c r="K192" s="164"/>
      <c r="L192" s="164"/>
      <c r="M192" s="164"/>
      <c r="N192" s="164"/>
      <c r="O192" s="164"/>
      <c r="P192" s="164"/>
      <c r="Q192" s="164"/>
      <c r="R192" s="164"/>
      <c r="S192" s="164"/>
      <c r="T192" s="164"/>
      <c r="U192" s="164"/>
      <c r="V192" s="164"/>
      <c r="W192" s="164"/>
      <c r="X192" s="164"/>
      <c r="Y192" s="164"/>
      <c r="Z192" s="164"/>
      <c r="AA192" s="164"/>
    </row>
    <row r="193" spans="1:27" x14ac:dyDescent="0.2">
      <c r="A193" s="164"/>
      <c r="B193" s="164"/>
      <c r="C193" s="164"/>
      <c r="D193" s="164"/>
      <c r="E193" s="164"/>
      <c r="F193" s="164"/>
      <c r="G193" s="164"/>
      <c r="H193" s="164"/>
      <c r="I193" s="164"/>
      <c r="J193" s="164"/>
      <c r="K193" s="164"/>
      <c r="L193" s="164"/>
      <c r="M193" s="164"/>
      <c r="N193" s="164"/>
      <c r="O193" s="164"/>
      <c r="P193" s="164"/>
      <c r="Q193" s="164"/>
      <c r="R193" s="164"/>
      <c r="S193" s="164"/>
      <c r="T193" s="164"/>
      <c r="U193" s="164"/>
      <c r="V193" s="164"/>
      <c r="W193" s="164"/>
      <c r="X193" s="164"/>
      <c r="Y193" s="164"/>
      <c r="Z193" s="164"/>
      <c r="AA193" s="164"/>
    </row>
    <row r="194" spans="1:27" x14ac:dyDescent="0.2">
      <c r="A194" s="164"/>
      <c r="B194" s="164"/>
      <c r="C194" s="164"/>
      <c r="D194" s="164"/>
      <c r="E194" s="164"/>
      <c r="F194" s="164"/>
      <c r="G194" s="164"/>
      <c r="H194" s="164"/>
      <c r="I194" s="164"/>
      <c r="J194" s="164"/>
      <c r="K194" s="164"/>
      <c r="L194" s="164"/>
      <c r="M194" s="164"/>
      <c r="N194" s="164"/>
      <c r="O194" s="164"/>
      <c r="P194" s="164"/>
      <c r="Q194" s="164"/>
      <c r="R194" s="164"/>
      <c r="S194" s="164"/>
      <c r="T194" s="164"/>
      <c r="U194" s="164"/>
      <c r="V194" s="164"/>
      <c r="W194" s="164"/>
      <c r="X194" s="164"/>
      <c r="Y194" s="164"/>
      <c r="Z194" s="164"/>
      <c r="AA194" s="164"/>
    </row>
    <row r="195" spans="1:27" x14ac:dyDescent="0.2">
      <c r="A195" s="164"/>
      <c r="B195" s="164"/>
      <c r="C195" s="164"/>
      <c r="D195" s="164"/>
      <c r="E195" s="164"/>
      <c r="F195" s="164"/>
      <c r="G195" s="164"/>
      <c r="H195" s="164"/>
      <c r="I195" s="164"/>
      <c r="J195" s="164"/>
      <c r="K195" s="164"/>
      <c r="L195" s="164"/>
      <c r="M195" s="164"/>
      <c r="N195" s="164"/>
      <c r="O195" s="164"/>
      <c r="P195" s="164"/>
      <c r="Q195" s="164"/>
      <c r="R195" s="164"/>
      <c r="S195" s="164"/>
      <c r="T195" s="164"/>
      <c r="U195" s="164"/>
      <c r="V195" s="164"/>
      <c r="W195" s="164"/>
      <c r="X195" s="164"/>
      <c r="Y195" s="164"/>
      <c r="Z195" s="164"/>
      <c r="AA195" s="164"/>
    </row>
    <row r="196" spans="1:27" x14ac:dyDescent="0.2">
      <c r="A196" s="164"/>
      <c r="B196" s="164"/>
      <c r="C196" s="164"/>
      <c r="D196" s="164"/>
      <c r="E196" s="164"/>
      <c r="F196" s="164"/>
      <c r="G196" s="164"/>
      <c r="H196" s="164"/>
      <c r="I196" s="164"/>
      <c r="J196" s="164"/>
      <c r="K196" s="164"/>
      <c r="L196" s="164"/>
      <c r="M196" s="164"/>
      <c r="N196" s="164"/>
      <c r="O196" s="164"/>
      <c r="P196" s="164"/>
      <c r="Q196" s="164"/>
      <c r="R196" s="164"/>
      <c r="S196" s="164"/>
      <c r="T196" s="164"/>
      <c r="U196" s="164"/>
      <c r="V196" s="164"/>
      <c r="W196" s="164"/>
      <c r="X196" s="164"/>
      <c r="Y196" s="164"/>
      <c r="Z196" s="164"/>
      <c r="AA196" s="164"/>
    </row>
    <row r="197" spans="1:27" x14ac:dyDescent="0.2">
      <c r="A197" s="164"/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  <c r="N197" s="164"/>
      <c r="O197" s="164"/>
      <c r="P197" s="164"/>
      <c r="Q197" s="164"/>
      <c r="R197" s="164"/>
      <c r="S197" s="164"/>
      <c r="T197" s="164"/>
      <c r="U197" s="164"/>
      <c r="V197" s="164"/>
      <c r="W197" s="164"/>
      <c r="X197" s="164"/>
      <c r="Y197" s="164"/>
      <c r="Z197" s="164"/>
      <c r="AA197" s="164"/>
    </row>
    <row r="198" spans="1:27" x14ac:dyDescent="0.2">
      <c r="A198" s="164"/>
      <c r="B198" s="164"/>
      <c r="C198" s="164"/>
      <c r="D198" s="164"/>
      <c r="E198" s="164"/>
      <c r="F198" s="164"/>
      <c r="G198" s="164"/>
      <c r="H198" s="164"/>
      <c r="I198" s="164"/>
      <c r="J198" s="164"/>
      <c r="K198" s="164"/>
      <c r="L198" s="164"/>
      <c r="M198" s="164"/>
      <c r="N198" s="164"/>
      <c r="O198" s="164"/>
      <c r="P198" s="164"/>
      <c r="Q198" s="164"/>
      <c r="R198" s="164"/>
      <c r="S198" s="164"/>
      <c r="T198" s="164"/>
      <c r="U198" s="164"/>
      <c r="V198" s="164"/>
      <c r="W198" s="164"/>
      <c r="X198" s="164"/>
      <c r="Y198" s="164"/>
      <c r="Z198" s="164"/>
      <c r="AA198" s="164"/>
    </row>
    <row r="199" spans="1:27" x14ac:dyDescent="0.2">
      <c r="A199" s="164"/>
      <c r="B199" s="164"/>
      <c r="C199" s="164"/>
      <c r="D199" s="164"/>
      <c r="E199" s="164"/>
      <c r="F199" s="164"/>
      <c r="G199" s="164"/>
      <c r="H199" s="164"/>
      <c r="I199" s="164"/>
      <c r="J199" s="164"/>
      <c r="K199" s="164"/>
      <c r="L199" s="164"/>
      <c r="M199" s="164"/>
      <c r="N199" s="164"/>
      <c r="O199" s="164"/>
      <c r="P199" s="164"/>
      <c r="Q199" s="164"/>
      <c r="R199" s="164"/>
      <c r="S199" s="164"/>
      <c r="T199" s="164"/>
      <c r="U199" s="164"/>
      <c r="V199" s="164"/>
      <c r="W199" s="164"/>
      <c r="X199" s="164"/>
      <c r="Y199" s="164"/>
      <c r="Z199" s="164"/>
      <c r="AA199" s="164"/>
    </row>
    <row r="200" spans="1:27" x14ac:dyDescent="0.2">
      <c r="A200" s="164"/>
      <c r="B200" s="164"/>
      <c r="C200" s="164"/>
      <c r="D200" s="164"/>
      <c r="E200" s="164"/>
      <c r="F200" s="164"/>
      <c r="G200" s="164"/>
      <c r="H200" s="164"/>
      <c r="I200" s="164"/>
      <c r="J200" s="164"/>
      <c r="K200" s="164"/>
      <c r="L200" s="164"/>
      <c r="M200" s="164"/>
      <c r="N200" s="164"/>
      <c r="O200" s="164"/>
      <c r="P200" s="164"/>
      <c r="Q200" s="164"/>
      <c r="R200" s="164"/>
      <c r="S200" s="164"/>
      <c r="T200" s="164"/>
      <c r="U200" s="164"/>
      <c r="V200" s="164"/>
      <c r="W200" s="164"/>
      <c r="X200" s="164"/>
      <c r="Y200" s="164"/>
      <c r="Z200" s="164"/>
      <c r="AA200" s="164"/>
    </row>
    <row r="201" spans="1:27" x14ac:dyDescent="0.2">
      <c r="A201" s="164"/>
      <c r="B201" s="164"/>
      <c r="C201" s="164"/>
      <c r="D201" s="164"/>
      <c r="E201" s="164"/>
      <c r="F201" s="164"/>
      <c r="G201" s="164"/>
      <c r="H201" s="164"/>
      <c r="I201" s="164"/>
      <c r="J201" s="164"/>
      <c r="K201" s="164"/>
      <c r="L201" s="164"/>
      <c r="M201" s="164"/>
      <c r="N201" s="164"/>
      <c r="O201" s="164"/>
      <c r="P201" s="164"/>
      <c r="Q201" s="164"/>
      <c r="R201" s="164"/>
      <c r="S201" s="164"/>
      <c r="T201" s="164"/>
      <c r="U201" s="164"/>
      <c r="V201" s="164"/>
      <c r="W201" s="164"/>
      <c r="X201" s="164"/>
      <c r="Y201" s="164"/>
      <c r="Z201" s="164"/>
      <c r="AA201" s="164"/>
    </row>
    <row r="202" spans="1:27" x14ac:dyDescent="0.2">
      <c r="A202" s="164"/>
      <c r="B202" s="164"/>
      <c r="C202" s="164"/>
      <c r="D202" s="164"/>
      <c r="E202" s="164"/>
      <c r="F202" s="164"/>
      <c r="G202" s="164"/>
      <c r="H202" s="164"/>
      <c r="I202" s="164"/>
      <c r="J202" s="164"/>
      <c r="K202" s="164"/>
      <c r="L202" s="164"/>
      <c r="M202" s="164"/>
      <c r="N202" s="164"/>
      <c r="O202" s="164"/>
      <c r="P202" s="164"/>
      <c r="Q202" s="164"/>
      <c r="R202" s="164"/>
      <c r="S202" s="164"/>
      <c r="T202" s="164"/>
      <c r="U202" s="164"/>
      <c r="V202" s="164"/>
      <c r="W202" s="164"/>
      <c r="X202" s="164"/>
      <c r="Y202" s="164"/>
      <c r="Z202" s="164"/>
      <c r="AA202" s="164"/>
    </row>
    <row r="203" spans="1:27" x14ac:dyDescent="0.2">
      <c r="A203" s="164"/>
      <c r="B203" s="164"/>
      <c r="C203" s="164"/>
      <c r="D203" s="164"/>
      <c r="E203" s="164"/>
      <c r="F203" s="164"/>
      <c r="G203" s="164"/>
      <c r="H203" s="164"/>
      <c r="I203" s="164"/>
      <c r="J203" s="164"/>
      <c r="K203" s="164"/>
      <c r="L203" s="164"/>
      <c r="M203" s="164"/>
      <c r="N203" s="164"/>
      <c r="O203" s="164"/>
      <c r="P203" s="164"/>
      <c r="Q203" s="164"/>
      <c r="R203" s="164"/>
      <c r="S203" s="164"/>
      <c r="T203" s="164"/>
      <c r="U203" s="164"/>
      <c r="V203" s="164"/>
      <c r="W203" s="164"/>
      <c r="X203" s="164"/>
      <c r="Y203" s="164"/>
      <c r="Z203" s="164"/>
      <c r="AA203" s="164"/>
    </row>
    <row r="204" spans="1:27" x14ac:dyDescent="0.2">
      <c r="A204" s="164"/>
      <c r="B204" s="164"/>
      <c r="C204" s="164"/>
      <c r="D204" s="164"/>
      <c r="E204" s="164"/>
      <c r="F204" s="164"/>
      <c r="G204" s="164"/>
      <c r="H204" s="164"/>
      <c r="I204" s="164"/>
      <c r="J204" s="164"/>
      <c r="K204" s="164"/>
      <c r="L204" s="164"/>
      <c r="M204" s="164"/>
      <c r="N204" s="164"/>
      <c r="O204" s="164"/>
      <c r="P204" s="164"/>
      <c r="Q204" s="164"/>
      <c r="R204" s="164"/>
      <c r="S204" s="164"/>
      <c r="T204" s="164"/>
      <c r="U204" s="164"/>
      <c r="V204" s="164"/>
      <c r="W204" s="164"/>
      <c r="X204" s="164"/>
      <c r="Y204" s="164"/>
      <c r="Z204" s="164"/>
      <c r="AA204" s="164"/>
    </row>
    <row r="205" spans="1:27" x14ac:dyDescent="0.2">
      <c r="A205" s="164"/>
      <c r="B205" s="164"/>
      <c r="C205" s="164"/>
      <c r="D205" s="164"/>
      <c r="E205" s="164"/>
      <c r="F205" s="164"/>
      <c r="G205" s="164"/>
      <c r="H205" s="164"/>
      <c r="I205" s="164"/>
      <c r="J205" s="164"/>
      <c r="K205" s="164"/>
      <c r="L205" s="164"/>
      <c r="M205" s="164"/>
      <c r="N205" s="164"/>
      <c r="O205" s="164"/>
      <c r="P205" s="164"/>
      <c r="Q205" s="164"/>
      <c r="R205" s="164"/>
      <c r="S205" s="164"/>
      <c r="T205" s="164"/>
      <c r="U205" s="164"/>
      <c r="V205" s="164"/>
      <c r="W205" s="164"/>
      <c r="X205" s="164"/>
      <c r="Y205" s="164"/>
      <c r="Z205" s="164"/>
      <c r="AA205" s="164"/>
    </row>
    <row r="206" spans="1:27" x14ac:dyDescent="0.2">
      <c r="A206" s="164"/>
      <c r="B206" s="164"/>
      <c r="C206" s="164"/>
      <c r="D206" s="164"/>
      <c r="E206" s="164"/>
      <c r="F206" s="164"/>
      <c r="G206" s="164"/>
      <c r="H206" s="164"/>
      <c r="I206" s="164"/>
      <c r="J206" s="164"/>
      <c r="K206" s="164"/>
      <c r="L206" s="164"/>
      <c r="M206" s="164"/>
      <c r="N206" s="164"/>
      <c r="O206" s="164"/>
      <c r="P206" s="164"/>
      <c r="Q206" s="164"/>
      <c r="R206" s="164"/>
      <c r="S206" s="164"/>
      <c r="T206" s="164"/>
      <c r="U206" s="164"/>
      <c r="V206" s="164"/>
      <c r="W206" s="164"/>
      <c r="X206" s="164"/>
      <c r="Y206" s="164"/>
      <c r="Z206" s="164"/>
      <c r="AA206" s="164"/>
    </row>
    <row r="207" spans="1:27" x14ac:dyDescent="0.2">
      <c r="A207" s="164"/>
      <c r="B207" s="164"/>
      <c r="C207" s="164"/>
      <c r="D207" s="164"/>
      <c r="E207" s="164"/>
      <c r="F207" s="164"/>
      <c r="G207" s="164"/>
      <c r="H207" s="164"/>
      <c r="I207" s="164"/>
      <c r="J207" s="164"/>
      <c r="K207" s="164"/>
      <c r="L207" s="164"/>
      <c r="M207" s="164"/>
      <c r="N207" s="164"/>
      <c r="O207" s="164"/>
      <c r="P207" s="164"/>
      <c r="Q207" s="164"/>
      <c r="R207" s="164"/>
      <c r="S207" s="164"/>
      <c r="T207" s="164"/>
      <c r="U207" s="164"/>
      <c r="V207" s="164"/>
      <c r="W207" s="164"/>
      <c r="X207" s="164"/>
      <c r="Y207" s="164"/>
      <c r="Z207" s="164"/>
      <c r="AA207" s="164"/>
    </row>
    <row r="208" spans="1:27" x14ac:dyDescent="0.2">
      <c r="A208" s="164"/>
      <c r="B208" s="164"/>
      <c r="C208" s="164"/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164"/>
      <c r="Q208" s="164"/>
      <c r="R208" s="164"/>
      <c r="S208" s="164"/>
      <c r="T208" s="164"/>
      <c r="U208" s="164"/>
      <c r="V208" s="164"/>
      <c r="W208" s="164"/>
      <c r="X208" s="164"/>
      <c r="Y208" s="164"/>
      <c r="Z208" s="164"/>
      <c r="AA208" s="164"/>
    </row>
    <row r="209" spans="1:27" x14ac:dyDescent="0.2">
      <c r="A209" s="164"/>
      <c r="B209" s="164"/>
      <c r="C209" s="164"/>
      <c r="D209" s="164"/>
      <c r="E209" s="164"/>
      <c r="F209" s="164"/>
      <c r="G209" s="164"/>
      <c r="H209" s="164"/>
      <c r="I209" s="164"/>
      <c r="J209" s="164"/>
      <c r="K209" s="164"/>
      <c r="L209" s="164"/>
      <c r="M209" s="164"/>
      <c r="N209" s="164"/>
      <c r="O209" s="164"/>
      <c r="P209" s="164"/>
      <c r="Q209" s="164"/>
      <c r="R209" s="164"/>
      <c r="S209" s="164"/>
      <c r="T209" s="164"/>
      <c r="U209" s="164"/>
      <c r="V209" s="164"/>
      <c r="W209" s="164"/>
      <c r="X209" s="164"/>
      <c r="Y209" s="164"/>
      <c r="Z209" s="164"/>
      <c r="AA209" s="164"/>
    </row>
    <row r="210" spans="1:27" x14ac:dyDescent="0.2">
      <c r="A210" s="164"/>
      <c r="B210" s="164"/>
      <c r="C210" s="164"/>
      <c r="D210" s="164"/>
      <c r="E210" s="164"/>
      <c r="F210" s="164"/>
      <c r="G210" s="164"/>
      <c r="H210" s="164"/>
      <c r="I210" s="164"/>
      <c r="J210" s="164"/>
      <c r="K210" s="164"/>
      <c r="L210" s="164"/>
      <c r="M210" s="164"/>
      <c r="N210" s="164"/>
      <c r="O210" s="164"/>
      <c r="P210" s="164"/>
      <c r="Q210" s="164"/>
      <c r="R210" s="164"/>
      <c r="S210" s="164"/>
      <c r="T210" s="164"/>
      <c r="U210" s="164"/>
      <c r="V210" s="164"/>
      <c r="W210" s="164"/>
      <c r="X210" s="164"/>
      <c r="Y210" s="164"/>
      <c r="Z210" s="164"/>
      <c r="AA210" s="164"/>
    </row>
    <row r="211" spans="1:27" x14ac:dyDescent="0.2">
      <c r="A211" s="164"/>
      <c r="B211" s="164"/>
      <c r="C211" s="164"/>
      <c r="D211" s="164"/>
      <c r="E211" s="164"/>
      <c r="F211" s="164"/>
      <c r="G211" s="164"/>
      <c r="H211" s="164"/>
      <c r="I211" s="164"/>
      <c r="J211" s="164"/>
      <c r="K211" s="164"/>
      <c r="L211" s="164"/>
      <c r="M211" s="164"/>
      <c r="N211" s="164"/>
      <c r="O211" s="164"/>
      <c r="P211" s="164"/>
      <c r="Q211" s="164"/>
      <c r="R211" s="164"/>
      <c r="S211" s="164"/>
      <c r="T211" s="164"/>
      <c r="U211" s="164"/>
      <c r="V211" s="164"/>
      <c r="W211" s="164"/>
      <c r="X211" s="164"/>
      <c r="Y211" s="164"/>
      <c r="Z211" s="164"/>
      <c r="AA211" s="164"/>
    </row>
    <row r="212" spans="1:27" x14ac:dyDescent="0.2">
      <c r="A212" s="164"/>
      <c r="B212" s="164"/>
      <c r="C212" s="164"/>
      <c r="D212" s="164"/>
      <c r="E212" s="164"/>
      <c r="F212" s="164"/>
      <c r="G212" s="164"/>
      <c r="H212" s="164"/>
      <c r="I212" s="164"/>
      <c r="J212" s="164"/>
      <c r="K212" s="164"/>
      <c r="L212" s="164"/>
      <c r="M212" s="164"/>
      <c r="N212" s="164"/>
      <c r="O212" s="164"/>
      <c r="P212" s="164"/>
      <c r="Q212" s="164"/>
      <c r="R212" s="164"/>
      <c r="S212" s="164"/>
      <c r="T212" s="164"/>
      <c r="U212" s="164"/>
      <c r="V212" s="164"/>
      <c r="W212" s="164"/>
      <c r="X212" s="164"/>
      <c r="Y212" s="164"/>
      <c r="Z212" s="164"/>
      <c r="AA212" s="164"/>
    </row>
    <row r="213" spans="1:27" x14ac:dyDescent="0.2">
      <c r="A213" s="164"/>
      <c r="B213" s="164"/>
      <c r="C213" s="164"/>
      <c r="D213" s="164"/>
      <c r="E213" s="164"/>
      <c r="F213" s="164"/>
      <c r="G213" s="164"/>
      <c r="H213" s="164"/>
      <c r="I213" s="164"/>
      <c r="J213" s="164"/>
      <c r="K213" s="164"/>
      <c r="L213" s="164"/>
      <c r="M213" s="164"/>
      <c r="N213" s="164"/>
      <c r="O213" s="164"/>
      <c r="P213" s="164"/>
      <c r="Q213" s="164"/>
      <c r="R213" s="164"/>
      <c r="S213" s="164"/>
      <c r="T213" s="164"/>
      <c r="U213" s="164"/>
      <c r="V213" s="164"/>
      <c r="W213" s="164"/>
      <c r="X213" s="164"/>
      <c r="Y213" s="164"/>
      <c r="Z213" s="164"/>
      <c r="AA213" s="164"/>
    </row>
    <row r="214" spans="1:27" x14ac:dyDescent="0.2">
      <c r="A214" s="164"/>
      <c r="B214" s="164"/>
      <c r="C214" s="164"/>
      <c r="D214" s="164"/>
      <c r="E214" s="164"/>
      <c r="F214" s="164"/>
      <c r="G214" s="164"/>
      <c r="H214" s="164"/>
      <c r="I214" s="164"/>
      <c r="J214" s="164"/>
      <c r="K214" s="164"/>
      <c r="L214" s="164"/>
      <c r="M214" s="164"/>
      <c r="N214" s="164"/>
      <c r="O214" s="164"/>
      <c r="P214" s="164"/>
      <c r="Q214" s="164"/>
      <c r="R214" s="164"/>
      <c r="S214" s="164"/>
      <c r="T214" s="164"/>
      <c r="U214" s="164"/>
      <c r="V214" s="164"/>
      <c r="W214" s="164"/>
      <c r="X214" s="164"/>
      <c r="Y214" s="164"/>
      <c r="Z214" s="164"/>
      <c r="AA214" s="164"/>
    </row>
    <row r="215" spans="1:27" x14ac:dyDescent="0.2">
      <c r="A215" s="164"/>
      <c r="B215" s="164"/>
      <c r="C215" s="164"/>
      <c r="D215" s="164"/>
      <c r="E215" s="164"/>
      <c r="F215" s="164"/>
      <c r="G215" s="164"/>
      <c r="H215" s="164"/>
      <c r="I215" s="164"/>
      <c r="J215" s="164"/>
      <c r="K215" s="164"/>
      <c r="L215" s="164"/>
      <c r="M215" s="164"/>
      <c r="N215" s="164"/>
      <c r="O215" s="164"/>
      <c r="P215" s="164"/>
      <c r="Q215" s="164"/>
      <c r="R215" s="164"/>
      <c r="S215" s="164"/>
      <c r="T215" s="164"/>
      <c r="U215" s="164"/>
      <c r="V215" s="164"/>
      <c r="W215" s="164"/>
      <c r="X215" s="164"/>
      <c r="Y215" s="164"/>
      <c r="Z215" s="164"/>
      <c r="AA215" s="164"/>
    </row>
    <row r="216" spans="1:27" x14ac:dyDescent="0.2">
      <c r="A216" s="164"/>
      <c r="B216" s="164"/>
      <c r="C216" s="164"/>
      <c r="D216" s="164"/>
      <c r="E216" s="164"/>
      <c r="F216" s="164"/>
      <c r="G216" s="164"/>
      <c r="H216" s="164"/>
      <c r="I216" s="164"/>
      <c r="J216" s="164"/>
      <c r="K216" s="164"/>
      <c r="L216" s="164"/>
      <c r="M216" s="164"/>
      <c r="N216" s="164"/>
      <c r="O216" s="164"/>
      <c r="P216" s="164"/>
      <c r="Q216" s="164"/>
      <c r="R216" s="164"/>
      <c r="S216" s="164"/>
      <c r="T216" s="164"/>
      <c r="U216" s="164"/>
      <c r="V216" s="164"/>
      <c r="W216" s="164"/>
      <c r="X216" s="164"/>
      <c r="Y216" s="164"/>
      <c r="Z216" s="164"/>
      <c r="AA216" s="164"/>
    </row>
    <row r="217" spans="1:27" x14ac:dyDescent="0.2">
      <c r="A217" s="164"/>
      <c r="B217" s="164"/>
      <c r="C217" s="164"/>
      <c r="D217" s="164"/>
      <c r="E217" s="164"/>
      <c r="F217" s="164"/>
      <c r="G217" s="164"/>
      <c r="H217" s="164"/>
      <c r="I217" s="164"/>
      <c r="J217" s="164"/>
      <c r="K217" s="164"/>
      <c r="L217" s="164"/>
      <c r="M217" s="164"/>
      <c r="N217" s="164"/>
      <c r="O217" s="164"/>
      <c r="P217" s="164"/>
      <c r="Q217" s="164"/>
      <c r="R217" s="164"/>
      <c r="S217" s="164"/>
      <c r="T217" s="164"/>
      <c r="U217" s="164"/>
      <c r="V217" s="164"/>
      <c r="W217" s="164"/>
      <c r="X217" s="164"/>
      <c r="Y217" s="164"/>
      <c r="Z217" s="164"/>
      <c r="AA217" s="164"/>
    </row>
    <row r="218" spans="1:27" x14ac:dyDescent="0.2">
      <c r="A218" s="164"/>
      <c r="B218" s="164"/>
      <c r="C218" s="164"/>
      <c r="D218" s="164"/>
      <c r="E218" s="164"/>
      <c r="F218" s="164"/>
      <c r="G218" s="164"/>
      <c r="H218" s="164"/>
      <c r="I218" s="164"/>
      <c r="J218" s="164"/>
      <c r="K218" s="164"/>
      <c r="L218" s="164"/>
      <c r="M218" s="164"/>
      <c r="N218" s="164"/>
      <c r="O218" s="164"/>
      <c r="P218" s="164"/>
      <c r="Q218" s="164"/>
      <c r="R218" s="164"/>
      <c r="S218" s="164"/>
      <c r="T218" s="164"/>
      <c r="U218" s="164"/>
      <c r="V218" s="164"/>
      <c r="W218" s="164"/>
      <c r="X218" s="164"/>
      <c r="Y218" s="164"/>
      <c r="Z218" s="164"/>
      <c r="AA218" s="164"/>
    </row>
    <row r="219" spans="1:27" x14ac:dyDescent="0.2">
      <c r="A219" s="164"/>
      <c r="B219" s="164"/>
      <c r="C219" s="164"/>
      <c r="D219" s="164"/>
      <c r="E219" s="164"/>
      <c r="F219" s="164"/>
      <c r="G219" s="164"/>
      <c r="H219" s="164"/>
      <c r="I219" s="164"/>
      <c r="J219" s="164"/>
      <c r="K219" s="164"/>
      <c r="L219" s="164"/>
      <c r="M219" s="164"/>
      <c r="N219" s="164"/>
      <c r="O219" s="164"/>
      <c r="P219" s="164"/>
      <c r="Q219" s="164"/>
      <c r="R219" s="164"/>
      <c r="S219" s="164"/>
      <c r="T219" s="164"/>
      <c r="U219" s="164"/>
      <c r="V219" s="164"/>
      <c r="W219" s="164"/>
      <c r="X219" s="164"/>
      <c r="Y219" s="164"/>
      <c r="Z219" s="164"/>
      <c r="AA219" s="164"/>
    </row>
    <row r="220" spans="1:27" x14ac:dyDescent="0.2">
      <c r="A220" s="164"/>
      <c r="B220" s="164"/>
      <c r="C220" s="164"/>
      <c r="D220" s="164"/>
      <c r="E220" s="164"/>
      <c r="F220" s="164"/>
      <c r="G220" s="164"/>
      <c r="H220" s="164"/>
      <c r="I220" s="164"/>
      <c r="J220" s="164"/>
      <c r="K220" s="164"/>
      <c r="L220" s="164"/>
      <c r="M220" s="164"/>
      <c r="N220" s="164"/>
      <c r="O220" s="164"/>
      <c r="P220" s="164"/>
      <c r="Q220" s="164"/>
      <c r="R220" s="164"/>
      <c r="S220" s="164"/>
      <c r="T220" s="164"/>
      <c r="U220" s="164"/>
      <c r="V220" s="164"/>
      <c r="W220" s="164"/>
      <c r="X220" s="164"/>
      <c r="Y220" s="164"/>
      <c r="Z220" s="164"/>
      <c r="AA220" s="164"/>
    </row>
    <row r="221" spans="1:27" x14ac:dyDescent="0.2">
      <c r="A221" s="164"/>
      <c r="B221" s="164"/>
      <c r="C221" s="164"/>
      <c r="D221" s="164"/>
      <c r="E221" s="164"/>
      <c r="F221" s="164"/>
      <c r="G221" s="164"/>
      <c r="H221" s="164"/>
      <c r="I221" s="164"/>
      <c r="J221" s="164"/>
      <c r="K221" s="164"/>
      <c r="L221" s="164"/>
      <c r="M221" s="164"/>
      <c r="N221" s="164"/>
      <c r="O221" s="164"/>
      <c r="P221" s="164"/>
      <c r="Q221" s="164"/>
      <c r="R221" s="164"/>
      <c r="S221" s="164"/>
      <c r="T221" s="164"/>
      <c r="U221" s="164"/>
      <c r="V221" s="164"/>
      <c r="W221" s="164"/>
      <c r="X221" s="164"/>
      <c r="Y221" s="164"/>
      <c r="Z221" s="164"/>
      <c r="AA221" s="164"/>
    </row>
    <row r="222" spans="1:27" x14ac:dyDescent="0.2">
      <c r="A222" s="164"/>
      <c r="B222" s="164"/>
      <c r="C222" s="164"/>
      <c r="D222" s="164"/>
      <c r="E222" s="164"/>
      <c r="F222" s="164"/>
      <c r="G222" s="164"/>
      <c r="H222" s="164"/>
      <c r="I222" s="164"/>
      <c r="J222" s="164"/>
      <c r="K222" s="164"/>
      <c r="L222" s="164"/>
      <c r="M222" s="164"/>
      <c r="N222" s="164"/>
      <c r="O222" s="164"/>
      <c r="P222" s="164"/>
      <c r="Q222" s="164"/>
      <c r="R222" s="164"/>
      <c r="S222" s="164"/>
      <c r="T222" s="164"/>
      <c r="U222" s="164"/>
      <c r="V222" s="164"/>
      <c r="W222" s="164"/>
      <c r="X222" s="164"/>
      <c r="Y222" s="164"/>
      <c r="Z222" s="164"/>
      <c r="AA222" s="164"/>
    </row>
    <row r="223" spans="1:27" x14ac:dyDescent="0.2">
      <c r="A223" s="164"/>
      <c r="B223" s="164"/>
      <c r="C223" s="164"/>
      <c r="D223" s="164"/>
      <c r="E223" s="164"/>
      <c r="F223" s="164"/>
      <c r="G223" s="164"/>
      <c r="H223" s="164"/>
      <c r="I223" s="164"/>
      <c r="J223" s="164"/>
      <c r="K223" s="164"/>
      <c r="L223" s="164"/>
      <c r="M223" s="164"/>
      <c r="N223" s="164"/>
      <c r="O223" s="164"/>
      <c r="P223" s="164"/>
      <c r="Q223" s="164"/>
      <c r="R223" s="164"/>
      <c r="S223" s="164"/>
      <c r="T223" s="164"/>
      <c r="U223" s="164"/>
      <c r="V223" s="164"/>
      <c r="W223" s="164"/>
      <c r="X223" s="164"/>
      <c r="Y223" s="164"/>
      <c r="Z223" s="164"/>
      <c r="AA223" s="164"/>
    </row>
    <row r="224" spans="1:27" x14ac:dyDescent="0.2">
      <c r="A224" s="164"/>
      <c r="B224" s="164"/>
      <c r="C224" s="164"/>
      <c r="D224" s="164"/>
      <c r="E224" s="164"/>
      <c r="F224" s="164"/>
      <c r="G224" s="164"/>
      <c r="H224" s="164"/>
      <c r="I224" s="164"/>
      <c r="J224" s="164"/>
      <c r="K224" s="164"/>
      <c r="L224" s="164"/>
      <c r="M224" s="164"/>
      <c r="N224" s="164"/>
      <c r="O224" s="164"/>
      <c r="P224" s="164"/>
      <c r="Q224" s="164"/>
      <c r="R224" s="164"/>
      <c r="S224" s="164"/>
      <c r="T224" s="164"/>
      <c r="U224" s="164"/>
      <c r="V224" s="164"/>
      <c r="W224" s="164"/>
      <c r="X224" s="164"/>
      <c r="Y224" s="164"/>
      <c r="Z224" s="164"/>
      <c r="AA224" s="164"/>
    </row>
    <row r="225" spans="1:27" x14ac:dyDescent="0.2">
      <c r="A225" s="164"/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  <c r="N225" s="164"/>
      <c r="O225" s="164"/>
      <c r="P225" s="164"/>
      <c r="Q225" s="164"/>
      <c r="R225" s="164"/>
      <c r="S225" s="164"/>
      <c r="T225" s="164"/>
      <c r="U225" s="164"/>
      <c r="V225" s="164"/>
      <c r="W225" s="164"/>
      <c r="X225" s="164"/>
      <c r="Y225" s="164"/>
      <c r="Z225" s="164"/>
      <c r="AA225" s="164"/>
    </row>
    <row r="226" spans="1:27" x14ac:dyDescent="0.2">
      <c r="A226" s="164"/>
      <c r="B226" s="164"/>
      <c r="C226" s="164"/>
      <c r="D226" s="164"/>
      <c r="E226" s="164"/>
      <c r="F226" s="164"/>
      <c r="G226" s="164"/>
      <c r="H226" s="164"/>
      <c r="I226" s="164"/>
      <c r="J226" s="164"/>
      <c r="K226" s="164"/>
      <c r="L226" s="164"/>
      <c r="M226" s="164"/>
      <c r="N226" s="164"/>
      <c r="O226" s="164"/>
      <c r="P226" s="164"/>
      <c r="Q226" s="164"/>
      <c r="R226" s="164"/>
      <c r="S226" s="164"/>
      <c r="T226" s="164"/>
      <c r="U226" s="164"/>
      <c r="V226" s="164"/>
      <c r="W226" s="164"/>
      <c r="X226" s="164"/>
      <c r="Y226" s="164"/>
      <c r="Z226" s="164"/>
      <c r="AA226" s="164"/>
    </row>
    <row r="227" spans="1:27" x14ac:dyDescent="0.2">
      <c r="A227" s="164"/>
      <c r="B227" s="164"/>
      <c r="C227" s="164"/>
      <c r="D227" s="164"/>
      <c r="E227" s="164"/>
      <c r="F227" s="164"/>
      <c r="G227" s="164"/>
      <c r="H227" s="164"/>
      <c r="I227" s="164"/>
      <c r="J227" s="164"/>
      <c r="K227" s="164"/>
      <c r="L227" s="164"/>
      <c r="M227" s="164"/>
      <c r="N227" s="164"/>
      <c r="O227" s="164"/>
      <c r="P227" s="164"/>
      <c r="Q227" s="164"/>
      <c r="R227" s="164"/>
      <c r="S227" s="164"/>
      <c r="T227" s="164"/>
      <c r="U227" s="164"/>
      <c r="V227" s="164"/>
      <c r="W227" s="164"/>
      <c r="X227" s="164"/>
      <c r="Y227" s="164"/>
      <c r="Z227" s="164"/>
      <c r="AA227" s="164"/>
    </row>
    <row r="228" spans="1:27" x14ac:dyDescent="0.2">
      <c r="A228" s="164"/>
      <c r="B228" s="164"/>
      <c r="C228" s="164"/>
      <c r="D228" s="164"/>
      <c r="E228" s="164"/>
      <c r="F228" s="164"/>
      <c r="G228" s="164"/>
      <c r="H228" s="164"/>
      <c r="I228" s="164"/>
      <c r="J228" s="164"/>
      <c r="K228" s="164"/>
      <c r="L228" s="164"/>
      <c r="M228" s="164"/>
      <c r="N228" s="164"/>
      <c r="O228" s="164"/>
      <c r="P228" s="164"/>
      <c r="Q228" s="164"/>
      <c r="R228" s="164"/>
      <c r="S228" s="164"/>
      <c r="T228" s="164"/>
      <c r="U228" s="164"/>
      <c r="V228" s="164"/>
      <c r="W228" s="164"/>
      <c r="X228" s="164"/>
      <c r="Y228" s="164"/>
      <c r="Z228" s="164"/>
      <c r="AA228" s="164"/>
    </row>
    <row r="229" spans="1:27" x14ac:dyDescent="0.2">
      <c r="A229" s="164"/>
      <c r="B229" s="164"/>
      <c r="C229" s="164"/>
      <c r="D229" s="164"/>
      <c r="E229" s="164"/>
      <c r="F229" s="164"/>
      <c r="G229" s="164"/>
      <c r="H229" s="164"/>
      <c r="I229" s="164"/>
      <c r="J229" s="164"/>
      <c r="K229" s="164"/>
      <c r="L229" s="164"/>
      <c r="M229" s="164"/>
      <c r="N229" s="164"/>
      <c r="O229" s="164"/>
      <c r="P229" s="164"/>
      <c r="Q229" s="164"/>
      <c r="R229" s="164"/>
      <c r="S229" s="164"/>
      <c r="T229" s="164"/>
      <c r="U229" s="164"/>
      <c r="V229" s="164"/>
      <c r="W229" s="164"/>
      <c r="X229" s="164"/>
      <c r="Y229" s="164"/>
      <c r="Z229" s="164"/>
      <c r="AA229" s="164"/>
    </row>
    <row r="230" spans="1:27" x14ac:dyDescent="0.2">
      <c r="A230" s="164"/>
      <c r="B230" s="164"/>
      <c r="C230" s="164"/>
      <c r="D230" s="164"/>
      <c r="E230" s="164"/>
      <c r="F230" s="164"/>
      <c r="G230" s="164"/>
      <c r="H230" s="164"/>
      <c r="I230" s="164"/>
      <c r="J230" s="164"/>
      <c r="K230" s="164"/>
      <c r="L230" s="164"/>
      <c r="M230" s="164"/>
      <c r="N230" s="164"/>
      <c r="O230" s="164"/>
      <c r="P230" s="164"/>
      <c r="Q230" s="164"/>
      <c r="R230" s="164"/>
      <c r="S230" s="164"/>
      <c r="T230" s="164"/>
      <c r="U230" s="164"/>
      <c r="V230" s="164"/>
      <c r="W230" s="164"/>
      <c r="X230" s="164"/>
      <c r="Y230" s="164"/>
      <c r="Z230" s="164"/>
      <c r="AA230" s="164"/>
    </row>
    <row r="231" spans="1:27" x14ac:dyDescent="0.2">
      <c r="A231" s="164"/>
      <c r="B231" s="164"/>
      <c r="C231" s="164"/>
      <c r="D231" s="164"/>
      <c r="E231" s="164"/>
      <c r="F231" s="164"/>
      <c r="G231" s="164"/>
      <c r="H231" s="164"/>
      <c r="I231" s="164"/>
      <c r="J231" s="164"/>
      <c r="K231" s="164"/>
      <c r="L231" s="164"/>
      <c r="M231" s="164"/>
      <c r="N231" s="164"/>
      <c r="O231" s="164"/>
      <c r="P231" s="164"/>
      <c r="Q231" s="164"/>
      <c r="R231" s="164"/>
      <c r="S231" s="164"/>
      <c r="T231" s="164"/>
      <c r="U231" s="164"/>
      <c r="V231" s="164"/>
      <c r="W231" s="164"/>
      <c r="X231" s="164"/>
      <c r="Y231" s="164"/>
      <c r="Z231" s="164"/>
      <c r="AA231" s="164"/>
    </row>
    <row r="232" spans="1:27" x14ac:dyDescent="0.2">
      <c r="A232" s="164"/>
      <c r="B232" s="164"/>
      <c r="C232" s="164"/>
      <c r="D232" s="164"/>
      <c r="E232" s="164"/>
      <c r="F232" s="164"/>
      <c r="G232" s="164"/>
      <c r="H232" s="164"/>
      <c r="I232" s="164"/>
      <c r="J232" s="164"/>
      <c r="K232" s="164"/>
      <c r="L232" s="164"/>
      <c r="M232" s="164"/>
      <c r="N232" s="164"/>
      <c r="O232" s="164"/>
      <c r="P232" s="164"/>
      <c r="Q232" s="164"/>
      <c r="R232" s="164"/>
      <c r="S232" s="164"/>
      <c r="T232" s="164"/>
      <c r="U232" s="164"/>
      <c r="V232" s="164"/>
      <c r="W232" s="164"/>
      <c r="X232" s="164"/>
      <c r="Y232" s="164"/>
      <c r="Z232" s="164"/>
      <c r="AA232" s="164"/>
    </row>
    <row r="233" spans="1:27" x14ac:dyDescent="0.2">
      <c r="A233" s="164"/>
      <c r="B233" s="164"/>
      <c r="C233" s="164"/>
      <c r="D233" s="164"/>
      <c r="E233" s="164"/>
      <c r="F233" s="164"/>
      <c r="G233" s="164"/>
      <c r="H233" s="164"/>
      <c r="I233" s="164"/>
      <c r="J233" s="164"/>
      <c r="K233" s="164"/>
      <c r="L233" s="164"/>
      <c r="M233" s="164"/>
      <c r="N233" s="164"/>
      <c r="O233" s="164"/>
      <c r="P233" s="164"/>
      <c r="Q233" s="164"/>
      <c r="R233" s="164"/>
      <c r="S233" s="164"/>
      <c r="T233" s="164"/>
      <c r="U233" s="164"/>
      <c r="V233" s="164"/>
      <c r="W233" s="164"/>
      <c r="X233" s="164"/>
      <c r="Y233" s="164"/>
      <c r="Z233" s="164"/>
      <c r="AA233" s="164"/>
    </row>
    <row r="234" spans="1:27" x14ac:dyDescent="0.2">
      <c r="A234" s="164"/>
      <c r="B234" s="164"/>
      <c r="C234" s="164"/>
      <c r="D234" s="164"/>
      <c r="E234" s="164"/>
      <c r="F234" s="164"/>
      <c r="G234" s="164"/>
      <c r="H234" s="164"/>
      <c r="I234" s="164"/>
      <c r="J234" s="164"/>
      <c r="K234" s="164"/>
      <c r="L234" s="164"/>
      <c r="M234" s="164"/>
      <c r="N234" s="164"/>
      <c r="O234" s="164"/>
      <c r="P234" s="164"/>
      <c r="Q234" s="164"/>
      <c r="R234" s="164"/>
      <c r="S234" s="164"/>
      <c r="T234" s="164"/>
      <c r="U234" s="164"/>
      <c r="V234" s="164"/>
      <c r="W234" s="164"/>
      <c r="X234" s="164"/>
      <c r="Y234" s="164"/>
      <c r="Z234" s="164"/>
      <c r="AA234" s="164"/>
    </row>
    <row r="235" spans="1:27" x14ac:dyDescent="0.2">
      <c r="A235" s="164"/>
      <c r="B235" s="164"/>
      <c r="C235" s="164"/>
      <c r="D235" s="164"/>
      <c r="E235" s="164"/>
      <c r="F235" s="164"/>
      <c r="G235" s="164"/>
      <c r="H235" s="164"/>
      <c r="I235" s="164"/>
      <c r="J235" s="164"/>
      <c r="K235" s="164"/>
      <c r="L235" s="164"/>
      <c r="M235" s="164"/>
      <c r="N235" s="164"/>
      <c r="O235" s="164"/>
      <c r="P235" s="164"/>
      <c r="Q235" s="164"/>
      <c r="R235" s="164"/>
      <c r="S235" s="164"/>
      <c r="T235" s="164"/>
      <c r="U235" s="164"/>
      <c r="V235" s="164"/>
      <c r="W235" s="164"/>
      <c r="X235" s="164"/>
      <c r="Y235" s="164"/>
      <c r="Z235" s="164"/>
      <c r="AA235" s="164"/>
    </row>
    <row r="236" spans="1:27" x14ac:dyDescent="0.2">
      <c r="A236" s="164"/>
      <c r="B236" s="164"/>
      <c r="C236" s="164"/>
      <c r="D236" s="164"/>
      <c r="E236" s="164"/>
      <c r="F236" s="164"/>
      <c r="G236" s="164"/>
      <c r="H236" s="164"/>
      <c r="I236" s="164"/>
      <c r="J236" s="164"/>
      <c r="K236" s="164"/>
      <c r="L236" s="164"/>
      <c r="M236" s="164"/>
      <c r="N236" s="164"/>
      <c r="O236" s="164"/>
      <c r="P236" s="164"/>
      <c r="Q236" s="164"/>
      <c r="R236" s="164"/>
      <c r="S236" s="164"/>
      <c r="T236" s="164"/>
      <c r="U236" s="164"/>
      <c r="V236" s="164"/>
      <c r="W236" s="164"/>
      <c r="X236" s="164"/>
      <c r="Y236" s="164"/>
      <c r="Z236" s="164"/>
      <c r="AA236" s="164"/>
    </row>
    <row r="237" spans="1:27" x14ac:dyDescent="0.2">
      <c r="A237" s="164"/>
      <c r="B237" s="164"/>
      <c r="C237" s="164"/>
      <c r="D237" s="164"/>
      <c r="E237" s="164"/>
      <c r="F237" s="164"/>
      <c r="G237" s="164"/>
      <c r="H237" s="164"/>
      <c r="I237" s="164"/>
      <c r="J237" s="164"/>
      <c r="K237" s="164"/>
      <c r="L237" s="164"/>
      <c r="M237" s="164"/>
      <c r="N237" s="164"/>
      <c r="O237" s="164"/>
      <c r="P237" s="164"/>
      <c r="Q237" s="164"/>
      <c r="R237" s="164"/>
      <c r="S237" s="164"/>
      <c r="T237" s="164"/>
      <c r="U237" s="164"/>
      <c r="V237" s="164"/>
      <c r="W237" s="164"/>
      <c r="X237" s="164"/>
      <c r="Y237" s="164"/>
      <c r="Z237" s="164"/>
      <c r="AA237" s="164"/>
    </row>
    <row r="238" spans="1:27" x14ac:dyDescent="0.2">
      <c r="A238" s="164"/>
      <c r="B238" s="164"/>
      <c r="C238" s="164"/>
      <c r="D238" s="164"/>
      <c r="E238" s="164"/>
      <c r="F238" s="164"/>
      <c r="G238" s="164"/>
      <c r="H238" s="164"/>
      <c r="I238" s="164"/>
      <c r="J238" s="164"/>
      <c r="K238" s="164"/>
      <c r="L238" s="164"/>
      <c r="M238" s="164"/>
      <c r="N238" s="164"/>
      <c r="O238" s="164"/>
      <c r="P238" s="164"/>
      <c r="Q238" s="164"/>
      <c r="R238" s="164"/>
      <c r="S238" s="164"/>
      <c r="T238" s="164"/>
      <c r="U238" s="164"/>
      <c r="V238" s="164"/>
      <c r="W238" s="164"/>
      <c r="X238" s="164"/>
      <c r="Y238" s="164"/>
      <c r="Z238" s="164"/>
      <c r="AA238" s="164"/>
    </row>
    <row r="239" spans="1:27" x14ac:dyDescent="0.2">
      <c r="A239" s="164"/>
      <c r="B239" s="164"/>
      <c r="C239" s="164"/>
      <c r="D239" s="164"/>
      <c r="E239" s="164"/>
      <c r="F239" s="164"/>
      <c r="G239" s="164"/>
      <c r="H239" s="164"/>
      <c r="I239" s="164"/>
      <c r="J239" s="164"/>
      <c r="K239" s="164"/>
      <c r="L239" s="164"/>
      <c r="M239" s="164"/>
      <c r="N239" s="164"/>
      <c r="O239" s="164"/>
      <c r="P239" s="164"/>
      <c r="Q239" s="164"/>
      <c r="R239" s="164"/>
      <c r="S239" s="164"/>
      <c r="T239" s="164"/>
      <c r="U239" s="164"/>
      <c r="V239" s="164"/>
      <c r="W239" s="164"/>
      <c r="X239" s="164"/>
      <c r="Y239" s="164"/>
      <c r="Z239" s="164"/>
      <c r="AA239" s="164"/>
    </row>
    <row r="240" spans="1:27" x14ac:dyDescent="0.2">
      <c r="A240" s="164"/>
      <c r="B240" s="164"/>
      <c r="C240" s="164"/>
      <c r="D240" s="164"/>
      <c r="E240" s="164"/>
      <c r="F240" s="164"/>
      <c r="G240" s="164"/>
      <c r="H240" s="164"/>
      <c r="I240" s="164"/>
      <c r="J240" s="164"/>
      <c r="K240" s="164"/>
      <c r="L240" s="164"/>
      <c r="M240" s="164"/>
      <c r="N240" s="164"/>
      <c r="O240" s="164"/>
      <c r="P240" s="164"/>
      <c r="Q240" s="164"/>
      <c r="R240" s="164"/>
      <c r="S240" s="164"/>
      <c r="T240" s="164"/>
      <c r="U240" s="164"/>
      <c r="V240" s="164"/>
      <c r="W240" s="164"/>
      <c r="X240" s="164"/>
      <c r="Y240" s="164"/>
      <c r="Z240" s="164"/>
      <c r="AA240" s="164"/>
    </row>
    <row r="241" spans="1:27" x14ac:dyDescent="0.2">
      <c r="A241" s="164"/>
      <c r="B241" s="164"/>
      <c r="C241" s="164"/>
      <c r="D241" s="164"/>
      <c r="E241" s="164"/>
      <c r="F241" s="164"/>
      <c r="G241" s="164"/>
      <c r="H241" s="164"/>
      <c r="I241" s="164"/>
      <c r="J241" s="164"/>
      <c r="K241" s="164"/>
      <c r="L241" s="164"/>
      <c r="M241" s="164"/>
      <c r="N241" s="164"/>
      <c r="O241" s="164"/>
      <c r="P241" s="164"/>
      <c r="Q241" s="164"/>
      <c r="R241" s="164"/>
      <c r="S241" s="164"/>
      <c r="T241" s="164"/>
      <c r="U241" s="164"/>
      <c r="V241" s="164"/>
      <c r="W241" s="164"/>
      <c r="X241" s="164"/>
      <c r="Y241" s="164"/>
      <c r="Z241" s="164"/>
      <c r="AA241" s="164"/>
    </row>
    <row r="242" spans="1:27" x14ac:dyDescent="0.2">
      <c r="A242" s="164"/>
      <c r="B242" s="164"/>
      <c r="C242" s="164"/>
      <c r="D242" s="164"/>
      <c r="E242" s="164"/>
      <c r="F242" s="164"/>
      <c r="G242" s="164"/>
      <c r="H242" s="164"/>
      <c r="I242" s="164"/>
      <c r="J242" s="164"/>
      <c r="K242" s="164"/>
      <c r="L242" s="164"/>
      <c r="M242" s="164"/>
      <c r="N242" s="164"/>
      <c r="O242" s="164"/>
      <c r="P242" s="164"/>
      <c r="Q242" s="164"/>
      <c r="R242" s="164"/>
      <c r="S242" s="164"/>
      <c r="T242" s="164"/>
      <c r="U242" s="164"/>
      <c r="V242" s="164"/>
      <c r="W242" s="164"/>
      <c r="X242" s="164"/>
      <c r="Y242" s="164"/>
      <c r="Z242" s="164"/>
      <c r="AA242" s="164"/>
    </row>
    <row r="243" spans="1:27" x14ac:dyDescent="0.2">
      <c r="A243" s="164"/>
      <c r="B243" s="164"/>
      <c r="C243" s="164"/>
      <c r="D243" s="164"/>
      <c r="E243" s="164"/>
      <c r="F243" s="164"/>
      <c r="G243" s="164"/>
      <c r="H243" s="164"/>
      <c r="I243" s="164"/>
      <c r="J243" s="164"/>
      <c r="K243" s="164"/>
      <c r="L243" s="164"/>
      <c r="M243" s="164"/>
      <c r="N243" s="164"/>
      <c r="O243" s="164"/>
      <c r="P243" s="164"/>
      <c r="Q243" s="164"/>
      <c r="R243" s="164"/>
      <c r="S243" s="164"/>
      <c r="T243" s="164"/>
      <c r="U243" s="164"/>
      <c r="V243" s="164"/>
      <c r="W243" s="164"/>
      <c r="X243" s="164"/>
      <c r="Y243" s="164"/>
      <c r="Z243" s="164"/>
      <c r="AA243" s="164"/>
    </row>
    <row r="244" spans="1:27" x14ac:dyDescent="0.2">
      <c r="A244" s="164"/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  <c r="N244" s="164"/>
      <c r="O244" s="164"/>
      <c r="P244" s="164"/>
      <c r="Q244" s="164"/>
      <c r="R244" s="164"/>
      <c r="S244" s="164"/>
      <c r="T244" s="164"/>
      <c r="U244" s="164"/>
      <c r="V244" s="164"/>
      <c r="W244" s="164"/>
      <c r="X244" s="164"/>
      <c r="Y244" s="164"/>
      <c r="Z244" s="164"/>
      <c r="AA244" s="164"/>
    </row>
    <row r="245" spans="1:27" x14ac:dyDescent="0.2">
      <c r="A245" s="164"/>
      <c r="B245" s="164"/>
      <c r="C245" s="164"/>
      <c r="D245" s="164"/>
      <c r="E245" s="164"/>
      <c r="F245" s="164"/>
      <c r="G245" s="164"/>
      <c r="H245" s="164"/>
      <c r="I245" s="164"/>
      <c r="J245" s="164"/>
      <c r="K245" s="164"/>
      <c r="L245" s="164"/>
      <c r="M245" s="164"/>
      <c r="N245" s="164"/>
      <c r="O245" s="164"/>
      <c r="P245" s="164"/>
      <c r="Q245" s="164"/>
      <c r="R245" s="164"/>
      <c r="S245" s="164"/>
      <c r="T245" s="164"/>
      <c r="U245" s="164"/>
      <c r="V245" s="164"/>
      <c r="W245" s="164"/>
      <c r="X245" s="164"/>
      <c r="Y245" s="164"/>
      <c r="Z245" s="164"/>
      <c r="AA245" s="164"/>
    </row>
    <row r="246" spans="1:27" x14ac:dyDescent="0.2">
      <c r="A246" s="164"/>
      <c r="B246" s="164"/>
      <c r="C246" s="164"/>
      <c r="D246" s="164"/>
      <c r="E246" s="164"/>
      <c r="F246" s="164"/>
      <c r="G246" s="164"/>
      <c r="H246" s="164"/>
      <c r="I246" s="164"/>
      <c r="J246" s="164"/>
      <c r="K246" s="164"/>
      <c r="L246" s="164"/>
      <c r="M246" s="164"/>
      <c r="N246" s="164"/>
      <c r="O246" s="164"/>
      <c r="P246" s="164"/>
      <c r="Q246" s="164"/>
      <c r="R246" s="164"/>
      <c r="S246" s="164"/>
      <c r="T246" s="164"/>
      <c r="U246" s="164"/>
      <c r="V246" s="164"/>
      <c r="W246" s="164"/>
      <c r="X246" s="164"/>
      <c r="Y246" s="164"/>
      <c r="Z246" s="164"/>
      <c r="AA246" s="164"/>
    </row>
    <row r="247" spans="1:27" x14ac:dyDescent="0.2">
      <c r="A247" s="164"/>
      <c r="B247" s="164"/>
      <c r="C247" s="164"/>
      <c r="D247" s="164"/>
      <c r="E247" s="164"/>
      <c r="F247" s="164"/>
      <c r="G247" s="164"/>
      <c r="H247" s="164"/>
      <c r="I247" s="164"/>
      <c r="J247" s="164"/>
      <c r="K247" s="164"/>
      <c r="L247" s="164"/>
      <c r="M247" s="164"/>
      <c r="N247" s="164"/>
      <c r="O247" s="164"/>
      <c r="P247" s="164"/>
      <c r="Q247" s="164"/>
      <c r="R247" s="164"/>
      <c r="S247" s="164"/>
      <c r="T247" s="164"/>
      <c r="U247" s="164"/>
      <c r="V247" s="164"/>
      <c r="W247" s="164"/>
      <c r="X247" s="164"/>
      <c r="Y247" s="164"/>
      <c r="Z247" s="164"/>
      <c r="AA247" s="164"/>
    </row>
    <row r="248" spans="1:27" x14ac:dyDescent="0.2">
      <c r="A248" s="164"/>
      <c r="B248" s="164"/>
      <c r="C248" s="164"/>
      <c r="D248" s="164"/>
      <c r="E248" s="164"/>
      <c r="F248" s="164"/>
      <c r="G248" s="164"/>
      <c r="H248" s="164"/>
      <c r="I248" s="164"/>
      <c r="J248" s="164"/>
      <c r="K248" s="164"/>
      <c r="L248" s="164"/>
      <c r="M248" s="164"/>
      <c r="N248" s="164"/>
      <c r="O248" s="164"/>
      <c r="P248" s="164"/>
      <c r="Q248" s="164"/>
      <c r="R248" s="164"/>
      <c r="S248" s="164"/>
      <c r="T248" s="164"/>
      <c r="U248" s="164"/>
      <c r="V248" s="164"/>
      <c r="W248" s="164"/>
      <c r="X248" s="164"/>
      <c r="Y248" s="164"/>
      <c r="Z248" s="164"/>
      <c r="AA248" s="164"/>
    </row>
    <row r="249" spans="1:27" x14ac:dyDescent="0.2">
      <c r="A249" s="164"/>
      <c r="B249" s="164"/>
      <c r="C249" s="164"/>
      <c r="D249" s="164"/>
      <c r="E249" s="164"/>
      <c r="F249" s="164"/>
      <c r="G249" s="164"/>
      <c r="H249" s="164"/>
      <c r="I249" s="164"/>
      <c r="J249" s="164"/>
      <c r="K249" s="164"/>
      <c r="L249" s="164"/>
      <c r="M249" s="164"/>
      <c r="N249" s="164"/>
      <c r="O249" s="164"/>
      <c r="P249" s="164"/>
      <c r="Q249" s="164"/>
      <c r="R249" s="164"/>
      <c r="S249" s="164"/>
      <c r="T249" s="164"/>
      <c r="U249" s="164"/>
      <c r="V249" s="164"/>
      <c r="W249" s="164"/>
      <c r="X249" s="164"/>
      <c r="Y249" s="164"/>
      <c r="Z249" s="164"/>
      <c r="AA249" s="164"/>
    </row>
    <row r="250" spans="1:27" x14ac:dyDescent="0.2">
      <c r="A250" s="164"/>
      <c r="B250" s="164"/>
      <c r="C250" s="164"/>
      <c r="D250" s="164"/>
      <c r="E250" s="164"/>
      <c r="F250" s="164"/>
      <c r="G250" s="164"/>
      <c r="H250" s="164"/>
      <c r="I250" s="164"/>
      <c r="J250" s="164"/>
      <c r="K250" s="164"/>
      <c r="L250" s="164"/>
      <c r="M250" s="164"/>
      <c r="N250" s="164"/>
      <c r="O250" s="164"/>
      <c r="P250" s="164"/>
      <c r="Q250" s="164"/>
      <c r="R250" s="164"/>
      <c r="S250" s="164"/>
      <c r="T250" s="164"/>
      <c r="U250" s="164"/>
      <c r="V250" s="164"/>
      <c r="W250" s="164"/>
      <c r="X250" s="164"/>
      <c r="Y250" s="164"/>
      <c r="Z250" s="164"/>
      <c r="AA250" s="164"/>
    </row>
    <row r="251" spans="1:27" x14ac:dyDescent="0.2">
      <c r="A251" s="164"/>
      <c r="B251" s="164"/>
      <c r="C251" s="164"/>
      <c r="D251" s="164"/>
      <c r="E251" s="164"/>
      <c r="F251" s="164"/>
      <c r="G251" s="164"/>
      <c r="H251" s="164"/>
      <c r="I251" s="164"/>
      <c r="J251" s="164"/>
      <c r="K251" s="164"/>
      <c r="L251" s="164"/>
      <c r="M251" s="164"/>
      <c r="N251" s="164"/>
      <c r="O251" s="164"/>
      <c r="P251" s="164"/>
      <c r="Q251" s="164"/>
      <c r="R251" s="164"/>
      <c r="S251" s="164"/>
      <c r="T251" s="164"/>
      <c r="U251" s="164"/>
      <c r="V251" s="164"/>
      <c r="W251" s="164"/>
      <c r="X251" s="164"/>
      <c r="Y251" s="164"/>
      <c r="Z251" s="164"/>
      <c r="AA251" s="164"/>
    </row>
    <row r="252" spans="1:27" x14ac:dyDescent="0.2">
      <c r="A252" s="164"/>
      <c r="B252" s="164"/>
      <c r="C252" s="164"/>
      <c r="D252" s="164"/>
      <c r="E252" s="164"/>
      <c r="F252" s="164"/>
      <c r="G252" s="164"/>
      <c r="H252" s="164"/>
      <c r="I252" s="164"/>
      <c r="J252" s="164"/>
      <c r="K252" s="164"/>
      <c r="L252" s="164"/>
      <c r="M252" s="164"/>
      <c r="N252" s="164"/>
      <c r="O252" s="164"/>
      <c r="P252" s="164"/>
      <c r="Q252" s="164"/>
      <c r="R252" s="164"/>
      <c r="S252" s="164"/>
      <c r="T252" s="164"/>
      <c r="U252" s="164"/>
      <c r="V252" s="164"/>
      <c r="W252" s="164"/>
      <c r="X252" s="164"/>
      <c r="Y252" s="164"/>
      <c r="Z252" s="164"/>
      <c r="AA252" s="164"/>
    </row>
    <row r="253" spans="1:27" x14ac:dyDescent="0.2">
      <c r="A253" s="164"/>
      <c r="B253" s="164"/>
      <c r="C253" s="164"/>
      <c r="D253" s="164"/>
      <c r="E253" s="164"/>
      <c r="F253" s="164"/>
      <c r="G253" s="164"/>
      <c r="H253" s="164"/>
      <c r="I253" s="164"/>
      <c r="J253" s="164"/>
      <c r="K253" s="164"/>
      <c r="L253" s="164"/>
      <c r="M253" s="164"/>
      <c r="N253" s="164"/>
      <c r="O253" s="164"/>
      <c r="P253" s="164"/>
      <c r="Q253" s="164"/>
      <c r="R253" s="164"/>
      <c r="S253" s="164"/>
      <c r="T253" s="164"/>
      <c r="U253" s="164"/>
      <c r="V253" s="164"/>
      <c r="W253" s="164"/>
      <c r="X253" s="164"/>
      <c r="Y253" s="164"/>
      <c r="Z253" s="164"/>
      <c r="AA253" s="164"/>
    </row>
    <row r="254" spans="1:27" x14ac:dyDescent="0.2">
      <c r="A254" s="164"/>
      <c r="B254" s="164"/>
      <c r="C254" s="164"/>
      <c r="D254" s="164"/>
      <c r="E254" s="164"/>
      <c r="F254" s="164"/>
      <c r="G254" s="164"/>
      <c r="H254" s="164"/>
      <c r="I254" s="164"/>
      <c r="J254" s="164"/>
      <c r="K254" s="164"/>
      <c r="L254" s="164"/>
      <c r="M254" s="164"/>
      <c r="N254" s="164"/>
      <c r="O254" s="164"/>
      <c r="P254" s="164"/>
      <c r="Q254" s="164"/>
      <c r="R254" s="164"/>
      <c r="S254" s="164"/>
      <c r="T254" s="164"/>
      <c r="U254" s="164"/>
      <c r="V254" s="164"/>
      <c r="W254" s="164"/>
      <c r="X254" s="164"/>
      <c r="Y254" s="164"/>
      <c r="Z254" s="164"/>
      <c r="AA254" s="164"/>
    </row>
    <row r="255" spans="1:27" x14ac:dyDescent="0.2">
      <c r="A255" s="164"/>
      <c r="B255" s="164"/>
      <c r="C255" s="164"/>
      <c r="D255" s="164"/>
      <c r="E255" s="164"/>
      <c r="F255" s="164"/>
      <c r="G255" s="164"/>
      <c r="H255" s="164"/>
      <c r="I255" s="164"/>
      <c r="J255" s="164"/>
      <c r="K255" s="164"/>
      <c r="L255" s="164"/>
      <c r="M255" s="164"/>
      <c r="N255" s="164"/>
      <c r="O255" s="164"/>
      <c r="P255" s="164"/>
      <c r="Q255" s="164"/>
      <c r="R255" s="164"/>
      <c r="S255" s="164"/>
      <c r="T255" s="164"/>
      <c r="U255" s="164"/>
      <c r="V255" s="164"/>
      <c r="W255" s="164"/>
      <c r="X255" s="164"/>
      <c r="Y255" s="164"/>
      <c r="Z255" s="164"/>
      <c r="AA255" s="164"/>
    </row>
    <row r="256" spans="1:27" x14ac:dyDescent="0.2">
      <c r="A256" s="164"/>
      <c r="B256" s="164"/>
      <c r="C256" s="164"/>
      <c r="D256" s="164"/>
      <c r="E256" s="164"/>
      <c r="F256" s="164"/>
      <c r="G256" s="164"/>
      <c r="H256" s="164"/>
      <c r="I256" s="164"/>
      <c r="J256" s="164"/>
      <c r="K256" s="164"/>
      <c r="L256" s="164"/>
      <c r="M256" s="164"/>
      <c r="N256" s="164"/>
      <c r="O256" s="164"/>
      <c r="P256" s="164"/>
      <c r="Q256" s="164"/>
      <c r="R256" s="164"/>
      <c r="S256" s="164"/>
      <c r="T256" s="164"/>
      <c r="U256" s="164"/>
      <c r="V256" s="164"/>
      <c r="W256" s="164"/>
      <c r="X256" s="164"/>
      <c r="Y256" s="164"/>
      <c r="Z256" s="164"/>
      <c r="AA256" s="164"/>
    </row>
    <row r="257" spans="1:27" x14ac:dyDescent="0.2">
      <c r="A257" s="164"/>
      <c r="B257" s="164"/>
      <c r="C257" s="164"/>
      <c r="D257" s="164"/>
      <c r="E257" s="164"/>
      <c r="F257" s="164"/>
      <c r="G257" s="164"/>
      <c r="H257" s="164"/>
      <c r="I257" s="164"/>
      <c r="J257" s="164"/>
      <c r="K257" s="164"/>
      <c r="L257" s="164"/>
      <c r="M257" s="164"/>
      <c r="N257" s="164"/>
      <c r="O257" s="164"/>
      <c r="P257" s="164"/>
      <c r="Q257" s="164"/>
      <c r="R257" s="164"/>
      <c r="S257" s="164"/>
      <c r="T257" s="164"/>
      <c r="U257" s="164"/>
      <c r="V257" s="164"/>
      <c r="W257" s="164"/>
      <c r="X257" s="164"/>
      <c r="Y257" s="164"/>
      <c r="Z257" s="164"/>
      <c r="AA257" s="164"/>
    </row>
    <row r="258" spans="1:27" x14ac:dyDescent="0.2">
      <c r="A258" s="164"/>
      <c r="B258" s="164"/>
      <c r="C258" s="164"/>
      <c r="D258" s="164"/>
      <c r="E258" s="164"/>
      <c r="F258" s="164"/>
      <c r="G258" s="164"/>
      <c r="H258" s="164"/>
      <c r="I258" s="164"/>
      <c r="J258" s="164"/>
      <c r="K258" s="164"/>
      <c r="L258" s="164"/>
      <c r="M258" s="164"/>
      <c r="N258" s="164"/>
      <c r="O258" s="164"/>
      <c r="P258" s="164"/>
      <c r="Q258" s="164"/>
      <c r="R258" s="164"/>
      <c r="S258" s="164"/>
      <c r="T258" s="164"/>
      <c r="U258" s="164"/>
      <c r="V258" s="164"/>
      <c r="W258" s="164"/>
      <c r="X258" s="164"/>
      <c r="Y258" s="164"/>
      <c r="Z258" s="164"/>
      <c r="AA258" s="164"/>
    </row>
    <row r="259" spans="1:27" x14ac:dyDescent="0.2">
      <c r="A259" s="164"/>
      <c r="B259" s="164"/>
      <c r="C259" s="164"/>
      <c r="D259" s="164"/>
      <c r="E259" s="164"/>
      <c r="F259" s="164"/>
      <c r="G259" s="164"/>
      <c r="H259" s="164"/>
      <c r="I259" s="164"/>
      <c r="J259" s="164"/>
      <c r="K259" s="164"/>
      <c r="L259" s="164"/>
      <c r="M259" s="164"/>
      <c r="N259" s="164"/>
      <c r="O259" s="164"/>
      <c r="P259" s="164"/>
      <c r="Q259" s="164"/>
      <c r="R259" s="164"/>
      <c r="S259" s="164"/>
      <c r="T259" s="164"/>
      <c r="U259" s="164"/>
      <c r="V259" s="164"/>
      <c r="W259" s="164"/>
      <c r="X259" s="164"/>
      <c r="Y259" s="164"/>
      <c r="Z259" s="164"/>
      <c r="AA259" s="164"/>
    </row>
    <row r="260" spans="1:27" x14ac:dyDescent="0.2">
      <c r="A260" s="164"/>
      <c r="B260" s="164"/>
      <c r="C260" s="164"/>
      <c r="D260" s="164"/>
      <c r="E260" s="164"/>
      <c r="F260" s="164"/>
      <c r="G260" s="164"/>
      <c r="H260" s="164"/>
      <c r="I260" s="164"/>
      <c r="J260" s="164"/>
      <c r="K260" s="164"/>
      <c r="L260" s="164"/>
      <c r="M260" s="164"/>
      <c r="N260" s="164"/>
      <c r="O260" s="164"/>
      <c r="P260" s="164"/>
      <c r="Q260" s="164"/>
      <c r="R260" s="164"/>
      <c r="S260" s="164"/>
      <c r="T260" s="164"/>
      <c r="U260" s="164"/>
      <c r="V260" s="164"/>
      <c r="W260" s="164"/>
      <c r="X260" s="164"/>
      <c r="Y260" s="164"/>
      <c r="Z260" s="164"/>
      <c r="AA260" s="164"/>
    </row>
    <row r="261" spans="1:27" x14ac:dyDescent="0.2">
      <c r="A261" s="164"/>
      <c r="B261" s="164"/>
      <c r="C261" s="164"/>
      <c r="D261" s="164"/>
      <c r="E261" s="164"/>
      <c r="F261" s="164"/>
      <c r="G261" s="164"/>
      <c r="H261" s="164"/>
      <c r="I261" s="164"/>
      <c r="J261" s="164"/>
      <c r="K261" s="164"/>
      <c r="L261" s="164"/>
      <c r="M261" s="164"/>
      <c r="N261" s="164"/>
      <c r="O261" s="164"/>
      <c r="P261" s="164"/>
      <c r="Q261" s="164"/>
      <c r="R261" s="164"/>
      <c r="S261" s="164"/>
      <c r="T261" s="164"/>
      <c r="U261" s="164"/>
      <c r="V261" s="164"/>
      <c r="W261" s="164"/>
      <c r="X261" s="164"/>
      <c r="Y261" s="164"/>
      <c r="Z261" s="164"/>
      <c r="AA261" s="164"/>
    </row>
    <row r="262" spans="1:27" x14ac:dyDescent="0.2">
      <c r="A262" s="164"/>
      <c r="B262" s="164"/>
      <c r="C262" s="164"/>
      <c r="D262" s="164"/>
      <c r="E262" s="164"/>
      <c r="F262" s="164"/>
      <c r="G262" s="164"/>
      <c r="H262" s="164"/>
      <c r="I262" s="164"/>
      <c r="J262" s="164"/>
      <c r="K262" s="164"/>
      <c r="L262" s="164"/>
      <c r="M262" s="164"/>
      <c r="N262" s="164"/>
      <c r="O262" s="164"/>
      <c r="P262" s="164"/>
      <c r="Q262" s="164"/>
      <c r="R262" s="164"/>
      <c r="S262" s="164"/>
      <c r="T262" s="164"/>
      <c r="U262" s="164"/>
      <c r="V262" s="164"/>
      <c r="W262" s="164"/>
      <c r="X262" s="164"/>
      <c r="Y262" s="164"/>
      <c r="Z262" s="164"/>
      <c r="AA262" s="164"/>
    </row>
    <row r="263" spans="1:27" x14ac:dyDescent="0.2">
      <c r="A263" s="164"/>
      <c r="B263" s="164"/>
      <c r="C263" s="164"/>
      <c r="D263" s="164"/>
      <c r="E263" s="164"/>
      <c r="F263" s="164"/>
      <c r="G263" s="164"/>
      <c r="H263" s="164"/>
      <c r="I263" s="164"/>
      <c r="J263" s="164"/>
      <c r="K263" s="164"/>
      <c r="L263" s="164"/>
      <c r="M263" s="164"/>
      <c r="N263" s="164"/>
      <c r="O263" s="164"/>
      <c r="P263" s="164"/>
      <c r="Q263" s="164"/>
      <c r="R263" s="164"/>
      <c r="S263" s="164"/>
      <c r="T263" s="164"/>
      <c r="U263" s="164"/>
      <c r="V263" s="164"/>
      <c r="W263" s="164"/>
      <c r="X263" s="164"/>
      <c r="Y263" s="164"/>
      <c r="Z263" s="164"/>
      <c r="AA263" s="164"/>
    </row>
    <row r="264" spans="1:27" x14ac:dyDescent="0.2">
      <c r="A264" s="164"/>
      <c r="B264" s="164"/>
      <c r="C264" s="164"/>
      <c r="D264" s="164"/>
      <c r="E264" s="164"/>
      <c r="F264" s="164"/>
      <c r="G264" s="164"/>
      <c r="H264" s="164"/>
      <c r="I264" s="164"/>
      <c r="J264" s="164"/>
      <c r="K264" s="164"/>
      <c r="L264" s="164"/>
      <c r="M264" s="164"/>
      <c r="N264" s="164"/>
      <c r="O264" s="164"/>
      <c r="P264" s="164"/>
      <c r="Q264" s="164"/>
      <c r="R264" s="164"/>
      <c r="S264" s="164"/>
      <c r="T264" s="164"/>
      <c r="U264" s="164"/>
      <c r="V264" s="164"/>
      <c r="W264" s="164"/>
      <c r="X264" s="164"/>
      <c r="Y264" s="164"/>
      <c r="Z264" s="164"/>
      <c r="AA264" s="164"/>
    </row>
    <row r="265" spans="1:27" x14ac:dyDescent="0.2">
      <c r="A265" s="164"/>
      <c r="B265" s="164"/>
      <c r="C265" s="164"/>
      <c r="D265" s="164"/>
      <c r="E265" s="164"/>
      <c r="F265" s="164"/>
      <c r="G265" s="164"/>
      <c r="H265" s="164"/>
      <c r="I265" s="164"/>
      <c r="J265" s="164"/>
      <c r="K265" s="164"/>
      <c r="L265" s="164"/>
      <c r="M265" s="164"/>
      <c r="N265" s="164"/>
      <c r="O265" s="164"/>
      <c r="P265" s="164"/>
      <c r="Q265" s="164"/>
      <c r="R265" s="164"/>
      <c r="S265" s="164"/>
      <c r="T265" s="164"/>
      <c r="U265" s="164"/>
      <c r="V265" s="164"/>
      <c r="W265" s="164"/>
      <c r="X265" s="164"/>
      <c r="Y265" s="164"/>
      <c r="Z265" s="164"/>
      <c r="AA265" s="164"/>
    </row>
    <row r="266" spans="1:27" x14ac:dyDescent="0.2">
      <c r="A266" s="164"/>
      <c r="B266" s="164"/>
      <c r="C266" s="164"/>
      <c r="D266" s="164"/>
      <c r="E266" s="164"/>
      <c r="F266" s="164"/>
      <c r="G266" s="164"/>
      <c r="H266" s="164"/>
      <c r="I266" s="164"/>
      <c r="J266" s="164"/>
      <c r="K266" s="164"/>
      <c r="L266" s="164"/>
      <c r="M266" s="164"/>
      <c r="N266" s="164"/>
      <c r="O266" s="164"/>
      <c r="P266" s="164"/>
      <c r="Q266" s="164"/>
      <c r="R266" s="164"/>
      <c r="S266" s="164"/>
      <c r="T266" s="164"/>
      <c r="U266" s="164"/>
      <c r="V266" s="164"/>
      <c r="W266" s="164"/>
      <c r="X266" s="164"/>
      <c r="Y266" s="164"/>
      <c r="Z266" s="164"/>
      <c r="AA266" s="164"/>
    </row>
    <row r="267" spans="1:27" x14ac:dyDescent="0.2">
      <c r="A267" s="164"/>
      <c r="B267" s="164"/>
      <c r="C267" s="164"/>
      <c r="D267" s="164"/>
      <c r="E267" s="164"/>
      <c r="F267" s="164"/>
      <c r="G267" s="164"/>
      <c r="H267" s="164"/>
      <c r="I267" s="164"/>
      <c r="J267" s="164"/>
      <c r="K267" s="164"/>
      <c r="L267" s="164"/>
      <c r="M267" s="164"/>
      <c r="N267" s="164"/>
      <c r="O267" s="164"/>
      <c r="P267" s="164"/>
      <c r="Q267" s="164"/>
      <c r="R267" s="164"/>
      <c r="S267" s="164"/>
      <c r="T267" s="164"/>
      <c r="U267" s="164"/>
      <c r="V267" s="164"/>
      <c r="W267" s="164"/>
      <c r="X267" s="164"/>
      <c r="Y267" s="164"/>
      <c r="Z267" s="164"/>
      <c r="AA267" s="164"/>
    </row>
    <row r="268" spans="1:27" x14ac:dyDescent="0.2">
      <c r="A268" s="164"/>
      <c r="B268" s="164"/>
      <c r="C268" s="164"/>
      <c r="D268" s="164"/>
      <c r="E268" s="164"/>
      <c r="F268" s="164"/>
      <c r="G268" s="164"/>
      <c r="H268" s="164"/>
      <c r="I268" s="164"/>
      <c r="J268" s="164"/>
      <c r="K268" s="164"/>
      <c r="L268" s="164"/>
      <c r="M268" s="164"/>
      <c r="N268" s="164"/>
      <c r="O268" s="164"/>
      <c r="P268" s="164"/>
      <c r="Q268" s="164"/>
      <c r="R268" s="164"/>
      <c r="S268" s="164"/>
      <c r="T268" s="164"/>
      <c r="U268" s="164"/>
      <c r="V268" s="164"/>
      <c r="W268" s="164"/>
      <c r="X268" s="164"/>
      <c r="Y268" s="164"/>
      <c r="Z268" s="164"/>
      <c r="AA268" s="164"/>
    </row>
    <row r="269" spans="1:27" x14ac:dyDescent="0.2">
      <c r="A269" s="164"/>
      <c r="B269" s="164"/>
      <c r="C269" s="164"/>
      <c r="D269" s="164"/>
      <c r="E269" s="164"/>
      <c r="F269" s="164"/>
      <c r="G269" s="164"/>
      <c r="H269" s="164"/>
      <c r="I269" s="164"/>
      <c r="J269" s="164"/>
      <c r="K269" s="164"/>
      <c r="L269" s="164"/>
      <c r="M269" s="164"/>
      <c r="N269" s="164"/>
      <c r="O269" s="164"/>
      <c r="P269" s="164"/>
      <c r="Q269" s="164"/>
      <c r="R269" s="164"/>
      <c r="S269" s="164"/>
      <c r="T269" s="164"/>
      <c r="U269" s="164"/>
      <c r="V269" s="164"/>
      <c r="W269" s="164"/>
      <c r="X269" s="164"/>
      <c r="Y269" s="164"/>
      <c r="Z269" s="164"/>
      <c r="AA269" s="164"/>
    </row>
    <row r="270" spans="1:27" x14ac:dyDescent="0.2">
      <c r="A270" s="164"/>
      <c r="B270" s="164"/>
      <c r="C270" s="164"/>
      <c r="D270" s="164"/>
      <c r="E270" s="164"/>
      <c r="F270" s="164"/>
      <c r="G270" s="164"/>
      <c r="H270" s="164"/>
      <c r="I270" s="164"/>
      <c r="J270" s="164"/>
      <c r="K270" s="164"/>
      <c r="L270" s="164"/>
      <c r="M270" s="164"/>
      <c r="N270" s="164"/>
      <c r="O270" s="164"/>
      <c r="P270" s="164"/>
      <c r="Q270" s="164"/>
      <c r="R270" s="164"/>
      <c r="S270" s="164"/>
      <c r="T270" s="164"/>
      <c r="U270" s="164"/>
      <c r="V270" s="164"/>
      <c r="W270" s="164"/>
      <c r="X270" s="164"/>
      <c r="Y270" s="164"/>
      <c r="Z270" s="164"/>
      <c r="AA270" s="164"/>
    </row>
    <row r="271" spans="1:27" x14ac:dyDescent="0.2">
      <c r="A271" s="164"/>
      <c r="B271" s="164"/>
      <c r="C271" s="164"/>
      <c r="D271" s="164"/>
      <c r="E271" s="164"/>
      <c r="F271" s="164"/>
      <c r="G271" s="164"/>
      <c r="H271" s="164"/>
      <c r="I271" s="164"/>
      <c r="J271" s="164"/>
      <c r="K271" s="164"/>
      <c r="L271" s="164"/>
      <c r="M271" s="164"/>
      <c r="N271" s="164"/>
      <c r="O271" s="164"/>
      <c r="P271" s="164"/>
      <c r="Q271" s="164"/>
      <c r="R271" s="164"/>
      <c r="S271" s="164"/>
      <c r="T271" s="164"/>
      <c r="U271" s="164"/>
      <c r="V271" s="164"/>
      <c r="W271" s="164"/>
      <c r="X271" s="164"/>
      <c r="Y271" s="164"/>
      <c r="Z271" s="164"/>
      <c r="AA271" s="164"/>
    </row>
    <row r="272" spans="1:27" x14ac:dyDescent="0.2">
      <c r="A272" s="164"/>
      <c r="B272" s="164"/>
      <c r="C272" s="164"/>
      <c r="D272" s="164"/>
      <c r="E272" s="164"/>
      <c r="F272" s="164"/>
      <c r="G272" s="164"/>
      <c r="H272" s="164"/>
      <c r="I272" s="164"/>
      <c r="J272" s="164"/>
      <c r="K272" s="164"/>
      <c r="L272" s="164"/>
      <c r="M272" s="164"/>
      <c r="N272" s="164"/>
      <c r="O272" s="164"/>
      <c r="P272" s="164"/>
      <c r="Q272" s="164"/>
      <c r="R272" s="164"/>
      <c r="S272" s="164"/>
      <c r="T272" s="164"/>
      <c r="U272" s="164"/>
      <c r="V272" s="164"/>
      <c r="W272" s="164"/>
      <c r="X272" s="164"/>
      <c r="Y272" s="164"/>
      <c r="Z272" s="164"/>
      <c r="AA272" s="164"/>
    </row>
    <row r="273" spans="1:27" x14ac:dyDescent="0.2">
      <c r="A273" s="164"/>
      <c r="B273" s="164"/>
      <c r="C273" s="164"/>
      <c r="D273" s="164"/>
      <c r="E273" s="164"/>
      <c r="F273" s="164"/>
      <c r="G273" s="164"/>
      <c r="H273" s="164"/>
      <c r="I273" s="164"/>
      <c r="J273" s="164"/>
      <c r="K273" s="164"/>
      <c r="L273" s="164"/>
      <c r="M273" s="164"/>
      <c r="N273" s="164"/>
      <c r="O273" s="164"/>
      <c r="P273" s="164"/>
      <c r="Q273" s="164"/>
      <c r="R273" s="164"/>
      <c r="S273" s="164"/>
      <c r="T273" s="164"/>
      <c r="U273" s="164"/>
      <c r="V273" s="164"/>
      <c r="W273" s="164"/>
      <c r="X273" s="164"/>
      <c r="Y273" s="164"/>
      <c r="Z273" s="164"/>
      <c r="AA273" s="164"/>
    </row>
    <row r="274" spans="1:27" x14ac:dyDescent="0.2">
      <c r="A274" s="164"/>
      <c r="B274" s="164"/>
      <c r="C274" s="164"/>
      <c r="D274" s="164"/>
      <c r="E274" s="164"/>
      <c r="F274" s="164"/>
      <c r="G274" s="164"/>
      <c r="H274" s="164"/>
      <c r="I274" s="164"/>
      <c r="J274" s="164"/>
      <c r="K274" s="164"/>
      <c r="L274" s="164"/>
      <c r="M274" s="164"/>
      <c r="N274" s="164"/>
      <c r="O274" s="164"/>
      <c r="P274" s="164"/>
      <c r="Q274" s="164"/>
      <c r="R274" s="164"/>
      <c r="S274" s="164"/>
      <c r="T274" s="164"/>
      <c r="U274" s="164"/>
      <c r="V274" s="164"/>
      <c r="W274" s="164"/>
      <c r="X274" s="164"/>
      <c r="Y274" s="164"/>
      <c r="Z274" s="164"/>
      <c r="AA274" s="164"/>
    </row>
    <row r="275" spans="1:27" x14ac:dyDescent="0.2">
      <c r="A275" s="164"/>
      <c r="B275" s="164"/>
      <c r="C275" s="164"/>
      <c r="D275" s="164"/>
      <c r="E275" s="164"/>
      <c r="F275" s="164"/>
      <c r="G275" s="164"/>
      <c r="H275" s="164"/>
      <c r="I275" s="164"/>
      <c r="J275" s="164"/>
      <c r="K275" s="164"/>
      <c r="L275" s="164"/>
      <c r="M275" s="164"/>
      <c r="N275" s="164"/>
      <c r="O275" s="164"/>
      <c r="P275" s="164"/>
      <c r="Q275" s="164"/>
      <c r="R275" s="164"/>
      <c r="S275" s="164"/>
      <c r="T275" s="164"/>
      <c r="U275" s="164"/>
      <c r="V275" s="164"/>
      <c r="W275" s="164"/>
      <c r="X275" s="164"/>
      <c r="Y275" s="164"/>
      <c r="Z275" s="164"/>
      <c r="AA275" s="164"/>
    </row>
    <row r="276" spans="1:27" x14ac:dyDescent="0.2">
      <c r="A276" s="164"/>
      <c r="B276" s="164"/>
      <c r="C276" s="164"/>
      <c r="D276" s="164"/>
      <c r="E276" s="164"/>
      <c r="F276" s="164"/>
      <c r="G276" s="164"/>
      <c r="H276" s="164"/>
      <c r="I276" s="164"/>
      <c r="J276" s="164"/>
      <c r="K276" s="164"/>
      <c r="L276" s="164"/>
      <c r="M276" s="164"/>
      <c r="N276" s="164"/>
      <c r="O276" s="164"/>
      <c r="P276" s="164"/>
      <c r="Q276" s="164"/>
      <c r="R276" s="164"/>
      <c r="S276" s="164"/>
      <c r="T276" s="164"/>
      <c r="U276" s="164"/>
      <c r="V276" s="164"/>
      <c r="W276" s="164"/>
      <c r="X276" s="164"/>
      <c r="Y276" s="164"/>
      <c r="Z276" s="164"/>
      <c r="AA276" s="164"/>
    </row>
    <row r="277" spans="1:27" x14ac:dyDescent="0.2">
      <c r="A277" s="164"/>
      <c r="B277" s="164"/>
      <c r="C277" s="164"/>
      <c r="D277" s="164"/>
      <c r="E277" s="164"/>
      <c r="F277" s="164"/>
      <c r="G277" s="164"/>
      <c r="H277" s="164"/>
      <c r="I277" s="164"/>
      <c r="J277" s="164"/>
      <c r="K277" s="164"/>
      <c r="L277" s="164"/>
      <c r="M277" s="164"/>
      <c r="N277" s="164"/>
      <c r="O277" s="164"/>
      <c r="P277" s="164"/>
      <c r="Q277" s="164"/>
      <c r="R277" s="164"/>
      <c r="S277" s="164"/>
      <c r="T277" s="164"/>
      <c r="U277" s="164"/>
      <c r="V277" s="164"/>
      <c r="W277" s="164"/>
      <c r="X277" s="164"/>
      <c r="Y277" s="164"/>
      <c r="Z277" s="164"/>
      <c r="AA277" s="164"/>
    </row>
    <row r="278" spans="1:27" x14ac:dyDescent="0.2">
      <c r="A278" s="164"/>
      <c r="B278" s="164"/>
      <c r="C278" s="164"/>
      <c r="D278" s="164"/>
      <c r="E278" s="164"/>
      <c r="F278" s="164"/>
      <c r="G278" s="164"/>
      <c r="H278" s="164"/>
      <c r="I278" s="164"/>
      <c r="J278" s="164"/>
      <c r="K278" s="164"/>
      <c r="L278" s="164"/>
      <c r="M278" s="164"/>
      <c r="N278" s="164"/>
      <c r="O278" s="164"/>
      <c r="P278" s="164"/>
      <c r="Q278" s="164"/>
      <c r="R278" s="164"/>
      <c r="S278" s="164"/>
      <c r="T278" s="164"/>
      <c r="U278" s="164"/>
      <c r="V278" s="164"/>
      <c r="W278" s="164"/>
      <c r="X278" s="164"/>
      <c r="Y278" s="164"/>
      <c r="Z278" s="164"/>
      <c r="AA278" s="164"/>
    </row>
    <row r="279" spans="1:27" x14ac:dyDescent="0.2">
      <c r="A279" s="164"/>
      <c r="B279" s="164"/>
      <c r="C279" s="164"/>
      <c r="D279" s="164"/>
      <c r="E279" s="164"/>
      <c r="F279" s="164"/>
      <c r="G279" s="164"/>
      <c r="H279" s="164"/>
      <c r="I279" s="164"/>
      <c r="J279" s="164"/>
      <c r="K279" s="164"/>
      <c r="L279" s="164"/>
      <c r="M279" s="164"/>
      <c r="N279" s="164"/>
      <c r="O279" s="164"/>
      <c r="P279" s="164"/>
      <c r="Q279" s="164"/>
      <c r="R279" s="164"/>
      <c r="S279" s="164"/>
      <c r="T279" s="164"/>
      <c r="U279" s="164"/>
      <c r="V279" s="164"/>
      <c r="W279" s="164"/>
      <c r="X279" s="164"/>
      <c r="Y279" s="164"/>
      <c r="Z279" s="164"/>
      <c r="AA279" s="164"/>
    </row>
    <row r="280" spans="1:27" x14ac:dyDescent="0.2">
      <c r="A280" s="164"/>
      <c r="B280" s="164"/>
      <c r="C280" s="164"/>
      <c r="D280" s="164"/>
      <c r="E280" s="164"/>
      <c r="F280" s="164"/>
      <c r="G280" s="164"/>
      <c r="H280" s="164"/>
      <c r="I280" s="164"/>
      <c r="J280" s="164"/>
      <c r="K280" s="164"/>
      <c r="L280" s="164"/>
      <c r="M280" s="164"/>
      <c r="N280" s="164"/>
      <c r="O280" s="164"/>
      <c r="P280" s="164"/>
      <c r="Q280" s="164"/>
      <c r="R280" s="164"/>
      <c r="S280" s="164"/>
      <c r="T280" s="164"/>
      <c r="U280" s="164"/>
      <c r="V280" s="164"/>
      <c r="W280" s="164"/>
      <c r="X280" s="164"/>
      <c r="Y280" s="164"/>
      <c r="Z280" s="164"/>
      <c r="AA280" s="164"/>
    </row>
    <row r="281" spans="1:27" x14ac:dyDescent="0.2">
      <c r="A281" s="164"/>
      <c r="B281" s="164"/>
      <c r="C281" s="164"/>
      <c r="D281" s="164"/>
      <c r="E281" s="164"/>
      <c r="F281" s="164"/>
      <c r="G281" s="164"/>
      <c r="H281" s="164"/>
      <c r="I281" s="164"/>
      <c r="J281" s="164"/>
      <c r="K281" s="164"/>
      <c r="L281" s="164"/>
      <c r="M281" s="164"/>
      <c r="N281" s="164"/>
      <c r="O281" s="164"/>
      <c r="P281" s="164"/>
      <c r="Q281" s="164"/>
      <c r="R281" s="164"/>
      <c r="S281" s="164"/>
      <c r="T281" s="164"/>
      <c r="U281" s="164"/>
      <c r="V281" s="164"/>
      <c r="W281" s="164"/>
      <c r="X281" s="164"/>
      <c r="Y281" s="164"/>
      <c r="Z281" s="164"/>
      <c r="AA281" s="164"/>
    </row>
    <row r="282" spans="1:27" x14ac:dyDescent="0.2">
      <c r="A282" s="164"/>
      <c r="B282" s="164"/>
      <c r="C282" s="164"/>
      <c r="D282" s="164"/>
      <c r="E282" s="164"/>
      <c r="F282" s="164"/>
      <c r="G282" s="164"/>
      <c r="H282" s="164"/>
      <c r="I282" s="164"/>
      <c r="J282" s="164"/>
      <c r="K282" s="164"/>
      <c r="L282" s="164"/>
      <c r="M282" s="164"/>
      <c r="N282" s="164"/>
      <c r="O282" s="164"/>
      <c r="P282" s="164"/>
      <c r="Q282" s="164"/>
      <c r="R282" s="164"/>
      <c r="S282" s="164"/>
      <c r="T282" s="164"/>
      <c r="U282" s="164"/>
      <c r="V282" s="164"/>
      <c r="W282" s="164"/>
      <c r="X282" s="164"/>
      <c r="Y282" s="164"/>
      <c r="Z282" s="164"/>
      <c r="AA282" s="164"/>
    </row>
    <row r="283" spans="1:27" x14ac:dyDescent="0.2">
      <c r="A283" s="164"/>
      <c r="B283" s="164"/>
      <c r="C283" s="164"/>
      <c r="D283" s="164"/>
      <c r="E283" s="164"/>
      <c r="F283" s="164"/>
      <c r="G283" s="164"/>
      <c r="H283" s="164"/>
      <c r="I283" s="164"/>
      <c r="J283" s="164"/>
      <c r="K283" s="164"/>
      <c r="L283" s="164"/>
      <c r="M283" s="164"/>
      <c r="N283" s="164"/>
      <c r="O283" s="164"/>
      <c r="P283" s="164"/>
      <c r="Q283" s="164"/>
      <c r="R283" s="164"/>
      <c r="S283" s="164"/>
      <c r="T283" s="164"/>
      <c r="U283" s="164"/>
      <c r="V283" s="164"/>
      <c r="W283" s="164"/>
      <c r="X283" s="164"/>
      <c r="Y283" s="164"/>
      <c r="Z283" s="164"/>
      <c r="AA283" s="164"/>
    </row>
    <row r="284" spans="1:27" x14ac:dyDescent="0.2">
      <c r="A284" s="164"/>
      <c r="B284" s="164"/>
      <c r="C284" s="164"/>
      <c r="D284" s="164"/>
      <c r="E284" s="164"/>
      <c r="F284" s="164"/>
      <c r="G284" s="164"/>
      <c r="H284" s="164"/>
      <c r="I284" s="164"/>
      <c r="J284" s="164"/>
      <c r="K284" s="164"/>
      <c r="L284" s="164"/>
      <c r="M284" s="164"/>
      <c r="N284" s="164"/>
      <c r="O284" s="164"/>
      <c r="P284" s="164"/>
      <c r="Q284" s="164"/>
      <c r="R284" s="164"/>
      <c r="S284" s="164"/>
      <c r="T284" s="164"/>
      <c r="U284" s="164"/>
      <c r="V284" s="164"/>
      <c r="W284" s="164"/>
      <c r="X284" s="164"/>
      <c r="Y284" s="164"/>
      <c r="Z284" s="164"/>
      <c r="AA284" s="164"/>
    </row>
    <row r="285" spans="1:27" x14ac:dyDescent="0.2">
      <c r="A285" s="164"/>
      <c r="B285" s="164"/>
      <c r="C285" s="164"/>
      <c r="D285" s="164"/>
      <c r="E285" s="164"/>
      <c r="F285" s="164"/>
      <c r="G285" s="164"/>
      <c r="H285" s="164"/>
      <c r="I285" s="164"/>
      <c r="J285" s="164"/>
      <c r="K285" s="164"/>
      <c r="L285" s="164"/>
      <c r="M285" s="164"/>
      <c r="N285" s="164"/>
      <c r="O285" s="164"/>
      <c r="P285" s="164"/>
      <c r="Q285" s="164"/>
      <c r="R285" s="164"/>
      <c r="S285" s="164"/>
      <c r="T285" s="164"/>
      <c r="U285" s="164"/>
      <c r="V285" s="164"/>
      <c r="W285" s="164"/>
      <c r="X285" s="164"/>
      <c r="Y285" s="164"/>
      <c r="Z285" s="164"/>
      <c r="AA285" s="164"/>
    </row>
    <row r="286" spans="1:27" x14ac:dyDescent="0.2">
      <c r="A286" s="164"/>
      <c r="B286" s="164"/>
      <c r="C286" s="164"/>
      <c r="D286" s="164"/>
      <c r="E286" s="164"/>
      <c r="F286" s="164"/>
      <c r="G286" s="164"/>
      <c r="H286" s="164"/>
      <c r="I286" s="164"/>
      <c r="J286" s="164"/>
      <c r="K286" s="164"/>
      <c r="L286" s="164"/>
      <c r="M286" s="164"/>
      <c r="N286" s="164"/>
      <c r="O286" s="164"/>
      <c r="P286" s="164"/>
      <c r="Q286" s="164"/>
      <c r="R286" s="164"/>
      <c r="S286" s="164"/>
      <c r="T286" s="164"/>
      <c r="U286" s="164"/>
      <c r="V286" s="164"/>
      <c r="W286" s="164"/>
      <c r="X286" s="164"/>
      <c r="Y286" s="164"/>
      <c r="Z286" s="164"/>
      <c r="AA286" s="164"/>
    </row>
    <row r="287" spans="1:27" x14ac:dyDescent="0.2">
      <c r="A287" s="164"/>
      <c r="B287" s="164"/>
      <c r="C287" s="164"/>
      <c r="D287" s="164"/>
      <c r="E287" s="164"/>
      <c r="F287" s="164"/>
      <c r="G287" s="164"/>
      <c r="H287" s="164"/>
      <c r="I287" s="164"/>
      <c r="J287" s="164"/>
      <c r="K287" s="164"/>
      <c r="L287" s="164"/>
      <c r="M287" s="164"/>
      <c r="N287" s="164"/>
      <c r="O287" s="164"/>
      <c r="P287" s="164"/>
      <c r="Q287" s="164"/>
      <c r="R287" s="164"/>
      <c r="S287" s="164"/>
      <c r="T287" s="164"/>
      <c r="U287" s="164"/>
      <c r="V287" s="164"/>
      <c r="W287" s="164"/>
      <c r="X287" s="164"/>
      <c r="Y287" s="164"/>
      <c r="Z287" s="164"/>
      <c r="AA287" s="164"/>
    </row>
    <row r="288" spans="1:27" x14ac:dyDescent="0.2">
      <c r="A288" s="164"/>
      <c r="B288" s="164"/>
      <c r="C288" s="164"/>
      <c r="D288" s="164"/>
      <c r="E288" s="164"/>
      <c r="F288" s="164"/>
      <c r="G288" s="164"/>
      <c r="H288" s="164"/>
      <c r="I288" s="164"/>
      <c r="J288" s="164"/>
      <c r="K288" s="164"/>
      <c r="L288" s="164"/>
      <c r="M288" s="164"/>
      <c r="N288" s="164"/>
      <c r="O288" s="164"/>
      <c r="P288" s="164"/>
      <c r="Q288" s="164"/>
      <c r="R288" s="164"/>
      <c r="S288" s="164"/>
      <c r="T288" s="164"/>
      <c r="U288" s="164"/>
      <c r="V288" s="164"/>
      <c r="W288" s="164"/>
      <c r="X288" s="164"/>
      <c r="Y288" s="164"/>
      <c r="Z288" s="164"/>
      <c r="AA288" s="164"/>
    </row>
    <row r="289" spans="1:27" x14ac:dyDescent="0.2">
      <c r="A289" s="164"/>
      <c r="B289" s="164"/>
      <c r="C289" s="164"/>
      <c r="D289" s="164"/>
      <c r="E289" s="164"/>
      <c r="F289" s="164"/>
      <c r="G289" s="164"/>
      <c r="H289" s="164"/>
      <c r="I289" s="164"/>
      <c r="J289" s="164"/>
      <c r="K289" s="164"/>
      <c r="L289" s="164"/>
      <c r="M289" s="164"/>
      <c r="N289" s="164"/>
      <c r="O289" s="164"/>
      <c r="P289" s="164"/>
      <c r="Q289" s="164"/>
      <c r="R289" s="164"/>
      <c r="S289" s="164"/>
      <c r="T289" s="164"/>
      <c r="U289" s="164"/>
      <c r="V289" s="164"/>
      <c r="W289" s="164"/>
      <c r="X289" s="164"/>
      <c r="Y289" s="164"/>
      <c r="Z289" s="164"/>
      <c r="AA289" s="164"/>
    </row>
    <row r="290" spans="1:27" x14ac:dyDescent="0.2">
      <c r="A290" s="164"/>
      <c r="B290" s="164"/>
      <c r="C290" s="164"/>
      <c r="D290" s="164"/>
      <c r="E290" s="164"/>
      <c r="F290" s="164"/>
      <c r="G290" s="164"/>
      <c r="H290" s="164"/>
      <c r="I290" s="164"/>
      <c r="J290" s="164"/>
      <c r="K290" s="164"/>
      <c r="L290" s="164"/>
      <c r="M290" s="164"/>
      <c r="N290" s="164"/>
      <c r="O290" s="164"/>
      <c r="P290" s="164"/>
      <c r="Q290" s="164"/>
      <c r="R290" s="164"/>
      <c r="S290" s="164"/>
      <c r="T290" s="164"/>
      <c r="U290" s="164"/>
      <c r="V290" s="164"/>
      <c r="W290" s="164"/>
      <c r="X290" s="164"/>
      <c r="Y290" s="164"/>
      <c r="Z290" s="164"/>
      <c r="AA290" s="164"/>
    </row>
    <row r="291" spans="1:27" x14ac:dyDescent="0.2">
      <c r="A291" s="164"/>
      <c r="B291" s="164"/>
      <c r="C291" s="164"/>
      <c r="D291" s="164"/>
      <c r="E291" s="164"/>
      <c r="F291" s="164"/>
      <c r="G291" s="164"/>
      <c r="H291" s="164"/>
      <c r="I291" s="164"/>
      <c r="J291" s="164"/>
      <c r="K291" s="164"/>
      <c r="L291" s="164"/>
      <c r="M291" s="164"/>
      <c r="N291" s="164"/>
      <c r="O291" s="164"/>
      <c r="P291" s="164"/>
      <c r="Q291" s="164"/>
      <c r="R291" s="164"/>
      <c r="S291" s="164"/>
      <c r="T291" s="164"/>
      <c r="U291" s="164"/>
      <c r="V291" s="164"/>
      <c r="W291" s="164"/>
      <c r="X291" s="164"/>
      <c r="Y291" s="164"/>
      <c r="Z291" s="164"/>
      <c r="AA291" s="164"/>
    </row>
    <row r="292" spans="1:27" x14ac:dyDescent="0.2">
      <c r="A292" s="164"/>
      <c r="B292" s="164"/>
      <c r="C292" s="164"/>
      <c r="D292" s="164"/>
      <c r="E292" s="164"/>
      <c r="F292" s="164"/>
      <c r="G292" s="164"/>
      <c r="H292" s="164"/>
      <c r="I292" s="164"/>
      <c r="J292" s="164"/>
      <c r="K292" s="164"/>
      <c r="L292" s="164"/>
      <c r="M292" s="164"/>
      <c r="N292" s="164"/>
      <c r="O292" s="164"/>
      <c r="P292" s="164"/>
      <c r="Q292" s="164"/>
      <c r="R292" s="164"/>
      <c r="S292" s="164"/>
      <c r="T292" s="164"/>
      <c r="U292" s="164"/>
      <c r="V292" s="164"/>
      <c r="W292" s="164"/>
      <c r="X292" s="164"/>
      <c r="Y292" s="164"/>
      <c r="Z292" s="164"/>
      <c r="AA292" s="164"/>
    </row>
    <row r="293" spans="1:27" x14ac:dyDescent="0.2">
      <c r="A293" s="164"/>
      <c r="B293" s="164"/>
      <c r="C293" s="164"/>
      <c r="D293" s="164"/>
      <c r="E293" s="164"/>
      <c r="F293" s="164"/>
      <c r="G293" s="164"/>
      <c r="H293" s="164"/>
      <c r="I293" s="164"/>
      <c r="J293" s="164"/>
      <c r="K293" s="164"/>
      <c r="L293" s="164"/>
      <c r="M293" s="164"/>
      <c r="N293" s="164"/>
      <c r="O293" s="164"/>
      <c r="P293" s="164"/>
      <c r="Q293" s="164"/>
      <c r="R293" s="164"/>
      <c r="S293" s="164"/>
      <c r="T293" s="164"/>
      <c r="U293" s="164"/>
      <c r="V293" s="164"/>
      <c r="W293" s="164"/>
      <c r="X293" s="164"/>
      <c r="Y293" s="164"/>
      <c r="Z293" s="164"/>
      <c r="AA293" s="164"/>
    </row>
    <row r="294" spans="1:27" x14ac:dyDescent="0.2">
      <c r="A294" s="164"/>
      <c r="B294" s="164"/>
      <c r="C294" s="164"/>
      <c r="D294" s="164"/>
      <c r="E294" s="164"/>
      <c r="F294" s="164"/>
      <c r="G294" s="164"/>
      <c r="H294" s="164"/>
      <c r="I294" s="164"/>
      <c r="J294" s="164"/>
      <c r="K294" s="164"/>
      <c r="L294" s="164"/>
      <c r="M294" s="164"/>
      <c r="N294" s="164"/>
      <c r="O294" s="164"/>
      <c r="P294" s="164"/>
      <c r="Q294" s="164"/>
      <c r="R294" s="164"/>
      <c r="S294" s="164"/>
      <c r="T294" s="164"/>
      <c r="U294" s="164"/>
      <c r="V294" s="164"/>
      <c r="W294" s="164"/>
      <c r="X294" s="164"/>
      <c r="Y294" s="164"/>
      <c r="Z294" s="164"/>
      <c r="AA294" s="164"/>
    </row>
    <row r="295" spans="1:27" x14ac:dyDescent="0.2">
      <c r="A295" s="164"/>
      <c r="B295" s="164"/>
      <c r="C295" s="164"/>
      <c r="D295" s="164"/>
      <c r="E295" s="164"/>
      <c r="F295" s="164"/>
      <c r="G295" s="164"/>
      <c r="H295" s="164"/>
      <c r="I295" s="164"/>
      <c r="J295" s="164"/>
      <c r="K295" s="164"/>
      <c r="L295" s="164"/>
      <c r="M295" s="164"/>
      <c r="N295" s="164"/>
      <c r="O295" s="164"/>
      <c r="P295" s="164"/>
      <c r="Q295" s="164"/>
      <c r="R295" s="164"/>
      <c r="S295" s="164"/>
      <c r="T295" s="164"/>
      <c r="U295" s="164"/>
      <c r="V295" s="164"/>
      <c r="W295" s="164"/>
      <c r="X295" s="164"/>
      <c r="Y295" s="164"/>
      <c r="Z295" s="164"/>
      <c r="AA295" s="164"/>
    </row>
    <row r="296" spans="1:27" x14ac:dyDescent="0.2">
      <c r="A296" s="164"/>
      <c r="B296" s="164"/>
      <c r="C296" s="164"/>
      <c r="D296" s="164"/>
      <c r="E296" s="164"/>
      <c r="F296" s="164"/>
      <c r="G296" s="164"/>
      <c r="H296" s="164"/>
      <c r="I296" s="164"/>
      <c r="J296" s="164"/>
      <c r="K296" s="164"/>
      <c r="L296" s="164"/>
      <c r="M296" s="164"/>
      <c r="N296" s="164"/>
      <c r="O296" s="164"/>
      <c r="P296" s="164"/>
      <c r="Q296" s="164"/>
      <c r="R296" s="164"/>
      <c r="S296" s="164"/>
      <c r="T296" s="164"/>
      <c r="U296" s="164"/>
      <c r="V296" s="164"/>
      <c r="W296" s="164"/>
      <c r="X296" s="164"/>
      <c r="Y296" s="164"/>
      <c r="Z296" s="164"/>
      <c r="AA296" s="164"/>
    </row>
    <row r="297" spans="1:27" x14ac:dyDescent="0.2">
      <c r="A297" s="164"/>
      <c r="B297" s="164"/>
      <c r="C297" s="164"/>
      <c r="D297" s="164"/>
      <c r="E297" s="164"/>
      <c r="F297" s="164"/>
      <c r="G297" s="164"/>
      <c r="H297" s="164"/>
      <c r="I297" s="164"/>
      <c r="J297" s="164"/>
      <c r="K297" s="164"/>
      <c r="L297" s="164"/>
      <c r="M297" s="164"/>
      <c r="N297" s="164"/>
      <c r="O297" s="164"/>
      <c r="P297" s="164"/>
      <c r="Q297" s="164"/>
      <c r="R297" s="164"/>
      <c r="S297" s="164"/>
      <c r="T297" s="164"/>
      <c r="U297" s="164"/>
      <c r="V297" s="164"/>
      <c r="W297" s="164"/>
      <c r="X297" s="164"/>
      <c r="Y297" s="164"/>
      <c r="Z297" s="164"/>
      <c r="AA297" s="164"/>
    </row>
    <row r="298" spans="1:27" x14ac:dyDescent="0.2">
      <c r="A298" s="164"/>
      <c r="B298" s="164"/>
      <c r="C298" s="164"/>
      <c r="D298" s="164"/>
      <c r="E298" s="164"/>
      <c r="F298" s="164"/>
      <c r="G298" s="164"/>
      <c r="H298" s="164"/>
      <c r="I298" s="164"/>
      <c r="J298" s="164"/>
      <c r="K298" s="164"/>
      <c r="L298" s="164"/>
      <c r="M298" s="164"/>
      <c r="N298" s="164"/>
      <c r="O298" s="164"/>
      <c r="P298" s="164"/>
      <c r="Q298" s="164"/>
      <c r="R298" s="164"/>
      <c r="S298" s="164"/>
      <c r="T298" s="164"/>
      <c r="U298" s="164"/>
      <c r="V298" s="164"/>
      <c r="W298" s="164"/>
      <c r="X298" s="164"/>
      <c r="Y298" s="164"/>
      <c r="Z298" s="164"/>
      <c r="AA298" s="164"/>
    </row>
    <row r="299" spans="1:27" x14ac:dyDescent="0.2">
      <c r="A299" s="164"/>
      <c r="B299" s="164"/>
      <c r="C299" s="164"/>
      <c r="D299" s="164"/>
      <c r="E299" s="164"/>
      <c r="F299" s="164"/>
      <c r="G299" s="164"/>
      <c r="H299" s="164"/>
      <c r="I299" s="164"/>
      <c r="J299" s="164"/>
      <c r="K299" s="164"/>
      <c r="L299" s="164"/>
      <c r="M299" s="164"/>
      <c r="N299" s="164"/>
      <c r="O299" s="164"/>
      <c r="P299" s="164"/>
      <c r="Q299" s="164"/>
      <c r="R299" s="164"/>
      <c r="S299" s="164"/>
      <c r="T299" s="164"/>
      <c r="U299" s="164"/>
      <c r="V299" s="164"/>
      <c r="W299" s="164"/>
      <c r="X299" s="164"/>
      <c r="Y299" s="164"/>
      <c r="Z299" s="164"/>
      <c r="AA299" s="164"/>
    </row>
    <row r="300" spans="1:27" x14ac:dyDescent="0.2">
      <c r="A300" s="164"/>
      <c r="B300" s="164"/>
      <c r="C300" s="164"/>
      <c r="D300" s="164"/>
      <c r="E300" s="164"/>
      <c r="F300" s="164"/>
      <c r="G300" s="164"/>
      <c r="H300" s="164"/>
      <c r="I300" s="164"/>
      <c r="J300" s="164"/>
      <c r="K300" s="164"/>
      <c r="L300" s="164"/>
      <c r="M300" s="164"/>
      <c r="N300" s="164"/>
      <c r="O300" s="164"/>
      <c r="P300" s="164"/>
      <c r="Q300" s="164"/>
      <c r="R300" s="164"/>
      <c r="S300" s="164"/>
      <c r="T300" s="164"/>
      <c r="U300" s="164"/>
      <c r="V300" s="164"/>
      <c r="W300" s="164"/>
      <c r="X300" s="164"/>
      <c r="Y300" s="164"/>
      <c r="Z300" s="164"/>
      <c r="AA300" s="164"/>
    </row>
    <row r="301" spans="1:27" x14ac:dyDescent="0.2">
      <c r="A301" s="164"/>
      <c r="B301" s="164"/>
      <c r="C301" s="164"/>
      <c r="D301" s="164"/>
      <c r="E301" s="164"/>
      <c r="F301" s="164"/>
      <c r="G301" s="164"/>
      <c r="H301" s="164"/>
      <c r="I301" s="164"/>
      <c r="J301" s="164"/>
      <c r="K301" s="164"/>
      <c r="L301" s="164"/>
      <c r="M301" s="164"/>
      <c r="N301" s="164"/>
      <c r="O301" s="164"/>
      <c r="P301" s="164"/>
      <c r="Q301" s="164"/>
      <c r="R301" s="164"/>
      <c r="S301" s="164"/>
      <c r="T301" s="164"/>
      <c r="U301" s="164"/>
      <c r="V301" s="164"/>
      <c r="W301" s="164"/>
      <c r="X301" s="164"/>
      <c r="Y301" s="164"/>
      <c r="Z301" s="164"/>
      <c r="AA301" s="164"/>
    </row>
    <row r="302" spans="1:27" x14ac:dyDescent="0.2">
      <c r="A302" s="164"/>
      <c r="B302" s="164"/>
      <c r="C302" s="164"/>
      <c r="D302" s="164"/>
      <c r="E302" s="164"/>
      <c r="F302" s="164"/>
      <c r="G302" s="164"/>
      <c r="H302" s="164"/>
      <c r="I302" s="164"/>
      <c r="J302" s="164"/>
      <c r="K302" s="164"/>
      <c r="L302" s="164"/>
      <c r="M302" s="164"/>
      <c r="N302" s="164"/>
      <c r="O302" s="164"/>
      <c r="P302" s="164"/>
      <c r="Q302" s="164"/>
      <c r="R302" s="164"/>
      <c r="S302" s="164"/>
      <c r="T302" s="164"/>
      <c r="U302" s="164"/>
      <c r="V302" s="164"/>
      <c r="W302" s="164"/>
      <c r="X302" s="164"/>
      <c r="Y302" s="164"/>
      <c r="Z302" s="164"/>
      <c r="AA302" s="164"/>
    </row>
    <row r="303" spans="1:27" x14ac:dyDescent="0.2">
      <c r="A303" s="164"/>
      <c r="B303" s="164"/>
      <c r="C303" s="164"/>
      <c r="D303" s="164"/>
      <c r="E303" s="164"/>
      <c r="F303" s="164"/>
      <c r="G303" s="164"/>
      <c r="H303" s="164"/>
      <c r="I303" s="164"/>
      <c r="J303" s="164"/>
      <c r="K303" s="164"/>
      <c r="L303" s="164"/>
      <c r="M303" s="164"/>
      <c r="N303" s="164"/>
      <c r="O303" s="164"/>
      <c r="P303" s="164"/>
      <c r="Q303" s="164"/>
      <c r="R303" s="164"/>
      <c r="S303" s="164"/>
      <c r="T303" s="164"/>
      <c r="U303" s="164"/>
      <c r="V303" s="164"/>
      <c r="W303" s="164"/>
      <c r="X303" s="164"/>
      <c r="Y303" s="164"/>
      <c r="Z303" s="164"/>
      <c r="AA303" s="164"/>
    </row>
    <row r="304" spans="1:27" x14ac:dyDescent="0.2">
      <c r="A304" s="164"/>
      <c r="B304" s="164"/>
      <c r="C304" s="164"/>
      <c r="D304" s="164"/>
      <c r="E304" s="164"/>
      <c r="F304" s="164"/>
      <c r="G304" s="164"/>
      <c r="H304" s="164"/>
      <c r="I304" s="164"/>
      <c r="J304" s="164"/>
      <c r="K304" s="164"/>
      <c r="L304" s="164"/>
      <c r="M304" s="164"/>
      <c r="N304" s="164"/>
      <c r="O304" s="164"/>
      <c r="P304" s="164"/>
      <c r="Q304" s="164"/>
      <c r="R304" s="164"/>
      <c r="S304" s="164"/>
      <c r="T304" s="164"/>
      <c r="U304" s="164"/>
      <c r="V304" s="164"/>
      <c r="W304" s="164"/>
      <c r="X304" s="164"/>
      <c r="Y304" s="164"/>
      <c r="Z304" s="164"/>
      <c r="AA304" s="164"/>
    </row>
    <row r="305" spans="1:27" x14ac:dyDescent="0.2">
      <c r="A305" s="164"/>
      <c r="B305" s="164"/>
      <c r="C305" s="164"/>
      <c r="D305" s="164"/>
      <c r="E305" s="164"/>
      <c r="F305" s="164"/>
      <c r="G305" s="164"/>
      <c r="H305" s="164"/>
      <c r="I305" s="164"/>
      <c r="J305" s="164"/>
      <c r="K305" s="164"/>
      <c r="L305" s="164"/>
      <c r="M305" s="164"/>
      <c r="N305" s="164"/>
      <c r="O305" s="164"/>
      <c r="P305" s="164"/>
      <c r="Q305" s="164"/>
      <c r="R305" s="164"/>
      <c r="S305" s="164"/>
      <c r="T305" s="164"/>
      <c r="U305" s="164"/>
      <c r="V305" s="164"/>
      <c r="W305" s="164"/>
      <c r="X305" s="164"/>
      <c r="Y305" s="164"/>
      <c r="Z305" s="164"/>
      <c r="AA305" s="164"/>
    </row>
    <row r="306" spans="1:27" x14ac:dyDescent="0.2">
      <c r="A306" s="164"/>
      <c r="B306" s="164"/>
      <c r="C306" s="164"/>
      <c r="D306" s="164"/>
      <c r="E306" s="164"/>
      <c r="F306" s="164"/>
      <c r="G306" s="164"/>
      <c r="H306" s="164"/>
      <c r="I306" s="164"/>
      <c r="J306" s="164"/>
      <c r="K306" s="164"/>
      <c r="L306" s="164"/>
      <c r="M306" s="164"/>
      <c r="N306" s="164"/>
      <c r="O306" s="164"/>
      <c r="P306" s="164"/>
      <c r="Q306" s="164"/>
      <c r="R306" s="164"/>
      <c r="S306" s="164"/>
      <c r="T306" s="164"/>
      <c r="U306" s="164"/>
      <c r="V306" s="164"/>
      <c r="W306" s="164"/>
      <c r="X306" s="164"/>
      <c r="Y306" s="164"/>
      <c r="Z306" s="164"/>
      <c r="AA306" s="164"/>
    </row>
    <row r="307" spans="1:27" x14ac:dyDescent="0.2">
      <c r="A307" s="164"/>
      <c r="B307" s="164"/>
      <c r="C307" s="164"/>
      <c r="D307" s="164"/>
      <c r="E307" s="164"/>
      <c r="F307" s="164"/>
      <c r="G307" s="164"/>
      <c r="H307" s="164"/>
      <c r="I307" s="164"/>
      <c r="J307" s="164"/>
      <c r="K307" s="164"/>
      <c r="L307" s="164"/>
      <c r="M307" s="164"/>
      <c r="N307" s="164"/>
      <c r="O307" s="164"/>
      <c r="P307" s="164"/>
      <c r="Q307" s="164"/>
      <c r="R307" s="164"/>
      <c r="S307" s="164"/>
      <c r="T307" s="164"/>
      <c r="U307" s="164"/>
      <c r="V307" s="164"/>
      <c r="W307" s="164"/>
      <c r="X307" s="164"/>
      <c r="Y307" s="164"/>
      <c r="Z307" s="164"/>
      <c r="AA307" s="164"/>
    </row>
    <row r="308" spans="1:27" x14ac:dyDescent="0.2">
      <c r="A308" s="164"/>
      <c r="B308" s="164"/>
      <c r="C308" s="164"/>
      <c r="D308" s="164"/>
      <c r="E308" s="164"/>
      <c r="F308" s="164"/>
      <c r="G308" s="164"/>
      <c r="H308" s="164"/>
      <c r="I308" s="164"/>
      <c r="J308" s="164"/>
      <c r="K308" s="164"/>
      <c r="L308" s="164"/>
      <c r="M308" s="164"/>
      <c r="N308" s="164"/>
      <c r="O308" s="164"/>
      <c r="P308" s="164"/>
      <c r="Q308" s="164"/>
      <c r="R308" s="164"/>
      <c r="S308" s="164"/>
      <c r="T308" s="164"/>
      <c r="U308" s="164"/>
      <c r="V308" s="164"/>
      <c r="W308" s="164"/>
      <c r="X308" s="164"/>
      <c r="Y308" s="164"/>
      <c r="Z308" s="164"/>
      <c r="AA308" s="164"/>
    </row>
    <row r="309" spans="1:27" x14ac:dyDescent="0.2">
      <c r="A309" s="164"/>
      <c r="B309" s="164"/>
      <c r="C309" s="164"/>
      <c r="D309" s="164"/>
      <c r="E309" s="164"/>
      <c r="F309" s="164"/>
      <c r="G309" s="164"/>
      <c r="H309" s="164"/>
      <c r="I309" s="164"/>
      <c r="J309" s="164"/>
      <c r="K309" s="164"/>
      <c r="L309" s="164"/>
      <c r="M309" s="164"/>
      <c r="N309" s="164"/>
      <c r="O309" s="164"/>
      <c r="P309" s="164"/>
      <c r="Q309" s="164"/>
      <c r="R309" s="164"/>
      <c r="S309" s="164"/>
      <c r="T309" s="164"/>
      <c r="U309" s="164"/>
      <c r="V309" s="164"/>
      <c r="W309" s="164"/>
      <c r="X309" s="164"/>
      <c r="Y309" s="164"/>
      <c r="Z309" s="164"/>
      <c r="AA309" s="164"/>
    </row>
    <row r="310" spans="1:27" x14ac:dyDescent="0.2">
      <c r="A310" s="164"/>
      <c r="B310" s="164"/>
      <c r="C310" s="164"/>
      <c r="D310" s="164"/>
      <c r="E310" s="164"/>
      <c r="F310" s="164"/>
      <c r="G310" s="164"/>
      <c r="H310" s="164"/>
      <c r="I310" s="164"/>
      <c r="J310" s="164"/>
      <c r="K310" s="164"/>
      <c r="L310" s="164"/>
      <c r="M310" s="164"/>
      <c r="N310" s="164"/>
      <c r="O310" s="164"/>
      <c r="P310" s="164"/>
      <c r="Q310" s="164"/>
      <c r="R310" s="164"/>
      <c r="S310" s="164"/>
      <c r="T310" s="164"/>
      <c r="U310" s="164"/>
      <c r="V310" s="164"/>
      <c r="W310" s="164"/>
      <c r="X310" s="164"/>
      <c r="Y310" s="164"/>
      <c r="Z310" s="164"/>
      <c r="AA310" s="164"/>
    </row>
    <row r="311" spans="1:27" x14ac:dyDescent="0.2">
      <c r="A311" s="164"/>
      <c r="B311" s="164"/>
      <c r="C311" s="164"/>
      <c r="D311" s="164"/>
      <c r="E311" s="164"/>
      <c r="F311" s="164"/>
      <c r="G311" s="164"/>
      <c r="H311" s="164"/>
      <c r="I311" s="164"/>
      <c r="J311" s="164"/>
      <c r="K311" s="164"/>
      <c r="L311" s="164"/>
      <c r="M311" s="164"/>
      <c r="N311" s="164"/>
      <c r="O311" s="164"/>
      <c r="P311" s="164"/>
      <c r="Q311" s="164"/>
      <c r="R311" s="164"/>
      <c r="S311" s="164"/>
      <c r="T311" s="164"/>
      <c r="U311" s="164"/>
      <c r="V311" s="164"/>
      <c r="W311" s="164"/>
      <c r="X311" s="164"/>
      <c r="Y311" s="164"/>
      <c r="Z311" s="164"/>
      <c r="AA311" s="164"/>
    </row>
    <row r="312" spans="1:27" x14ac:dyDescent="0.2">
      <c r="A312" s="164"/>
      <c r="B312" s="164"/>
      <c r="C312" s="164"/>
      <c r="D312" s="164"/>
      <c r="E312" s="164"/>
      <c r="F312" s="164"/>
      <c r="G312" s="164"/>
      <c r="H312" s="164"/>
      <c r="I312" s="164"/>
      <c r="J312" s="164"/>
      <c r="K312" s="164"/>
      <c r="L312" s="164"/>
      <c r="M312" s="164"/>
      <c r="N312" s="164"/>
      <c r="O312" s="164"/>
      <c r="P312" s="164"/>
      <c r="Q312" s="164"/>
      <c r="R312" s="164"/>
      <c r="S312" s="164"/>
      <c r="T312" s="164"/>
      <c r="U312" s="164"/>
      <c r="V312" s="164"/>
      <c r="W312" s="164"/>
      <c r="X312" s="164"/>
      <c r="Y312" s="164"/>
      <c r="Z312" s="164"/>
      <c r="AA312" s="164"/>
    </row>
    <row r="313" spans="1:27" x14ac:dyDescent="0.2">
      <c r="A313" s="164"/>
      <c r="B313" s="164"/>
      <c r="C313" s="164"/>
      <c r="D313" s="164"/>
      <c r="E313" s="164"/>
      <c r="F313" s="164"/>
      <c r="G313" s="164"/>
      <c r="H313" s="164"/>
      <c r="I313" s="164"/>
      <c r="J313" s="164"/>
      <c r="K313" s="164"/>
      <c r="L313" s="164"/>
      <c r="M313" s="164"/>
      <c r="N313" s="164"/>
      <c r="O313" s="164"/>
      <c r="P313" s="164"/>
      <c r="Q313" s="164"/>
      <c r="R313" s="164"/>
      <c r="S313" s="164"/>
      <c r="T313" s="164"/>
      <c r="U313" s="164"/>
      <c r="V313" s="164"/>
      <c r="W313" s="164"/>
      <c r="X313" s="164"/>
      <c r="Y313" s="164"/>
      <c r="Z313" s="164"/>
      <c r="AA313" s="164"/>
    </row>
    <row r="314" spans="1:27" x14ac:dyDescent="0.2">
      <c r="A314" s="164"/>
      <c r="B314" s="164"/>
      <c r="C314" s="164"/>
      <c r="D314" s="164"/>
      <c r="E314" s="164"/>
      <c r="F314" s="164"/>
      <c r="G314" s="164"/>
      <c r="H314" s="164"/>
      <c r="I314" s="164"/>
      <c r="J314" s="164"/>
      <c r="K314" s="164"/>
      <c r="L314" s="164"/>
      <c r="M314" s="164"/>
      <c r="N314" s="164"/>
      <c r="O314" s="164"/>
      <c r="P314" s="164"/>
      <c r="Q314" s="164"/>
      <c r="R314" s="164"/>
      <c r="S314" s="164"/>
      <c r="T314" s="164"/>
      <c r="U314" s="164"/>
      <c r="V314" s="164"/>
      <c r="W314" s="164"/>
      <c r="X314" s="164"/>
      <c r="Y314" s="164"/>
      <c r="Z314" s="164"/>
      <c r="AA314" s="164"/>
    </row>
    <row r="315" spans="1:27" x14ac:dyDescent="0.2">
      <c r="A315" s="164"/>
      <c r="B315" s="164"/>
      <c r="C315" s="164"/>
      <c r="D315" s="164"/>
      <c r="E315" s="164"/>
      <c r="F315" s="164"/>
      <c r="G315" s="164"/>
      <c r="H315" s="164"/>
      <c r="I315" s="164"/>
      <c r="J315" s="164"/>
      <c r="K315" s="164"/>
      <c r="L315" s="164"/>
      <c r="M315" s="164"/>
      <c r="N315" s="164"/>
      <c r="O315" s="164"/>
      <c r="P315" s="164"/>
      <c r="Q315" s="164"/>
      <c r="R315" s="164"/>
      <c r="S315" s="164"/>
      <c r="T315" s="164"/>
      <c r="U315" s="164"/>
      <c r="V315" s="164"/>
      <c r="W315" s="164"/>
      <c r="X315" s="164"/>
      <c r="Y315" s="164"/>
      <c r="Z315" s="164"/>
      <c r="AA315" s="164"/>
    </row>
    <row r="316" spans="1:27" x14ac:dyDescent="0.2">
      <c r="A316" s="164"/>
      <c r="B316" s="164"/>
      <c r="C316" s="164"/>
      <c r="D316" s="164"/>
      <c r="E316" s="164"/>
      <c r="F316" s="164"/>
      <c r="G316" s="164"/>
      <c r="H316" s="164"/>
      <c r="I316" s="164"/>
      <c r="J316" s="164"/>
      <c r="K316" s="164"/>
      <c r="L316" s="164"/>
      <c r="M316" s="164"/>
      <c r="N316" s="164"/>
      <c r="O316" s="164"/>
      <c r="P316" s="164"/>
      <c r="Q316" s="164"/>
      <c r="R316" s="164"/>
      <c r="S316" s="164"/>
      <c r="T316" s="164"/>
      <c r="U316" s="164"/>
      <c r="V316" s="164"/>
      <c r="W316" s="164"/>
      <c r="X316" s="164"/>
      <c r="Y316" s="164"/>
      <c r="Z316" s="164"/>
      <c r="AA316" s="164"/>
    </row>
    <row r="317" spans="1:27" x14ac:dyDescent="0.2">
      <c r="A317" s="164"/>
      <c r="B317" s="164"/>
      <c r="C317" s="164"/>
      <c r="D317" s="164"/>
      <c r="E317" s="164"/>
      <c r="F317" s="164"/>
      <c r="G317" s="164"/>
      <c r="H317" s="164"/>
      <c r="I317" s="164"/>
      <c r="J317" s="164"/>
      <c r="K317" s="164"/>
      <c r="L317" s="164"/>
      <c r="M317" s="164"/>
      <c r="N317" s="164"/>
      <c r="O317" s="164"/>
      <c r="P317" s="164"/>
      <c r="Q317" s="164"/>
      <c r="R317" s="164"/>
      <c r="S317" s="164"/>
      <c r="T317" s="164"/>
      <c r="U317" s="164"/>
      <c r="V317" s="164"/>
      <c r="W317" s="164"/>
      <c r="X317" s="164"/>
      <c r="Y317" s="164"/>
      <c r="Z317" s="164"/>
      <c r="AA317" s="164"/>
    </row>
    <row r="318" spans="1:27" x14ac:dyDescent="0.2">
      <c r="A318" s="164"/>
      <c r="B318" s="164"/>
      <c r="C318" s="164"/>
      <c r="D318" s="164"/>
      <c r="E318" s="164"/>
      <c r="F318" s="164"/>
      <c r="G318" s="164"/>
      <c r="H318" s="164"/>
      <c r="I318" s="164"/>
      <c r="J318" s="164"/>
      <c r="K318" s="164"/>
      <c r="L318" s="164"/>
      <c r="M318" s="164"/>
      <c r="N318" s="164"/>
      <c r="O318" s="164"/>
      <c r="P318" s="164"/>
      <c r="Q318" s="164"/>
      <c r="R318" s="164"/>
      <c r="S318" s="164"/>
      <c r="T318" s="164"/>
      <c r="U318" s="164"/>
      <c r="V318" s="164"/>
      <c r="W318" s="164"/>
      <c r="X318" s="164"/>
      <c r="Y318" s="164"/>
      <c r="Z318" s="164"/>
      <c r="AA318" s="164"/>
    </row>
    <row r="319" spans="1:27" x14ac:dyDescent="0.2">
      <c r="A319" s="164"/>
      <c r="B319" s="164"/>
      <c r="C319" s="164"/>
      <c r="D319" s="164"/>
      <c r="E319" s="164"/>
      <c r="F319" s="164"/>
      <c r="G319" s="164"/>
      <c r="H319" s="164"/>
      <c r="I319" s="164"/>
      <c r="J319" s="164"/>
      <c r="K319" s="164"/>
      <c r="L319" s="164"/>
      <c r="M319" s="164"/>
      <c r="N319" s="164"/>
      <c r="O319" s="164"/>
      <c r="P319" s="164"/>
      <c r="Q319" s="164"/>
      <c r="R319" s="164"/>
      <c r="S319" s="164"/>
      <c r="T319" s="164"/>
      <c r="U319" s="164"/>
      <c r="V319" s="164"/>
      <c r="W319" s="164"/>
      <c r="X319" s="164"/>
      <c r="Y319" s="164"/>
      <c r="Z319" s="164"/>
      <c r="AA319" s="164"/>
    </row>
    <row r="320" spans="1:27" x14ac:dyDescent="0.2">
      <c r="A320" s="164"/>
      <c r="B320" s="164"/>
      <c r="C320" s="164"/>
      <c r="D320" s="164"/>
      <c r="E320" s="164"/>
      <c r="F320" s="164"/>
      <c r="G320" s="164"/>
      <c r="H320" s="164"/>
      <c r="I320" s="164"/>
      <c r="J320" s="164"/>
      <c r="K320" s="164"/>
      <c r="L320" s="164"/>
      <c r="M320" s="164"/>
      <c r="N320" s="164"/>
      <c r="O320" s="164"/>
      <c r="P320" s="164"/>
      <c r="Q320" s="164"/>
      <c r="R320" s="164"/>
      <c r="S320" s="164"/>
      <c r="T320" s="164"/>
      <c r="U320" s="164"/>
      <c r="V320" s="164"/>
      <c r="W320" s="164"/>
      <c r="X320" s="164"/>
      <c r="Y320" s="164"/>
      <c r="Z320" s="164"/>
      <c r="AA320" s="164"/>
    </row>
    <row r="321" spans="1:27" x14ac:dyDescent="0.2">
      <c r="A321" s="164"/>
      <c r="B321" s="164"/>
      <c r="C321" s="164"/>
      <c r="D321" s="164"/>
      <c r="E321" s="164"/>
      <c r="F321" s="164"/>
      <c r="G321" s="164"/>
      <c r="H321" s="164"/>
      <c r="I321" s="164"/>
      <c r="J321" s="164"/>
      <c r="K321" s="164"/>
      <c r="L321" s="164"/>
      <c r="M321" s="164"/>
      <c r="N321" s="164"/>
      <c r="O321" s="164"/>
      <c r="P321" s="164"/>
      <c r="Q321" s="164"/>
      <c r="R321" s="164"/>
      <c r="S321" s="164"/>
      <c r="T321" s="164"/>
      <c r="U321" s="164"/>
      <c r="V321" s="164"/>
      <c r="W321" s="164"/>
      <c r="X321" s="164"/>
      <c r="Y321" s="164"/>
      <c r="Z321" s="164"/>
      <c r="AA321" s="164"/>
    </row>
    <row r="322" spans="1:27" x14ac:dyDescent="0.2">
      <c r="A322" s="164"/>
      <c r="B322" s="164"/>
      <c r="C322" s="164"/>
      <c r="D322" s="164"/>
      <c r="E322" s="164"/>
      <c r="F322" s="164"/>
      <c r="G322" s="164"/>
      <c r="H322" s="164"/>
      <c r="I322" s="164"/>
      <c r="J322" s="164"/>
      <c r="K322" s="164"/>
      <c r="L322" s="164"/>
      <c r="M322" s="164"/>
      <c r="N322" s="164"/>
      <c r="O322" s="164"/>
      <c r="P322" s="164"/>
      <c r="Q322" s="164"/>
      <c r="R322" s="164"/>
      <c r="S322" s="164"/>
      <c r="T322" s="164"/>
      <c r="U322" s="164"/>
      <c r="V322" s="164"/>
      <c r="W322" s="164"/>
      <c r="X322" s="164"/>
      <c r="Y322" s="164"/>
      <c r="Z322" s="164"/>
      <c r="AA322" s="164"/>
    </row>
    <row r="323" spans="1:27" x14ac:dyDescent="0.2">
      <c r="A323" s="164"/>
      <c r="B323" s="164"/>
      <c r="C323" s="164"/>
      <c r="D323" s="164"/>
      <c r="E323" s="164"/>
      <c r="F323" s="164"/>
      <c r="G323" s="164"/>
      <c r="H323" s="164"/>
      <c r="I323" s="164"/>
      <c r="J323" s="164"/>
      <c r="K323" s="164"/>
      <c r="L323" s="164"/>
      <c r="M323" s="164"/>
      <c r="N323" s="164"/>
      <c r="O323" s="164"/>
      <c r="P323" s="164"/>
      <c r="Q323" s="164"/>
      <c r="R323" s="164"/>
      <c r="S323" s="164"/>
      <c r="T323" s="164"/>
      <c r="U323" s="164"/>
      <c r="V323" s="164"/>
      <c r="W323" s="164"/>
      <c r="X323" s="164"/>
      <c r="Y323" s="164"/>
      <c r="Z323" s="164"/>
      <c r="AA323" s="164"/>
    </row>
    <row r="324" spans="1:27" x14ac:dyDescent="0.2">
      <c r="A324" s="164"/>
      <c r="B324" s="164"/>
      <c r="C324" s="164"/>
      <c r="D324" s="164"/>
      <c r="E324" s="164"/>
      <c r="F324" s="164"/>
      <c r="G324" s="164"/>
      <c r="H324" s="164"/>
      <c r="I324" s="164"/>
      <c r="J324" s="164"/>
      <c r="K324" s="164"/>
      <c r="L324" s="164"/>
      <c r="M324" s="164"/>
      <c r="N324" s="164"/>
      <c r="O324" s="164"/>
      <c r="P324" s="164"/>
      <c r="Q324" s="164"/>
      <c r="R324" s="164"/>
      <c r="S324" s="164"/>
      <c r="T324" s="164"/>
      <c r="U324" s="164"/>
      <c r="V324" s="164"/>
      <c r="W324" s="164"/>
      <c r="X324" s="164"/>
      <c r="Y324" s="164"/>
      <c r="Z324" s="164"/>
      <c r="AA324" s="164"/>
    </row>
    <row r="325" spans="1:27" x14ac:dyDescent="0.2">
      <c r="A325" s="164"/>
      <c r="B325" s="164"/>
      <c r="C325" s="164"/>
      <c r="D325" s="164"/>
      <c r="E325" s="164"/>
      <c r="F325" s="164"/>
      <c r="G325" s="164"/>
      <c r="H325" s="164"/>
      <c r="I325" s="164"/>
      <c r="J325" s="164"/>
      <c r="K325" s="164"/>
      <c r="L325" s="164"/>
      <c r="M325" s="164"/>
      <c r="N325" s="164"/>
      <c r="O325" s="164"/>
      <c r="P325" s="164"/>
      <c r="Q325" s="164"/>
      <c r="R325" s="164"/>
      <c r="S325" s="164"/>
      <c r="T325" s="164"/>
      <c r="U325" s="164"/>
      <c r="V325" s="164"/>
      <c r="W325" s="164"/>
      <c r="X325" s="164"/>
      <c r="Y325" s="164"/>
      <c r="Z325" s="164"/>
      <c r="AA325" s="164"/>
    </row>
    <row r="326" spans="1:27" x14ac:dyDescent="0.2">
      <c r="A326" s="164"/>
      <c r="B326" s="164"/>
      <c r="C326" s="164"/>
      <c r="D326" s="164"/>
      <c r="E326" s="164"/>
      <c r="F326" s="164"/>
      <c r="G326" s="164"/>
      <c r="H326" s="164"/>
      <c r="I326" s="164"/>
      <c r="J326" s="164"/>
      <c r="K326" s="164"/>
      <c r="L326" s="164"/>
      <c r="M326" s="164"/>
      <c r="N326" s="164"/>
      <c r="O326" s="164"/>
      <c r="P326" s="164"/>
      <c r="Q326" s="164"/>
      <c r="R326" s="164"/>
      <c r="S326" s="164"/>
      <c r="T326" s="164"/>
      <c r="U326" s="164"/>
      <c r="V326" s="164"/>
      <c r="W326" s="164"/>
      <c r="X326" s="164"/>
      <c r="Y326" s="164"/>
      <c r="Z326" s="164"/>
      <c r="AA326" s="164"/>
    </row>
    <row r="327" spans="1:27" x14ac:dyDescent="0.2">
      <c r="A327" s="164"/>
      <c r="B327" s="164"/>
      <c r="C327" s="164"/>
      <c r="D327" s="164"/>
      <c r="E327" s="164"/>
      <c r="F327" s="164"/>
      <c r="G327" s="164"/>
      <c r="H327" s="164"/>
      <c r="I327" s="164"/>
      <c r="J327" s="164"/>
      <c r="K327" s="164"/>
      <c r="L327" s="164"/>
      <c r="M327" s="164"/>
      <c r="N327" s="164"/>
      <c r="O327" s="164"/>
      <c r="P327" s="164"/>
      <c r="Q327" s="164"/>
      <c r="R327" s="164"/>
      <c r="S327" s="164"/>
      <c r="T327" s="164"/>
      <c r="U327" s="164"/>
      <c r="V327" s="164"/>
      <c r="W327" s="164"/>
      <c r="X327" s="164"/>
      <c r="Y327" s="164"/>
      <c r="Z327" s="164"/>
      <c r="AA327" s="164"/>
    </row>
    <row r="328" spans="1:27" x14ac:dyDescent="0.2">
      <c r="A328" s="164"/>
      <c r="B328" s="164"/>
      <c r="C328" s="164"/>
      <c r="D328" s="164"/>
      <c r="E328" s="164"/>
      <c r="F328" s="164"/>
      <c r="G328" s="164"/>
      <c r="H328" s="164"/>
      <c r="I328" s="164"/>
      <c r="J328" s="164"/>
      <c r="K328" s="164"/>
      <c r="L328" s="164"/>
      <c r="M328" s="164"/>
      <c r="N328" s="164"/>
      <c r="O328" s="164"/>
      <c r="P328" s="164"/>
      <c r="Q328" s="164"/>
      <c r="R328" s="164"/>
      <c r="S328" s="164"/>
      <c r="T328" s="164"/>
      <c r="U328" s="164"/>
      <c r="V328" s="164"/>
      <c r="W328" s="164"/>
      <c r="X328" s="164"/>
      <c r="Y328" s="164"/>
      <c r="Z328" s="164"/>
      <c r="AA328" s="164"/>
    </row>
    <row r="329" spans="1:27" x14ac:dyDescent="0.2">
      <c r="A329" s="164"/>
      <c r="B329" s="164"/>
      <c r="C329" s="164"/>
      <c r="D329" s="164"/>
      <c r="E329" s="164"/>
      <c r="F329" s="164"/>
      <c r="G329" s="164"/>
      <c r="H329" s="164"/>
      <c r="I329" s="164"/>
      <c r="J329" s="164"/>
      <c r="K329" s="164"/>
      <c r="L329" s="164"/>
      <c r="M329" s="164"/>
      <c r="N329" s="164"/>
      <c r="O329" s="164"/>
      <c r="P329" s="164"/>
      <c r="Q329" s="164"/>
      <c r="R329" s="164"/>
      <c r="S329" s="164"/>
      <c r="T329" s="164"/>
      <c r="U329" s="164"/>
      <c r="V329" s="164"/>
      <c r="W329" s="164"/>
      <c r="X329" s="164"/>
      <c r="Y329" s="164"/>
      <c r="Z329" s="164"/>
      <c r="AA329" s="164"/>
    </row>
    <row r="330" spans="1:27" x14ac:dyDescent="0.2">
      <c r="A330" s="164"/>
      <c r="B330" s="164"/>
      <c r="C330" s="164"/>
      <c r="D330" s="164"/>
      <c r="E330" s="164"/>
      <c r="F330" s="164"/>
      <c r="G330" s="164"/>
      <c r="H330" s="164"/>
      <c r="I330" s="164"/>
      <c r="J330" s="164"/>
      <c r="K330" s="164"/>
      <c r="L330" s="164"/>
      <c r="M330" s="164"/>
      <c r="N330" s="164"/>
      <c r="O330" s="164"/>
      <c r="P330" s="164"/>
      <c r="Q330" s="164"/>
      <c r="R330" s="164"/>
      <c r="S330" s="164"/>
      <c r="T330" s="164"/>
      <c r="U330" s="164"/>
      <c r="V330" s="164"/>
      <c r="W330" s="164"/>
      <c r="X330" s="164"/>
      <c r="Y330" s="164"/>
      <c r="Z330" s="164"/>
      <c r="AA330" s="164"/>
    </row>
    <row r="331" spans="1:27" x14ac:dyDescent="0.2">
      <c r="A331" s="164"/>
      <c r="B331" s="164"/>
      <c r="C331" s="164"/>
      <c r="D331" s="164"/>
      <c r="E331" s="164"/>
      <c r="F331" s="164"/>
      <c r="G331" s="164"/>
      <c r="H331" s="164"/>
      <c r="I331" s="164"/>
      <c r="J331" s="164"/>
      <c r="K331" s="164"/>
      <c r="L331" s="164"/>
      <c r="M331" s="164"/>
      <c r="N331" s="164"/>
      <c r="O331" s="164"/>
      <c r="P331" s="164"/>
      <c r="Q331" s="164"/>
      <c r="R331" s="164"/>
      <c r="S331" s="164"/>
      <c r="T331" s="164"/>
      <c r="U331" s="164"/>
      <c r="V331" s="164"/>
      <c r="W331" s="164"/>
      <c r="X331" s="164"/>
      <c r="Y331" s="164"/>
      <c r="Z331" s="164"/>
      <c r="AA331" s="164"/>
    </row>
    <row r="332" spans="1:27" x14ac:dyDescent="0.2">
      <c r="A332" s="164"/>
      <c r="B332" s="164"/>
      <c r="C332" s="164"/>
      <c r="D332" s="164"/>
      <c r="E332" s="164"/>
      <c r="F332" s="164"/>
      <c r="G332" s="164"/>
      <c r="H332" s="164"/>
      <c r="I332" s="164"/>
      <c r="J332" s="164"/>
      <c r="K332" s="164"/>
      <c r="L332" s="164"/>
      <c r="M332" s="164"/>
      <c r="N332" s="164"/>
      <c r="O332" s="164"/>
      <c r="P332" s="164"/>
      <c r="Q332" s="164"/>
      <c r="R332" s="164"/>
      <c r="S332" s="164"/>
      <c r="T332" s="164"/>
      <c r="U332" s="164"/>
      <c r="V332" s="164"/>
      <c r="W332" s="164"/>
      <c r="X332" s="164"/>
      <c r="Y332" s="164"/>
      <c r="Z332" s="164"/>
      <c r="AA332" s="164"/>
    </row>
    <row r="333" spans="1:27" x14ac:dyDescent="0.2">
      <c r="A333" s="164"/>
      <c r="B333" s="164"/>
      <c r="C333" s="164"/>
      <c r="D333" s="164"/>
      <c r="E333" s="164"/>
      <c r="F333" s="164"/>
      <c r="G333" s="164"/>
      <c r="H333" s="164"/>
      <c r="I333" s="164"/>
      <c r="J333" s="164"/>
      <c r="K333" s="164"/>
      <c r="L333" s="164"/>
      <c r="M333" s="164"/>
      <c r="N333" s="164"/>
      <c r="O333" s="164"/>
      <c r="P333" s="164"/>
      <c r="Q333" s="164"/>
      <c r="R333" s="164"/>
      <c r="S333" s="164"/>
      <c r="T333" s="164"/>
      <c r="U333" s="164"/>
      <c r="V333" s="164"/>
      <c r="W333" s="164"/>
      <c r="X333" s="164"/>
      <c r="Y333" s="164"/>
      <c r="Z333" s="164"/>
      <c r="AA333" s="164"/>
    </row>
    <row r="334" spans="1:27" x14ac:dyDescent="0.2">
      <c r="A334" s="164"/>
      <c r="B334" s="164"/>
      <c r="C334" s="164"/>
      <c r="D334" s="164"/>
      <c r="E334" s="164"/>
      <c r="F334" s="164"/>
      <c r="G334" s="164"/>
      <c r="H334" s="164"/>
      <c r="I334" s="164"/>
      <c r="J334" s="164"/>
      <c r="K334" s="164"/>
      <c r="L334" s="164"/>
      <c r="M334" s="164"/>
      <c r="N334" s="164"/>
      <c r="O334" s="164"/>
      <c r="P334" s="164"/>
      <c r="Q334" s="164"/>
      <c r="R334" s="164"/>
      <c r="S334" s="164"/>
      <c r="T334" s="164"/>
      <c r="U334" s="164"/>
      <c r="V334" s="164"/>
      <c r="W334" s="164"/>
      <c r="X334" s="164"/>
      <c r="Y334" s="164"/>
      <c r="Z334" s="164"/>
      <c r="AA334" s="164"/>
    </row>
    <row r="335" spans="1:27" x14ac:dyDescent="0.2">
      <c r="A335" s="164"/>
      <c r="B335" s="164"/>
      <c r="C335" s="164"/>
      <c r="D335" s="164"/>
      <c r="E335" s="164"/>
      <c r="F335" s="164"/>
      <c r="G335" s="164"/>
      <c r="H335" s="164"/>
      <c r="I335" s="164"/>
      <c r="J335" s="164"/>
      <c r="K335" s="164"/>
      <c r="L335" s="164"/>
      <c r="M335" s="164"/>
      <c r="N335" s="164"/>
      <c r="O335" s="164"/>
      <c r="P335" s="164"/>
      <c r="Q335" s="164"/>
      <c r="R335" s="164"/>
      <c r="S335" s="164"/>
      <c r="T335" s="164"/>
      <c r="U335" s="164"/>
      <c r="V335" s="164"/>
      <c r="W335" s="164"/>
      <c r="X335" s="164"/>
      <c r="Y335" s="164"/>
      <c r="Z335" s="164"/>
      <c r="AA335" s="164"/>
    </row>
    <row r="336" spans="1:27" x14ac:dyDescent="0.2">
      <c r="A336" s="164"/>
      <c r="B336" s="164"/>
      <c r="C336" s="164"/>
      <c r="D336" s="164"/>
      <c r="E336" s="164"/>
      <c r="F336" s="164"/>
      <c r="G336" s="164"/>
      <c r="H336" s="164"/>
      <c r="I336" s="164"/>
      <c r="J336" s="164"/>
      <c r="K336" s="164"/>
      <c r="L336" s="164"/>
      <c r="M336" s="164"/>
      <c r="N336" s="164"/>
      <c r="O336" s="164"/>
      <c r="P336" s="164"/>
      <c r="Q336" s="164"/>
      <c r="R336" s="164"/>
      <c r="S336" s="164"/>
      <c r="T336" s="164"/>
      <c r="U336" s="164"/>
      <c r="V336" s="164"/>
      <c r="W336" s="164"/>
      <c r="X336" s="164"/>
      <c r="Y336" s="164"/>
      <c r="Z336" s="164"/>
      <c r="AA336" s="164"/>
    </row>
    <row r="337" spans="1:27" x14ac:dyDescent="0.2">
      <c r="A337" s="164"/>
      <c r="B337" s="164"/>
      <c r="C337" s="164"/>
      <c r="D337" s="164"/>
      <c r="E337" s="164"/>
      <c r="F337" s="164"/>
      <c r="G337" s="164"/>
      <c r="H337" s="164"/>
      <c r="I337" s="164"/>
      <c r="J337" s="164"/>
      <c r="K337" s="164"/>
      <c r="L337" s="164"/>
      <c r="M337" s="164"/>
      <c r="N337" s="164"/>
      <c r="O337" s="164"/>
      <c r="P337" s="164"/>
      <c r="Q337" s="164"/>
      <c r="R337" s="164"/>
      <c r="S337" s="164"/>
      <c r="T337" s="164"/>
      <c r="U337" s="164"/>
      <c r="V337" s="164"/>
      <c r="W337" s="164"/>
      <c r="X337" s="164"/>
      <c r="Y337" s="164"/>
      <c r="Z337" s="164"/>
      <c r="AA337" s="164"/>
    </row>
    <row r="338" spans="1:27" x14ac:dyDescent="0.2">
      <c r="A338" s="164"/>
      <c r="B338" s="164"/>
      <c r="C338" s="164"/>
      <c r="D338" s="164"/>
      <c r="E338" s="164"/>
      <c r="F338" s="164"/>
      <c r="G338" s="164"/>
      <c r="H338" s="164"/>
      <c r="I338" s="164"/>
      <c r="J338" s="164"/>
      <c r="K338" s="164"/>
      <c r="L338" s="164"/>
      <c r="M338" s="164"/>
      <c r="N338" s="164"/>
      <c r="O338" s="164"/>
      <c r="P338" s="164"/>
      <c r="Q338" s="164"/>
      <c r="R338" s="164"/>
      <c r="S338" s="164"/>
      <c r="T338" s="164"/>
      <c r="U338" s="164"/>
      <c r="V338" s="164"/>
      <c r="W338" s="164"/>
      <c r="X338" s="164"/>
      <c r="Y338" s="164"/>
      <c r="Z338" s="164"/>
      <c r="AA338" s="164"/>
    </row>
    <row r="339" spans="1:27" x14ac:dyDescent="0.2">
      <c r="A339" s="164"/>
      <c r="B339" s="164"/>
      <c r="C339" s="164"/>
      <c r="D339" s="164"/>
      <c r="E339" s="164"/>
      <c r="F339" s="164"/>
      <c r="G339" s="164"/>
      <c r="H339" s="164"/>
      <c r="I339" s="164"/>
      <c r="J339" s="164"/>
      <c r="K339" s="164"/>
      <c r="L339" s="164"/>
      <c r="M339" s="164"/>
      <c r="N339" s="164"/>
      <c r="O339" s="164"/>
      <c r="P339" s="164"/>
      <c r="Q339" s="164"/>
      <c r="R339" s="164"/>
      <c r="S339" s="164"/>
      <c r="T339" s="164"/>
      <c r="U339" s="164"/>
      <c r="V339" s="164"/>
      <c r="W339" s="164"/>
      <c r="X339" s="164"/>
      <c r="Y339" s="164"/>
      <c r="Z339" s="164"/>
      <c r="AA339" s="164"/>
    </row>
    <row r="340" spans="1:27" x14ac:dyDescent="0.2">
      <c r="A340" s="164"/>
      <c r="B340" s="164"/>
      <c r="C340" s="164"/>
      <c r="D340" s="164"/>
      <c r="E340" s="164"/>
      <c r="F340" s="164"/>
      <c r="G340" s="164"/>
      <c r="H340" s="164"/>
      <c r="I340" s="164"/>
      <c r="J340" s="164"/>
      <c r="K340" s="164"/>
      <c r="L340" s="164"/>
      <c r="M340" s="164"/>
      <c r="N340" s="164"/>
      <c r="O340" s="164"/>
      <c r="P340" s="164"/>
      <c r="Q340" s="164"/>
      <c r="R340" s="164"/>
      <c r="S340" s="164"/>
      <c r="T340" s="164"/>
      <c r="U340" s="164"/>
      <c r="V340" s="164"/>
      <c r="W340" s="164"/>
      <c r="X340" s="164"/>
      <c r="Y340" s="164"/>
      <c r="Z340" s="164"/>
      <c r="AA340" s="164"/>
    </row>
    <row r="341" spans="1:27" x14ac:dyDescent="0.2">
      <c r="A341" s="164"/>
      <c r="B341" s="164"/>
      <c r="C341" s="164"/>
      <c r="D341" s="164"/>
      <c r="E341" s="164"/>
      <c r="F341" s="164"/>
      <c r="G341" s="164"/>
      <c r="H341" s="164"/>
      <c r="I341" s="164"/>
      <c r="J341" s="164"/>
      <c r="K341" s="164"/>
      <c r="L341" s="164"/>
      <c r="M341" s="164"/>
      <c r="N341" s="164"/>
      <c r="O341" s="164"/>
      <c r="P341" s="164"/>
      <c r="Q341" s="164"/>
      <c r="R341" s="164"/>
      <c r="S341" s="164"/>
      <c r="T341" s="164"/>
      <c r="U341" s="164"/>
      <c r="V341" s="164"/>
      <c r="W341" s="164"/>
      <c r="X341" s="164"/>
      <c r="Y341" s="164"/>
      <c r="Z341" s="164"/>
      <c r="AA341" s="164"/>
    </row>
    <row r="342" spans="1:27" x14ac:dyDescent="0.2">
      <c r="A342" s="164"/>
      <c r="B342" s="164"/>
      <c r="C342" s="164"/>
      <c r="D342" s="164"/>
      <c r="E342" s="164"/>
      <c r="F342" s="164"/>
      <c r="G342" s="164"/>
      <c r="H342" s="164"/>
      <c r="I342" s="164"/>
      <c r="J342" s="164"/>
      <c r="K342" s="164"/>
      <c r="L342" s="164"/>
      <c r="M342" s="164"/>
      <c r="N342" s="164"/>
      <c r="O342" s="164"/>
      <c r="P342" s="164"/>
      <c r="Q342" s="164"/>
      <c r="R342" s="164"/>
      <c r="S342" s="164"/>
      <c r="T342" s="164"/>
      <c r="U342" s="164"/>
      <c r="V342" s="164"/>
      <c r="W342" s="164"/>
      <c r="X342" s="164"/>
      <c r="Y342" s="164"/>
      <c r="Z342" s="164"/>
      <c r="AA342" s="164"/>
    </row>
    <row r="343" spans="1:27" x14ac:dyDescent="0.2">
      <c r="A343" s="164"/>
      <c r="B343" s="164"/>
      <c r="C343" s="164"/>
      <c r="D343" s="164"/>
      <c r="E343" s="164"/>
      <c r="F343" s="164"/>
      <c r="G343" s="164"/>
      <c r="H343" s="164"/>
      <c r="I343" s="164"/>
      <c r="J343" s="164"/>
      <c r="K343" s="164"/>
      <c r="L343" s="164"/>
      <c r="M343" s="164"/>
      <c r="N343" s="164"/>
      <c r="O343" s="164"/>
      <c r="P343" s="164"/>
      <c r="Q343" s="164"/>
      <c r="R343" s="164"/>
      <c r="S343" s="164"/>
      <c r="T343" s="164"/>
      <c r="U343" s="164"/>
      <c r="V343" s="164"/>
      <c r="W343" s="164"/>
      <c r="X343" s="164"/>
      <c r="Y343" s="164"/>
      <c r="Z343" s="164"/>
      <c r="AA343" s="164"/>
    </row>
    <row r="344" spans="1:27" x14ac:dyDescent="0.2">
      <c r="A344" s="164"/>
      <c r="B344" s="164"/>
      <c r="C344" s="164"/>
      <c r="D344" s="164"/>
      <c r="E344" s="164"/>
      <c r="F344" s="164"/>
      <c r="G344" s="164"/>
      <c r="H344" s="164"/>
      <c r="I344" s="164"/>
      <c r="J344" s="164"/>
      <c r="K344" s="164"/>
      <c r="L344" s="164"/>
      <c r="M344" s="164"/>
      <c r="N344" s="164"/>
      <c r="O344" s="164"/>
      <c r="P344" s="164"/>
      <c r="Q344" s="164"/>
      <c r="R344" s="164"/>
      <c r="S344" s="164"/>
      <c r="T344" s="164"/>
      <c r="U344" s="164"/>
      <c r="V344" s="164"/>
      <c r="W344" s="164"/>
      <c r="X344" s="164"/>
      <c r="Y344" s="164"/>
      <c r="Z344" s="164"/>
      <c r="AA344" s="164"/>
    </row>
    <row r="345" spans="1:27" x14ac:dyDescent="0.2">
      <c r="A345" s="164"/>
      <c r="B345" s="164"/>
      <c r="C345" s="164"/>
      <c r="D345" s="164"/>
      <c r="E345" s="164"/>
      <c r="F345" s="164"/>
      <c r="G345" s="164"/>
      <c r="H345" s="164"/>
      <c r="I345" s="164"/>
      <c r="J345" s="164"/>
      <c r="K345" s="164"/>
      <c r="L345" s="164"/>
      <c r="M345" s="164"/>
      <c r="N345" s="164"/>
      <c r="O345" s="164"/>
      <c r="P345" s="164"/>
      <c r="Q345" s="164"/>
      <c r="R345" s="164"/>
      <c r="S345" s="164"/>
      <c r="T345" s="164"/>
      <c r="U345" s="164"/>
      <c r="V345" s="164"/>
      <c r="W345" s="164"/>
      <c r="X345" s="164"/>
      <c r="Y345" s="164"/>
      <c r="Z345" s="164"/>
      <c r="AA345" s="164"/>
    </row>
    <row r="346" spans="1:27" x14ac:dyDescent="0.2">
      <c r="A346" s="164"/>
      <c r="B346" s="164"/>
      <c r="C346" s="164"/>
      <c r="D346" s="164"/>
      <c r="E346" s="164"/>
      <c r="F346" s="164"/>
      <c r="G346" s="164"/>
      <c r="H346" s="164"/>
      <c r="I346" s="164"/>
      <c r="J346" s="164"/>
      <c r="K346" s="164"/>
      <c r="L346" s="164"/>
      <c r="M346" s="164"/>
      <c r="N346" s="164"/>
      <c r="O346" s="164"/>
      <c r="P346" s="164"/>
      <c r="Q346" s="164"/>
      <c r="R346" s="164"/>
      <c r="S346" s="164"/>
      <c r="T346" s="164"/>
      <c r="U346" s="164"/>
      <c r="V346" s="164"/>
      <c r="W346" s="164"/>
      <c r="X346" s="164"/>
      <c r="Y346" s="164"/>
      <c r="Z346" s="164"/>
      <c r="AA346" s="164"/>
    </row>
    <row r="347" spans="1:27" x14ac:dyDescent="0.2">
      <c r="A347" s="164"/>
      <c r="B347" s="164"/>
      <c r="C347" s="164"/>
      <c r="D347" s="164"/>
      <c r="E347" s="164"/>
      <c r="F347" s="164"/>
      <c r="G347" s="164"/>
      <c r="H347" s="164"/>
      <c r="I347" s="164"/>
      <c r="J347" s="164"/>
      <c r="K347" s="164"/>
      <c r="L347" s="164"/>
      <c r="M347" s="164"/>
      <c r="N347" s="164"/>
      <c r="O347" s="164"/>
      <c r="P347" s="164"/>
      <c r="Q347" s="164"/>
      <c r="R347" s="164"/>
      <c r="S347" s="164"/>
      <c r="T347" s="164"/>
      <c r="U347" s="164"/>
      <c r="V347" s="164"/>
      <c r="W347" s="164"/>
      <c r="X347" s="164"/>
      <c r="Y347" s="164"/>
      <c r="Z347" s="164"/>
      <c r="AA347" s="164"/>
    </row>
    <row r="348" spans="1:27" x14ac:dyDescent="0.2">
      <c r="A348" s="164"/>
      <c r="B348" s="164"/>
      <c r="C348" s="164"/>
      <c r="D348" s="164"/>
      <c r="E348" s="164"/>
      <c r="F348" s="164"/>
      <c r="G348" s="164"/>
      <c r="H348" s="164"/>
      <c r="I348" s="164"/>
      <c r="J348" s="164"/>
      <c r="K348" s="164"/>
      <c r="L348" s="164"/>
      <c r="M348" s="164"/>
      <c r="N348" s="164"/>
      <c r="O348" s="164"/>
      <c r="P348" s="164"/>
      <c r="Q348" s="164"/>
      <c r="R348" s="164"/>
      <c r="S348" s="164"/>
      <c r="T348" s="164"/>
      <c r="U348" s="164"/>
      <c r="V348" s="164"/>
      <c r="W348" s="164"/>
      <c r="X348" s="164"/>
      <c r="Y348" s="164"/>
      <c r="Z348" s="164"/>
      <c r="AA348" s="164"/>
    </row>
    <row r="349" spans="1:27" x14ac:dyDescent="0.2">
      <c r="A349" s="164"/>
      <c r="B349" s="164"/>
      <c r="C349" s="164"/>
      <c r="D349" s="164"/>
      <c r="E349" s="164"/>
      <c r="F349" s="164"/>
      <c r="G349" s="164"/>
      <c r="H349" s="164"/>
      <c r="I349" s="164"/>
      <c r="J349" s="164"/>
      <c r="K349" s="164"/>
      <c r="L349" s="164"/>
      <c r="M349" s="164"/>
      <c r="N349" s="164"/>
      <c r="O349" s="164"/>
      <c r="P349" s="164"/>
      <c r="Q349" s="164"/>
      <c r="R349" s="164"/>
      <c r="S349" s="164"/>
      <c r="T349" s="164"/>
      <c r="U349" s="164"/>
      <c r="V349" s="164"/>
      <c r="W349" s="164"/>
      <c r="X349" s="164"/>
      <c r="Y349" s="164"/>
      <c r="Z349" s="164"/>
      <c r="AA349" s="164"/>
    </row>
    <row r="350" spans="1:27" x14ac:dyDescent="0.2">
      <c r="A350" s="164"/>
      <c r="B350" s="164"/>
      <c r="C350" s="164"/>
      <c r="D350" s="164"/>
      <c r="E350" s="164"/>
      <c r="F350" s="164"/>
      <c r="G350" s="164"/>
      <c r="H350" s="164"/>
      <c r="I350" s="164"/>
      <c r="J350" s="164"/>
      <c r="K350" s="164"/>
      <c r="L350" s="164"/>
      <c r="M350" s="164"/>
      <c r="N350" s="164"/>
      <c r="O350" s="164"/>
      <c r="P350" s="164"/>
      <c r="Q350" s="164"/>
      <c r="R350" s="164"/>
      <c r="S350" s="164"/>
      <c r="T350" s="164"/>
      <c r="U350" s="164"/>
      <c r="V350" s="164"/>
      <c r="W350" s="164"/>
      <c r="X350" s="164"/>
      <c r="Y350" s="164"/>
      <c r="Z350" s="164"/>
      <c r="AA350" s="164"/>
    </row>
    <row r="351" spans="1:27" x14ac:dyDescent="0.2">
      <c r="A351" s="164"/>
      <c r="B351" s="164"/>
      <c r="C351" s="164"/>
      <c r="D351" s="164"/>
      <c r="E351" s="164"/>
      <c r="F351" s="164"/>
      <c r="G351" s="164"/>
      <c r="H351" s="164"/>
      <c r="I351" s="164"/>
      <c r="J351" s="164"/>
      <c r="K351" s="164"/>
      <c r="L351" s="164"/>
      <c r="M351" s="164"/>
      <c r="N351" s="164"/>
      <c r="O351" s="164"/>
      <c r="P351" s="164"/>
      <c r="Q351" s="164"/>
      <c r="R351" s="164"/>
      <c r="S351" s="164"/>
      <c r="T351" s="164"/>
      <c r="U351" s="164"/>
      <c r="V351" s="164"/>
      <c r="W351" s="164"/>
      <c r="X351" s="164"/>
      <c r="Y351" s="164"/>
      <c r="Z351" s="164"/>
      <c r="AA351" s="164"/>
    </row>
    <row r="352" spans="1:27" x14ac:dyDescent="0.2">
      <c r="A352" s="164"/>
      <c r="B352" s="164"/>
      <c r="C352" s="164"/>
      <c r="D352" s="164"/>
      <c r="E352" s="164"/>
      <c r="F352" s="164"/>
      <c r="G352" s="164"/>
      <c r="H352" s="164"/>
      <c r="I352" s="164"/>
      <c r="J352" s="164"/>
      <c r="K352" s="164"/>
      <c r="L352" s="164"/>
      <c r="M352" s="164"/>
      <c r="N352" s="164"/>
      <c r="O352" s="164"/>
      <c r="P352" s="164"/>
      <c r="Q352" s="164"/>
      <c r="R352" s="164"/>
      <c r="S352" s="164"/>
      <c r="T352" s="164"/>
      <c r="U352" s="164"/>
      <c r="V352" s="164"/>
      <c r="W352" s="164"/>
      <c r="X352" s="164"/>
      <c r="Y352" s="164"/>
      <c r="Z352" s="164"/>
      <c r="AA352" s="164"/>
    </row>
    <row r="353" spans="1:27" x14ac:dyDescent="0.2">
      <c r="A353" s="164"/>
      <c r="B353" s="164"/>
      <c r="C353" s="164"/>
      <c r="D353" s="164"/>
      <c r="E353" s="164"/>
      <c r="F353" s="164"/>
      <c r="G353" s="164"/>
      <c r="H353" s="164"/>
      <c r="I353" s="164"/>
      <c r="J353" s="164"/>
      <c r="K353" s="164"/>
      <c r="L353" s="164"/>
      <c r="M353" s="164"/>
      <c r="N353" s="164"/>
      <c r="O353" s="164"/>
      <c r="P353" s="164"/>
      <c r="Q353" s="164"/>
      <c r="R353" s="164"/>
      <c r="S353" s="164"/>
      <c r="T353" s="164"/>
      <c r="U353" s="164"/>
      <c r="V353" s="164"/>
      <c r="W353" s="164"/>
      <c r="X353" s="164"/>
      <c r="Y353" s="164"/>
      <c r="Z353" s="164"/>
      <c r="AA353" s="164"/>
    </row>
    <row r="354" spans="1:27" x14ac:dyDescent="0.2">
      <c r="A354" s="164"/>
      <c r="B354" s="164"/>
      <c r="C354" s="164"/>
      <c r="D354" s="164"/>
      <c r="E354" s="164"/>
      <c r="F354" s="164"/>
      <c r="G354" s="164"/>
      <c r="H354" s="164"/>
      <c r="I354" s="164"/>
      <c r="J354" s="164"/>
      <c r="K354" s="164"/>
      <c r="L354" s="164"/>
      <c r="M354" s="164"/>
      <c r="N354" s="164"/>
      <c r="O354" s="164"/>
      <c r="P354" s="164"/>
      <c r="Q354" s="164"/>
      <c r="R354" s="164"/>
      <c r="S354" s="164"/>
      <c r="T354" s="164"/>
      <c r="U354" s="164"/>
      <c r="V354" s="164"/>
      <c r="W354" s="164"/>
      <c r="X354" s="164"/>
      <c r="Y354" s="164"/>
      <c r="Z354" s="164"/>
      <c r="AA354" s="164"/>
    </row>
    <row r="355" spans="1:27" x14ac:dyDescent="0.2">
      <c r="A355" s="164"/>
      <c r="B355" s="164"/>
      <c r="C355" s="164"/>
      <c r="D355" s="164"/>
      <c r="E355" s="164"/>
      <c r="F355" s="164"/>
      <c r="G355" s="164"/>
      <c r="H355" s="164"/>
      <c r="I355" s="164"/>
      <c r="J355" s="164"/>
      <c r="K355" s="164"/>
      <c r="L355" s="164"/>
      <c r="M355" s="164"/>
      <c r="N355" s="164"/>
      <c r="O355" s="164"/>
      <c r="P355" s="164"/>
      <c r="Q355" s="164"/>
      <c r="R355" s="164"/>
      <c r="S355" s="164"/>
      <c r="T355" s="164"/>
      <c r="U355" s="164"/>
      <c r="V355" s="164"/>
      <c r="W355" s="164"/>
      <c r="X355" s="164"/>
      <c r="Y355" s="164"/>
      <c r="Z355" s="164"/>
      <c r="AA355" s="164"/>
    </row>
    <row r="356" spans="1:27" x14ac:dyDescent="0.2">
      <c r="A356" s="164"/>
      <c r="B356" s="164"/>
      <c r="C356" s="164"/>
      <c r="D356" s="164"/>
      <c r="E356" s="164"/>
      <c r="F356" s="164"/>
      <c r="G356" s="164"/>
      <c r="H356" s="164"/>
      <c r="I356" s="164"/>
      <c r="J356" s="164"/>
      <c r="K356" s="164"/>
      <c r="L356" s="164"/>
      <c r="M356" s="164"/>
      <c r="N356" s="164"/>
      <c r="O356" s="164"/>
      <c r="P356" s="164"/>
      <c r="Q356" s="164"/>
      <c r="R356" s="164"/>
      <c r="S356" s="164"/>
      <c r="T356" s="164"/>
      <c r="U356" s="164"/>
      <c r="V356" s="164"/>
      <c r="W356" s="164"/>
      <c r="X356" s="164"/>
      <c r="Y356" s="164"/>
      <c r="Z356" s="164"/>
      <c r="AA356" s="164"/>
    </row>
    <row r="357" spans="1:27" x14ac:dyDescent="0.2">
      <c r="A357" s="164"/>
      <c r="B357" s="164"/>
      <c r="C357" s="164"/>
      <c r="D357" s="164"/>
      <c r="E357" s="164"/>
      <c r="F357" s="164"/>
      <c r="G357" s="164"/>
      <c r="H357" s="164"/>
      <c r="I357" s="164"/>
      <c r="J357" s="164"/>
      <c r="K357" s="164"/>
      <c r="L357" s="164"/>
      <c r="M357" s="164"/>
      <c r="N357" s="164"/>
      <c r="O357" s="164"/>
      <c r="P357" s="164"/>
      <c r="Q357" s="164"/>
      <c r="R357" s="164"/>
      <c r="S357" s="164"/>
      <c r="T357" s="164"/>
      <c r="U357" s="164"/>
      <c r="V357" s="164"/>
      <c r="W357" s="164"/>
      <c r="X357" s="164"/>
      <c r="Y357" s="164"/>
      <c r="Z357" s="164"/>
      <c r="AA357" s="164"/>
    </row>
    <row r="358" spans="1:27" x14ac:dyDescent="0.2">
      <c r="A358" s="164"/>
      <c r="B358" s="164"/>
      <c r="C358" s="164"/>
      <c r="D358" s="164"/>
      <c r="E358" s="164"/>
      <c r="F358" s="164"/>
      <c r="G358" s="164"/>
      <c r="H358" s="164"/>
      <c r="I358" s="164"/>
      <c r="J358" s="164"/>
      <c r="K358" s="164"/>
      <c r="L358" s="164"/>
      <c r="M358" s="164"/>
      <c r="N358" s="164"/>
      <c r="O358" s="164"/>
      <c r="P358" s="164"/>
      <c r="Q358" s="164"/>
      <c r="R358" s="164"/>
      <c r="S358" s="164"/>
      <c r="T358" s="164"/>
      <c r="U358" s="164"/>
      <c r="V358" s="164"/>
      <c r="W358" s="164"/>
      <c r="X358" s="164"/>
      <c r="Y358" s="164"/>
      <c r="Z358" s="164"/>
      <c r="AA358" s="164"/>
    </row>
    <row r="359" spans="1:27" x14ac:dyDescent="0.2">
      <c r="A359" s="164"/>
      <c r="B359" s="164"/>
      <c r="C359" s="164"/>
      <c r="D359" s="164"/>
      <c r="E359" s="164"/>
      <c r="F359" s="164"/>
      <c r="G359" s="164"/>
      <c r="H359" s="164"/>
      <c r="I359" s="164"/>
      <c r="J359" s="164"/>
      <c r="K359" s="164"/>
      <c r="L359" s="164"/>
      <c r="M359" s="164"/>
      <c r="N359" s="164"/>
      <c r="O359" s="164"/>
      <c r="P359" s="164"/>
      <c r="Q359" s="164"/>
      <c r="R359" s="164"/>
      <c r="S359" s="164"/>
      <c r="T359" s="164"/>
      <c r="U359" s="164"/>
      <c r="V359" s="164"/>
      <c r="W359" s="164"/>
      <c r="X359" s="164"/>
      <c r="Y359" s="164"/>
      <c r="Z359" s="164"/>
      <c r="AA359" s="164"/>
    </row>
    <row r="360" spans="1:27" x14ac:dyDescent="0.2">
      <c r="A360" s="164"/>
      <c r="B360" s="164"/>
      <c r="C360" s="164"/>
      <c r="D360" s="164"/>
      <c r="E360" s="164"/>
      <c r="F360" s="164"/>
      <c r="G360" s="164"/>
      <c r="H360" s="164"/>
      <c r="I360" s="164"/>
      <c r="J360" s="164"/>
      <c r="K360" s="164"/>
      <c r="L360" s="164"/>
      <c r="M360" s="164"/>
      <c r="N360" s="164"/>
      <c r="O360" s="164"/>
      <c r="P360" s="164"/>
      <c r="Q360" s="164"/>
      <c r="R360" s="164"/>
      <c r="S360" s="164"/>
      <c r="T360" s="164"/>
      <c r="U360" s="164"/>
      <c r="V360" s="164"/>
      <c r="W360" s="164"/>
      <c r="X360" s="164"/>
      <c r="Y360" s="164"/>
      <c r="Z360" s="164"/>
      <c r="AA360" s="164"/>
    </row>
    <row r="361" spans="1:27" x14ac:dyDescent="0.2">
      <c r="A361" s="164"/>
      <c r="B361" s="164"/>
      <c r="C361" s="164"/>
      <c r="D361" s="164"/>
      <c r="E361" s="164"/>
      <c r="F361" s="164"/>
      <c r="G361" s="164"/>
      <c r="H361" s="164"/>
      <c r="I361" s="164"/>
      <c r="J361" s="164"/>
      <c r="K361" s="164"/>
      <c r="L361" s="164"/>
      <c r="M361" s="164"/>
      <c r="N361" s="164"/>
      <c r="O361" s="164"/>
      <c r="P361" s="164"/>
      <c r="Q361" s="164"/>
      <c r="R361" s="164"/>
      <c r="S361" s="164"/>
      <c r="T361" s="164"/>
      <c r="U361" s="164"/>
      <c r="V361" s="164"/>
      <c r="W361" s="164"/>
      <c r="X361" s="164"/>
      <c r="Y361" s="164"/>
      <c r="Z361" s="164"/>
      <c r="AA361" s="164"/>
    </row>
    <row r="362" spans="1:27" x14ac:dyDescent="0.2">
      <c r="A362" s="164"/>
      <c r="B362" s="164"/>
      <c r="C362" s="164"/>
      <c r="D362" s="164"/>
      <c r="E362" s="164"/>
      <c r="F362" s="164"/>
      <c r="G362" s="164"/>
      <c r="H362" s="164"/>
      <c r="I362" s="164"/>
      <c r="J362" s="164"/>
      <c r="K362" s="164"/>
      <c r="L362" s="164"/>
      <c r="M362" s="164"/>
      <c r="N362" s="164"/>
      <c r="O362" s="164"/>
      <c r="P362" s="164"/>
      <c r="Q362" s="164"/>
      <c r="R362" s="164"/>
      <c r="S362" s="164"/>
      <c r="T362" s="164"/>
      <c r="U362" s="164"/>
      <c r="V362" s="164"/>
      <c r="W362" s="164"/>
      <c r="X362" s="164"/>
      <c r="Y362" s="164"/>
      <c r="Z362" s="164"/>
      <c r="AA362" s="164"/>
    </row>
    <row r="363" spans="1:27" x14ac:dyDescent="0.2">
      <c r="A363" s="164"/>
      <c r="B363" s="164"/>
      <c r="C363" s="164"/>
      <c r="D363" s="164"/>
      <c r="E363" s="164"/>
      <c r="F363" s="164"/>
      <c r="G363" s="164"/>
      <c r="H363" s="164"/>
      <c r="I363" s="164"/>
      <c r="J363" s="164"/>
      <c r="K363" s="164"/>
      <c r="L363" s="164"/>
      <c r="M363" s="164"/>
      <c r="N363" s="164"/>
      <c r="O363" s="164"/>
      <c r="P363" s="164"/>
      <c r="Q363" s="164"/>
      <c r="R363" s="164"/>
      <c r="S363" s="164"/>
      <c r="T363" s="164"/>
      <c r="U363" s="164"/>
      <c r="V363" s="164"/>
      <c r="W363" s="164"/>
      <c r="X363" s="164"/>
      <c r="Y363" s="164"/>
      <c r="Z363" s="164"/>
      <c r="AA363" s="164"/>
    </row>
  </sheetData>
  <mergeCells count="3">
    <mergeCell ref="A3:C3"/>
    <mergeCell ref="A2:D2"/>
    <mergeCell ref="A1:D1"/>
  </mergeCells>
  <printOptions horizontalCentered="1"/>
  <pageMargins left="0.27559055118110237" right="0.19685039370078741" top="0.39370078740157483" bottom="0.43307086614173229" header="0.39370078740157483" footer="0.23622047244094491"/>
  <pageSetup scale="78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8"/>
  <sheetViews>
    <sheetView tabSelected="1" workbookViewId="0">
      <selection activeCell="A4" sqref="A4:B4"/>
    </sheetView>
  </sheetViews>
  <sheetFormatPr baseColWidth="10" defaultColWidth="9.7109375" defaultRowHeight="12.75" x14ac:dyDescent="0.2"/>
  <cols>
    <col min="1" max="1" width="48.42578125" style="2" customWidth="1"/>
    <col min="2" max="2" width="23.7109375" style="2" customWidth="1"/>
    <col min="3" max="3" width="3.85546875" style="2" customWidth="1"/>
    <col min="4" max="4" width="15.5703125" style="2" customWidth="1"/>
    <col min="5" max="5" width="4.5703125" style="2" customWidth="1"/>
    <col min="6" max="6" width="15.5703125" style="2" customWidth="1"/>
    <col min="7" max="7" width="3.85546875" style="2" customWidth="1"/>
    <col min="8" max="8" width="10.7109375" style="2" bestFit="1" customWidth="1"/>
    <col min="9" max="16384" width="9.7109375" style="2"/>
  </cols>
  <sheetData>
    <row r="1" spans="1:29" ht="30.75" customHeight="1" x14ac:dyDescent="0.2">
      <c r="A1" s="237" t="s">
        <v>136</v>
      </c>
      <c r="B1" s="237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</row>
    <row r="2" spans="1:29" x14ac:dyDescent="0.2">
      <c r="A2" s="238" t="s">
        <v>144</v>
      </c>
      <c r="B2" s="238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</row>
    <row r="3" spans="1:29" ht="37.5" customHeight="1" x14ac:dyDescent="0.2">
      <c r="A3" s="237" t="s">
        <v>218</v>
      </c>
      <c r="B3" s="237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</row>
    <row r="4" spans="1:29" x14ac:dyDescent="0.2">
      <c r="A4" s="236"/>
      <c r="B4" s="236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</row>
    <row r="5" spans="1:29" ht="16.5" thickBot="1" x14ac:dyDescent="0.3">
      <c r="A5" s="164"/>
      <c r="B5" s="165">
        <f>+'Part JUNIO 2021'!I16</f>
        <v>30595304.763733342</v>
      </c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</row>
    <row r="6" spans="1:29" ht="26.25" thickBot="1" x14ac:dyDescent="0.25">
      <c r="A6" s="166" t="s">
        <v>3</v>
      </c>
      <c r="B6" s="166" t="s">
        <v>137</v>
      </c>
      <c r="C6" s="164"/>
      <c r="D6" s="164"/>
      <c r="E6" s="164"/>
      <c r="F6" s="167"/>
      <c r="G6" s="164"/>
      <c r="H6" s="167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</row>
    <row r="7" spans="1:29" x14ac:dyDescent="0.2">
      <c r="A7" s="164"/>
      <c r="B7" s="164"/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4"/>
    </row>
    <row r="8" spans="1:29" ht="13.5" thickBot="1" x14ac:dyDescent="0.25">
      <c r="A8" s="168" t="s">
        <v>146</v>
      </c>
      <c r="B8" s="164">
        <f>+B5*0.6</f>
        <v>18357182.858240005</v>
      </c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</row>
    <row r="9" spans="1:29" ht="13.5" thickTop="1" x14ac:dyDescent="0.2">
      <c r="A9" s="169" t="s">
        <v>76</v>
      </c>
      <c r="B9" s="170">
        <f>+'CALCULOS ANUAL'!D8/12</f>
        <v>1747649.5188214828</v>
      </c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</row>
    <row r="10" spans="1:29" x14ac:dyDescent="0.2">
      <c r="A10" s="171" t="s">
        <v>79</v>
      </c>
      <c r="B10" s="172">
        <f>+'CALCULOS ANUAL'!D9/12</f>
        <v>506731.01172189694</v>
      </c>
      <c r="C10" s="164"/>
      <c r="D10" s="164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</row>
    <row r="11" spans="1:29" x14ac:dyDescent="0.2">
      <c r="A11" s="171" t="s">
        <v>88</v>
      </c>
      <c r="B11" s="172">
        <f>+'CALCULOS ANUAL'!D10/12</f>
        <v>664081.0716468828</v>
      </c>
      <c r="C11" s="164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</row>
    <row r="12" spans="1:29" x14ac:dyDescent="0.2">
      <c r="A12" s="171" t="s">
        <v>90</v>
      </c>
      <c r="B12" s="172">
        <f>+'CALCULOS ANUAL'!D11/12</f>
        <v>1038180.3410394179</v>
      </c>
      <c r="C12" s="164"/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</row>
    <row r="13" spans="1:29" x14ac:dyDescent="0.2">
      <c r="A13" s="171" t="s">
        <v>95</v>
      </c>
      <c r="B13" s="172">
        <f>+'CALCULOS ANUAL'!D12/12</f>
        <v>1558806.9493615592</v>
      </c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</row>
    <row r="14" spans="1:29" x14ac:dyDescent="0.2">
      <c r="A14" s="171" t="s">
        <v>101</v>
      </c>
      <c r="B14" s="172">
        <f>+'CALCULOS ANUAL'!D13/12</f>
        <v>761975.82836870395</v>
      </c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</row>
    <row r="15" spans="1:29" x14ac:dyDescent="0.2">
      <c r="A15" s="171" t="s">
        <v>109</v>
      </c>
      <c r="B15" s="172">
        <f>+'CALCULOS ANUAL'!D14/12</f>
        <v>6108057.6782602808</v>
      </c>
      <c r="C15" s="164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</row>
    <row r="16" spans="1:29" x14ac:dyDescent="0.2">
      <c r="A16" s="171" t="s">
        <v>115</v>
      </c>
      <c r="B16" s="172">
        <f>+'CALCULOS ANUAL'!D15/12</f>
        <v>220882.97001617646</v>
      </c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</row>
    <row r="17" spans="1:29" x14ac:dyDescent="0.2">
      <c r="A17" s="171" t="s">
        <v>116</v>
      </c>
      <c r="B17" s="172">
        <f>+'CALCULOS ANUAL'!D16/12</f>
        <v>1613079.0064867327</v>
      </c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</row>
    <row r="18" spans="1:29" x14ac:dyDescent="0.2">
      <c r="A18" s="171" t="s">
        <v>117</v>
      </c>
      <c r="B18" s="172">
        <f>+'CALCULOS ANUAL'!D17/12</f>
        <v>3114204.6363498364</v>
      </c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</row>
    <row r="19" spans="1:29" x14ac:dyDescent="0.2">
      <c r="A19" s="171" t="s">
        <v>118</v>
      </c>
      <c r="B19" s="172">
        <f>+'CALCULOS ANUAL'!D18/12</f>
        <v>816967.55660824245</v>
      </c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</row>
    <row r="20" spans="1:29" x14ac:dyDescent="0.2">
      <c r="A20" s="171" t="s">
        <v>119</v>
      </c>
      <c r="B20" s="172">
        <f>+'CALCULOS ANUAL'!D19/12</f>
        <v>414186.79093214311</v>
      </c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</row>
    <row r="21" spans="1:29" ht="13.5" thickBot="1" x14ac:dyDescent="0.25">
      <c r="A21" s="173" t="s">
        <v>123</v>
      </c>
      <c r="B21" s="174">
        <f>SUM(B9:B20)</f>
        <v>18564803.359613352</v>
      </c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</row>
    <row r="22" spans="1:29" ht="13.5" thickTop="1" x14ac:dyDescent="0.2">
      <c r="A22" s="175"/>
      <c r="B22" s="176"/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</row>
    <row r="23" spans="1:29" ht="13.5" thickBot="1" x14ac:dyDescent="0.25">
      <c r="A23" s="177" t="s">
        <v>145</v>
      </c>
      <c r="B23" s="178">
        <f>+B5*0.4</f>
        <v>12238121.905493338</v>
      </c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</row>
    <row r="24" spans="1:29" ht="13.5" thickTop="1" x14ac:dyDescent="0.2">
      <c r="A24" s="169" t="s">
        <v>71</v>
      </c>
      <c r="B24" s="170">
        <f>+'CALCULOS ANUAL'!D23/12</f>
        <v>143228.49831086816</v>
      </c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</row>
    <row r="25" spans="1:29" x14ac:dyDescent="0.2">
      <c r="A25" s="171" t="s">
        <v>72</v>
      </c>
      <c r="B25" s="172">
        <f>+'CALCULOS ANUAL'!D24/12</f>
        <v>241719.38987015246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</row>
    <row r="26" spans="1:29" x14ac:dyDescent="0.2">
      <c r="A26" s="171" t="s">
        <v>73</v>
      </c>
      <c r="B26" s="172">
        <f>+'CALCULOS ANUAL'!D25/12</f>
        <v>173891.59632201324</v>
      </c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</row>
    <row r="27" spans="1:29" x14ac:dyDescent="0.2">
      <c r="A27" s="171" t="s">
        <v>74</v>
      </c>
      <c r="B27" s="172">
        <f>+'CALCULOS ANUAL'!D26/12</f>
        <v>709853.3845789911</v>
      </c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</row>
    <row r="28" spans="1:29" x14ac:dyDescent="0.2">
      <c r="A28" s="171" t="s">
        <v>75</v>
      </c>
      <c r="B28" s="172">
        <f>+'CALCULOS ANUAL'!D27/12</f>
        <v>511469.03471406578</v>
      </c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</row>
    <row r="29" spans="1:29" x14ac:dyDescent="0.2">
      <c r="A29" s="171" t="s">
        <v>77</v>
      </c>
      <c r="B29" s="172">
        <f>+'CALCULOS ANUAL'!D28/12</f>
        <v>685389.58758655319</v>
      </c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</row>
    <row r="30" spans="1:29" x14ac:dyDescent="0.2">
      <c r="A30" s="171" t="s">
        <v>78</v>
      </c>
      <c r="B30" s="172">
        <f>+'CALCULOS ANUAL'!D29/12</f>
        <v>247851.5899539589</v>
      </c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</row>
    <row r="31" spans="1:29" x14ac:dyDescent="0.2">
      <c r="A31" s="171" t="s">
        <v>80</v>
      </c>
      <c r="B31" s="172">
        <f>+'CALCULOS ANUAL'!D30/12</f>
        <v>311065.28686219174</v>
      </c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</row>
    <row r="32" spans="1:29" x14ac:dyDescent="0.2">
      <c r="A32" s="171" t="s">
        <v>81</v>
      </c>
      <c r="B32" s="172">
        <f>+'CALCULOS ANUAL'!D31/12</f>
        <v>307760.28072766343</v>
      </c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</row>
    <row r="33" spans="1:29" x14ac:dyDescent="0.2">
      <c r="A33" s="171" t="s">
        <v>82</v>
      </c>
      <c r="B33" s="172">
        <f>+'CALCULOS ANUAL'!D32/12</f>
        <v>463594.35692536685</v>
      </c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</row>
    <row r="34" spans="1:29" x14ac:dyDescent="0.2">
      <c r="A34" s="171" t="s">
        <v>83</v>
      </c>
      <c r="B34" s="172">
        <f>+'CALCULOS ANUAL'!D33/12</f>
        <v>271782.81640051084</v>
      </c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</row>
    <row r="35" spans="1:29" x14ac:dyDescent="0.2">
      <c r="A35" s="171" t="s">
        <v>84</v>
      </c>
      <c r="B35" s="172">
        <f>+'CALCULOS ANUAL'!D34/12</f>
        <v>1542631.5958580282</v>
      </c>
      <c r="C35" s="164"/>
      <c r="D35" s="164"/>
      <c r="E35" s="164"/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  <c r="AA35" s="164"/>
      <c r="AB35" s="164"/>
      <c r="AC35" s="164"/>
    </row>
    <row r="36" spans="1:29" x14ac:dyDescent="0.2">
      <c r="A36" s="171" t="s">
        <v>85</v>
      </c>
      <c r="B36" s="172">
        <f>+'CALCULOS ANUAL'!D35/12</f>
        <v>218983.81613545283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  <c r="AB36" s="164"/>
      <c r="AC36" s="164"/>
    </row>
    <row r="37" spans="1:29" x14ac:dyDescent="0.2">
      <c r="A37" s="171" t="s">
        <v>86</v>
      </c>
      <c r="B37" s="172">
        <f>+'CALCULOS ANUAL'!D36/12</f>
        <v>74715.812187608593</v>
      </c>
      <c r="C37" s="164"/>
      <c r="D37" s="164"/>
      <c r="E37" s="164"/>
      <c r="F37" s="164"/>
      <c r="G37" s="164"/>
      <c r="H37" s="164"/>
      <c r="I37" s="164"/>
      <c r="J37" s="164"/>
      <c r="K37" s="164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4"/>
      <c r="AA37" s="164"/>
      <c r="AB37" s="164"/>
      <c r="AC37" s="164"/>
    </row>
    <row r="38" spans="1:29" x14ac:dyDescent="0.2">
      <c r="A38" s="171" t="s">
        <v>87</v>
      </c>
      <c r="B38" s="172">
        <f>+'CALCULOS ANUAL'!D37/12</f>
        <v>1147558.9656069223</v>
      </c>
      <c r="C38" s="164"/>
      <c r="D38" s="164"/>
      <c r="E38" s="164"/>
      <c r="F38" s="164"/>
      <c r="G38" s="164"/>
      <c r="H38" s="164"/>
      <c r="I38" s="164"/>
      <c r="J38" s="164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4"/>
      <c r="AA38" s="164"/>
      <c r="AB38" s="164"/>
      <c r="AC38" s="164"/>
    </row>
    <row r="39" spans="1:29" x14ac:dyDescent="0.2">
      <c r="A39" s="171" t="s">
        <v>89</v>
      </c>
      <c r="B39" s="172">
        <f>+'CALCULOS ANUAL'!D38/12</f>
        <v>192846.38872256665</v>
      </c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Y39" s="164"/>
      <c r="Z39" s="164"/>
      <c r="AA39" s="164"/>
      <c r="AB39" s="164"/>
      <c r="AC39" s="164"/>
    </row>
    <row r="40" spans="1:29" x14ac:dyDescent="0.2">
      <c r="A40" s="171" t="s">
        <v>91</v>
      </c>
      <c r="B40" s="172">
        <f>+'CALCULOS ANUAL'!D39/12</f>
        <v>419650.41355675855</v>
      </c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  <c r="AA40" s="164"/>
      <c r="AB40" s="164"/>
      <c r="AC40" s="164"/>
    </row>
    <row r="41" spans="1:29" x14ac:dyDescent="0.2">
      <c r="A41" s="171" t="s">
        <v>92</v>
      </c>
      <c r="B41" s="172">
        <f>+'CALCULOS ANUAL'!D40/12</f>
        <v>214938.94039757829</v>
      </c>
      <c r="C41" s="164"/>
      <c r="D41" s="164"/>
      <c r="E41" s="164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  <c r="AA41" s="164"/>
      <c r="AB41" s="164"/>
      <c r="AC41" s="164"/>
    </row>
    <row r="42" spans="1:29" x14ac:dyDescent="0.2">
      <c r="A42" s="171" t="s">
        <v>93</v>
      </c>
      <c r="B42" s="172">
        <f>+'CALCULOS ANUAL'!D41/12</f>
        <v>340332.44906135736</v>
      </c>
      <c r="C42" s="164"/>
      <c r="D42" s="164"/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  <c r="AA42" s="164"/>
      <c r="AB42" s="164"/>
      <c r="AC42" s="164"/>
    </row>
    <row r="43" spans="1:29" x14ac:dyDescent="0.2">
      <c r="A43" s="171" t="s">
        <v>94</v>
      </c>
      <c r="B43" s="172">
        <f>+'CALCULOS ANUAL'!D42/12</f>
        <v>356899.62989141949</v>
      </c>
      <c r="C43" s="164"/>
      <c r="D43" s="164"/>
      <c r="E43" s="164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4"/>
      <c r="AA43" s="164"/>
      <c r="AB43" s="164"/>
      <c r="AC43" s="164"/>
    </row>
    <row r="44" spans="1:29" x14ac:dyDescent="0.2">
      <c r="A44" s="171" t="s">
        <v>96</v>
      </c>
      <c r="B44" s="172">
        <f>+'CALCULOS ANUAL'!D43/12</f>
        <v>201348.3810511418</v>
      </c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  <c r="AA44" s="164"/>
      <c r="AB44" s="164"/>
      <c r="AC44" s="164"/>
    </row>
    <row r="45" spans="1:29" x14ac:dyDescent="0.2">
      <c r="A45" s="171" t="s">
        <v>97</v>
      </c>
      <c r="B45" s="172">
        <f>+'CALCULOS ANUAL'!D44/12</f>
        <v>210306.25408826128</v>
      </c>
      <c r="C45" s="164"/>
      <c r="D45" s="164"/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4"/>
      <c r="AA45" s="164"/>
      <c r="AB45" s="164"/>
      <c r="AC45" s="164"/>
    </row>
    <row r="46" spans="1:29" x14ac:dyDescent="0.2">
      <c r="A46" s="171" t="s">
        <v>98</v>
      </c>
      <c r="B46" s="172">
        <f>+'CALCULOS ANUAL'!D45/12</f>
        <v>184361.89572382599</v>
      </c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  <c r="AB46" s="164"/>
      <c r="AC46" s="164"/>
    </row>
    <row r="47" spans="1:29" x14ac:dyDescent="0.2">
      <c r="A47" s="171" t="s">
        <v>99</v>
      </c>
      <c r="B47" s="172">
        <f>+'CALCULOS ANUAL'!D46/12</f>
        <v>153121.62536639257</v>
      </c>
      <c r="C47" s="164"/>
      <c r="D47" s="164"/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  <c r="AA47" s="164"/>
      <c r="AB47" s="164"/>
      <c r="AC47" s="164"/>
    </row>
    <row r="48" spans="1:29" x14ac:dyDescent="0.2">
      <c r="A48" s="171" t="s">
        <v>100</v>
      </c>
      <c r="B48" s="172">
        <f>+'CALCULOS ANUAL'!D47/12</f>
        <v>178350.28231501047</v>
      </c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  <c r="AA48" s="164"/>
      <c r="AB48" s="164"/>
      <c r="AC48" s="164"/>
    </row>
    <row r="49" spans="1:29" x14ac:dyDescent="0.2">
      <c r="A49" s="171" t="s">
        <v>102</v>
      </c>
      <c r="B49" s="172">
        <f>+'CALCULOS ANUAL'!D48/12</f>
        <v>406614.37463392038</v>
      </c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</row>
    <row r="50" spans="1:29" x14ac:dyDescent="0.2">
      <c r="A50" s="171" t="s">
        <v>103</v>
      </c>
      <c r="B50" s="172">
        <f>+'CALCULOS ANUAL'!D49/12</f>
        <v>1180575.9285173938</v>
      </c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</row>
    <row r="51" spans="1:29" x14ac:dyDescent="0.2">
      <c r="A51" s="171" t="s">
        <v>104</v>
      </c>
      <c r="B51" s="172">
        <f>+'CALCULOS ANUAL'!D50/12</f>
        <v>264613.65286952077</v>
      </c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</row>
    <row r="52" spans="1:29" x14ac:dyDescent="0.2">
      <c r="A52" s="171" t="s">
        <v>105</v>
      </c>
      <c r="B52" s="172">
        <f>+'CALCULOS ANUAL'!D51/12</f>
        <v>258289.40990908685</v>
      </c>
      <c r="C52" s="164"/>
      <c r="D52" s="164"/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</row>
    <row r="53" spans="1:29" x14ac:dyDescent="0.2">
      <c r="A53" s="171" t="s">
        <v>106</v>
      </c>
      <c r="B53" s="172">
        <f>+'CALCULOS ANUAL'!D52/12</f>
        <v>251399.98209124338</v>
      </c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</row>
    <row r="54" spans="1:29" x14ac:dyDescent="0.2">
      <c r="A54" s="171" t="s">
        <v>107</v>
      </c>
      <c r="B54" s="172">
        <f>+'CALCULOS ANUAL'!D53/12</f>
        <v>318581.70930168749</v>
      </c>
      <c r="C54" s="164"/>
      <c r="D54" s="164"/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</row>
    <row r="55" spans="1:29" x14ac:dyDescent="0.2">
      <c r="A55" s="171" t="s">
        <v>108</v>
      </c>
      <c r="B55" s="172">
        <f>+'CALCULOS ANUAL'!D54/12</f>
        <v>1492133.0810259515</v>
      </c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  <c r="AB55" s="164"/>
      <c r="AC55" s="164"/>
    </row>
    <row r="56" spans="1:29" x14ac:dyDescent="0.2">
      <c r="A56" s="171" t="s">
        <v>110</v>
      </c>
      <c r="B56" s="172">
        <f>+'CALCULOS ANUAL'!D55/12</f>
        <v>296299.24724508153</v>
      </c>
      <c r="C56" s="164"/>
      <c r="D56" s="164"/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4"/>
      <c r="Z56" s="164"/>
      <c r="AA56" s="164"/>
      <c r="AB56" s="164"/>
      <c r="AC56" s="164"/>
    </row>
    <row r="57" spans="1:29" x14ac:dyDescent="0.2">
      <c r="A57" s="171" t="s">
        <v>111</v>
      </c>
      <c r="B57" s="172">
        <f>+'CALCULOS ANUAL'!D56/12</f>
        <v>511915.36051131197</v>
      </c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4"/>
    </row>
    <row r="58" spans="1:29" x14ac:dyDescent="0.2">
      <c r="A58" s="171" t="s">
        <v>112</v>
      </c>
      <c r="B58" s="172">
        <f>+'CALCULOS ANUAL'!D57/12</f>
        <v>170664.01471723663</v>
      </c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  <c r="AA58" s="164"/>
      <c r="AB58" s="164"/>
      <c r="AC58" s="164"/>
    </row>
    <row r="59" spans="1:29" x14ac:dyDescent="0.2">
      <c r="A59" s="171" t="s">
        <v>113</v>
      </c>
      <c r="B59" s="172">
        <f>+'CALCULOS ANUAL'!D58/12</f>
        <v>215238.0465662081</v>
      </c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  <c r="AB59" s="164"/>
      <c r="AC59" s="164"/>
    </row>
    <row r="60" spans="1:29" x14ac:dyDescent="0.2">
      <c r="A60" s="171" t="s">
        <v>114</v>
      </c>
      <c r="B60" s="172">
        <f>+'CALCULOS ANUAL'!D59/12</f>
        <v>387676.73077196808</v>
      </c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4"/>
      <c r="AA60" s="164"/>
      <c r="AB60" s="164"/>
      <c r="AC60" s="164"/>
    </row>
    <row r="61" spans="1:29" x14ac:dyDescent="0.2">
      <c r="A61" s="171" t="s">
        <v>120</v>
      </c>
      <c r="B61" s="172">
        <f>+'CALCULOS ANUAL'!D60/12</f>
        <v>128262.37349582546</v>
      </c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4"/>
    </row>
    <row r="62" spans="1:29" x14ac:dyDescent="0.2">
      <c r="A62" s="171" t="s">
        <v>121</v>
      </c>
      <c r="B62" s="172">
        <f>+'CALCULOS ANUAL'!D61/12</f>
        <v>295638.69227263413</v>
      </c>
      <c r="C62" s="164"/>
      <c r="D62" s="164"/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  <c r="AA62" s="164"/>
      <c r="AB62" s="164"/>
      <c r="AC62" s="164"/>
    </row>
    <row r="63" spans="1:29" s="5" customFormat="1" x14ac:dyDescent="0.2">
      <c r="A63" s="179" t="s">
        <v>123</v>
      </c>
      <c r="B63" s="172">
        <f>SUM(B24:B62)</f>
        <v>15681554.876143729</v>
      </c>
      <c r="C63" s="164"/>
      <c r="D63" s="164"/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  <c r="AB63" s="164"/>
      <c r="AC63" s="164"/>
    </row>
    <row r="64" spans="1:29" ht="13.5" thickBot="1" x14ac:dyDescent="0.25">
      <c r="A64" s="180" t="s">
        <v>122</v>
      </c>
      <c r="B64" s="181">
        <f>+B63+B21</f>
        <v>34246358.235757083</v>
      </c>
      <c r="C64" s="164"/>
      <c r="D64" s="164"/>
      <c r="E64" s="164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Y64" s="164"/>
      <c r="Z64" s="164"/>
      <c r="AA64" s="164"/>
      <c r="AB64" s="164"/>
      <c r="AC64" s="164"/>
    </row>
    <row r="65" spans="1:29" ht="13.5" thickTop="1" x14ac:dyDescent="0.2">
      <c r="A65" s="164"/>
      <c r="B65" s="182"/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  <c r="AB65" s="164"/>
      <c r="AC65" s="164"/>
    </row>
    <row r="66" spans="1:29" x14ac:dyDescent="0.2">
      <c r="A66" s="167" t="s">
        <v>142</v>
      </c>
      <c r="B66" s="183">
        <f>+B64-B5</f>
        <v>3651053.4720237404</v>
      </c>
      <c r="C66" s="164"/>
      <c r="D66" s="164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  <c r="AA66" s="164"/>
      <c r="AB66" s="164"/>
      <c r="AC66" s="164"/>
    </row>
    <row r="67" spans="1:29" x14ac:dyDescent="0.2">
      <c r="A67" s="164"/>
      <c r="B67" s="182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4"/>
    </row>
    <row r="68" spans="1:29" x14ac:dyDescent="0.2">
      <c r="A68" s="164"/>
      <c r="B68" s="182"/>
      <c r="C68" s="164"/>
      <c r="D68" s="164"/>
      <c r="E68" s="164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4"/>
      <c r="Z68" s="164"/>
      <c r="AA68" s="164"/>
      <c r="AB68" s="164"/>
      <c r="AC68" s="164"/>
    </row>
    <row r="69" spans="1:29" x14ac:dyDescent="0.2">
      <c r="A69" s="164"/>
      <c r="B69" s="182"/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  <c r="AB69" s="164"/>
      <c r="AC69" s="164"/>
    </row>
    <row r="70" spans="1:29" x14ac:dyDescent="0.2">
      <c r="A70" s="164"/>
      <c r="B70" s="182"/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64"/>
      <c r="Z70" s="164"/>
      <c r="AA70" s="164"/>
      <c r="AB70" s="164"/>
      <c r="AC70" s="164"/>
    </row>
    <row r="71" spans="1:29" x14ac:dyDescent="0.2">
      <c r="A71" s="164"/>
      <c r="B71" s="182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  <c r="AA71" s="164"/>
      <c r="AB71" s="164"/>
      <c r="AC71" s="164"/>
    </row>
    <row r="72" spans="1:29" x14ac:dyDescent="0.2">
      <c r="A72" s="164"/>
      <c r="B72" s="182"/>
      <c r="C72" s="164"/>
      <c r="D72" s="164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4"/>
      <c r="Q72" s="164"/>
      <c r="R72" s="164"/>
      <c r="S72" s="164"/>
      <c r="T72" s="164"/>
      <c r="U72" s="164"/>
      <c r="V72" s="164"/>
      <c r="W72" s="164"/>
      <c r="X72" s="164"/>
      <c r="Y72" s="164"/>
      <c r="Z72" s="164"/>
      <c r="AA72" s="164"/>
      <c r="AB72" s="164"/>
      <c r="AC72" s="164"/>
    </row>
    <row r="73" spans="1:29" x14ac:dyDescent="0.2">
      <c r="A73" s="164"/>
      <c r="B73" s="182"/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64"/>
      <c r="Q73" s="164"/>
      <c r="R73" s="164"/>
      <c r="S73" s="164"/>
      <c r="T73" s="164"/>
      <c r="U73" s="164"/>
      <c r="V73" s="164"/>
      <c r="W73" s="164"/>
      <c r="X73" s="164"/>
      <c r="Y73" s="164"/>
      <c r="Z73" s="164"/>
      <c r="AA73" s="164"/>
      <c r="AB73" s="164"/>
      <c r="AC73" s="164"/>
    </row>
    <row r="74" spans="1:29" x14ac:dyDescent="0.2">
      <c r="A74" s="164"/>
      <c r="B74" s="182"/>
      <c r="C74" s="164"/>
      <c r="D74" s="164"/>
      <c r="E74" s="164"/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Y74" s="164"/>
      <c r="Z74" s="164"/>
      <c r="AA74" s="164"/>
      <c r="AB74" s="164"/>
      <c r="AC74" s="164"/>
    </row>
    <row r="75" spans="1:29" x14ac:dyDescent="0.2">
      <c r="A75" s="164"/>
      <c r="B75" s="182"/>
      <c r="C75" s="164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Y75" s="164"/>
      <c r="Z75" s="164"/>
      <c r="AA75" s="164"/>
      <c r="AB75" s="164"/>
      <c r="AC75" s="164"/>
    </row>
    <row r="76" spans="1:29" x14ac:dyDescent="0.2">
      <c r="A76" s="164"/>
      <c r="B76" s="182"/>
      <c r="C76" s="164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64"/>
      <c r="Z76" s="164"/>
      <c r="AA76" s="164"/>
      <c r="AB76" s="164"/>
      <c r="AC76" s="164"/>
    </row>
    <row r="77" spans="1:29" x14ac:dyDescent="0.2">
      <c r="A77" s="164"/>
      <c r="B77" s="182"/>
      <c r="C77" s="164"/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64"/>
      <c r="O77" s="164"/>
      <c r="P77" s="164"/>
      <c r="Q77" s="164"/>
      <c r="R77" s="164"/>
      <c r="S77" s="164"/>
      <c r="T77" s="164"/>
      <c r="U77" s="164"/>
      <c r="V77" s="164"/>
      <c r="W77" s="164"/>
      <c r="X77" s="164"/>
      <c r="Y77" s="164"/>
      <c r="Z77" s="164"/>
      <c r="AA77" s="164"/>
      <c r="AB77" s="164"/>
      <c r="AC77" s="164"/>
    </row>
    <row r="78" spans="1:29" x14ac:dyDescent="0.2">
      <c r="A78" s="164"/>
      <c r="B78" s="182"/>
      <c r="C78" s="164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4"/>
      <c r="S78" s="164"/>
      <c r="T78" s="164"/>
      <c r="U78" s="164"/>
      <c r="V78" s="164"/>
      <c r="W78" s="164"/>
      <c r="X78" s="164"/>
      <c r="Y78" s="164"/>
      <c r="Z78" s="164"/>
      <c r="AA78" s="164"/>
      <c r="AB78" s="164"/>
      <c r="AC78" s="164"/>
    </row>
    <row r="79" spans="1:29" x14ac:dyDescent="0.2">
      <c r="A79" s="164"/>
      <c r="B79" s="182"/>
      <c r="C79" s="164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  <c r="Y79" s="164"/>
      <c r="Z79" s="164"/>
      <c r="AA79" s="164"/>
      <c r="AB79" s="164"/>
      <c r="AC79" s="164"/>
    </row>
    <row r="80" spans="1:29" x14ac:dyDescent="0.2">
      <c r="A80" s="164"/>
      <c r="B80" s="182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Y80" s="164"/>
      <c r="Z80" s="164"/>
      <c r="AA80" s="164"/>
      <c r="AB80" s="164"/>
      <c r="AC80" s="164"/>
    </row>
    <row r="81" spans="1:29" x14ac:dyDescent="0.2">
      <c r="A81" s="164"/>
      <c r="B81" s="182"/>
      <c r="C81" s="164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  <c r="S81" s="164"/>
      <c r="T81" s="164"/>
      <c r="U81" s="164"/>
      <c r="V81" s="164"/>
      <c r="W81" s="164"/>
      <c r="X81" s="164"/>
      <c r="Y81" s="164"/>
      <c r="Z81" s="164"/>
      <c r="AA81" s="164"/>
      <c r="AB81" s="164"/>
      <c r="AC81" s="164"/>
    </row>
    <row r="82" spans="1:29" x14ac:dyDescent="0.2">
      <c r="A82" s="164"/>
      <c r="B82" s="182"/>
      <c r="C82" s="164"/>
      <c r="D82" s="164"/>
      <c r="E82" s="164"/>
      <c r="F82" s="164"/>
      <c r="G82" s="164"/>
      <c r="H82" s="164"/>
      <c r="I82" s="164"/>
      <c r="J82" s="164"/>
      <c r="K82" s="164"/>
      <c r="L82" s="164"/>
      <c r="M82" s="164"/>
      <c r="N82" s="164"/>
      <c r="O82" s="164"/>
      <c r="P82" s="164"/>
      <c r="Q82" s="164"/>
      <c r="R82" s="164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</row>
    <row r="83" spans="1:29" x14ac:dyDescent="0.2">
      <c r="A83" s="164"/>
      <c r="B83" s="182"/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  <c r="AA83" s="164"/>
      <c r="AB83" s="164"/>
      <c r="AC83" s="164"/>
    </row>
    <row r="84" spans="1:29" x14ac:dyDescent="0.2">
      <c r="A84" s="164"/>
      <c r="B84" s="182"/>
      <c r="C84" s="164"/>
      <c r="D84" s="164"/>
      <c r="E84" s="164"/>
      <c r="F84" s="164"/>
      <c r="G84" s="164"/>
      <c r="H84" s="164"/>
      <c r="I84" s="164"/>
      <c r="J84" s="164"/>
      <c r="K84" s="164"/>
      <c r="L84" s="164"/>
      <c r="M84" s="164"/>
      <c r="N84" s="164"/>
      <c r="O84" s="164"/>
      <c r="P84" s="164"/>
      <c r="Q84" s="164"/>
      <c r="R84" s="164"/>
      <c r="S84" s="164"/>
      <c r="T84" s="164"/>
      <c r="U84" s="164"/>
      <c r="V84" s="164"/>
      <c r="W84" s="164"/>
      <c r="X84" s="164"/>
      <c r="Y84" s="164"/>
      <c r="Z84" s="164"/>
      <c r="AA84" s="164"/>
      <c r="AB84" s="164"/>
      <c r="AC84" s="164"/>
    </row>
    <row r="85" spans="1:29" x14ac:dyDescent="0.2">
      <c r="A85" s="164"/>
      <c r="B85" s="182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Y85" s="164"/>
      <c r="Z85" s="164"/>
      <c r="AA85" s="164"/>
      <c r="AB85" s="164"/>
      <c r="AC85" s="164"/>
    </row>
    <row r="86" spans="1:29" x14ac:dyDescent="0.2">
      <c r="A86" s="164"/>
      <c r="B86" s="182"/>
      <c r="C86" s="164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64"/>
      <c r="Z86" s="164"/>
      <c r="AA86" s="164"/>
      <c r="AB86" s="164"/>
      <c r="AC86" s="164"/>
    </row>
    <row r="87" spans="1:29" x14ac:dyDescent="0.2">
      <c r="A87" s="164"/>
      <c r="B87" s="182"/>
      <c r="C87" s="164"/>
      <c r="D87" s="164"/>
      <c r="E87" s="164"/>
      <c r="F87" s="164"/>
      <c r="G87" s="164"/>
      <c r="H87" s="164"/>
      <c r="I87" s="164"/>
      <c r="J87" s="164"/>
      <c r="K87" s="164"/>
      <c r="L87" s="164"/>
      <c r="M87" s="164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  <c r="Y87" s="164"/>
      <c r="Z87" s="164"/>
      <c r="AA87" s="164"/>
      <c r="AB87" s="164"/>
      <c r="AC87" s="164"/>
    </row>
    <row r="88" spans="1:29" x14ac:dyDescent="0.2">
      <c r="A88" s="164"/>
      <c r="B88" s="182"/>
      <c r="C88" s="164"/>
      <c r="D88" s="164"/>
      <c r="E88" s="164"/>
      <c r="F88" s="164"/>
      <c r="G88" s="164"/>
      <c r="H88" s="164"/>
      <c r="I88" s="164"/>
      <c r="J88" s="164"/>
      <c r="K88" s="164"/>
      <c r="L88" s="164"/>
      <c r="M88" s="164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64"/>
      <c r="Y88" s="164"/>
      <c r="Z88" s="164"/>
      <c r="AA88" s="164"/>
      <c r="AB88" s="164"/>
      <c r="AC88" s="164"/>
    </row>
    <row r="89" spans="1:29" x14ac:dyDescent="0.2">
      <c r="A89" s="164"/>
      <c r="B89" s="182"/>
      <c r="C89" s="164"/>
      <c r="D89" s="164"/>
      <c r="E89" s="164"/>
      <c r="F89" s="164"/>
      <c r="G89" s="164"/>
      <c r="H89" s="164"/>
      <c r="I89" s="164"/>
      <c r="J89" s="164"/>
      <c r="K89" s="164"/>
      <c r="L89" s="164"/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Y89" s="164"/>
      <c r="Z89" s="164"/>
      <c r="AA89" s="164"/>
      <c r="AB89" s="164"/>
      <c r="AC89" s="164"/>
    </row>
    <row r="90" spans="1:29" x14ac:dyDescent="0.2">
      <c r="A90" s="164"/>
      <c r="B90" s="182"/>
      <c r="C90" s="164"/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Y90" s="164"/>
      <c r="Z90" s="164"/>
      <c r="AA90" s="164"/>
      <c r="AB90" s="164"/>
      <c r="AC90" s="164"/>
    </row>
    <row r="91" spans="1:29" x14ac:dyDescent="0.2">
      <c r="A91" s="164"/>
      <c r="B91" s="182"/>
      <c r="C91" s="164"/>
      <c r="D91" s="164"/>
      <c r="E91" s="164"/>
      <c r="F91" s="164"/>
      <c r="G91" s="164"/>
      <c r="H91" s="164"/>
      <c r="I91" s="164"/>
      <c r="J91" s="164"/>
      <c r="K91" s="164"/>
      <c r="L91" s="164"/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4"/>
      <c r="Z91" s="164"/>
      <c r="AA91" s="164"/>
      <c r="AB91" s="164"/>
      <c r="AC91" s="164"/>
    </row>
    <row r="92" spans="1:29" x14ac:dyDescent="0.2">
      <c r="A92" s="164"/>
      <c r="B92" s="182"/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64"/>
      <c r="Y92" s="164"/>
      <c r="Z92" s="164"/>
      <c r="AA92" s="164"/>
      <c r="AB92" s="164"/>
      <c r="AC92" s="164"/>
    </row>
    <row r="93" spans="1:29" x14ac:dyDescent="0.2">
      <c r="A93" s="164"/>
      <c r="B93" s="164"/>
      <c r="C93" s="164"/>
      <c r="D93" s="164"/>
      <c r="E93" s="164"/>
      <c r="F93" s="164"/>
      <c r="G93" s="164"/>
      <c r="H93" s="164"/>
      <c r="I93" s="164"/>
      <c r="J93" s="164"/>
      <c r="K93" s="164"/>
      <c r="L93" s="164"/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164"/>
      <c r="Y93" s="164"/>
      <c r="Z93" s="164"/>
      <c r="AA93" s="164"/>
      <c r="AB93" s="164"/>
      <c r="AC93" s="164"/>
    </row>
    <row r="94" spans="1:29" x14ac:dyDescent="0.2">
      <c r="A94" s="164"/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64"/>
      <c r="Z94" s="164"/>
      <c r="AA94" s="164"/>
      <c r="AB94" s="164"/>
      <c r="AC94" s="164"/>
    </row>
    <row r="95" spans="1:29" x14ac:dyDescent="0.2">
      <c r="A95" s="164"/>
      <c r="B95" s="164"/>
      <c r="C95" s="164"/>
      <c r="D95" s="164"/>
      <c r="E95" s="164"/>
      <c r="F95" s="164"/>
      <c r="G95" s="164"/>
      <c r="H95" s="164"/>
      <c r="I95" s="164"/>
      <c r="J95" s="164"/>
      <c r="K95" s="164"/>
      <c r="L95" s="164"/>
      <c r="M95" s="164"/>
      <c r="N95" s="164"/>
      <c r="O95" s="164"/>
      <c r="P95" s="164"/>
      <c r="Q95" s="164"/>
      <c r="R95" s="164"/>
      <c r="S95" s="164"/>
      <c r="T95" s="164"/>
      <c r="U95" s="164"/>
      <c r="V95" s="164"/>
      <c r="W95" s="164"/>
      <c r="X95" s="164"/>
      <c r="Y95" s="164"/>
      <c r="Z95" s="164"/>
      <c r="AA95" s="164"/>
      <c r="AB95" s="164"/>
      <c r="AC95" s="164"/>
    </row>
    <row r="96" spans="1:29" x14ac:dyDescent="0.2">
      <c r="A96" s="164"/>
      <c r="B96" s="164"/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  <c r="AB96" s="164"/>
      <c r="AC96" s="164"/>
    </row>
    <row r="97" spans="1:29" x14ac:dyDescent="0.2">
      <c r="A97" s="164"/>
      <c r="B97" s="164"/>
      <c r="C97" s="164"/>
      <c r="D97" s="164"/>
      <c r="E97" s="164"/>
      <c r="F97" s="164"/>
      <c r="G97" s="164"/>
      <c r="H97" s="164"/>
      <c r="I97" s="164"/>
      <c r="J97" s="164"/>
      <c r="K97" s="164"/>
      <c r="L97" s="164"/>
      <c r="M97" s="164"/>
      <c r="N97" s="164"/>
      <c r="O97" s="164"/>
      <c r="P97" s="164"/>
      <c r="Q97" s="164"/>
      <c r="R97" s="164"/>
      <c r="S97" s="164"/>
      <c r="T97" s="164"/>
      <c r="U97" s="164"/>
      <c r="V97" s="164"/>
      <c r="W97" s="164"/>
      <c r="X97" s="164"/>
      <c r="Y97" s="164"/>
      <c r="Z97" s="164"/>
      <c r="AA97" s="164"/>
      <c r="AB97" s="164"/>
      <c r="AC97" s="164"/>
    </row>
    <row r="98" spans="1:29" x14ac:dyDescent="0.2">
      <c r="A98" s="164"/>
      <c r="B98" s="164"/>
      <c r="C98" s="164"/>
      <c r="D98" s="164"/>
      <c r="E98" s="164"/>
      <c r="F98" s="164"/>
      <c r="G98" s="164"/>
      <c r="H98" s="164"/>
      <c r="I98" s="164"/>
      <c r="J98" s="164"/>
      <c r="K98" s="164"/>
      <c r="L98" s="164"/>
      <c r="M98" s="164"/>
      <c r="N98" s="164"/>
      <c r="O98" s="164"/>
      <c r="P98" s="164"/>
      <c r="Q98" s="164"/>
      <c r="R98" s="164"/>
      <c r="S98" s="164"/>
      <c r="T98" s="164"/>
      <c r="U98" s="164"/>
      <c r="V98" s="164"/>
      <c r="W98" s="164"/>
      <c r="X98" s="164"/>
      <c r="Y98" s="164"/>
      <c r="Z98" s="164"/>
      <c r="AA98" s="164"/>
      <c r="AB98" s="164"/>
      <c r="AC98" s="164"/>
    </row>
    <row r="99" spans="1:29" x14ac:dyDescent="0.2">
      <c r="A99" s="164"/>
      <c r="B99" s="164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64"/>
      <c r="R99" s="164"/>
      <c r="S99" s="164"/>
      <c r="T99" s="164"/>
      <c r="U99" s="164"/>
      <c r="V99" s="164"/>
      <c r="W99" s="164"/>
      <c r="X99" s="164"/>
      <c r="Y99" s="164"/>
      <c r="Z99" s="164"/>
      <c r="AA99" s="164"/>
      <c r="AB99" s="164"/>
      <c r="AC99" s="164"/>
    </row>
    <row r="100" spans="1:29" x14ac:dyDescent="0.2">
      <c r="A100" s="164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  <c r="AA100" s="164"/>
      <c r="AB100" s="164"/>
      <c r="AC100" s="164"/>
    </row>
    <row r="101" spans="1:29" x14ac:dyDescent="0.2">
      <c r="A101" s="164"/>
      <c r="B101" s="164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164"/>
      <c r="Y101" s="164"/>
      <c r="Z101" s="164"/>
      <c r="AA101" s="164"/>
      <c r="AB101" s="164"/>
      <c r="AC101" s="164"/>
    </row>
    <row r="102" spans="1:29" x14ac:dyDescent="0.2">
      <c r="A102" s="164"/>
      <c r="B102" s="164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  <c r="AA102" s="164"/>
      <c r="AB102" s="164"/>
      <c r="AC102" s="164"/>
    </row>
    <row r="103" spans="1:29" x14ac:dyDescent="0.2">
      <c r="A103" s="164"/>
      <c r="B103" s="164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64"/>
      <c r="R103" s="164"/>
      <c r="S103" s="164"/>
      <c r="T103" s="164"/>
      <c r="U103" s="164"/>
      <c r="V103" s="164"/>
      <c r="W103" s="164"/>
      <c r="X103" s="164"/>
      <c r="Y103" s="164"/>
      <c r="Z103" s="164"/>
      <c r="AA103" s="164"/>
      <c r="AB103" s="164"/>
      <c r="AC103" s="164"/>
    </row>
    <row r="104" spans="1:29" x14ac:dyDescent="0.2">
      <c r="A104" s="164"/>
      <c r="B104" s="164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64"/>
      <c r="R104" s="164"/>
      <c r="S104" s="164"/>
      <c r="T104" s="164"/>
      <c r="U104" s="164"/>
      <c r="V104" s="164"/>
      <c r="W104" s="164"/>
      <c r="X104" s="164"/>
      <c r="Y104" s="164"/>
      <c r="Z104" s="164"/>
      <c r="AA104" s="164"/>
      <c r="AB104" s="164"/>
      <c r="AC104" s="164"/>
    </row>
    <row r="105" spans="1:29" x14ac:dyDescent="0.2">
      <c r="A105" s="164"/>
      <c r="B105" s="164"/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  <c r="M105" s="164"/>
      <c r="N105" s="164"/>
      <c r="O105" s="164"/>
      <c r="P105" s="164"/>
      <c r="Q105" s="164"/>
      <c r="R105" s="164"/>
      <c r="S105" s="164"/>
      <c r="T105" s="164"/>
      <c r="U105" s="164"/>
      <c r="V105" s="164"/>
      <c r="W105" s="164"/>
      <c r="X105" s="164"/>
      <c r="Y105" s="164"/>
      <c r="Z105" s="164"/>
      <c r="AA105" s="164"/>
      <c r="AB105" s="164"/>
      <c r="AC105" s="164"/>
    </row>
    <row r="106" spans="1:29" x14ac:dyDescent="0.2">
      <c r="A106" s="164"/>
      <c r="B106" s="164"/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  <c r="AA106" s="164"/>
      <c r="AB106" s="164"/>
      <c r="AC106" s="164"/>
    </row>
    <row r="107" spans="1:29" x14ac:dyDescent="0.2">
      <c r="A107" s="164"/>
      <c r="B107" s="164"/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  <c r="AA107" s="164"/>
      <c r="AB107" s="164"/>
      <c r="AC107" s="164"/>
    </row>
    <row r="108" spans="1:29" x14ac:dyDescent="0.2">
      <c r="A108" s="164"/>
      <c r="B108" s="164"/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  <c r="AB108" s="164"/>
      <c r="AC108" s="164"/>
    </row>
    <row r="109" spans="1:29" x14ac:dyDescent="0.2">
      <c r="A109" s="164"/>
      <c r="B109" s="164"/>
      <c r="C109" s="164"/>
      <c r="D109" s="164"/>
      <c r="E109" s="164"/>
      <c r="F109" s="164"/>
      <c r="G109" s="164"/>
      <c r="H109" s="164"/>
      <c r="I109" s="164"/>
      <c r="J109" s="164"/>
      <c r="K109" s="164"/>
      <c r="L109" s="164"/>
      <c r="M109" s="164"/>
      <c r="N109" s="164"/>
      <c r="O109" s="164"/>
      <c r="P109" s="164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  <c r="AA109" s="164"/>
      <c r="AB109" s="164"/>
      <c r="AC109" s="164"/>
    </row>
    <row r="110" spans="1:29" x14ac:dyDescent="0.2">
      <c r="A110" s="164"/>
      <c r="B110" s="164"/>
      <c r="C110" s="164"/>
      <c r="D110" s="164"/>
      <c r="E110" s="164"/>
      <c r="F110" s="164"/>
      <c r="G110" s="164"/>
      <c r="H110" s="164"/>
      <c r="I110" s="164"/>
      <c r="J110" s="164"/>
      <c r="K110" s="164"/>
      <c r="L110" s="164"/>
      <c r="M110" s="164"/>
      <c r="N110" s="164"/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  <c r="Y110" s="164"/>
      <c r="Z110" s="164"/>
      <c r="AA110" s="164"/>
      <c r="AB110" s="164"/>
      <c r="AC110" s="164"/>
    </row>
    <row r="111" spans="1:29" x14ac:dyDescent="0.2">
      <c r="A111" s="164"/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64"/>
      <c r="R111" s="164"/>
      <c r="S111" s="164"/>
      <c r="T111" s="164"/>
      <c r="U111" s="164"/>
      <c r="V111" s="164"/>
      <c r="W111" s="164"/>
      <c r="X111" s="164"/>
      <c r="Y111" s="164"/>
      <c r="Z111" s="164"/>
      <c r="AA111" s="164"/>
      <c r="AB111" s="164"/>
      <c r="AC111" s="164"/>
    </row>
    <row r="112" spans="1:29" x14ac:dyDescent="0.2">
      <c r="A112" s="164"/>
      <c r="B112" s="164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  <c r="AA112" s="164"/>
      <c r="AB112" s="164"/>
      <c r="AC112" s="164"/>
    </row>
    <row r="113" spans="1:29" x14ac:dyDescent="0.2">
      <c r="A113" s="164"/>
      <c r="B113" s="164"/>
      <c r="C113" s="164"/>
      <c r="D113" s="164"/>
      <c r="E113" s="164"/>
      <c r="F113" s="164"/>
      <c r="G113" s="164"/>
      <c r="H113" s="164"/>
      <c r="I113" s="164"/>
      <c r="J113" s="164"/>
      <c r="K113" s="164"/>
      <c r="L113" s="164"/>
      <c r="M113" s="164"/>
      <c r="N113" s="164"/>
      <c r="O113" s="164"/>
      <c r="P113" s="164"/>
      <c r="Q113" s="164"/>
      <c r="R113" s="164"/>
      <c r="S113" s="164"/>
      <c r="T113" s="164"/>
      <c r="U113" s="164"/>
      <c r="V113" s="164"/>
      <c r="W113" s="164"/>
      <c r="X113" s="164"/>
      <c r="Y113" s="164"/>
      <c r="Z113" s="164"/>
      <c r="AA113" s="164"/>
      <c r="AB113" s="164"/>
      <c r="AC113" s="164"/>
    </row>
    <row r="114" spans="1:29" x14ac:dyDescent="0.2">
      <c r="A114" s="164"/>
      <c r="B114" s="164"/>
      <c r="C114" s="164"/>
      <c r="D114" s="164"/>
      <c r="E114" s="164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  <c r="AA114" s="164"/>
      <c r="AB114" s="164"/>
      <c r="AC114" s="164"/>
    </row>
    <row r="115" spans="1:29" x14ac:dyDescent="0.2">
      <c r="A115" s="164"/>
      <c r="B115" s="164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  <c r="AB115" s="164"/>
      <c r="AC115" s="164"/>
    </row>
    <row r="116" spans="1:29" x14ac:dyDescent="0.2">
      <c r="A116" s="164"/>
      <c r="B116" s="164"/>
      <c r="C116" s="164"/>
      <c r="D116" s="164"/>
      <c r="E116" s="164"/>
      <c r="F116" s="164"/>
      <c r="G116" s="164"/>
      <c r="H116" s="164"/>
      <c r="I116" s="164"/>
      <c r="J116" s="164"/>
      <c r="K116" s="164"/>
      <c r="L116" s="164"/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  <c r="AA116" s="164"/>
      <c r="AB116" s="164"/>
      <c r="AC116" s="164"/>
    </row>
    <row r="117" spans="1:29" x14ac:dyDescent="0.2">
      <c r="A117" s="164"/>
      <c r="B117" s="164"/>
      <c r="C117" s="164"/>
      <c r="D117" s="164"/>
      <c r="E117" s="164"/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  <c r="AA117" s="164"/>
      <c r="AB117" s="164"/>
      <c r="AC117" s="164"/>
    </row>
    <row r="118" spans="1:29" x14ac:dyDescent="0.2">
      <c r="A118" s="164"/>
      <c r="B118" s="164"/>
      <c r="C118" s="164"/>
      <c r="D118" s="164"/>
      <c r="E118" s="164"/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  <c r="AA118" s="164"/>
      <c r="AB118" s="164"/>
      <c r="AC118" s="164"/>
    </row>
    <row r="119" spans="1:29" x14ac:dyDescent="0.2">
      <c r="A119" s="164"/>
      <c r="B119" s="164"/>
      <c r="C119" s="164"/>
      <c r="D119" s="164"/>
      <c r="E119" s="164"/>
      <c r="F119" s="164"/>
      <c r="G119" s="164"/>
      <c r="H119" s="164"/>
      <c r="I119" s="164"/>
      <c r="J119" s="164"/>
      <c r="K119" s="164"/>
      <c r="L119" s="164"/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  <c r="W119" s="164"/>
      <c r="X119" s="164"/>
      <c r="Y119" s="164"/>
      <c r="Z119" s="164"/>
      <c r="AA119" s="164"/>
      <c r="AB119" s="164"/>
      <c r="AC119" s="164"/>
    </row>
    <row r="120" spans="1:29" x14ac:dyDescent="0.2">
      <c r="A120" s="164"/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64"/>
      <c r="Z120" s="164"/>
      <c r="AA120" s="164"/>
      <c r="AB120" s="164"/>
      <c r="AC120" s="164"/>
    </row>
    <row r="121" spans="1:29" x14ac:dyDescent="0.2">
      <c r="A121" s="164"/>
      <c r="B121" s="164"/>
      <c r="C121" s="164"/>
      <c r="D121" s="164"/>
      <c r="E121" s="164"/>
      <c r="F121" s="164"/>
      <c r="G121" s="164"/>
      <c r="H121" s="164"/>
      <c r="I121" s="164"/>
      <c r="J121" s="164"/>
      <c r="K121" s="164"/>
      <c r="L121" s="164"/>
      <c r="M121" s="164"/>
      <c r="N121" s="164"/>
      <c r="O121" s="164"/>
      <c r="P121" s="164"/>
      <c r="Q121" s="164"/>
      <c r="R121" s="164"/>
      <c r="S121" s="164"/>
      <c r="T121" s="164"/>
      <c r="U121" s="164"/>
      <c r="V121" s="164"/>
      <c r="W121" s="164"/>
      <c r="X121" s="164"/>
      <c r="Y121" s="164"/>
      <c r="Z121" s="164"/>
      <c r="AA121" s="164"/>
      <c r="AB121" s="164"/>
      <c r="AC121" s="164"/>
    </row>
    <row r="122" spans="1:29" x14ac:dyDescent="0.2">
      <c r="A122" s="164"/>
      <c r="B122" s="164"/>
      <c r="C122" s="164"/>
      <c r="D122" s="164"/>
      <c r="E122" s="164"/>
      <c r="F122" s="164"/>
      <c r="G122" s="164"/>
      <c r="H122" s="164"/>
      <c r="I122" s="164"/>
      <c r="J122" s="164"/>
      <c r="K122" s="164"/>
      <c r="L122" s="164"/>
      <c r="M122" s="164"/>
      <c r="N122" s="164"/>
      <c r="O122" s="164"/>
      <c r="P122" s="164"/>
      <c r="Q122" s="164"/>
      <c r="R122" s="164"/>
      <c r="S122" s="164"/>
      <c r="T122" s="164"/>
      <c r="U122" s="164"/>
      <c r="V122" s="164"/>
      <c r="W122" s="164"/>
      <c r="X122" s="164"/>
      <c r="Y122" s="164"/>
      <c r="Z122" s="164"/>
      <c r="AA122" s="164"/>
      <c r="AB122" s="164"/>
      <c r="AC122" s="164"/>
    </row>
    <row r="123" spans="1:29" x14ac:dyDescent="0.2">
      <c r="A123" s="164"/>
      <c r="B123" s="164"/>
      <c r="C123" s="164"/>
      <c r="D123" s="164"/>
      <c r="E123" s="164"/>
      <c r="F123" s="164"/>
      <c r="G123" s="164"/>
      <c r="H123" s="164"/>
      <c r="I123" s="164"/>
      <c r="J123" s="164"/>
      <c r="K123" s="164"/>
      <c r="L123" s="164"/>
      <c r="M123" s="164"/>
      <c r="N123" s="164"/>
      <c r="O123" s="164"/>
      <c r="P123" s="164"/>
      <c r="Q123" s="164"/>
      <c r="R123" s="164"/>
      <c r="S123" s="164"/>
      <c r="T123" s="164"/>
      <c r="U123" s="164"/>
      <c r="V123" s="164"/>
      <c r="W123" s="164"/>
      <c r="X123" s="164"/>
      <c r="Y123" s="164"/>
      <c r="Z123" s="164"/>
      <c r="AA123" s="164"/>
      <c r="AB123" s="164"/>
      <c r="AC123" s="164"/>
    </row>
    <row r="124" spans="1:29" x14ac:dyDescent="0.2">
      <c r="A124" s="164"/>
      <c r="B124" s="164"/>
      <c r="C124" s="164"/>
      <c r="D124" s="164"/>
      <c r="E124" s="164"/>
      <c r="F124" s="164"/>
      <c r="G124" s="164"/>
      <c r="H124" s="164"/>
      <c r="I124" s="164"/>
      <c r="J124" s="164"/>
      <c r="K124" s="164"/>
      <c r="L124" s="164"/>
      <c r="M124" s="164"/>
      <c r="N124" s="164"/>
      <c r="O124" s="164"/>
      <c r="P124" s="164"/>
      <c r="Q124" s="164"/>
      <c r="R124" s="164"/>
      <c r="S124" s="164"/>
      <c r="T124" s="164"/>
      <c r="U124" s="164"/>
      <c r="V124" s="164"/>
      <c r="W124" s="164"/>
      <c r="X124" s="164"/>
      <c r="Y124" s="164"/>
      <c r="Z124" s="164"/>
      <c r="AA124" s="164"/>
      <c r="AB124" s="164"/>
      <c r="AC124" s="164"/>
    </row>
    <row r="125" spans="1:29" x14ac:dyDescent="0.2">
      <c r="A125" s="164"/>
      <c r="B125" s="164"/>
      <c r="C125" s="164"/>
      <c r="D125" s="164"/>
      <c r="E125" s="164"/>
      <c r="F125" s="164"/>
      <c r="G125" s="164"/>
      <c r="H125" s="164"/>
      <c r="I125" s="164"/>
      <c r="J125" s="164"/>
      <c r="K125" s="164"/>
      <c r="L125" s="164"/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164"/>
      <c r="Y125" s="164"/>
      <c r="Z125" s="164"/>
      <c r="AA125" s="164"/>
      <c r="AB125" s="164"/>
      <c r="AC125" s="164"/>
    </row>
    <row r="126" spans="1:29" x14ac:dyDescent="0.2">
      <c r="A126" s="164"/>
      <c r="B126" s="164"/>
      <c r="C126" s="164"/>
      <c r="D126" s="164"/>
      <c r="E126" s="164"/>
      <c r="F126" s="164"/>
      <c r="G126" s="164"/>
      <c r="H126" s="164"/>
      <c r="I126" s="164"/>
      <c r="J126" s="164"/>
      <c r="K126" s="164"/>
      <c r="L126" s="164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4"/>
      <c r="Y126" s="164"/>
      <c r="Z126" s="164"/>
      <c r="AA126" s="164"/>
      <c r="AB126" s="164"/>
      <c r="AC126" s="164"/>
    </row>
    <row r="127" spans="1:29" x14ac:dyDescent="0.2">
      <c r="A127" s="164"/>
      <c r="B127" s="164"/>
      <c r="C127" s="164"/>
      <c r="D127" s="164"/>
      <c r="E127" s="164"/>
      <c r="F127" s="164"/>
      <c r="G127" s="164"/>
      <c r="H127" s="164"/>
      <c r="I127" s="164"/>
      <c r="J127" s="164"/>
      <c r="K127" s="164"/>
      <c r="L127" s="164"/>
      <c r="M127" s="164"/>
      <c r="N127" s="164"/>
      <c r="O127" s="164"/>
      <c r="P127" s="164"/>
      <c r="Q127" s="164"/>
      <c r="R127" s="164"/>
      <c r="S127" s="164"/>
      <c r="T127" s="164"/>
      <c r="U127" s="164"/>
      <c r="V127" s="164"/>
      <c r="W127" s="164"/>
      <c r="X127" s="164"/>
      <c r="Y127" s="164"/>
      <c r="Z127" s="164"/>
      <c r="AA127" s="164"/>
      <c r="AB127" s="164"/>
      <c r="AC127" s="164"/>
    </row>
    <row r="128" spans="1:29" x14ac:dyDescent="0.2">
      <c r="A128" s="164"/>
      <c r="B128" s="164"/>
      <c r="C128" s="164"/>
      <c r="D128" s="164"/>
      <c r="E128" s="164"/>
      <c r="F128" s="164"/>
      <c r="G128" s="164"/>
      <c r="H128" s="164"/>
      <c r="I128" s="164"/>
      <c r="J128" s="164"/>
      <c r="K128" s="164"/>
      <c r="L128" s="164"/>
      <c r="M128" s="164"/>
      <c r="N128" s="164"/>
      <c r="O128" s="164"/>
      <c r="P128" s="164"/>
      <c r="Q128" s="164"/>
      <c r="R128" s="164"/>
      <c r="S128" s="164"/>
      <c r="T128" s="164"/>
      <c r="U128" s="164"/>
      <c r="V128" s="164"/>
      <c r="W128" s="164"/>
      <c r="X128" s="164"/>
      <c r="Y128" s="164"/>
      <c r="Z128" s="164"/>
      <c r="AA128" s="164"/>
      <c r="AB128" s="164"/>
      <c r="AC128" s="164"/>
    </row>
    <row r="129" spans="1:29" x14ac:dyDescent="0.2">
      <c r="A129" s="164"/>
      <c r="B129" s="164"/>
      <c r="C129" s="164"/>
      <c r="D129" s="164"/>
      <c r="E129" s="164"/>
      <c r="F129" s="164"/>
      <c r="G129" s="164"/>
      <c r="H129" s="164"/>
      <c r="I129" s="164"/>
      <c r="J129" s="164"/>
      <c r="K129" s="164"/>
      <c r="L129" s="164"/>
      <c r="M129" s="164"/>
      <c r="N129" s="164"/>
      <c r="O129" s="164"/>
      <c r="P129" s="164"/>
      <c r="Q129" s="164"/>
      <c r="R129" s="164"/>
      <c r="S129" s="164"/>
      <c r="T129" s="164"/>
      <c r="U129" s="164"/>
      <c r="V129" s="164"/>
      <c r="W129" s="164"/>
      <c r="X129" s="164"/>
      <c r="Y129" s="164"/>
      <c r="Z129" s="164"/>
      <c r="AA129" s="164"/>
      <c r="AB129" s="164"/>
      <c r="AC129" s="164"/>
    </row>
    <row r="130" spans="1:29" x14ac:dyDescent="0.2">
      <c r="A130" s="164"/>
      <c r="B130" s="164"/>
      <c r="C130" s="164"/>
      <c r="D130" s="164"/>
      <c r="E130" s="164"/>
      <c r="F130" s="164"/>
      <c r="G130" s="164"/>
      <c r="H130" s="164"/>
      <c r="I130" s="164"/>
      <c r="J130" s="164"/>
      <c r="K130" s="164"/>
      <c r="L130" s="164"/>
      <c r="M130" s="164"/>
      <c r="N130" s="164"/>
      <c r="O130" s="164"/>
      <c r="P130" s="164"/>
      <c r="Q130" s="164"/>
      <c r="R130" s="164"/>
      <c r="S130" s="164"/>
      <c r="T130" s="164"/>
      <c r="U130" s="164"/>
      <c r="V130" s="164"/>
      <c r="W130" s="164"/>
      <c r="X130" s="164"/>
      <c r="Y130" s="164"/>
      <c r="Z130" s="164"/>
      <c r="AA130" s="164"/>
      <c r="AB130" s="164"/>
      <c r="AC130" s="164"/>
    </row>
    <row r="131" spans="1:29" x14ac:dyDescent="0.2">
      <c r="A131" s="164"/>
      <c r="B131" s="164"/>
      <c r="C131" s="164"/>
      <c r="D131" s="164"/>
      <c r="E131" s="164"/>
      <c r="F131" s="164"/>
      <c r="G131" s="164"/>
      <c r="H131" s="164"/>
      <c r="I131" s="164"/>
      <c r="J131" s="164"/>
      <c r="K131" s="164"/>
      <c r="L131" s="164"/>
      <c r="M131" s="164"/>
      <c r="N131" s="164"/>
      <c r="O131" s="164"/>
      <c r="P131" s="164"/>
      <c r="Q131" s="164"/>
      <c r="R131" s="164"/>
      <c r="S131" s="164"/>
      <c r="T131" s="164"/>
      <c r="U131" s="164"/>
      <c r="V131" s="164"/>
      <c r="W131" s="164"/>
      <c r="X131" s="164"/>
      <c r="Y131" s="164"/>
      <c r="Z131" s="164"/>
      <c r="AA131" s="164"/>
      <c r="AB131" s="164"/>
      <c r="AC131" s="164"/>
    </row>
    <row r="132" spans="1:29" x14ac:dyDescent="0.2">
      <c r="A132" s="164"/>
      <c r="B132" s="164"/>
      <c r="C132" s="164"/>
      <c r="D132" s="164"/>
      <c r="E132" s="164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P132" s="164"/>
      <c r="Q132" s="164"/>
      <c r="R132" s="164"/>
      <c r="S132" s="164"/>
      <c r="T132" s="164"/>
      <c r="U132" s="164"/>
      <c r="V132" s="164"/>
      <c r="W132" s="164"/>
      <c r="X132" s="164"/>
      <c r="Y132" s="164"/>
      <c r="Z132" s="164"/>
      <c r="AA132" s="164"/>
      <c r="AB132" s="164"/>
      <c r="AC132" s="164"/>
    </row>
    <row r="133" spans="1:29" x14ac:dyDescent="0.2">
      <c r="A133" s="164"/>
      <c r="B133" s="164"/>
      <c r="C133" s="164"/>
      <c r="D133" s="164"/>
      <c r="E133" s="164"/>
      <c r="F133" s="164"/>
      <c r="G133" s="164"/>
      <c r="H133" s="164"/>
      <c r="I133" s="164"/>
      <c r="J133" s="164"/>
      <c r="K133" s="164"/>
      <c r="L133" s="164"/>
      <c r="M133" s="164"/>
      <c r="N133" s="164"/>
      <c r="O133" s="164"/>
      <c r="P133" s="164"/>
      <c r="Q133" s="164"/>
      <c r="R133" s="164"/>
      <c r="S133" s="164"/>
      <c r="T133" s="164"/>
      <c r="U133" s="164"/>
      <c r="V133" s="164"/>
      <c r="W133" s="164"/>
      <c r="X133" s="164"/>
      <c r="Y133" s="164"/>
      <c r="Z133" s="164"/>
      <c r="AA133" s="164"/>
      <c r="AB133" s="164"/>
      <c r="AC133" s="164"/>
    </row>
    <row r="134" spans="1:29" x14ac:dyDescent="0.2">
      <c r="A134" s="164"/>
      <c r="B134" s="164"/>
      <c r="C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  <c r="AA134" s="164"/>
      <c r="AB134" s="164"/>
      <c r="AC134" s="164"/>
    </row>
    <row r="135" spans="1:29" x14ac:dyDescent="0.2">
      <c r="A135" s="164"/>
      <c r="B135" s="164"/>
      <c r="C135" s="164"/>
      <c r="D135" s="164"/>
      <c r="E135" s="164"/>
      <c r="F135" s="164"/>
      <c r="G135" s="164"/>
      <c r="H135" s="164"/>
      <c r="I135" s="164"/>
      <c r="J135" s="164"/>
      <c r="K135" s="164"/>
      <c r="L135" s="164"/>
      <c r="M135" s="164"/>
      <c r="N135" s="164"/>
      <c r="O135" s="164"/>
      <c r="P135" s="164"/>
      <c r="Q135" s="164"/>
      <c r="R135" s="164"/>
      <c r="S135" s="164"/>
      <c r="T135" s="164"/>
      <c r="U135" s="164"/>
      <c r="V135" s="164"/>
      <c r="W135" s="164"/>
      <c r="X135" s="164"/>
      <c r="Y135" s="164"/>
      <c r="Z135" s="164"/>
      <c r="AA135" s="164"/>
      <c r="AB135" s="164"/>
      <c r="AC135" s="164"/>
    </row>
    <row r="136" spans="1:29" x14ac:dyDescent="0.2">
      <c r="A136" s="164"/>
      <c r="B136" s="164"/>
      <c r="C136" s="164"/>
      <c r="D136" s="164"/>
      <c r="E136" s="164"/>
      <c r="F136" s="164"/>
      <c r="G136" s="164"/>
      <c r="H136" s="164"/>
      <c r="I136" s="164"/>
      <c r="J136" s="164"/>
      <c r="K136" s="164"/>
      <c r="L136" s="164"/>
      <c r="M136" s="164"/>
      <c r="N136" s="164"/>
      <c r="O136" s="164"/>
      <c r="P136" s="164"/>
      <c r="Q136" s="164"/>
      <c r="R136" s="164"/>
      <c r="S136" s="164"/>
      <c r="T136" s="164"/>
      <c r="U136" s="164"/>
      <c r="V136" s="164"/>
      <c r="W136" s="164"/>
      <c r="X136" s="164"/>
      <c r="Y136" s="164"/>
      <c r="Z136" s="164"/>
      <c r="AA136" s="164"/>
      <c r="AB136" s="164"/>
      <c r="AC136" s="164"/>
    </row>
    <row r="137" spans="1:29" x14ac:dyDescent="0.2">
      <c r="A137" s="164"/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  <c r="U137" s="164"/>
      <c r="V137" s="164"/>
      <c r="W137" s="164"/>
      <c r="X137" s="164"/>
      <c r="Y137" s="164"/>
      <c r="Z137" s="164"/>
      <c r="AA137" s="164"/>
      <c r="AB137" s="164"/>
      <c r="AC137" s="164"/>
    </row>
    <row r="138" spans="1:29" x14ac:dyDescent="0.2">
      <c r="A138" s="164"/>
      <c r="B138" s="164"/>
      <c r="C138" s="164"/>
      <c r="D138" s="164"/>
      <c r="E138" s="164"/>
      <c r="F138" s="164"/>
      <c r="G138" s="164"/>
      <c r="H138" s="164"/>
      <c r="I138" s="164"/>
      <c r="J138" s="164"/>
      <c r="K138" s="164"/>
      <c r="L138" s="164"/>
      <c r="M138" s="164"/>
      <c r="N138" s="164"/>
      <c r="O138" s="164"/>
      <c r="P138" s="164"/>
      <c r="Q138" s="164"/>
      <c r="R138" s="164"/>
      <c r="S138" s="164"/>
      <c r="T138" s="164"/>
      <c r="U138" s="164"/>
      <c r="V138" s="164"/>
      <c r="W138" s="164"/>
      <c r="X138" s="164"/>
      <c r="Y138" s="164"/>
      <c r="Z138" s="164"/>
      <c r="AA138" s="164"/>
      <c r="AB138" s="164"/>
      <c r="AC138" s="164"/>
    </row>
    <row r="139" spans="1:29" x14ac:dyDescent="0.2">
      <c r="A139" s="164"/>
      <c r="B139" s="164"/>
      <c r="C139" s="164"/>
      <c r="D139" s="164"/>
      <c r="E139" s="164"/>
      <c r="F139" s="164"/>
      <c r="G139" s="164"/>
      <c r="H139" s="164"/>
      <c r="I139" s="164"/>
      <c r="J139" s="164"/>
      <c r="K139" s="164"/>
      <c r="L139" s="164"/>
      <c r="M139" s="164"/>
      <c r="N139" s="164"/>
      <c r="O139" s="164"/>
      <c r="P139" s="164"/>
      <c r="Q139" s="164"/>
      <c r="R139" s="164"/>
      <c r="S139" s="164"/>
      <c r="T139" s="164"/>
      <c r="U139" s="164"/>
      <c r="V139" s="164"/>
      <c r="W139" s="164"/>
      <c r="X139" s="164"/>
      <c r="Y139" s="164"/>
      <c r="Z139" s="164"/>
      <c r="AA139" s="164"/>
      <c r="AB139" s="164"/>
      <c r="AC139" s="164"/>
    </row>
    <row r="140" spans="1:29" x14ac:dyDescent="0.2">
      <c r="A140" s="164"/>
      <c r="B140" s="164"/>
      <c r="C140" s="164"/>
      <c r="D140" s="164"/>
      <c r="E140" s="164"/>
      <c r="F140" s="164"/>
      <c r="G140" s="164"/>
      <c r="H140" s="164"/>
      <c r="I140" s="164"/>
      <c r="J140" s="164"/>
      <c r="K140" s="164"/>
      <c r="L140" s="164"/>
      <c r="M140" s="164"/>
      <c r="N140" s="164"/>
      <c r="O140" s="164"/>
      <c r="P140" s="164"/>
      <c r="Q140" s="164"/>
      <c r="R140" s="164"/>
      <c r="S140" s="164"/>
      <c r="T140" s="164"/>
      <c r="U140" s="164"/>
      <c r="V140" s="164"/>
      <c r="W140" s="164"/>
      <c r="X140" s="164"/>
      <c r="Y140" s="164"/>
      <c r="Z140" s="164"/>
      <c r="AA140" s="164"/>
      <c r="AB140" s="164"/>
      <c r="AC140" s="164"/>
    </row>
    <row r="141" spans="1:29" x14ac:dyDescent="0.2">
      <c r="A141" s="164"/>
      <c r="B141" s="164"/>
      <c r="C141" s="164"/>
      <c r="D141" s="164"/>
      <c r="E141" s="164"/>
      <c r="F141" s="164"/>
      <c r="G141" s="164"/>
      <c r="H141" s="164"/>
      <c r="I141" s="164"/>
      <c r="J141" s="164"/>
      <c r="K141" s="164"/>
      <c r="L141" s="164"/>
      <c r="M141" s="164"/>
      <c r="N141" s="164"/>
      <c r="O141" s="164"/>
      <c r="P141" s="164"/>
      <c r="Q141" s="164"/>
      <c r="R141" s="164"/>
      <c r="S141" s="164"/>
      <c r="T141" s="164"/>
      <c r="U141" s="164"/>
      <c r="V141" s="164"/>
      <c r="W141" s="164"/>
      <c r="X141" s="164"/>
      <c r="Y141" s="164"/>
      <c r="Z141" s="164"/>
      <c r="AA141" s="164"/>
      <c r="AB141" s="164"/>
      <c r="AC141" s="164"/>
    </row>
    <row r="142" spans="1:29" x14ac:dyDescent="0.2">
      <c r="A142" s="164"/>
      <c r="B142" s="164"/>
      <c r="C142" s="164"/>
      <c r="D142" s="164"/>
      <c r="E142" s="164"/>
      <c r="F142" s="164"/>
      <c r="G142" s="164"/>
      <c r="H142" s="164"/>
      <c r="I142" s="164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  <c r="T142" s="164"/>
      <c r="U142" s="164"/>
      <c r="V142" s="164"/>
      <c r="W142" s="164"/>
      <c r="X142" s="164"/>
      <c r="Y142" s="164"/>
      <c r="Z142" s="164"/>
      <c r="AA142" s="164"/>
      <c r="AB142" s="164"/>
      <c r="AC142" s="164"/>
    </row>
    <row r="143" spans="1:29" x14ac:dyDescent="0.2">
      <c r="A143" s="164"/>
      <c r="B143" s="164"/>
      <c r="C143" s="164"/>
      <c r="D143" s="164"/>
      <c r="E143" s="164"/>
      <c r="F143" s="164"/>
      <c r="G143" s="164"/>
      <c r="H143" s="164"/>
      <c r="I143" s="164"/>
      <c r="J143" s="164"/>
      <c r="K143" s="164"/>
      <c r="L143" s="164"/>
      <c r="M143" s="164"/>
      <c r="N143" s="164"/>
      <c r="O143" s="164"/>
      <c r="P143" s="164"/>
      <c r="Q143" s="164"/>
      <c r="R143" s="164"/>
      <c r="S143" s="164"/>
      <c r="T143" s="164"/>
      <c r="U143" s="164"/>
      <c r="V143" s="164"/>
      <c r="W143" s="164"/>
      <c r="X143" s="164"/>
      <c r="Y143" s="164"/>
      <c r="Z143" s="164"/>
      <c r="AA143" s="164"/>
      <c r="AB143" s="164"/>
      <c r="AC143" s="164"/>
    </row>
    <row r="144" spans="1:29" x14ac:dyDescent="0.2">
      <c r="A144" s="164"/>
      <c r="B144" s="164"/>
      <c r="C144" s="164"/>
      <c r="D144" s="164"/>
      <c r="E144" s="164"/>
      <c r="F144" s="164"/>
      <c r="G144" s="164"/>
      <c r="H144" s="164"/>
      <c r="I144" s="164"/>
      <c r="J144" s="164"/>
      <c r="K144" s="164"/>
      <c r="L144" s="164"/>
      <c r="M144" s="164"/>
      <c r="N144" s="164"/>
      <c r="O144" s="164"/>
      <c r="P144" s="164"/>
      <c r="Q144" s="164"/>
      <c r="R144" s="164"/>
      <c r="S144" s="164"/>
      <c r="T144" s="164"/>
      <c r="U144" s="164"/>
      <c r="V144" s="164"/>
      <c r="W144" s="164"/>
      <c r="X144" s="164"/>
      <c r="Y144" s="164"/>
      <c r="Z144" s="164"/>
      <c r="AA144" s="164"/>
      <c r="AB144" s="164"/>
      <c r="AC144" s="164"/>
    </row>
    <row r="145" spans="1:29" x14ac:dyDescent="0.2">
      <c r="A145" s="164"/>
      <c r="B145" s="164"/>
      <c r="C145" s="164"/>
      <c r="D145" s="164"/>
      <c r="E145" s="164"/>
      <c r="F145" s="164"/>
      <c r="G145" s="164"/>
      <c r="H145" s="164"/>
      <c r="I145" s="164"/>
      <c r="J145" s="164"/>
      <c r="K145" s="164"/>
      <c r="L145" s="164"/>
      <c r="M145" s="164"/>
      <c r="N145" s="164"/>
      <c r="O145" s="164"/>
      <c r="P145" s="164"/>
      <c r="Q145" s="164"/>
      <c r="R145" s="164"/>
      <c r="S145" s="164"/>
      <c r="T145" s="164"/>
      <c r="U145" s="164"/>
      <c r="V145" s="164"/>
      <c r="W145" s="164"/>
      <c r="X145" s="164"/>
      <c r="Y145" s="164"/>
      <c r="Z145" s="164"/>
      <c r="AA145" s="164"/>
      <c r="AB145" s="164"/>
      <c r="AC145" s="164"/>
    </row>
    <row r="146" spans="1:29" x14ac:dyDescent="0.2">
      <c r="A146" s="164"/>
      <c r="B146" s="164"/>
      <c r="C146" s="164"/>
      <c r="D146" s="164"/>
      <c r="E146" s="164"/>
      <c r="F146" s="164"/>
      <c r="G146" s="164"/>
      <c r="H146" s="164"/>
      <c r="I146" s="164"/>
      <c r="J146" s="164"/>
      <c r="K146" s="164"/>
      <c r="L146" s="164"/>
      <c r="M146" s="164"/>
      <c r="N146" s="164"/>
      <c r="O146" s="164"/>
      <c r="P146" s="164"/>
      <c r="Q146" s="164"/>
      <c r="R146" s="164"/>
      <c r="S146" s="164"/>
      <c r="T146" s="164"/>
      <c r="U146" s="164"/>
      <c r="V146" s="164"/>
      <c r="W146" s="164"/>
      <c r="X146" s="164"/>
      <c r="Y146" s="164"/>
      <c r="Z146" s="164"/>
      <c r="AA146" s="164"/>
      <c r="AB146" s="164"/>
      <c r="AC146" s="164"/>
    </row>
    <row r="147" spans="1:29" x14ac:dyDescent="0.2">
      <c r="A147" s="164"/>
      <c r="B147" s="164"/>
      <c r="C147" s="164"/>
      <c r="D147" s="164"/>
      <c r="E147" s="164"/>
      <c r="F147" s="164"/>
      <c r="G147" s="164"/>
      <c r="H147" s="164"/>
      <c r="I147" s="164"/>
      <c r="J147" s="164"/>
      <c r="K147" s="164"/>
      <c r="L147" s="164"/>
      <c r="M147" s="164"/>
      <c r="N147" s="164"/>
      <c r="O147" s="164"/>
      <c r="P147" s="164"/>
      <c r="Q147" s="164"/>
      <c r="R147" s="164"/>
      <c r="S147" s="164"/>
      <c r="T147" s="164"/>
      <c r="U147" s="164"/>
      <c r="V147" s="164"/>
      <c r="W147" s="164"/>
      <c r="X147" s="164"/>
      <c r="Y147" s="164"/>
      <c r="Z147" s="164"/>
      <c r="AA147" s="164"/>
      <c r="AB147" s="164"/>
      <c r="AC147" s="164"/>
    </row>
    <row r="148" spans="1:29" x14ac:dyDescent="0.2">
      <c r="A148" s="164"/>
      <c r="B148" s="164"/>
      <c r="C148" s="164"/>
      <c r="D148" s="164"/>
      <c r="E148" s="164"/>
      <c r="F148" s="164"/>
      <c r="G148" s="164"/>
      <c r="H148" s="164"/>
      <c r="I148" s="164"/>
      <c r="J148" s="164"/>
      <c r="K148" s="164"/>
      <c r="L148" s="164"/>
      <c r="M148" s="164"/>
      <c r="N148" s="164"/>
      <c r="O148" s="164"/>
      <c r="P148" s="164"/>
      <c r="Q148" s="164"/>
      <c r="R148" s="164"/>
      <c r="S148" s="164"/>
      <c r="T148" s="164"/>
      <c r="U148" s="164"/>
      <c r="V148" s="164"/>
      <c r="W148" s="164"/>
      <c r="X148" s="164"/>
      <c r="Y148" s="164"/>
      <c r="Z148" s="164"/>
      <c r="AA148" s="164"/>
      <c r="AB148" s="164"/>
      <c r="AC148" s="164"/>
    </row>
    <row r="149" spans="1:29" x14ac:dyDescent="0.2">
      <c r="A149" s="164"/>
      <c r="B149" s="164"/>
      <c r="C149" s="164"/>
      <c r="D149" s="164"/>
      <c r="E149" s="164"/>
      <c r="F149" s="164"/>
      <c r="G149" s="164"/>
      <c r="H149" s="164"/>
      <c r="I149" s="164"/>
      <c r="J149" s="164"/>
      <c r="K149" s="164"/>
      <c r="L149" s="164"/>
      <c r="M149" s="164"/>
      <c r="N149" s="164"/>
      <c r="O149" s="164"/>
      <c r="P149" s="164"/>
      <c r="Q149" s="164"/>
      <c r="R149" s="164"/>
      <c r="S149" s="164"/>
      <c r="T149" s="164"/>
      <c r="U149" s="164"/>
      <c r="V149" s="164"/>
      <c r="W149" s="164"/>
      <c r="X149" s="164"/>
      <c r="Y149" s="164"/>
      <c r="Z149" s="164"/>
      <c r="AA149" s="164"/>
      <c r="AB149" s="164"/>
      <c r="AC149" s="164"/>
    </row>
    <row r="150" spans="1:29" x14ac:dyDescent="0.2">
      <c r="A150" s="164"/>
      <c r="B150" s="164"/>
      <c r="C150" s="164"/>
      <c r="D150" s="164"/>
      <c r="E150" s="164"/>
      <c r="F150" s="164"/>
      <c r="G150" s="164"/>
      <c r="H150" s="164"/>
      <c r="I150" s="164"/>
      <c r="J150" s="164"/>
      <c r="K150" s="164"/>
      <c r="L150" s="164"/>
      <c r="M150" s="164"/>
      <c r="N150" s="164"/>
      <c r="O150" s="164"/>
      <c r="P150" s="164"/>
      <c r="Q150" s="164"/>
      <c r="R150" s="164"/>
      <c r="S150" s="164"/>
      <c r="T150" s="164"/>
      <c r="U150" s="164"/>
      <c r="V150" s="164"/>
      <c r="W150" s="164"/>
      <c r="X150" s="164"/>
      <c r="Y150" s="164"/>
      <c r="Z150" s="164"/>
      <c r="AA150" s="164"/>
      <c r="AB150" s="164"/>
      <c r="AC150" s="164"/>
    </row>
    <row r="151" spans="1:29" x14ac:dyDescent="0.2">
      <c r="A151" s="164"/>
      <c r="B151" s="164"/>
      <c r="C151" s="164"/>
      <c r="D151" s="164"/>
      <c r="E151" s="164"/>
      <c r="F151" s="164"/>
      <c r="G151" s="164"/>
      <c r="H151" s="164"/>
      <c r="I151" s="164"/>
      <c r="J151" s="164"/>
      <c r="K151" s="164"/>
      <c r="L151" s="164"/>
      <c r="M151" s="164"/>
      <c r="N151" s="164"/>
      <c r="O151" s="164"/>
      <c r="P151" s="164"/>
      <c r="Q151" s="164"/>
      <c r="R151" s="164"/>
      <c r="S151" s="164"/>
      <c r="T151" s="164"/>
      <c r="U151" s="164"/>
      <c r="V151" s="164"/>
      <c r="W151" s="164"/>
      <c r="X151" s="164"/>
      <c r="Y151" s="164"/>
      <c r="Z151" s="164"/>
      <c r="AA151" s="164"/>
      <c r="AB151" s="164"/>
      <c r="AC151" s="164"/>
    </row>
    <row r="152" spans="1:29" x14ac:dyDescent="0.2">
      <c r="A152" s="164"/>
      <c r="B152" s="164"/>
      <c r="C152" s="164"/>
      <c r="D152" s="164"/>
      <c r="E152" s="164"/>
      <c r="F152" s="164"/>
      <c r="G152" s="164"/>
      <c r="H152" s="164"/>
      <c r="I152" s="164"/>
      <c r="J152" s="164"/>
      <c r="K152" s="164"/>
      <c r="L152" s="164"/>
      <c r="M152" s="164"/>
      <c r="N152" s="164"/>
      <c r="O152" s="164"/>
      <c r="P152" s="164"/>
      <c r="Q152" s="164"/>
      <c r="R152" s="164"/>
      <c r="S152" s="164"/>
      <c r="T152" s="164"/>
      <c r="U152" s="164"/>
      <c r="V152" s="164"/>
      <c r="W152" s="164"/>
      <c r="X152" s="164"/>
      <c r="Y152" s="164"/>
      <c r="Z152" s="164"/>
      <c r="AA152" s="164"/>
      <c r="AB152" s="164"/>
      <c r="AC152" s="164"/>
    </row>
    <row r="153" spans="1:29" x14ac:dyDescent="0.2">
      <c r="A153" s="164"/>
      <c r="B153" s="164"/>
      <c r="C153" s="164"/>
      <c r="D153" s="164"/>
      <c r="E153" s="164"/>
      <c r="F153" s="164"/>
      <c r="G153" s="164"/>
      <c r="H153" s="164"/>
      <c r="I153" s="164"/>
      <c r="J153" s="164"/>
      <c r="K153" s="164"/>
      <c r="L153" s="164"/>
      <c r="M153" s="164"/>
      <c r="N153" s="164"/>
      <c r="O153" s="164"/>
      <c r="P153" s="164"/>
      <c r="Q153" s="164"/>
      <c r="R153" s="164"/>
      <c r="S153" s="164"/>
      <c r="T153" s="164"/>
      <c r="U153" s="164"/>
      <c r="V153" s="164"/>
      <c r="W153" s="164"/>
      <c r="X153" s="164"/>
      <c r="Y153" s="164"/>
      <c r="Z153" s="164"/>
      <c r="AA153" s="164"/>
      <c r="AB153" s="164"/>
      <c r="AC153" s="164"/>
    </row>
    <row r="154" spans="1:29" x14ac:dyDescent="0.2">
      <c r="A154" s="164"/>
      <c r="B154" s="164"/>
      <c r="C154" s="164"/>
      <c r="D154" s="164"/>
      <c r="E154" s="164"/>
      <c r="F154" s="164"/>
      <c r="G154" s="164"/>
      <c r="H154" s="164"/>
      <c r="I154" s="164"/>
      <c r="J154" s="164"/>
      <c r="K154" s="164"/>
      <c r="L154" s="164"/>
      <c r="M154" s="164"/>
      <c r="N154" s="164"/>
      <c r="O154" s="164"/>
      <c r="P154" s="164"/>
      <c r="Q154" s="164"/>
      <c r="R154" s="164"/>
      <c r="S154" s="164"/>
      <c r="T154" s="164"/>
      <c r="U154" s="164"/>
      <c r="V154" s="164"/>
      <c r="W154" s="164"/>
      <c r="X154" s="164"/>
      <c r="Y154" s="164"/>
      <c r="Z154" s="164"/>
      <c r="AA154" s="164"/>
      <c r="AB154" s="164"/>
      <c r="AC154" s="164"/>
    </row>
    <row r="155" spans="1:29" x14ac:dyDescent="0.2">
      <c r="A155" s="164"/>
      <c r="B155" s="164"/>
      <c r="C155" s="164"/>
      <c r="D155" s="164"/>
      <c r="E155" s="164"/>
      <c r="F155" s="164"/>
      <c r="G155" s="164"/>
      <c r="H155" s="164"/>
      <c r="I155" s="164"/>
      <c r="J155" s="164"/>
      <c r="K155" s="164"/>
      <c r="L155" s="164"/>
      <c r="M155" s="164"/>
      <c r="N155" s="164"/>
      <c r="O155" s="164"/>
      <c r="P155" s="164"/>
      <c r="Q155" s="164"/>
      <c r="R155" s="164"/>
      <c r="S155" s="164"/>
      <c r="T155" s="164"/>
      <c r="U155" s="164"/>
      <c r="V155" s="164"/>
      <c r="W155" s="164"/>
      <c r="X155" s="164"/>
      <c r="Y155" s="164"/>
      <c r="Z155" s="164"/>
      <c r="AA155" s="164"/>
      <c r="AB155" s="164"/>
      <c r="AC155" s="164"/>
    </row>
    <row r="156" spans="1:29" x14ac:dyDescent="0.2">
      <c r="A156" s="164"/>
      <c r="B156" s="164"/>
      <c r="C156" s="164"/>
      <c r="D156" s="164"/>
      <c r="E156" s="164"/>
      <c r="F156" s="164"/>
      <c r="G156" s="164"/>
      <c r="H156" s="164"/>
      <c r="I156" s="164"/>
      <c r="J156" s="164"/>
      <c r="K156" s="164"/>
      <c r="L156" s="164"/>
      <c r="M156" s="164"/>
      <c r="N156" s="164"/>
      <c r="O156" s="164"/>
      <c r="P156" s="164"/>
      <c r="Q156" s="164"/>
      <c r="R156" s="164"/>
      <c r="S156" s="164"/>
      <c r="T156" s="164"/>
      <c r="U156" s="164"/>
      <c r="V156" s="164"/>
      <c r="W156" s="164"/>
      <c r="X156" s="164"/>
      <c r="Y156" s="164"/>
      <c r="Z156" s="164"/>
      <c r="AA156" s="164"/>
      <c r="AB156" s="164"/>
      <c r="AC156" s="164"/>
    </row>
    <row r="157" spans="1:29" x14ac:dyDescent="0.2">
      <c r="A157" s="164"/>
      <c r="B157" s="164"/>
      <c r="C157" s="164"/>
      <c r="D157" s="164"/>
      <c r="E157" s="164"/>
      <c r="F157" s="164"/>
      <c r="G157" s="164"/>
      <c r="H157" s="164"/>
      <c r="I157" s="164"/>
      <c r="J157" s="164"/>
      <c r="K157" s="164"/>
      <c r="L157" s="164"/>
      <c r="M157" s="164"/>
      <c r="N157" s="164"/>
      <c r="O157" s="164"/>
      <c r="P157" s="164"/>
      <c r="Q157" s="164"/>
      <c r="R157" s="164"/>
      <c r="S157" s="164"/>
      <c r="T157" s="164"/>
      <c r="U157" s="164"/>
      <c r="V157" s="164"/>
      <c r="W157" s="164"/>
      <c r="X157" s="164"/>
      <c r="Y157" s="164"/>
      <c r="Z157" s="164"/>
      <c r="AA157" s="164"/>
      <c r="AB157" s="164"/>
      <c r="AC157" s="164"/>
    </row>
    <row r="158" spans="1:29" x14ac:dyDescent="0.2">
      <c r="A158" s="164"/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  <c r="N158" s="164"/>
      <c r="O158" s="164"/>
      <c r="P158" s="164"/>
      <c r="Q158" s="164"/>
      <c r="R158" s="164"/>
      <c r="S158" s="164"/>
      <c r="T158" s="164"/>
      <c r="U158" s="164"/>
      <c r="V158" s="164"/>
      <c r="W158" s="164"/>
      <c r="X158" s="164"/>
      <c r="Y158" s="164"/>
      <c r="Z158" s="164"/>
      <c r="AA158" s="164"/>
      <c r="AB158" s="164"/>
      <c r="AC158" s="164"/>
    </row>
    <row r="159" spans="1:29" x14ac:dyDescent="0.2">
      <c r="A159" s="164"/>
      <c r="B159" s="164"/>
      <c r="C159" s="164"/>
      <c r="D159" s="164"/>
      <c r="E159" s="164"/>
      <c r="F159" s="164"/>
      <c r="G159" s="164"/>
      <c r="H159" s="164"/>
      <c r="I159" s="164"/>
      <c r="J159" s="164"/>
      <c r="K159" s="164"/>
      <c r="L159" s="164"/>
      <c r="M159" s="164"/>
      <c r="N159" s="164"/>
      <c r="O159" s="164"/>
      <c r="P159" s="164"/>
      <c r="Q159" s="164"/>
      <c r="R159" s="164"/>
      <c r="S159" s="164"/>
      <c r="T159" s="164"/>
      <c r="U159" s="164"/>
      <c r="V159" s="164"/>
      <c r="W159" s="164"/>
      <c r="X159" s="164"/>
      <c r="Y159" s="164"/>
      <c r="Z159" s="164"/>
      <c r="AA159" s="164"/>
      <c r="AB159" s="164"/>
      <c r="AC159" s="164"/>
    </row>
    <row r="160" spans="1:29" x14ac:dyDescent="0.2">
      <c r="A160" s="164"/>
      <c r="B160" s="164"/>
      <c r="C160" s="164"/>
      <c r="D160" s="164"/>
      <c r="E160" s="164"/>
      <c r="F160" s="164"/>
      <c r="G160" s="164"/>
      <c r="H160" s="164"/>
      <c r="I160" s="164"/>
      <c r="J160" s="164"/>
      <c r="K160" s="164"/>
      <c r="L160" s="164"/>
      <c r="M160" s="164"/>
      <c r="N160" s="164"/>
      <c r="O160" s="164"/>
      <c r="P160" s="164"/>
      <c r="Q160" s="164"/>
      <c r="R160" s="164"/>
      <c r="S160" s="164"/>
      <c r="T160" s="164"/>
      <c r="U160" s="164"/>
      <c r="V160" s="164"/>
      <c r="W160" s="164"/>
      <c r="X160" s="164"/>
      <c r="Y160" s="164"/>
      <c r="Z160" s="164"/>
      <c r="AA160" s="164"/>
      <c r="AB160" s="164"/>
      <c r="AC160" s="164"/>
    </row>
    <row r="161" spans="1:29" x14ac:dyDescent="0.2">
      <c r="A161" s="164"/>
      <c r="B161" s="164"/>
      <c r="C161" s="164"/>
      <c r="D161" s="164"/>
      <c r="E161" s="164"/>
      <c r="F161" s="164"/>
      <c r="G161" s="164"/>
      <c r="H161" s="164"/>
      <c r="I161" s="164"/>
      <c r="J161" s="164"/>
      <c r="K161" s="164"/>
      <c r="L161" s="164"/>
      <c r="M161" s="164"/>
      <c r="N161" s="164"/>
      <c r="O161" s="164"/>
      <c r="P161" s="164"/>
      <c r="Q161" s="164"/>
      <c r="R161" s="164"/>
      <c r="S161" s="164"/>
      <c r="T161" s="164"/>
      <c r="U161" s="164"/>
      <c r="V161" s="164"/>
      <c r="W161" s="164"/>
      <c r="X161" s="164"/>
      <c r="Y161" s="164"/>
      <c r="Z161" s="164"/>
      <c r="AA161" s="164"/>
      <c r="AB161" s="164"/>
      <c r="AC161" s="164"/>
    </row>
    <row r="162" spans="1:29" x14ac:dyDescent="0.2">
      <c r="A162" s="164"/>
      <c r="B162" s="164"/>
      <c r="C162" s="164"/>
      <c r="D162" s="164"/>
      <c r="E162" s="164"/>
      <c r="F162" s="164"/>
      <c r="G162" s="164"/>
      <c r="H162" s="164"/>
      <c r="I162" s="164"/>
      <c r="J162" s="164"/>
      <c r="K162" s="164"/>
      <c r="L162" s="164"/>
      <c r="M162" s="164"/>
      <c r="N162" s="164"/>
      <c r="O162" s="164"/>
      <c r="P162" s="164"/>
      <c r="Q162" s="164"/>
      <c r="R162" s="164"/>
      <c r="S162" s="164"/>
      <c r="T162" s="164"/>
      <c r="U162" s="164"/>
      <c r="V162" s="164"/>
      <c r="W162" s="164"/>
      <c r="X162" s="164"/>
      <c r="Y162" s="164"/>
      <c r="Z162" s="164"/>
      <c r="AA162" s="164"/>
      <c r="AB162" s="164"/>
      <c r="AC162" s="164"/>
    </row>
    <row r="163" spans="1:29" x14ac:dyDescent="0.2">
      <c r="A163" s="164"/>
      <c r="B163" s="164"/>
      <c r="C163" s="164"/>
      <c r="D163" s="164"/>
      <c r="E163" s="164"/>
      <c r="F163" s="164"/>
      <c r="G163" s="164"/>
      <c r="H163" s="164"/>
      <c r="I163" s="164"/>
      <c r="J163" s="164"/>
      <c r="K163" s="164"/>
      <c r="L163" s="164"/>
      <c r="M163" s="164"/>
      <c r="N163" s="164"/>
      <c r="O163" s="164"/>
      <c r="P163" s="164"/>
      <c r="Q163" s="164"/>
      <c r="R163" s="164"/>
      <c r="S163" s="164"/>
      <c r="T163" s="164"/>
      <c r="U163" s="164"/>
      <c r="V163" s="164"/>
      <c r="W163" s="164"/>
      <c r="X163" s="164"/>
      <c r="Y163" s="164"/>
      <c r="Z163" s="164"/>
      <c r="AA163" s="164"/>
      <c r="AB163" s="164"/>
      <c r="AC163" s="164"/>
    </row>
    <row r="164" spans="1:29" x14ac:dyDescent="0.2">
      <c r="A164" s="164"/>
      <c r="B164" s="164"/>
      <c r="C164" s="164"/>
      <c r="D164" s="164"/>
      <c r="E164" s="164"/>
      <c r="F164" s="164"/>
      <c r="G164" s="164"/>
      <c r="H164" s="164"/>
      <c r="I164" s="164"/>
      <c r="J164" s="164"/>
      <c r="K164" s="164"/>
      <c r="L164" s="164"/>
      <c r="M164" s="164"/>
      <c r="N164" s="164"/>
      <c r="O164" s="164"/>
      <c r="P164" s="164"/>
      <c r="Q164" s="164"/>
      <c r="R164" s="164"/>
      <c r="S164" s="164"/>
      <c r="T164" s="164"/>
      <c r="U164" s="164"/>
      <c r="V164" s="164"/>
      <c r="W164" s="164"/>
      <c r="X164" s="164"/>
      <c r="Y164" s="164"/>
      <c r="Z164" s="164"/>
      <c r="AA164" s="164"/>
      <c r="AB164" s="164"/>
      <c r="AC164" s="164"/>
    </row>
    <row r="165" spans="1:29" x14ac:dyDescent="0.2">
      <c r="A165" s="164"/>
      <c r="B165" s="164"/>
      <c r="C165" s="164"/>
      <c r="D165" s="164"/>
      <c r="E165" s="164"/>
      <c r="F165" s="164"/>
      <c r="G165" s="164"/>
      <c r="H165" s="164"/>
      <c r="I165" s="164"/>
      <c r="J165" s="164"/>
      <c r="K165" s="164"/>
      <c r="L165" s="164"/>
      <c r="M165" s="164"/>
      <c r="N165" s="164"/>
      <c r="O165" s="164"/>
      <c r="P165" s="164"/>
      <c r="Q165" s="164"/>
      <c r="R165" s="164"/>
      <c r="S165" s="164"/>
      <c r="T165" s="164"/>
      <c r="U165" s="164"/>
      <c r="V165" s="164"/>
      <c r="W165" s="164"/>
      <c r="X165" s="164"/>
      <c r="Y165" s="164"/>
      <c r="Z165" s="164"/>
      <c r="AA165" s="164"/>
      <c r="AB165" s="164"/>
      <c r="AC165" s="164"/>
    </row>
    <row r="166" spans="1:29" x14ac:dyDescent="0.2">
      <c r="A166" s="164"/>
      <c r="B166" s="164"/>
      <c r="C166" s="164"/>
      <c r="D166" s="164"/>
      <c r="E166" s="164"/>
      <c r="F166" s="164"/>
      <c r="G166" s="164"/>
      <c r="H166" s="164"/>
      <c r="I166" s="164"/>
      <c r="J166" s="164"/>
      <c r="K166" s="164"/>
      <c r="L166" s="164"/>
      <c r="M166" s="164"/>
      <c r="N166" s="164"/>
      <c r="O166" s="164"/>
      <c r="P166" s="164"/>
      <c r="Q166" s="164"/>
      <c r="R166" s="164"/>
      <c r="S166" s="164"/>
      <c r="T166" s="164"/>
      <c r="U166" s="164"/>
      <c r="V166" s="164"/>
      <c r="W166" s="164"/>
      <c r="X166" s="164"/>
      <c r="Y166" s="164"/>
      <c r="Z166" s="164"/>
      <c r="AA166" s="164"/>
      <c r="AB166" s="164"/>
      <c r="AC166" s="164"/>
    </row>
    <row r="167" spans="1:29" x14ac:dyDescent="0.2">
      <c r="A167" s="164"/>
      <c r="B167" s="164"/>
      <c r="C167" s="164"/>
      <c r="D167" s="164"/>
      <c r="E167" s="164"/>
      <c r="F167" s="164"/>
      <c r="G167" s="164"/>
      <c r="H167" s="164"/>
      <c r="I167" s="164"/>
      <c r="J167" s="164"/>
      <c r="K167" s="164"/>
      <c r="L167" s="164"/>
      <c r="M167" s="164"/>
      <c r="N167" s="164"/>
      <c r="O167" s="164"/>
      <c r="P167" s="164"/>
      <c r="Q167" s="164"/>
      <c r="R167" s="164"/>
      <c r="S167" s="164"/>
      <c r="T167" s="164"/>
      <c r="U167" s="164"/>
      <c r="V167" s="164"/>
      <c r="W167" s="164"/>
      <c r="X167" s="164"/>
      <c r="Y167" s="164"/>
      <c r="Z167" s="164"/>
      <c r="AA167" s="164"/>
      <c r="AB167" s="164"/>
      <c r="AC167" s="164"/>
    </row>
    <row r="168" spans="1:29" x14ac:dyDescent="0.2">
      <c r="A168" s="164"/>
      <c r="B168" s="164"/>
      <c r="C168" s="164"/>
      <c r="D168" s="164"/>
      <c r="E168" s="164"/>
      <c r="F168" s="164"/>
      <c r="G168" s="164"/>
      <c r="H168" s="164"/>
      <c r="I168" s="164"/>
      <c r="J168" s="164"/>
      <c r="K168" s="164"/>
      <c r="L168" s="164"/>
      <c r="M168" s="164"/>
      <c r="N168" s="164"/>
      <c r="O168" s="164"/>
      <c r="P168" s="164"/>
      <c r="Q168" s="164"/>
      <c r="R168" s="164"/>
      <c r="S168" s="164"/>
      <c r="T168" s="164"/>
      <c r="U168" s="164"/>
      <c r="V168" s="164"/>
      <c r="W168" s="164"/>
      <c r="X168" s="164"/>
      <c r="Y168" s="164"/>
      <c r="Z168" s="164"/>
      <c r="AA168" s="164"/>
      <c r="AB168" s="164"/>
      <c r="AC168" s="164"/>
    </row>
    <row r="169" spans="1:29" x14ac:dyDescent="0.2">
      <c r="A169" s="164"/>
      <c r="B169" s="164"/>
      <c r="C169" s="164"/>
      <c r="D169" s="164"/>
      <c r="E169" s="164"/>
      <c r="F169" s="164"/>
      <c r="G169" s="164"/>
      <c r="H169" s="164"/>
      <c r="I169" s="164"/>
      <c r="J169" s="164"/>
      <c r="K169" s="164"/>
      <c r="L169" s="164"/>
      <c r="M169" s="164"/>
      <c r="N169" s="164"/>
      <c r="O169" s="164"/>
      <c r="P169" s="164"/>
      <c r="Q169" s="164"/>
      <c r="R169" s="164"/>
      <c r="S169" s="164"/>
      <c r="T169" s="164"/>
      <c r="U169" s="164"/>
      <c r="V169" s="164"/>
      <c r="W169" s="164"/>
      <c r="X169" s="164"/>
      <c r="Y169" s="164"/>
      <c r="Z169" s="164"/>
      <c r="AA169" s="164"/>
      <c r="AB169" s="164"/>
      <c r="AC169" s="164"/>
    </row>
    <row r="170" spans="1:29" x14ac:dyDescent="0.2">
      <c r="A170" s="164"/>
      <c r="B170" s="164"/>
      <c r="C170" s="164"/>
      <c r="D170" s="164"/>
      <c r="E170" s="164"/>
      <c r="F170" s="164"/>
      <c r="G170" s="164"/>
      <c r="H170" s="164"/>
      <c r="I170" s="164"/>
      <c r="J170" s="164"/>
      <c r="K170" s="164"/>
      <c r="L170" s="164"/>
      <c r="M170" s="164"/>
      <c r="N170" s="164"/>
      <c r="O170" s="164"/>
      <c r="P170" s="164"/>
      <c r="Q170" s="164"/>
      <c r="R170" s="164"/>
      <c r="S170" s="164"/>
      <c r="T170" s="164"/>
      <c r="U170" s="164"/>
      <c r="V170" s="164"/>
      <c r="W170" s="164"/>
      <c r="X170" s="164"/>
      <c r="Y170" s="164"/>
      <c r="Z170" s="164"/>
      <c r="AA170" s="164"/>
      <c r="AB170" s="164"/>
      <c r="AC170" s="164"/>
    </row>
    <row r="171" spans="1:29" x14ac:dyDescent="0.2">
      <c r="A171" s="164"/>
      <c r="B171" s="164"/>
      <c r="C171" s="164"/>
      <c r="D171" s="164"/>
      <c r="E171" s="164"/>
      <c r="F171" s="164"/>
      <c r="G171" s="164"/>
      <c r="H171" s="164"/>
      <c r="I171" s="164"/>
      <c r="J171" s="164"/>
      <c r="K171" s="164"/>
      <c r="L171" s="164"/>
      <c r="M171" s="164"/>
      <c r="N171" s="164"/>
      <c r="O171" s="164"/>
      <c r="P171" s="164"/>
      <c r="Q171" s="164"/>
      <c r="R171" s="164"/>
      <c r="S171" s="164"/>
      <c r="T171" s="164"/>
      <c r="U171" s="164"/>
      <c r="V171" s="164"/>
      <c r="W171" s="164"/>
      <c r="X171" s="164"/>
      <c r="Y171" s="164"/>
      <c r="Z171" s="164"/>
      <c r="AA171" s="164"/>
      <c r="AB171" s="164"/>
      <c r="AC171" s="164"/>
    </row>
    <row r="172" spans="1:29" x14ac:dyDescent="0.2">
      <c r="A172" s="164"/>
      <c r="B172" s="164"/>
      <c r="C172" s="164"/>
      <c r="D172" s="164"/>
      <c r="E172" s="164"/>
      <c r="F172" s="164"/>
      <c r="G172" s="164"/>
      <c r="H172" s="164"/>
      <c r="I172" s="164"/>
      <c r="J172" s="164"/>
      <c r="K172" s="164"/>
      <c r="L172" s="164"/>
      <c r="M172" s="164"/>
      <c r="N172" s="164"/>
      <c r="O172" s="164"/>
      <c r="P172" s="164"/>
      <c r="Q172" s="164"/>
      <c r="R172" s="164"/>
      <c r="S172" s="164"/>
      <c r="T172" s="164"/>
      <c r="U172" s="164"/>
      <c r="V172" s="164"/>
      <c r="W172" s="164"/>
      <c r="X172" s="164"/>
      <c r="Y172" s="164"/>
      <c r="Z172" s="164"/>
      <c r="AA172" s="164"/>
      <c r="AB172" s="164"/>
      <c r="AC172" s="164"/>
    </row>
    <row r="173" spans="1:29" x14ac:dyDescent="0.2">
      <c r="A173" s="164"/>
      <c r="B173" s="164"/>
      <c r="C173" s="164"/>
      <c r="D173" s="164"/>
      <c r="E173" s="164"/>
      <c r="F173" s="164"/>
      <c r="G173" s="164"/>
      <c r="H173" s="164"/>
      <c r="I173" s="164"/>
      <c r="J173" s="164"/>
      <c r="K173" s="164"/>
      <c r="L173" s="164"/>
      <c r="M173" s="164"/>
      <c r="N173" s="164"/>
      <c r="O173" s="164"/>
      <c r="P173" s="164"/>
      <c r="Q173" s="164"/>
      <c r="R173" s="164"/>
      <c r="S173" s="164"/>
      <c r="T173" s="164"/>
      <c r="U173" s="164"/>
      <c r="V173" s="164"/>
      <c r="W173" s="164"/>
      <c r="X173" s="164"/>
      <c r="Y173" s="164"/>
      <c r="Z173" s="164"/>
      <c r="AA173" s="164"/>
      <c r="AB173" s="164"/>
      <c r="AC173" s="164"/>
    </row>
    <row r="174" spans="1:29" x14ac:dyDescent="0.2">
      <c r="A174" s="164"/>
      <c r="B174" s="164"/>
      <c r="C174" s="164"/>
      <c r="D174" s="164"/>
      <c r="E174" s="164"/>
      <c r="F174" s="164"/>
      <c r="G174" s="164"/>
      <c r="H174" s="164"/>
      <c r="I174" s="164"/>
      <c r="J174" s="164"/>
      <c r="K174" s="164"/>
      <c r="L174" s="164"/>
      <c r="M174" s="164"/>
      <c r="N174" s="164"/>
      <c r="O174" s="164"/>
      <c r="P174" s="164"/>
      <c r="Q174" s="164"/>
      <c r="R174" s="164"/>
      <c r="S174" s="164"/>
      <c r="T174" s="164"/>
      <c r="U174" s="164"/>
      <c r="V174" s="164"/>
      <c r="W174" s="164"/>
      <c r="X174" s="164"/>
      <c r="Y174" s="164"/>
      <c r="Z174" s="164"/>
      <c r="AA174" s="164"/>
      <c r="AB174" s="164"/>
      <c r="AC174" s="164"/>
    </row>
    <row r="175" spans="1:29" x14ac:dyDescent="0.2">
      <c r="A175" s="164"/>
      <c r="B175" s="164"/>
      <c r="C175" s="164"/>
      <c r="D175" s="164"/>
      <c r="E175" s="164"/>
      <c r="F175" s="164"/>
      <c r="G175" s="164"/>
      <c r="H175" s="164"/>
      <c r="I175" s="164"/>
      <c r="J175" s="164"/>
      <c r="K175" s="164"/>
      <c r="L175" s="164"/>
      <c r="M175" s="164"/>
      <c r="N175" s="164"/>
      <c r="O175" s="164"/>
      <c r="P175" s="164"/>
      <c r="Q175" s="164"/>
      <c r="R175" s="164"/>
      <c r="S175" s="164"/>
      <c r="T175" s="164"/>
      <c r="U175" s="164"/>
      <c r="V175" s="164"/>
      <c r="W175" s="164"/>
      <c r="X175" s="164"/>
      <c r="Y175" s="164"/>
      <c r="Z175" s="164"/>
      <c r="AA175" s="164"/>
      <c r="AB175" s="164"/>
      <c r="AC175" s="164"/>
    </row>
    <row r="176" spans="1:29" x14ac:dyDescent="0.2">
      <c r="A176" s="164"/>
      <c r="B176" s="164"/>
      <c r="C176" s="164"/>
      <c r="D176" s="164"/>
      <c r="E176" s="164"/>
      <c r="F176" s="164"/>
      <c r="G176" s="164"/>
      <c r="H176" s="164"/>
      <c r="I176" s="164"/>
      <c r="J176" s="164"/>
      <c r="K176" s="164"/>
      <c r="L176" s="164"/>
      <c r="M176" s="164"/>
      <c r="N176" s="164"/>
      <c r="O176" s="164"/>
      <c r="P176" s="164"/>
      <c r="Q176" s="164"/>
      <c r="R176" s="164"/>
      <c r="S176" s="164"/>
      <c r="T176" s="164"/>
      <c r="U176" s="164"/>
      <c r="V176" s="164"/>
      <c r="W176" s="164"/>
      <c r="X176" s="164"/>
      <c r="Y176" s="164"/>
      <c r="Z176" s="164"/>
      <c r="AA176" s="164"/>
      <c r="AB176" s="164"/>
      <c r="AC176" s="164"/>
    </row>
    <row r="177" spans="1:29" x14ac:dyDescent="0.2">
      <c r="A177" s="164"/>
      <c r="B177" s="164"/>
      <c r="C177" s="164"/>
      <c r="D177" s="164"/>
      <c r="E177" s="164"/>
      <c r="F177" s="164"/>
      <c r="G177" s="164"/>
      <c r="H177" s="164"/>
      <c r="I177" s="164"/>
      <c r="J177" s="164"/>
      <c r="K177" s="164"/>
      <c r="L177" s="164"/>
      <c r="M177" s="164"/>
      <c r="N177" s="164"/>
      <c r="O177" s="164"/>
      <c r="P177" s="164"/>
      <c r="Q177" s="164"/>
      <c r="R177" s="164"/>
      <c r="S177" s="164"/>
      <c r="T177" s="164"/>
      <c r="U177" s="164"/>
      <c r="V177" s="164"/>
      <c r="W177" s="164"/>
      <c r="X177" s="164"/>
      <c r="Y177" s="164"/>
      <c r="Z177" s="164"/>
      <c r="AA177" s="164"/>
      <c r="AB177" s="164"/>
      <c r="AC177" s="164"/>
    </row>
    <row r="178" spans="1:29" x14ac:dyDescent="0.2">
      <c r="A178" s="164"/>
      <c r="B178" s="164"/>
      <c r="C178" s="164"/>
      <c r="D178" s="164"/>
      <c r="E178" s="164"/>
      <c r="F178" s="164"/>
      <c r="G178" s="164"/>
      <c r="H178" s="164"/>
      <c r="I178" s="164"/>
      <c r="J178" s="164"/>
      <c r="K178" s="164"/>
      <c r="L178" s="164"/>
      <c r="M178" s="164"/>
      <c r="N178" s="164"/>
      <c r="O178" s="164"/>
      <c r="P178" s="164"/>
      <c r="Q178" s="164"/>
      <c r="R178" s="164"/>
      <c r="S178" s="164"/>
      <c r="T178" s="164"/>
      <c r="U178" s="164"/>
      <c r="V178" s="164"/>
      <c r="W178" s="164"/>
      <c r="X178" s="164"/>
      <c r="Y178" s="164"/>
      <c r="Z178" s="164"/>
      <c r="AA178" s="164"/>
      <c r="AB178" s="164"/>
      <c r="AC178" s="164"/>
    </row>
    <row r="179" spans="1:29" x14ac:dyDescent="0.2">
      <c r="A179" s="164"/>
      <c r="B179" s="164"/>
      <c r="C179" s="164"/>
      <c r="D179" s="164"/>
      <c r="E179" s="164"/>
      <c r="F179" s="164"/>
      <c r="G179" s="164"/>
      <c r="H179" s="164"/>
      <c r="I179" s="164"/>
      <c r="J179" s="164"/>
      <c r="K179" s="164"/>
      <c r="L179" s="164"/>
      <c r="M179" s="164"/>
      <c r="N179" s="164"/>
      <c r="O179" s="164"/>
      <c r="P179" s="164"/>
      <c r="Q179" s="164"/>
      <c r="R179" s="164"/>
      <c r="S179" s="164"/>
      <c r="T179" s="164"/>
      <c r="U179" s="164"/>
      <c r="V179" s="164"/>
      <c r="W179" s="164"/>
      <c r="X179" s="164"/>
      <c r="Y179" s="164"/>
      <c r="Z179" s="164"/>
      <c r="AA179" s="164"/>
      <c r="AB179" s="164"/>
      <c r="AC179" s="164"/>
    </row>
    <row r="180" spans="1:29" x14ac:dyDescent="0.2">
      <c r="A180" s="164"/>
      <c r="B180" s="164"/>
      <c r="C180" s="164"/>
      <c r="D180" s="164"/>
      <c r="E180" s="164"/>
      <c r="F180" s="164"/>
      <c r="G180" s="164"/>
      <c r="H180" s="164"/>
      <c r="I180" s="164"/>
      <c r="J180" s="164"/>
      <c r="K180" s="164"/>
      <c r="L180" s="164"/>
      <c r="M180" s="164"/>
      <c r="N180" s="164"/>
      <c r="O180" s="164"/>
      <c r="P180" s="164"/>
      <c r="Q180" s="164"/>
      <c r="R180" s="164"/>
      <c r="S180" s="164"/>
      <c r="T180" s="164"/>
      <c r="U180" s="164"/>
      <c r="V180" s="164"/>
      <c r="W180" s="164"/>
      <c r="X180" s="164"/>
      <c r="Y180" s="164"/>
      <c r="Z180" s="164"/>
      <c r="AA180" s="164"/>
      <c r="AB180" s="164"/>
      <c r="AC180" s="164"/>
    </row>
    <row r="181" spans="1:29" x14ac:dyDescent="0.2">
      <c r="A181" s="164"/>
      <c r="B181" s="164"/>
      <c r="C181" s="164"/>
      <c r="D181" s="164"/>
      <c r="E181" s="164"/>
      <c r="F181" s="164"/>
      <c r="G181" s="164"/>
      <c r="H181" s="164"/>
      <c r="I181" s="164"/>
      <c r="J181" s="164"/>
      <c r="K181" s="164"/>
      <c r="L181" s="164"/>
      <c r="M181" s="164"/>
      <c r="N181" s="164"/>
      <c r="O181" s="164"/>
      <c r="P181" s="164"/>
      <c r="Q181" s="164"/>
      <c r="R181" s="164"/>
      <c r="S181" s="164"/>
      <c r="T181" s="164"/>
      <c r="U181" s="164"/>
      <c r="V181" s="164"/>
      <c r="W181" s="164"/>
      <c r="X181" s="164"/>
      <c r="Y181" s="164"/>
      <c r="Z181" s="164"/>
      <c r="AA181" s="164"/>
      <c r="AB181" s="164"/>
      <c r="AC181" s="164"/>
    </row>
    <row r="182" spans="1:29" x14ac:dyDescent="0.2">
      <c r="A182" s="164"/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  <c r="N182" s="164"/>
      <c r="O182" s="164"/>
      <c r="P182" s="164"/>
      <c r="Q182" s="164"/>
      <c r="R182" s="164"/>
      <c r="S182" s="164"/>
      <c r="T182" s="164"/>
      <c r="U182" s="164"/>
      <c r="V182" s="164"/>
      <c r="W182" s="164"/>
      <c r="X182" s="164"/>
      <c r="Y182" s="164"/>
      <c r="Z182" s="164"/>
      <c r="AA182" s="164"/>
      <c r="AB182" s="164"/>
      <c r="AC182" s="164"/>
    </row>
    <row r="183" spans="1:29" x14ac:dyDescent="0.2">
      <c r="A183" s="164"/>
      <c r="B183" s="164"/>
      <c r="C183" s="164"/>
      <c r="D183" s="164"/>
      <c r="E183" s="164"/>
      <c r="F183" s="164"/>
      <c r="G183" s="164"/>
      <c r="H183" s="164"/>
      <c r="I183" s="164"/>
      <c r="J183" s="164"/>
      <c r="K183" s="164"/>
      <c r="L183" s="164"/>
      <c r="M183" s="164"/>
      <c r="N183" s="164"/>
      <c r="O183" s="164"/>
      <c r="P183" s="164"/>
      <c r="Q183" s="164"/>
      <c r="R183" s="164"/>
      <c r="S183" s="164"/>
      <c r="T183" s="164"/>
      <c r="U183" s="164"/>
      <c r="V183" s="164"/>
      <c r="W183" s="164"/>
      <c r="X183" s="164"/>
      <c r="Y183" s="164"/>
      <c r="Z183" s="164"/>
      <c r="AA183" s="164"/>
      <c r="AB183" s="164"/>
      <c r="AC183" s="164"/>
    </row>
    <row r="184" spans="1:29" x14ac:dyDescent="0.2">
      <c r="A184" s="164"/>
      <c r="B184" s="164"/>
      <c r="C184" s="164"/>
      <c r="D184" s="164"/>
      <c r="E184" s="164"/>
      <c r="F184" s="164"/>
      <c r="G184" s="164"/>
      <c r="H184" s="164"/>
      <c r="I184" s="164"/>
      <c r="J184" s="164"/>
      <c r="K184" s="164"/>
      <c r="L184" s="164"/>
      <c r="M184" s="164"/>
      <c r="N184" s="164"/>
      <c r="O184" s="164"/>
      <c r="P184" s="164"/>
      <c r="Q184" s="164"/>
      <c r="R184" s="164"/>
      <c r="S184" s="164"/>
      <c r="T184" s="164"/>
      <c r="U184" s="164"/>
      <c r="V184" s="164"/>
      <c r="W184" s="164"/>
      <c r="X184" s="164"/>
      <c r="Y184" s="164"/>
      <c r="Z184" s="164"/>
      <c r="AA184" s="164"/>
      <c r="AB184" s="164"/>
      <c r="AC184" s="164"/>
    </row>
    <row r="185" spans="1:29" x14ac:dyDescent="0.2">
      <c r="A185" s="164"/>
      <c r="B185" s="164"/>
      <c r="C185" s="164"/>
      <c r="D185" s="164"/>
      <c r="E185" s="164"/>
      <c r="F185" s="164"/>
      <c r="G185" s="164"/>
      <c r="H185" s="164"/>
      <c r="I185" s="164"/>
      <c r="J185" s="164"/>
      <c r="K185" s="164"/>
      <c r="L185" s="164"/>
      <c r="M185" s="164"/>
      <c r="N185" s="164"/>
      <c r="O185" s="164"/>
      <c r="P185" s="164"/>
      <c r="Q185" s="164"/>
      <c r="R185" s="164"/>
      <c r="S185" s="164"/>
      <c r="T185" s="164"/>
      <c r="U185" s="164"/>
      <c r="V185" s="164"/>
      <c r="W185" s="164"/>
      <c r="X185" s="164"/>
      <c r="Y185" s="164"/>
      <c r="Z185" s="164"/>
      <c r="AA185" s="164"/>
      <c r="AB185" s="164"/>
      <c r="AC185" s="164"/>
    </row>
    <row r="186" spans="1:29" x14ac:dyDescent="0.2">
      <c r="A186" s="164"/>
      <c r="B186" s="164"/>
      <c r="C186" s="164"/>
      <c r="D186" s="164"/>
      <c r="E186" s="164"/>
      <c r="F186" s="164"/>
      <c r="G186" s="164"/>
      <c r="H186" s="164"/>
      <c r="I186" s="164"/>
      <c r="J186" s="164"/>
      <c r="K186" s="164"/>
      <c r="L186" s="164"/>
      <c r="M186" s="164"/>
      <c r="N186" s="164"/>
      <c r="O186" s="164"/>
      <c r="P186" s="164"/>
      <c r="Q186" s="164"/>
      <c r="R186" s="164"/>
      <c r="S186" s="164"/>
      <c r="T186" s="164"/>
      <c r="U186" s="164"/>
      <c r="V186" s="164"/>
      <c r="W186" s="164"/>
      <c r="X186" s="164"/>
      <c r="Y186" s="164"/>
      <c r="Z186" s="164"/>
      <c r="AA186" s="164"/>
      <c r="AB186" s="164"/>
      <c r="AC186" s="164"/>
    </row>
    <row r="187" spans="1:29" x14ac:dyDescent="0.2">
      <c r="A187" s="164"/>
      <c r="B187" s="164"/>
      <c r="C187" s="164"/>
      <c r="D187" s="164"/>
      <c r="E187" s="164"/>
      <c r="F187" s="164"/>
      <c r="G187" s="164"/>
      <c r="H187" s="164"/>
      <c r="I187" s="164"/>
      <c r="J187" s="164"/>
      <c r="K187" s="164"/>
      <c r="L187" s="164"/>
      <c r="M187" s="164"/>
      <c r="N187" s="164"/>
      <c r="O187" s="164"/>
      <c r="P187" s="164"/>
      <c r="Q187" s="164"/>
      <c r="R187" s="164"/>
      <c r="S187" s="164"/>
      <c r="T187" s="164"/>
      <c r="U187" s="164"/>
      <c r="V187" s="164"/>
      <c r="W187" s="164"/>
      <c r="X187" s="164"/>
      <c r="Y187" s="164"/>
      <c r="Z187" s="164"/>
      <c r="AA187" s="164"/>
      <c r="AB187" s="164"/>
      <c r="AC187" s="164"/>
    </row>
    <row r="188" spans="1:29" x14ac:dyDescent="0.2">
      <c r="A188" s="164"/>
      <c r="B188" s="164"/>
      <c r="C188" s="164"/>
      <c r="D188" s="164"/>
      <c r="E188" s="164"/>
      <c r="F188" s="164"/>
      <c r="G188" s="164"/>
      <c r="H188" s="164"/>
      <c r="I188" s="164"/>
      <c r="J188" s="164"/>
      <c r="K188" s="164"/>
      <c r="L188" s="164"/>
      <c r="M188" s="164"/>
      <c r="N188" s="164"/>
      <c r="O188" s="164"/>
      <c r="P188" s="164"/>
      <c r="Q188" s="164"/>
      <c r="R188" s="164"/>
      <c r="S188" s="164"/>
      <c r="T188" s="164"/>
      <c r="U188" s="164"/>
      <c r="V188" s="164"/>
      <c r="W188" s="164"/>
      <c r="X188" s="164"/>
      <c r="Y188" s="164"/>
      <c r="Z188" s="164"/>
      <c r="AA188" s="164"/>
      <c r="AB188" s="164"/>
      <c r="AC188" s="164"/>
    </row>
    <row r="189" spans="1:29" x14ac:dyDescent="0.2">
      <c r="A189" s="164"/>
      <c r="B189" s="164"/>
      <c r="C189" s="164"/>
      <c r="D189" s="164"/>
      <c r="E189" s="164"/>
      <c r="F189" s="164"/>
      <c r="G189" s="164"/>
      <c r="H189" s="164"/>
      <c r="I189" s="164"/>
      <c r="J189" s="164"/>
      <c r="K189" s="164"/>
      <c r="L189" s="164"/>
      <c r="M189" s="164"/>
      <c r="N189" s="164"/>
      <c r="O189" s="164"/>
      <c r="P189" s="164"/>
      <c r="Q189" s="164"/>
      <c r="R189" s="164"/>
      <c r="S189" s="164"/>
      <c r="T189" s="164"/>
      <c r="U189" s="164"/>
      <c r="V189" s="164"/>
      <c r="W189" s="164"/>
      <c r="X189" s="164"/>
      <c r="Y189" s="164"/>
      <c r="Z189" s="164"/>
      <c r="AA189" s="164"/>
      <c r="AB189" s="164"/>
      <c r="AC189" s="164"/>
    </row>
    <row r="190" spans="1:29" x14ac:dyDescent="0.2">
      <c r="A190" s="164"/>
      <c r="B190" s="164"/>
      <c r="C190" s="164"/>
      <c r="D190" s="164"/>
      <c r="E190" s="164"/>
      <c r="F190" s="164"/>
      <c r="G190" s="164"/>
      <c r="H190" s="164"/>
      <c r="I190" s="164"/>
      <c r="J190" s="164"/>
      <c r="K190" s="164"/>
      <c r="L190" s="164"/>
      <c r="M190" s="164"/>
      <c r="N190" s="164"/>
      <c r="O190" s="164"/>
      <c r="P190" s="164"/>
      <c r="Q190" s="164"/>
      <c r="R190" s="164"/>
      <c r="S190" s="164"/>
      <c r="T190" s="164"/>
      <c r="U190" s="164"/>
      <c r="V190" s="164"/>
      <c r="W190" s="164"/>
      <c r="X190" s="164"/>
      <c r="Y190" s="164"/>
      <c r="Z190" s="164"/>
      <c r="AA190" s="164"/>
      <c r="AB190" s="164"/>
      <c r="AC190" s="164"/>
    </row>
    <row r="191" spans="1:29" x14ac:dyDescent="0.2">
      <c r="A191" s="164"/>
      <c r="B191" s="164"/>
      <c r="C191" s="164"/>
      <c r="D191" s="164"/>
      <c r="E191" s="164"/>
      <c r="F191" s="164"/>
      <c r="G191" s="164"/>
      <c r="H191" s="164"/>
      <c r="I191" s="164"/>
      <c r="J191" s="164"/>
      <c r="K191" s="164"/>
      <c r="L191" s="164"/>
      <c r="M191" s="164"/>
      <c r="N191" s="164"/>
      <c r="O191" s="164"/>
      <c r="P191" s="164"/>
      <c r="Q191" s="164"/>
      <c r="R191" s="164"/>
      <c r="S191" s="164"/>
      <c r="T191" s="164"/>
      <c r="U191" s="164"/>
      <c r="V191" s="164"/>
      <c r="W191" s="164"/>
      <c r="X191" s="164"/>
      <c r="Y191" s="164"/>
      <c r="Z191" s="164"/>
      <c r="AA191" s="164"/>
      <c r="AB191" s="164"/>
      <c r="AC191" s="164"/>
    </row>
    <row r="192" spans="1:29" x14ac:dyDescent="0.2">
      <c r="A192" s="164"/>
      <c r="B192" s="164"/>
      <c r="C192" s="164"/>
      <c r="D192" s="164"/>
      <c r="E192" s="164"/>
      <c r="F192" s="164"/>
      <c r="G192" s="164"/>
      <c r="H192" s="164"/>
      <c r="I192" s="164"/>
      <c r="J192" s="164"/>
      <c r="K192" s="164"/>
      <c r="L192" s="164"/>
      <c r="M192" s="164"/>
      <c r="N192" s="164"/>
      <c r="O192" s="164"/>
      <c r="P192" s="164"/>
      <c r="Q192" s="164"/>
      <c r="R192" s="164"/>
      <c r="S192" s="164"/>
      <c r="T192" s="164"/>
      <c r="U192" s="164"/>
      <c r="V192" s="164"/>
      <c r="W192" s="164"/>
      <c r="X192" s="164"/>
      <c r="Y192" s="164"/>
      <c r="Z192" s="164"/>
      <c r="AA192" s="164"/>
      <c r="AB192" s="164"/>
      <c r="AC192" s="164"/>
    </row>
    <row r="193" spans="1:29" x14ac:dyDescent="0.2">
      <c r="A193" s="164"/>
      <c r="B193" s="164"/>
      <c r="C193" s="164"/>
      <c r="D193" s="164"/>
      <c r="E193" s="164"/>
      <c r="F193" s="164"/>
      <c r="G193" s="164"/>
      <c r="H193" s="164"/>
      <c r="I193" s="164"/>
      <c r="J193" s="164"/>
      <c r="K193" s="164"/>
      <c r="L193" s="164"/>
      <c r="M193" s="164"/>
      <c r="N193" s="164"/>
      <c r="O193" s="164"/>
      <c r="P193" s="164"/>
      <c r="Q193" s="164"/>
      <c r="R193" s="164"/>
      <c r="S193" s="164"/>
      <c r="T193" s="164"/>
      <c r="U193" s="164"/>
      <c r="V193" s="164"/>
      <c r="W193" s="164"/>
      <c r="X193" s="164"/>
      <c r="Y193" s="164"/>
      <c r="Z193" s="164"/>
      <c r="AA193" s="164"/>
      <c r="AB193" s="164"/>
      <c r="AC193" s="164"/>
    </row>
    <row r="194" spans="1:29" x14ac:dyDescent="0.2">
      <c r="A194" s="164"/>
      <c r="B194" s="164"/>
      <c r="C194" s="164"/>
      <c r="D194" s="164"/>
      <c r="E194" s="164"/>
      <c r="F194" s="164"/>
      <c r="G194" s="164"/>
      <c r="H194" s="164"/>
      <c r="I194" s="164"/>
      <c r="J194" s="164"/>
      <c r="K194" s="164"/>
      <c r="L194" s="164"/>
      <c r="M194" s="164"/>
      <c r="N194" s="164"/>
      <c r="O194" s="164"/>
      <c r="P194" s="164"/>
      <c r="Q194" s="164"/>
      <c r="R194" s="164"/>
      <c r="S194" s="164"/>
      <c r="T194" s="164"/>
      <c r="U194" s="164"/>
      <c r="V194" s="164"/>
      <c r="W194" s="164"/>
      <c r="X194" s="164"/>
      <c r="Y194" s="164"/>
      <c r="Z194" s="164"/>
      <c r="AA194" s="164"/>
      <c r="AB194" s="164"/>
      <c r="AC194" s="164"/>
    </row>
    <row r="195" spans="1:29" x14ac:dyDescent="0.2">
      <c r="A195" s="164"/>
      <c r="B195" s="164"/>
      <c r="C195" s="164"/>
      <c r="D195" s="164"/>
      <c r="E195" s="164"/>
      <c r="F195" s="164"/>
      <c r="G195" s="164"/>
      <c r="H195" s="164"/>
      <c r="I195" s="164"/>
      <c r="J195" s="164"/>
      <c r="K195" s="164"/>
      <c r="L195" s="164"/>
      <c r="M195" s="164"/>
      <c r="N195" s="164"/>
      <c r="O195" s="164"/>
      <c r="P195" s="164"/>
      <c r="Q195" s="164"/>
      <c r="R195" s="164"/>
      <c r="S195" s="164"/>
      <c r="T195" s="164"/>
      <c r="U195" s="164"/>
      <c r="V195" s="164"/>
      <c r="W195" s="164"/>
      <c r="X195" s="164"/>
      <c r="Y195" s="164"/>
      <c r="Z195" s="164"/>
      <c r="AA195" s="164"/>
      <c r="AB195" s="164"/>
      <c r="AC195" s="164"/>
    </row>
    <row r="196" spans="1:29" x14ac:dyDescent="0.2">
      <c r="A196" s="164"/>
      <c r="B196" s="164"/>
      <c r="C196" s="164"/>
      <c r="D196" s="164"/>
      <c r="E196" s="164"/>
      <c r="F196" s="164"/>
      <c r="G196" s="164"/>
      <c r="H196" s="164"/>
      <c r="I196" s="164"/>
      <c r="J196" s="164"/>
      <c r="K196" s="164"/>
      <c r="L196" s="164"/>
      <c r="M196" s="164"/>
      <c r="N196" s="164"/>
      <c r="O196" s="164"/>
      <c r="P196" s="164"/>
      <c r="Q196" s="164"/>
      <c r="R196" s="164"/>
      <c r="S196" s="164"/>
      <c r="T196" s="164"/>
      <c r="U196" s="164"/>
      <c r="V196" s="164"/>
      <c r="W196" s="164"/>
      <c r="X196" s="164"/>
      <c r="Y196" s="164"/>
      <c r="Z196" s="164"/>
      <c r="AA196" s="164"/>
      <c r="AB196" s="164"/>
      <c r="AC196" s="164"/>
    </row>
    <row r="197" spans="1:29" x14ac:dyDescent="0.2">
      <c r="A197" s="164"/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  <c r="N197" s="164"/>
      <c r="O197" s="164"/>
      <c r="P197" s="164"/>
      <c r="Q197" s="164"/>
      <c r="R197" s="164"/>
      <c r="S197" s="164"/>
      <c r="T197" s="164"/>
      <c r="U197" s="164"/>
      <c r="V197" s="164"/>
      <c r="W197" s="164"/>
      <c r="X197" s="164"/>
      <c r="Y197" s="164"/>
      <c r="Z197" s="164"/>
      <c r="AA197" s="164"/>
      <c r="AB197" s="164"/>
      <c r="AC197" s="164"/>
    </row>
    <row r="198" spans="1:29" x14ac:dyDescent="0.2">
      <c r="A198" s="164"/>
      <c r="B198" s="164"/>
      <c r="C198" s="164"/>
      <c r="D198" s="164"/>
      <c r="E198" s="164"/>
      <c r="F198" s="164"/>
      <c r="G198" s="164"/>
      <c r="H198" s="164"/>
      <c r="I198" s="164"/>
      <c r="J198" s="164"/>
      <c r="K198" s="164"/>
      <c r="L198" s="164"/>
      <c r="M198" s="164"/>
      <c r="N198" s="164"/>
      <c r="O198" s="164"/>
      <c r="P198" s="164"/>
      <c r="Q198" s="164"/>
      <c r="R198" s="164"/>
      <c r="S198" s="164"/>
      <c r="T198" s="164"/>
      <c r="U198" s="164"/>
      <c r="V198" s="164"/>
      <c r="W198" s="164"/>
      <c r="X198" s="164"/>
      <c r="Y198" s="164"/>
      <c r="Z198" s="164"/>
      <c r="AA198" s="164"/>
      <c r="AB198" s="164"/>
      <c r="AC198" s="164"/>
    </row>
    <row r="199" spans="1:29" x14ac:dyDescent="0.2">
      <c r="A199" s="164"/>
      <c r="B199" s="164"/>
      <c r="C199" s="164"/>
      <c r="D199" s="164"/>
      <c r="E199" s="164"/>
      <c r="F199" s="164"/>
      <c r="G199" s="164"/>
      <c r="H199" s="164"/>
      <c r="I199" s="164"/>
      <c r="J199" s="164"/>
      <c r="K199" s="164"/>
      <c r="L199" s="164"/>
      <c r="M199" s="164"/>
      <c r="N199" s="164"/>
      <c r="O199" s="164"/>
      <c r="P199" s="164"/>
      <c r="Q199" s="164"/>
      <c r="R199" s="164"/>
      <c r="S199" s="164"/>
      <c r="T199" s="164"/>
      <c r="U199" s="164"/>
      <c r="V199" s="164"/>
      <c r="W199" s="164"/>
      <c r="X199" s="164"/>
      <c r="Y199" s="164"/>
      <c r="Z199" s="164"/>
      <c r="AA199" s="164"/>
      <c r="AB199" s="164"/>
      <c r="AC199" s="164"/>
    </row>
    <row r="200" spans="1:29" x14ac:dyDescent="0.2">
      <c r="A200" s="164"/>
      <c r="B200" s="164"/>
      <c r="C200" s="164"/>
      <c r="D200" s="164"/>
      <c r="E200" s="164"/>
      <c r="F200" s="164"/>
      <c r="G200" s="164"/>
      <c r="H200" s="164"/>
      <c r="I200" s="164"/>
      <c r="J200" s="164"/>
      <c r="K200" s="164"/>
      <c r="L200" s="164"/>
      <c r="M200" s="164"/>
      <c r="N200" s="164"/>
      <c r="O200" s="164"/>
      <c r="P200" s="164"/>
      <c r="Q200" s="164"/>
      <c r="R200" s="164"/>
      <c r="S200" s="164"/>
      <c r="T200" s="164"/>
      <c r="U200" s="164"/>
      <c r="V200" s="164"/>
      <c r="W200" s="164"/>
      <c r="X200" s="164"/>
      <c r="Y200" s="164"/>
      <c r="Z200" s="164"/>
      <c r="AA200" s="164"/>
      <c r="AB200" s="164"/>
      <c r="AC200" s="164"/>
    </row>
    <row r="201" spans="1:29" x14ac:dyDescent="0.2">
      <c r="A201" s="164"/>
      <c r="B201" s="164"/>
      <c r="C201" s="164"/>
      <c r="D201" s="164"/>
      <c r="E201" s="164"/>
      <c r="F201" s="164"/>
      <c r="G201" s="164"/>
      <c r="H201" s="164"/>
      <c r="I201" s="164"/>
      <c r="J201" s="164"/>
      <c r="K201" s="164"/>
      <c r="L201" s="164"/>
      <c r="M201" s="164"/>
      <c r="N201" s="164"/>
      <c r="O201" s="164"/>
      <c r="P201" s="164"/>
      <c r="Q201" s="164"/>
      <c r="R201" s="164"/>
      <c r="S201" s="164"/>
      <c r="T201" s="164"/>
      <c r="U201" s="164"/>
      <c r="V201" s="164"/>
      <c r="W201" s="164"/>
      <c r="X201" s="164"/>
      <c r="Y201" s="164"/>
      <c r="Z201" s="164"/>
      <c r="AA201" s="164"/>
      <c r="AB201" s="164"/>
      <c r="AC201" s="164"/>
    </row>
    <row r="202" spans="1:29" x14ac:dyDescent="0.2">
      <c r="A202" s="164"/>
      <c r="B202" s="164"/>
      <c r="C202" s="164"/>
      <c r="D202" s="164"/>
      <c r="E202" s="164"/>
      <c r="F202" s="164"/>
      <c r="G202" s="164"/>
      <c r="H202" s="164"/>
      <c r="I202" s="164"/>
      <c r="J202" s="164"/>
      <c r="K202" s="164"/>
      <c r="L202" s="164"/>
      <c r="M202" s="164"/>
      <c r="N202" s="164"/>
      <c r="O202" s="164"/>
      <c r="P202" s="164"/>
      <c r="Q202" s="164"/>
      <c r="R202" s="164"/>
      <c r="S202" s="164"/>
      <c r="T202" s="164"/>
      <c r="U202" s="164"/>
      <c r="V202" s="164"/>
      <c r="W202" s="164"/>
      <c r="X202" s="164"/>
      <c r="Y202" s="164"/>
      <c r="Z202" s="164"/>
      <c r="AA202" s="164"/>
      <c r="AB202" s="164"/>
      <c r="AC202" s="164"/>
    </row>
    <row r="203" spans="1:29" x14ac:dyDescent="0.2">
      <c r="A203" s="164"/>
      <c r="B203" s="164"/>
      <c r="C203" s="164"/>
      <c r="D203" s="164"/>
      <c r="E203" s="164"/>
      <c r="F203" s="164"/>
      <c r="G203" s="164"/>
      <c r="H203" s="164"/>
      <c r="I203" s="164"/>
      <c r="J203" s="164"/>
      <c r="K203" s="164"/>
      <c r="L203" s="164"/>
      <c r="M203" s="164"/>
      <c r="N203" s="164"/>
      <c r="O203" s="164"/>
      <c r="P203" s="164"/>
      <c r="Q203" s="164"/>
      <c r="R203" s="164"/>
      <c r="S203" s="164"/>
      <c r="T203" s="164"/>
      <c r="U203" s="164"/>
      <c r="V203" s="164"/>
      <c r="W203" s="164"/>
      <c r="X203" s="164"/>
      <c r="Y203" s="164"/>
      <c r="Z203" s="164"/>
      <c r="AA203" s="164"/>
      <c r="AB203" s="164"/>
      <c r="AC203" s="164"/>
    </row>
    <row r="204" spans="1:29" x14ac:dyDescent="0.2">
      <c r="A204" s="164"/>
      <c r="B204" s="164"/>
      <c r="C204" s="164"/>
      <c r="D204" s="164"/>
      <c r="E204" s="164"/>
      <c r="F204" s="164"/>
      <c r="G204" s="164"/>
      <c r="H204" s="164"/>
      <c r="I204" s="164"/>
      <c r="J204" s="164"/>
      <c r="K204" s="164"/>
      <c r="L204" s="164"/>
      <c r="M204" s="164"/>
      <c r="N204" s="164"/>
      <c r="O204" s="164"/>
      <c r="P204" s="164"/>
      <c r="Q204" s="164"/>
      <c r="R204" s="164"/>
      <c r="S204" s="164"/>
      <c r="T204" s="164"/>
      <c r="U204" s="164"/>
      <c r="V204" s="164"/>
      <c r="W204" s="164"/>
      <c r="X204" s="164"/>
      <c r="Y204" s="164"/>
      <c r="Z204" s="164"/>
      <c r="AA204" s="164"/>
      <c r="AB204" s="164"/>
      <c r="AC204" s="164"/>
    </row>
    <row r="205" spans="1:29" x14ac:dyDescent="0.2">
      <c r="A205" s="164"/>
      <c r="B205" s="164"/>
      <c r="C205" s="164"/>
      <c r="D205" s="164"/>
      <c r="E205" s="164"/>
      <c r="F205" s="164"/>
      <c r="G205" s="164"/>
      <c r="H205" s="164"/>
      <c r="I205" s="164"/>
      <c r="J205" s="164"/>
      <c r="K205" s="164"/>
      <c r="L205" s="164"/>
      <c r="M205" s="164"/>
      <c r="N205" s="164"/>
      <c r="O205" s="164"/>
      <c r="P205" s="164"/>
      <c r="Q205" s="164"/>
      <c r="R205" s="164"/>
      <c r="S205" s="164"/>
      <c r="T205" s="164"/>
      <c r="U205" s="164"/>
      <c r="V205" s="164"/>
      <c r="W205" s="164"/>
      <c r="X205" s="164"/>
      <c r="Y205" s="164"/>
      <c r="Z205" s="164"/>
      <c r="AA205" s="164"/>
      <c r="AB205" s="164"/>
      <c r="AC205" s="164"/>
    </row>
    <row r="206" spans="1:29" x14ac:dyDescent="0.2">
      <c r="A206" s="164"/>
      <c r="B206" s="164"/>
      <c r="C206" s="164"/>
      <c r="D206" s="164"/>
      <c r="E206" s="164"/>
      <c r="F206" s="164"/>
      <c r="G206" s="164"/>
      <c r="H206" s="164"/>
      <c r="I206" s="164"/>
      <c r="J206" s="164"/>
      <c r="K206" s="164"/>
      <c r="L206" s="164"/>
      <c r="M206" s="164"/>
      <c r="N206" s="164"/>
      <c r="O206" s="164"/>
      <c r="P206" s="164"/>
      <c r="Q206" s="164"/>
      <c r="R206" s="164"/>
      <c r="S206" s="164"/>
      <c r="T206" s="164"/>
      <c r="U206" s="164"/>
      <c r="V206" s="164"/>
      <c r="W206" s="164"/>
      <c r="X206" s="164"/>
      <c r="Y206" s="164"/>
      <c r="Z206" s="164"/>
      <c r="AA206" s="164"/>
      <c r="AB206" s="164"/>
      <c r="AC206" s="164"/>
    </row>
    <row r="207" spans="1:29" x14ac:dyDescent="0.2">
      <c r="A207" s="164"/>
      <c r="B207" s="164"/>
      <c r="C207" s="164"/>
      <c r="D207" s="164"/>
      <c r="E207" s="164"/>
      <c r="F207" s="164"/>
      <c r="G207" s="164"/>
      <c r="H207" s="164"/>
      <c r="I207" s="164"/>
      <c r="J207" s="164"/>
      <c r="K207" s="164"/>
      <c r="L207" s="164"/>
      <c r="M207" s="164"/>
      <c r="N207" s="164"/>
      <c r="O207" s="164"/>
      <c r="P207" s="164"/>
      <c r="Q207" s="164"/>
      <c r="R207" s="164"/>
      <c r="S207" s="164"/>
      <c r="T207" s="164"/>
      <c r="U207" s="164"/>
      <c r="V207" s="164"/>
      <c r="W207" s="164"/>
      <c r="X207" s="164"/>
      <c r="Y207" s="164"/>
      <c r="Z207" s="164"/>
      <c r="AA207" s="164"/>
      <c r="AB207" s="164"/>
      <c r="AC207" s="164"/>
    </row>
    <row r="208" spans="1:29" x14ac:dyDescent="0.2">
      <c r="A208" s="164"/>
      <c r="B208" s="164"/>
      <c r="C208" s="164"/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164"/>
      <c r="Q208" s="164"/>
      <c r="R208" s="164"/>
      <c r="S208" s="164"/>
      <c r="T208" s="164"/>
      <c r="U208" s="164"/>
      <c r="V208" s="164"/>
      <c r="W208" s="164"/>
      <c r="X208" s="164"/>
      <c r="Y208" s="164"/>
      <c r="Z208" s="164"/>
      <c r="AA208" s="164"/>
      <c r="AB208" s="164"/>
      <c r="AC208" s="164"/>
    </row>
    <row r="209" spans="1:29" x14ac:dyDescent="0.2">
      <c r="A209" s="164"/>
      <c r="B209" s="164"/>
      <c r="C209" s="164"/>
      <c r="D209" s="164"/>
      <c r="E209" s="164"/>
      <c r="F209" s="164"/>
      <c r="G209" s="164"/>
      <c r="H209" s="164"/>
      <c r="I209" s="164"/>
      <c r="J209" s="164"/>
      <c r="K209" s="164"/>
      <c r="L209" s="164"/>
      <c r="M209" s="164"/>
      <c r="N209" s="164"/>
      <c r="O209" s="164"/>
      <c r="P209" s="164"/>
      <c r="Q209" s="164"/>
      <c r="R209" s="164"/>
      <c r="S209" s="164"/>
      <c r="T209" s="164"/>
      <c r="U209" s="164"/>
      <c r="V209" s="164"/>
      <c r="W209" s="164"/>
      <c r="X209" s="164"/>
      <c r="Y209" s="164"/>
      <c r="Z209" s="164"/>
      <c r="AA209" s="164"/>
      <c r="AB209" s="164"/>
      <c r="AC209" s="164"/>
    </row>
    <row r="210" spans="1:29" x14ac:dyDescent="0.2">
      <c r="A210" s="164"/>
      <c r="B210" s="164"/>
      <c r="C210" s="164"/>
      <c r="D210" s="164"/>
      <c r="E210" s="164"/>
      <c r="F210" s="164"/>
      <c r="G210" s="164"/>
      <c r="H210" s="164"/>
      <c r="I210" s="164"/>
      <c r="J210" s="164"/>
      <c r="K210" s="164"/>
      <c r="L210" s="164"/>
      <c r="M210" s="164"/>
      <c r="N210" s="164"/>
      <c r="O210" s="164"/>
      <c r="P210" s="164"/>
      <c r="Q210" s="164"/>
      <c r="R210" s="164"/>
      <c r="S210" s="164"/>
      <c r="T210" s="164"/>
      <c r="U210" s="164"/>
      <c r="V210" s="164"/>
      <c r="W210" s="164"/>
      <c r="X210" s="164"/>
      <c r="Y210" s="164"/>
      <c r="Z210" s="164"/>
      <c r="AA210" s="164"/>
      <c r="AB210" s="164"/>
      <c r="AC210" s="164"/>
    </row>
    <row r="211" spans="1:29" x14ac:dyDescent="0.2">
      <c r="A211" s="164"/>
      <c r="B211" s="164"/>
      <c r="C211" s="164"/>
      <c r="D211" s="164"/>
      <c r="E211" s="164"/>
      <c r="F211" s="164"/>
      <c r="G211" s="164"/>
      <c r="H211" s="164"/>
      <c r="I211" s="164"/>
      <c r="J211" s="164"/>
      <c r="K211" s="164"/>
      <c r="L211" s="164"/>
      <c r="M211" s="164"/>
      <c r="N211" s="164"/>
      <c r="O211" s="164"/>
      <c r="P211" s="164"/>
      <c r="Q211" s="164"/>
      <c r="R211" s="164"/>
      <c r="S211" s="164"/>
      <c r="T211" s="164"/>
      <c r="U211" s="164"/>
      <c r="V211" s="164"/>
      <c r="W211" s="164"/>
      <c r="X211" s="164"/>
      <c r="Y211" s="164"/>
      <c r="Z211" s="164"/>
      <c r="AA211" s="164"/>
      <c r="AB211" s="164"/>
      <c r="AC211" s="164"/>
    </row>
    <row r="212" spans="1:29" x14ac:dyDescent="0.2">
      <c r="A212" s="164"/>
      <c r="B212" s="164"/>
      <c r="C212" s="164"/>
      <c r="D212" s="164"/>
      <c r="E212" s="164"/>
      <c r="F212" s="164"/>
      <c r="G212" s="164"/>
      <c r="H212" s="164"/>
      <c r="I212" s="164"/>
      <c r="J212" s="164"/>
      <c r="K212" s="164"/>
      <c r="L212" s="164"/>
      <c r="M212" s="164"/>
      <c r="N212" s="164"/>
      <c r="O212" s="164"/>
      <c r="P212" s="164"/>
      <c r="Q212" s="164"/>
      <c r="R212" s="164"/>
      <c r="S212" s="164"/>
      <c r="T212" s="164"/>
      <c r="U212" s="164"/>
      <c r="V212" s="164"/>
      <c r="W212" s="164"/>
      <c r="X212" s="164"/>
      <c r="Y212" s="164"/>
      <c r="Z212" s="164"/>
      <c r="AA212" s="164"/>
      <c r="AB212" s="164"/>
      <c r="AC212" s="164"/>
    </row>
    <row r="213" spans="1:29" x14ac:dyDescent="0.2">
      <c r="A213" s="164"/>
      <c r="B213" s="164"/>
      <c r="C213" s="164"/>
      <c r="D213" s="164"/>
      <c r="E213" s="164"/>
      <c r="F213" s="164"/>
      <c r="G213" s="164"/>
      <c r="H213" s="164"/>
      <c r="I213" s="164"/>
      <c r="J213" s="164"/>
      <c r="K213" s="164"/>
      <c r="L213" s="164"/>
      <c r="M213" s="164"/>
      <c r="N213" s="164"/>
      <c r="O213" s="164"/>
      <c r="P213" s="164"/>
      <c r="Q213" s="164"/>
      <c r="R213" s="164"/>
      <c r="S213" s="164"/>
      <c r="T213" s="164"/>
      <c r="U213" s="164"/>
      <c r="V213" s="164"/>
      <c r="W213" s="164"/>
      <c r="X213" s="164"/>
      <c r="Y213" s="164"/>
      <c r="Z213" s="164"/>
      <c r="AA213" s="164"/>
      <c r="AB213" s="164"/>
      <c r="AC213" s="164"/>
    </row>
    <row r="214" spans="1:29" x14ac:dyDescent="0.2">
      <c r="A214" s="164"/>
      <c r="B214" s="164"/>
      <c r="C214" s="164"/>
      <c r="D214" s="164"/>
      <c r="E214" s="164"/>
      <c r="F214" s="164"/>
      <c r="G214" s="164"/>
      <c r="H214" s="164"/>
      <c r="I214" s="164"/>
      <c r="J214" s="164"/>
      <c r="K214" s="164"/>
      <c r="L214" s="164"/>
      <c r="M214" s="164"/>
      <c r="N214" s="164"/>
      <c r="O214" s="164"/>
      <c r="P214" s="164"/>
      <c r="Q214" s="164"/>
      <c r="R214" s="164"/>
      <c r="S214" s="164"/>
      <c r="T214" s="164"/>
      <c r="U214" s="164"/>
      <c r="V214" s="164"/>
      <c r="W214" s="164"/>
      <c r="X214" s="164"/>
      <c r="Y214" s="164"/>
      <c r="Z214" s="164"/>
      <c r="AA214" s="164"/>
      <c r="AB214" s="164"/>
      <c r="AC214" s="164"/>
    </row>
    <row r="215" spans="1:29" x14ac:dyDescent="0.2">
      <c r="A215" s="164"/>
      <c r="B215" s="164"/>
      <c r="C215" s="164"/>
      <c r="D215" s="164"/>
      <c r="E215" s="164"/>
      <c r="F215" s="164"/>
      <c r="G215" s="164"/>
      <c r="H215" s="164"/>
      <c r="I215" s="164"/>
      <c r="J215" s="164"/>
      <c r="K215" s="164"/>
      <c r="L215" s="164"/>
      <c r="M215" s="164"/>
      <c r="N215" s="164"/>
      <c r="O215" s="164"/>
      <c r="P215" s="164"/>
      <c r="Q215" s="164"/>
      <c r="R215" s="164"/>
      <c r="S215" s="164"/>
      <c r="T215" s="164"/>
      <c r="U215" s="164"/>
      <c r="V215" s="164"/>
      <c r="W215" s="164"/>
      <c r="X215" s="164"/>
      <c r="Y215" s="164"/>
      <c r="Z215" s="164"/>
      <c r="AA215" s="164"/>
      <c r="AB215" s="164"/>
      <c r="AC215" s="164"/>
    </row>
    <row r="216" spans="1:29" x14ac:dyDescent="0.2">
      <c r="A216" s="164"/>
      <c r="B216" s="164"/>
      <c r="C216" s="164"/>
      <c r="D216" s="164"/>
      <c r="E216" s="164"/>
      <c r="F216" s="164"/>
      <c r="G216" s="164"/>
      <c r="H216" s="164"/>
      <c r="I216" s="164"/>
      <c r="J216" s="164"/>
      <c r="K216" s="164"/>
      <c r="L216" s="164"/>
      <c r="M216" s="164"/>
      <c r="N216" s="164"/>
      <c r="O216" s="164"/>
      <c r="P216" s="164"/>
      <c r="Q216" s="164"/>
      <c r="R216" s="164"/>
      <c r="S216" s="164"/>
      <c r="T216" s="164"/>
      <c r="U216" s="164"/>
      <c r="V216" s="164"/>
      <c r="W216" s="164"/>
      <c r="X216" s="164"/>
      <c r="Y216" s="164"/>
      <c r="Z216" s="164"/>
      <c r="AA216" s="164"/>
      <c r="AB216" s="164"/>
      <c r="AC216" s="164"/>
    </row>
    <row r="217" spans="1:29" x14ac:dyDescent="0.2">
      <c r="A217" s="164"/>
      <c r="B217" s="164"/>
      <c r="C217" s="164"/>
      <c r="D217" s="164"/>
      <c r="E217" s="164"/>
      <c r="F217" s="164"/>
      <c r="G217" s="164"/>
      <c r="H217" s="164"/>
      <c r="I217" s="164"/>
      <c r="J217" s="164"/>
      <c r="K217" s="164"/>
      <c r="L217" s="164"/>
      <c r="M217" s="164"/>
      <c r="N217" s="164"/>
      <c r="O217" s="164"/>
      <c r="P217" s="164"/>
      <c r="Q217" s="164"/>
      <c r="R217" s="164"/>
      <c r="S217" s="164"/>
      <c r="T217" s="164"/>
      <c r="U217" s="164"/>
      <c r="V217" s="164"/>
      <c r="W217" s="164"/>
      <c r="X217" s="164"/>
      <c r="Y217" s="164"/>
      <c r="Z217" s="164"/>
      <c r="AA217" s="164"/>
      <c r="AB217" s="164"/>
      <c r="AC217" s="164"/>
    </row>
    <row r="218" spans="1:29" x14ac:dyDescent="0.2">
      <c r="A218" s="164"/>
      <c r="B218" s="164"/>
      <c r="C218" s="164"/>
      <c r="D218" s="164"/>
      <c r="E218" s="164"/>
      <c r="F218" s="164"/>
      <c r="G218" s="164"/>
      <c r="H218" s="164"/>
      <c r="I218" s="164"/>
      <c r="J218" s="164"/>
      <c r="K218" s="164"/>
      <c r="L218" s="164"/>
      <c r="M218" s="164"/>
      <c r="N218" s="164"/>
      <c r="O218" s="164"/>
      <c r="P218" s="164"/>
      <c r="Q218" s="164"/>
      <c r="R218" s="164"/>
      <c r="S218" s="164"/>
      <c r="T218" s="164"/>
      <c r="U218" s="164"/>
      <c r="V218" s="164"/>
      <c r="W218" s="164"/>
      <c r="X218" s="164"/>
      <c r="Y218" s="164"/>
      <c r="Z218" s="164"/>
      <c r="AA218" s="164"/>
      <c r="AB218" s="164"/>
      <c r="AC218" s="164"/>
    </row>
    <row r="219" spans="1:29" x14ac:dyDescent="0.2">
      <c r="A219" s="164"/>
      <c r="B219" s="164"/>
      <c r="C219" s="164"/>
      <c r="D219" s="164"/>
      <c r="E219" s="164"/>
      <c r="F219" s="164"/>
      <c r="G219" s="164"/>
      <c r="H219" s="164"/>
      <c r="I219" s="164"/>
      <c r="J219" s="164"/>
      <c r="K219" s="164"/>
      <c r="L219" s="164"/>
      <c r="M219" s="164"/>
      <c r="N219" s="164"/>
      <c r="O219" s="164"/>
      <c r="P219" s="164"/>
      <c r="Q219" s="164"/>
      <c r="R219" s="164"/>
      <c r="S219" s="164"/>
      <c r="T219" s="164"/>
      <c r="U219" s="164"/>
      <c r="V219" s="164"/>
      <c r="W219" s="164"/>
      <c r="X219" s="164"/>
      <c r="Y219" s="164"/>
      <c r="Z219" s="164"/>
      <c r="AA219" s="164"/>
      <c r="AB219" s="164"/>
      <c r="AC219" s="164"/>
    </row>
    <row r="220" spans="1:29" x14ac:dyDescent="0.2">
      <c r="A220" s="164"/>
      <c r="B220" s="164"/>
      <c r="C220" s="164"/>
      <c r="D220" s="164"/>
      <c r="E220" s="164"/>
      <c r="F220" s="164"/>
      <c r="G220" s="164"/>
      <c r="H220" s="164"/>
      <c r="I220" s="164"/>
      <c r="J220" s="164"/>
      <c r="K220" s="164"/>
      <c r="L220" s="164"/>
      <c r="M220" s="164"/>
      <c r="N220" s="164"/>
      <c r="O220" s="164"/>
      <c r="P220" s="164"/>
      <c r="Q220" s="164"/>
      <c r="R220" s="164"/>
      <c r="S220" s="164"/>
      <c r="T220" s="164"/>
      <c r="U220" s="164"/>
      <c r="V220" s="164"/>
      <c r="W220" s="164"/>
      <c r="X220" s="164"/>
      <c r="Y220" s="164"/>
      <c r="Z220" s="164"/>
      <c r="AA220" s="164"/>
      <c r="AB220" s="164"/>
      <c r="AC220" s="164"/>
    </row>
    <row r="221" spans="1:29" x14ac:dyDescent="0.2">
      <c r="A221" s="164"/>
      <c r="B221" s="164"/>
      <c r="C221" s="164"/>
      <c r="D221" s="164"/>
      <c r="E221" s="164"/>
      <c r="F221" s="164"/>
      <c r="G221" s="164"/>
      <c r="H221" s="164"/>
      <c r="I221" s="164"/>
      <c r="J221" s="164"/>
      <c r="K221" s="164"/>
      <c r="L221" s="164"/>
      <c r="M221" s="164"/>
      <c r="N221" s="164"/>
      <c r="O221" s="164"/>
      <c r="P221" s="164"/>
      <c r="Q221" s="164"/>
      <c r="R221" s="164"/>
      <c r="S221" s="164"/>
      <c r="T221" s="164"/>
      <c r="U221" s="164"/>
      <c r="V221" s="164"/>
      <c r="W221" s="164"/>
      <c r="X221" s="164"/>
      <c r="Y221" s="164"/>
      <c r="Z221" s="164"/>
      <c r="AA221" s="164"/>
      <c r="AB221" s="164"/>
      <c r="AC221" s="164"/>
    </row>
    <row r="222" spans="1:29" x14ac:dyDescent="0.2">
      <c r="A222" s="164"/>
      <c r="B222" s="164"/>
      <c r="C222" s="164"/>
      <c r="D222" s="164"/>
      <c r="E222" s="164"/>
      <c r="F222" s="164"/>
      <c r="G222" s="164"/>
      <c r="H222" s="164"/>
      <c r="I222" s="164"/>
      <c r="J222" s="164"/>
      <c r="K222" s="164"/>
      <c r="L222" s="164"/>
      <c r="M222" s="164"/>
      <c r="N222" s="164"/>
      <c r="O222" s="164"/>
      <c r="P222" s="164"/>
      <c r="Q222" s="164"/>
      <c r="R222" s="164"/>
      <c r="S222" s="164"/>
      <c r="T222" s="164"/>
      <c r="U222" s="164"/>
      <c r="V222" s="164"/>
      <c r="W222" s="164"/>
      <c r="X222" s="164"/>
      <c r="Y222" s="164"/>
      <c r="Z222" s="164"/>
      <c r="AA222" s="164"/>
      <c r="AB222" s="164"/>
      <c r="AC222" s="164"/>
    </row>
    <row r="223" spans="1:29" x14ac:dyDescent="0.2">
      <c r="A223" s="164"/>
      <c r="B223" s="164"/>
      <c r="C223" s="164"/>
      <c r="D223" s="164"/>
      <c r="E223" s="164"/>
      <c r="F223" s="164"/>
      <c r="G223" s="164"/>
      <c r="H223" s="164"/>
      <c r="I223" s="164"/>
      <c r="J223" s="164"/>
      <c r="K223" s="164"/>
      <c r="L223" s="164"/>
      <c r="M223" s="164"/>
      <c r="N223" s="164"/>
      <c r="O223" s="164"/>
      <c r="P223" s="164"/>
      <c r="Q223" s="164"/>
      <c r="R223" s="164"/>
      <c r="S223" s="164"/>
      <c r="T223" s="164"/>
      <c r="U223" s="164"/>
      <c r="V223" s="164"/>
      <c r="W223" s="164"/>
      <c r="X223" s="164"/>
      <c r="Y223" s="164"/>
      <c r="Z223" s="164"/>
      <c r="AA223" s="164"/>
      <c r="AB223" s="164"/>
      <c r="AC223" s="164"/>
    </row>
    <row r="224" spans="1:29" x14ac:dyDescent="0.2">
      <c r="A224" s="164"/>
      <c r="B224" s="164"/>
      <c r="C224" s="164"/>
      <c r="D224" s="164"/>
      <c r="E224" s="164"/>
      <c r="F224" s="164"/>
      <c r="G224" s="164"/>
      <c r="H224" s="164"/>
      <c r="I224" s="164"/>
      <c r="J224" s="164"/>
      <c r="K224" s="164"/>
      <c r="L224" s="164"/>
      <c r="M224" s="164"/>
      <c r="N224" s="164"/>
      <c r="O224" s="164"/>
      <c r="P224" s="164"/>
      <c r="Q224" s="164"/>
      <c r="R224" s="164"/>
      <c r="S224" s="164"/>
      <c r="T224" s="164"/>
      <c r="U224" s="164"/>
      <c r="V224" s="164"/>
      <c r="W224" s="164"/>
      <c r="X224" s="164"/>
      <c r="Y224" s="164"/>
      <c r="Z224" s="164"/>
      <c r="AA224" s="164"/>
      <c r="AB224" s="164"/>
      <c r="AC224" s="164"/>
    </row>
    <row r="225" spans="1:29" x14ac:dyDescent="0.2">
      <c r="A225" s="164"/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  <c r="N225" s="164"/>
      <c r="O225" s="164"/>
      <c r="P225" s="164"/>
      <c r="Q225" s="164"/>
      <c r="R225" s="164"/>
      <c r="S225" s="164"/>
      <c r="T225" s="164"/>
      <c r="U225" s="164"/>
      <c r="V225" s="164"/>
      <c r="W225" s="164"/>
      <c r="X225" s="164"/>
      <c r="Y225" s="164"/>
      <c r="Z225" s="164"/>
      <c r="AA225" s="164"/>
      <c r="AB225" s="164"/>
      <c r="AC225" s="164"/>
    </row>
    <row r="226" spans="1:29" x14ac:dyDescent="0.2">
      <c r="A226" s="164"/>
      <c r="B226" s="164"/>
      <c r="C226" s="164"/>
      <c r="D226" s="164"/>
      <c r="E226" s="164"/>
      <c r="F226" s="164"/>
      <c r="G226" s="164"/>
      <c r="H226" s="164"/>
      <c r="I226" s="164"/>
      <c r="J226" s="164"/>
      <c r="K226" s="164"/>
      <c r="L226" s="164"/>
      <c r="M226" s="164"/>
      <c r="N226" s="164"/>
      <c r="O226" s="164"/>
      <c r="P226" s="164"/>
      <c r="Q226" s="164"/>
      <c r="R226" s="164"/>
      <c r="S226" s="164"/>
      <c r="T226" s="164"/>
      <c r="U226" s="164"/>
      <c r="V226" s="164"/>
      <c r="W226" s="164"/>
      <c r="X226" s="164"/>
      <c r="Y226" s="164"/>
      <c r="Z226" s="164"/>
      <c r="AA226" s="164"/>
      <c r="AB226" s="164"/>
      <c r="AC226" s="164"/>
    </row>
    <row r="227" spans="1:29" x14ac:dyDescent="0.2">
      <c r="A227" s="164"/>
      <c r="B227" s="164"/>
      <c r="C227" s="164"/>
      <c r="D227" s="164"/>
      <c r="E227" s="164"/>
      <c r="F227" s="164"/>
      <c r="G227" s="164"/>
      <c r="H227" s="164"/>
      <c r="I227" s="164"/>
      <c r="J227" s="164"/>
      <c r="K227" s="164"/>
      <c r="L227" s="164"/>
      <c r="M227" s="164"/>
      <c r="N227" s="164"/>
      <c r="O227" s="164"/>
      <c r="P227" s="164"/>
      <c r="Q227" s="164"/>
      <c r="R227" s="164"/>
      <c r="S227" s="164"/>
      <c r="T227" s="164"/>
      <c r="U227" s="164"/>
      <c r="V227" s="164"/>
      <c r="W227" s="164"/>
      <c r="X227" s="164"/>
      <c r="Y227" s="164"/>
      <c r="Z227" s="164"/>
      <c r="AA227" s="164"/>
      <c r="AB227" s="164"/>
      <c r="AC227" s="164"/>
    </row>
    <row r="228" spans="1:29" x14ac:dyDescent="0.2">
      <c r="A228" s="164"/>
      <c r="B228" s="164"/>
      <c r="C228" s="164"/>
      <c r="D228" s="164"/>
      <c r="E228" s="164"/>
      <c r="F228" s="164"/>
      <c r="G228" s="164"/>
      <c r="H228" s="164"/>
      <c r="I228" s="164"/>
      <c r="J228" s="164"/>
      <c r="K228" s="164"/>
      <c r="L228" s="164"/>
      <c r="M228" s="164"/>
      <c r="N228" s="164"/>
      <c r="O228" s="164"/>
      <c r="P228" s="164"/>
      <c r="Q228" s="164"/>
      <c r="R228" s="164"/>
      <c r="S228" s="164"/>
      <c r="T228" s="164"/>
      <c r="U228" s="164"/>
      <c r="V228" s="164"/>
      <c r="W228" s="164"/>
      <c r="X228" s="164"/>
      <c r="Y228" s="164"/>
      <c r="Z228" s="164"/>
      <c r="AA228" s="164"/>
      <c r="AB228" s="164"/>
      <c r="AC228" s="164"/>
    </row>
    <row r="229" spans="1:29" x14ac:dyDescent="0.2">
      <c r="A229" s="164"/>
      <c r="B229" s="164"/>
      <c r="C229" s="164"/>
      <c r="D229" s="164"/>
      <c r="E229" s="164"/>
      <c r="F229" s="164"/>
      <c r="G229" s="164"/>
      <c r="H229" s="164"/>
      <c r="I229" s="164"/>
      <c r="J229" s="164"/>
      <c r="K229" s="164"/>
      <c r="L229" s="164"/>
      <c r="M229" s="164"/>
      <c r="N229" s="164"/>
      <c r="O229" s="164"/>
      <c r="P229" s="164"/>
      <c r="Q229" s="164"/>
      <c r="R229" s="164"/>
      <c r="S229" s="164"/>
      <c r="T229" s="164"/>
      <c r="U229" s="164"/>
      <c r="V229" s="164"/>
      <c r="W229" s="164"/>
      <c r="X229" s="164"/>
      <c r="Y229" s="164"/>
      <c r="Z229" s="164"/>
      <c r="AA229" s="164"/>
      <c r="AB229" s="164"/>
      <c r="AC229" s="164"/>
    </row>
    <row r="230" spans="1:29" x14ac:dyDescent="0.2">
      <c r="A230" s="164"/>
      <c r="B230" s="164"/>
      <c r="C230" s="164"/>
      <c r="D230" s="164"/>
      <c r="E230" s="164"/>
      <c r="F230" s="164"/>
      <c r="G230" s="164"/>
      <c r="H230" s="164"/>
      <c r="I230" s="164"/>
      <c r="J230" s="164"/>
      <c r="K230" s="164"/>
      <c r="L230" s="164"/>
      <c r="M230" s="164"/>
      <c r="N230" s="164"/>
      <c r="O230" s="164"/>
      <c r="P230" s="164"/>
      <c r="Q230" s="164"/>
      <c r="R230" s="164"/>
      <c r="S230" s="164"/>
      <c r="T230" s="164"/>
      <c r="U230" s="164"/>
      <c r="V230" s="164"/>
      <c r="W230" s="164"/>
      <c r="X230" s="164"/>
      <c r="Y230" s="164"/>
      <c r="Z230" s="164"/>
      <c r="AA230" s="164"/>
      <c r="AB230" s="164"/>
      <c r="AC230" s="164"/>
    </row>
    <row r="231" spans="1:29" x14ac:dyDescent="0.2">
      <c r="A231" s="164"/>
      <c r="B231" s="164"/>
      <c r="C231" s="164"/>
      <c r="D231" s="164"/>
      <c r="E231" s="164"/>
      <c r="F231" s="164"/>
      <c r="G231" s="164"/>
      <c r="H231" s="164"/>
      <c r="I231" s="164"/>
      <c r="J231" s="164"/>
      <c r="K231" s="164"/>
      <c r="L231" s="164"/>
      <c r="M231" s="164"/>
      <c r="N231" s="164"/>
      <c r="O231" s="164"/>
      <c r="P231" s="164"/>
      <c r="Q231" s="164"/>
      <c r="R231" s="164"/>
      <c r="S231" s="164"/>
      <c r="T231" s="164"/>
      <c r="U231" s="164"/>
      <c r="V231" s="164"/>
      <c r="W231" s="164"/>
      <c r="X231" s="164"/>
      <c r="Y231" s="164"/>
      <c r="Z231" s="164"/>
      <c r="AA231" s="164"/>
      <c r="AB231" s="164"/>
      <c r="AC231" s="164"/>
    </row>
    <row r="232" spans="1:29" x14ac:dyDescent="0.2">
      <c r="A232" s="164"/>
      <c r="B232" s="164"/>
      <c r="C232" s="164"/>
      <c r="D232" s="164"/>
      <c r="E232" s="164"/>
      <c r="F232" s="164"/>
      <c r="G232" s="164"/>
      <c r="H232" s="164"/>
      <c r="I232" s="164"/>
      <c r="J232" s="164"/>
      <c r="K232" s="164"/>
      <c r="L232" s="164"/>
      <c r="M232" s="164"/>
      <c r="N232" s="164"/>
      <c r="O232" s="164"/>
      <c r="P232" s="164"/>
      <c r="Q232" s="164"/>
      <c r="R232" s="164"/>
      <c r="S232" s="164"/>
      <c r="T232" s="164"/>
      <c r="U232" s="164"/>
      <c r="V232" s="164"/>
      <c r="W232" s="164"/>
      <c r="X232" s="164"/>
      <c r="Y232" s="164"/>
      <c r="Z232" s="164"/>
      <c r="AA232" s="164"/>
      <c r="AB232" s="164"/>
      <c r="AC232" s="164"/>
    </row>
    <row r="233" spans="1:29" x14ac:dyDescent="0.2">
      <c r="A233" s="164"/>
      <c r="B233" s="164"/>
      <c r="C233" s="164"/>
      <c r="D233" s="164"/>
      <c r="E233" s="164"/>
      <c r="F233" s="164"/>
      <c r="G233" s="164"/>
      <c r="H233" s="164"/>
      <c r="I233" s="164"/>
      <c r="J233" s="164"/>
      <c r="K233" s="164"/>
      <c r="L233" s="164"/>
      <c r="M233" s="164"/>
      <c r="N233" s="164"/>
      <c r="O233" s="164"/>
      <c r="P233" s="164"/>
      <c r="Q233" s="164"/>
      <c r="R233" s="164"/>
      <c r="S233" s="164"/>
      <c r="T233" s="164"/>
      <c r="U233" s="164"/>
      <c r="V233" s="164"/>
      <c r="W233" s="164"/>
      <c r="X233" s="164"/>
      <c r="Y233" s="164"/>
      <c r="Z233" s="164"/>
      <c r="AA233" s="164"/>
      <c r="AB233" s="164"/>
      <c r="AC233" s="164"/>
    </row>
    <row r="234" spans="1:29" x14ac:dyDescent="0.2">
      <c r="A234" s="164"/>
      <c r="B234" s="164"/>
      <c r="C234" s="164"/>
      <c r="D234" s="164"/>
      <c r="E234" s="164"/>
      <c r="F234" s="164"/>
      <c r="G234" s="164"/>
      <c r="H234" s="164"/>
      <c r="I234" s="164"/>
      <c r="J234" s="164"/>
      <c r="K234" s="164"/>
      <c r="L234" s="164"/>
      <c r="M234" s="164"/>
      <c r="N234" s="164"/>
      <c r="O234" s="164"/>
      <c r="P234" s="164"/>
      <c r="Q234" s="164"/>
      <c r="R234" s="164"/>
      <c r="S234" s="164"/>
      <c r="T234" s="164"/>
      <c r="U234" s="164"/>
      <c r="V234" s="164"/>
      <c r="W234" s="164"/>
      <c r="X234" s="164"/>
      <c r="Y234" s="164"/>
      <c r="Z234" s="164"/>
      <c r="AA234" s="164"/>
      <c r="AB234" s="164"/>
      <c r="AC234" s="164"/>
    </row>
    <row r="235" spans="1:29" x14ac:dyDescent="0.2">
      <c r="A235" s="164"/>
      <c r="B235" s="164"/>
      <c r="C235" s="164"/>
      <c r="D235" s="164"/>
      <c r="E235" s="164"/>
      <c r="F235" s="164"/>
      <c r="G235" s="164"/>
      <c r="H235" s="164"/>
      <c r="I235" s="164"/>
      <c r="J235" s="164"/>
      <c r="K235" s="164"/>
      <c r="L235" s="164"/>
      <c r="M235" s="164"/>
      <c r="N235" s="164"/>
      <c r="O235" s="164"/>
      <c r="P235" s="164"/>
      <c r="Q235" s="164"/>
      <c r="R235" s="164"/>
      <c r="S235" s="164"/>
      <c r="T235" s="164"/>
      <c r="U235" s="164"/>
      <c r="V235" s="164"/>
      <c r="W235" s="164"/>
      <c r="X235" s="164"/>
      <c r="Y235" s="164"/>
      <c r="Z235" s="164"/>
      <c r="AA235" s="164"/>
      <c r="AB235" s="164"/>
      <c r="AC235" s="164"/>
    </row>
    <row r="236" spans="1:29" x14ac:dyDescent="0.2">
      <c r="A236" s="164"/>
      <c r="B236" s="164"/>
      <c r="C236" s="164"/>
      <c r="D236" s="164"/>
      <c r="E236" s="164"/>
      <c r="F236" s="164"/>
      <c r="G236" s="164"/>
      <c r="H236" s="164"/>
      <c r="I236" s="164"/>
      <c r="J236" s="164"/>
      <c r="K236" s="164"/>
      <c r="L236" s="164"/>
      <c r="M236" s="164"/>
      <c r="N236" s="164"/>
      <c r="O236" s="164"/>
      <c r="P236" s="164"/>
      <c r="Q236" s="164"/>
      <c r="R236" s="164"/>
      <c r="S236" s="164"/>
      <c r="T236" s="164"/>
      <c r="U236" s="164"/>
      <c r="V236" s="164"/>
      <c r="W236" s="164"/>
      <c r="X236" s="164"/>
      <c r="Y236" s="164"/>
      <c r="Z236" s="164"/>
      <c r="AA236" s="164"/>
      <c r="AB236" s="164"/>
      <c r="AC236" s="164"/>
    </row>
    <row r="237" spans="1:29" x14ac:dyDescent="0.2">
      <c r="A237" s="164"/>
      <c r="B237" s="164"/>
      <c r="C237" s="164"/>
      <c r="D237" s="164"/>
      <c r="E237" s="164"/>
      <c r="F237" s="164"/>
      <c r="G237" s="164"/>
      <c r="H237" s="164"/>
      <c r="I237" s="164"/>
      <c r="J237" s="164"/>
      <c r="K237" s="164"/>
      <c r="L237" s="164"/>
      <c r="M237" s="164"/>
      <c r="N237" s="164"/>
      <c r="O237" s="164"/>
      <c r="P237" s="164"/>
      <c r="Q237" s="164"/>
      <c r="R237" s="164"/>
      <c r="S237" s="164"/>
      <c r="T237" s="164"/>
      <c r="U237" s="164"/>
      <c r="V237" s="164"/>
      <c r="W237" s="164"/>
      <c r="X237" s="164"/>
      <c r="Y237" s="164"/>
      <c r="Z237" s="164"/>
      <c r="AA237" s="164"/>
      <c r="AB237" s="164"/>
      <c r="AC237" s="164"/>
    </row>
    <row r="238" spans="1:29" x14ac:dyDescent="0.2">
      <c r="A238" s="164"/>
      <c r="B238" s="164"/>
      <c r="C238" s="164"/>
      <c r="D238" s="164"/>
      <c r="E238" s="164"/>
      <c r="F238" s="164"/>
      <c r="G238" s="164"/>
      <c r="H238" s="164"/>
      <c r="I238" s="164"/>
      <c r="J238" s="164"/>
      <c r="K238" s="164"/>
      <c r="L238" s="164"/>
      <c r="M238" s="164"/>
      <c r="N238" s="164"/>
      <c r="O238" s="164"/>
      <c r="P238" s="164"/>
      <c r="Q238" s="164"/>
      <c r="R238" s="164"/>
      <c r="S238" s="164"/>
      <c r="T238" s="164"/>
      <c r="U238" s="164"/>
      <c r="V238" s="164"/>
      <c r="W238" s="164"/>
      <c r="X238" s="164"/>
      <c r="Y238" s="164"/>
      <c r="Z238" s="164"/>
      <c r="AA238" s="164"/>
      <c r="AB238" s="164"/>
      <c r="AC238" s="164"/>
    </row>
    <row r="239" spans="1:29" x14ac:dyDescent="0.2">
      <c r="A239" s="164"/>
      <c r="B239" s="164"/>
      <c r="C239" s="164"/>
      <c r="D239" s="164"/>
      <c r="E239" s="164"/>
      <c r="F239" s="164"/>
      <c r="G239" s="164"/>
      <c r="H239" s="164"/>
      <c r="I239" s="164"/>
      <c r="J239" s="164"/>
      <c r="K239" s="164"/>
      <c r="L239" s="164"/>
      <c r="M239" s="164"/>
      <c r="N239" s="164"/>
      <c r="O239" s="164"/>
      <c r="P239" s="164"/>
      <c r="Q239" s="164"/>
      <c r="R239" s="164"/>
      <c r="S239" s="164"/>
      <c r="T239" s="164"/>
      <c r="U239" s="164"/>
      <c r="V239" s="164"/>
      <c r="W239" s="164"/>
      <c r="X239" s="164"/>
      <c r="Y239" s="164"/>
      <c r="Z239" s="164"/>
      <c r="AA239" s="164"/>
      <c r="AB239" s="164"/>
      <c r="AC239" s="164"/>
    </row>
    <row r="240" spans="1:29" x14ac:dyDescent="0.2">
      <c r="A240" s="164"/>
      <c r="B240" s="164"/>
      <c r="C240" s="164"/>
      <c r="D240" s="164"/>
      <c r="E240" s="164"/>
      <c r="F240" s="164"/>
      <c r="G240" s="164"/>
      <c r="H240" s="164"/>
      <c r="I240" s="164"/>
      <c r="J240" s="164"/>
      <c r="K240" s="164"/>
      <c r="L240" s="164"/>
      <c r="M240" s="164"/>
      <c r="N240" s="164"/>
      <c r="O240" s="164"/>
      <c r="P240" s="164"/>
      <c r="Q240" s="164"/>
      <c r="R240" s="164"/>
      <c r="S240" s="164"/>
      <c r="T240" s="164"/>
      <c r="U240" s="164"/>
      <c r="V240" s="164"/>
      <c r="W240" s="164"/>
      <c r="X240" s="164"/>
      <c r="Y240" s="164"/>
      <c r="Z240" s="164"/>
      <c r="AA240" s="164"/>
      <c r="AB240" s="164"/>
      <c r="AC240" s="164"/>
    </row>
    <row r="241" spans="1:29" x14ac:dyDescent="0.2">
      <c r="A241" s="164"/>
      <c r="B241" s="164"/>
      <c r="C241" s="164"/>
      <c r="D241" s="164"/>
      <c r="E241" s="164"/>
      <c r="F241" s="164"/>
      <c r="G241" s="164"/>
      <c r="H241" s="164"/>
      <c r="I241" s="164"/>
      <c r="J241" s="164"/>
      <c r="K241" s="164"/>
      <c r="L241" s="164"/>
      <c r="M241" s="164"/>
      <c r="N241" s="164"/>
      <c r="O241" s="164"/>
      <c r="P241" s="164"/>
      <c r="Q241" s="164"/>
      <c r="R241" s="164"/>
      <c r="S241" s="164"/>
      <c r="T241" s="164"/>
      <c r="U241" s="164"/>
      <c r="V241" s="164"/>
      <c r="W241" s="164"/>
      <c r="X241" s="164"/>
      <c r="Y241" s="164"/>
      <c r="Z241" s="164"/>
      <c r="AA241" s="164"/>
      <c r="AB241" s="164"/>
      <c r="AC241" s="164"/>
    </row>
    <row r="242" spans="1:29" x14ac:dyDescent="0.2">
      <c r="A242" s="164"/>
      <c r="B242" s="164"/>
      <c r="C242" s="164"/>
      <c r="D242" s="164"/>
      <c r="E242" s="164"/>
      <c r="F242" s="164"/>
      <c r="G242" s="164"/>
      <c r="H242" s="164"/>
      <c r="I242" s="164"/>
      <c r="J242" s="164"/>
      <c r="K242" s="164"/>
      <c r="L242" s="164"/>
      <c r="M242" s="164"/>
      <c r="N242" s="164"/>
      <c r="O242" s="164"/>
      <c r="P242" s="164"/>
      <c r="Q242" s="164"/>
      <c r="R242" s="164"/>
      <c r="S242" s="164"/>
      <c r="T242" s="164"/>
      <c r="U242" s="164"/>
      <c r="V242" s="164"/>
      <c r="W242" s="164"/>
      <c r="X242" s="164"/>
      <c r="Y242" s="164"/>
      <c r="Z242" s="164"/>
      <c r="AA242" s="164"/>
      <c r="AB242" s="164"/>
      <c r="AC242" s="164"/>
    </row>
    <row r="243" spans="1:29" x14ac:dyDescent="0.2">
      <c r="A243" s="164"/>
      <c r="B243" s="164"/>
      <c r="C243" s="164"/>
      <c r="D243" s="164"/>
      <c r="E243" s="164"/>
      <c r="F243" s="164"/>
      <c r="G243" s="164"/>
      <c r="H243" s="164"/>
      <c r="I243" s="164"/>
      <c r="J243" s="164"/>
      <c r="K243" s="164"/>
      <c r="L243" s="164"/>
      <c r="M243" s="164"/>
      <c r="N243" s="164"/>
      <c r="O243" s="164"/>
      <c r="P243" s="164"/>
      <c r="Q243" s="164"/>
      <c r="R243" s="164"/>
      <c r="S243" s="164"/>
      <c r="T243" s="164"/>
      <c r="U243" s="164"/>
      <c r="V243" s="164"/>
      <c r="W243" s="164"/>
      <c r="X243" s="164"/>
      <c r="Y243" s="164"/>
      <c r="Z243" s="164"/>
      <c r="AA243" s="164"/>
      <c r="AB243" s="164"/>
      <c r="AC243" s="164"/>
    </row>
    <row r="244" spans="1:29" x14ac:dyDescent="0.2">
      <c r="A244" s="164"/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  <c r="N244" s="164"/>
      <c r="O244" s="164"/>
      <c r="P244" s="164"/>
      <c r="Q244" s="164"/>
      <c r="R244" s="164"/>
      <c r="S244" s="164"/>
      <c r="T244" s="164"/>
      <c r="U244" s="164"/>
      <c r="V244" s="164"/>
      <c r="W244" s="164"/>
      <c r="X244" s="164"/>
      <c r="Y244" s="164"/>
      <c r="Z244" s="164"/>
      <c r="AA244" s="164"/>
      <c r="AB244" s="164"/>
      <c r="AC244" s="164"/>
    </row>
    <row r="245" spans="1:29" x14ac:dyDescent="0.2">
      <c r="A245" s="164"/>
      <c r="B245" s="164"/>
      <c r="C245" s="164"/>
      <c r="D245" s="164"/>
      <c r="E245" s="164"/>
      <c r="F245" s="164"/>
      <c r="G245" s="164"/>
      <c r="H245" s="164"/>
      <c r="I245" s="164"/>
      <c r="J245" s="164"/>
      <c r="K245" s="164"/>
      <c r="L245" s="164"/>
      <c r="M245" s="164"/>
      <c r="N245" s="164"/>
      <c r="O245" s="164"/>
      <c r="P245" s="164"/>
      <c r="Q245" s="164"/>
      <c r="R245" s="164"/>
      <c r="S245" s="164"/>
      <c r="T245" s="164"/>
      <c r="U245" s="164"/>
      <c r="V245" s="164"/>
      <c r="W245" s="164"/>
      <c r="X245" s="164"/>
      <c r="Y245" s="164"/>
      <c r="Z245" s="164"/>
      <c r="AA245" s="164"/>
      <c r="AB245" s="164"/>
      <c r="AC245" s="164"/>
    </row>
    <row r="246" spans="1:29" x14ac:dyDescent="0.2">
      <c r="A246" s="164"/>
      <c r="B246" s="164"/>
      <c r="C246" s="164"/>
      <c r="D246" s="164"/>
      <c r="E246" s="164"/>
      <c r="F246" s="164"/>
      <c r="G246" s="164"/>
      <c r="H246" s="164"/>
      <c r="I246" s="164"/>
      <c r="J246" s="164"/>
      <c r="K246" s="164"/>
      <c r="L246" s="164"/>
      <c r="M246" s="164"/>
      <c r="N246" s="164"/>
      <c r="O246" s="164"/>
      <c r="P246" s="164"/>
      <c r="Q246" s="164"/>
      <c r="R246" s="164"/>
      <c r="S246" s="164"/>
      <c r="T246" s="164"/>
      <c r="U246" s="164"/>
      <c r="V246" s="164"/>
      <c r="W246" s="164"/>
      <c r="X246" s="164"/>
      <c r="Y246" s="164"/>
      <c r="Z246" s="164"/>
      <c r="AA246" s="164"/>
      <c r="AB246" s="164"/>
      <c r="AC246" s="164"/>
    </row>
    <row r="247" spans="1:29" x14ac:dyDescent="0.2">
      <c r="A247" s="164"/>
      <c r="B247" s="164"/>
      <c r="C247" s="164"/>
      <c r="D247" s="164"/>
      <c r="E247" s="164"/>
      <c r="F247" s="164"/>
      <c r="G247" s="164"/>
      <c r="H247" s="164"/>
      <c r="I247" s="164"/>
      <c r="J247" s="164"/>
      <c r="K247" s="164"/>
      <c r="L247" s="164"/>
      <c r="M247" s="164"/>
      <c r="N247" s="164"/>
      <c r="O247" s="164"/>
      <c r="P247" s="164"/>
      <c r="Q247" s="164"/>
      <c r="R247" s="164"/>
      <c r="S247" s="164"/>
      <c r="T247" s="164"/>
      <c r="U247" s="164"/>
      <c r="V247" s="164"/>
      <c r="W247" s="164"/>
      <c r="X247" s="164"/>
      <c r="Y247" s="164"/>
      <c r="Z247" s="164"/>
      <c r="AA247" s="164"/>
      <c r="AB247" s="164"/>
      <c r="AC247" s="164"/>
    </row>
    <row r="248" spans="1:29" x14ac:dyDescent="0.2">
      <c r="A248" s="164"/>
      <c r="B248" s="164"/>
      <c r="C248" s="164"/>
      <c r="D248" s="164"/>
      <c r="E248" s="164"/>
      <c r="F248" s="164"/>
      <c r="G248" s="164"/>
      <c r="H248" s="164"/>
      <c r="I248" s="164"/>
      <c r="J248" s="164"/>
      <c r="K248" s="164"/>
      <c r="L248" s="164"/>
      <c r="M248" s="164"/>
      <c r="N248" s="164"/>
      <c r="O248" s="164"/>
      <c r="P248" s="164"/>
      <c r="Q248" s="164"/>
      <c r="R248" s="164"/>
      <c r="S248" s="164"/>
      <c r="T248" s="164"/>
      <c r="U248" s="164"/>
      <c r="V248" s="164"/>
      <c r="W248" s="164"/>
      <c r="X248" s="164"/>
      <c r="Y248" s="164"/>
      <c r="Z248" s="164"/>
      <c r="AA248" s="164"/>
      <c r="AB248" s="164"/>
      <c r="AC248" s="164"/>
    </row>
    <row r="249" spans="1:29" x14ac:dyDescent="0.2">
      <c r="A249" s="164"/>
      <c r="B249" s="164"/>
      <c r="C249" s="164"/>
      <c r="D249" s="164"/>
      <c r="E249" s="164"/>
      <c r="F249" s="164"/>
      <c r="G249" s="164"/>
      <c r="H249" s="164"/>
      <c r="I249" s="164"/>
      <c r="J249" s="164"/>
      <c r="K249" s="164"/>
      <c r="L249" s="164"/>
      <c r="M249" s="164"/>
      <c r="N249" s="164"/>
      <c r="O249" s="164"/>
      <c r="P249" s="164"/>
      <c r="Q249" s="164"/>
      <c r="R249" s="164"/>
      <c r="S249" s="164"/>
      <c r="T249" s="164"/>
      <c r="U249" s="164"/>
      <c r="V249" s="164"/>
      <c r="W249" s="164"/>
      <c r="X249" s="164"/>
      <c r="Y249" s="164"/>
      <c r="Z249" s="164"/>
      <c r="AA249" s="164"/>
      <c r="AB249" s="164"/>
      <c r="AC249" s="164"/>
    </row>
    <row r="250" spans="1:29" x14ac:dyDescent="0.2">
      <c r="A250" s="164"/>
      <c r="B250" s="164"/>
      <c r="C250" s="164"/>
      <c r="D250" s="164"/>
      <c r="E250" s="164"/>
      <c r="F250" s="164"/>
      <c r="G250" s="164"/>
      <c r="H250" s="164"/>
      <c r="I250" s="164"/>
      <c r="J250" s="164"/>
      <c r="K250" s="164"/>
      <c r="L250" s="164"/>
      <c r="M250" s="164"/>
      <c r="N250" s="164"/>
      <c r="O250" s="164"/>
      <c r="P250" s="164"/>
      <c r="Q250" s="164"/>
      <c r="R250" s="164"/>
      <c r="S250" s="164"/>
      <c r="T250" s="164"/>
      <c r="U250" s="164"/>
      <c r="V250" s="164"/>
      <c r="W250" s="164"/>
      <c r="X250" s="164"/>
      <c r="Y250" s="164"/>
      <c r="Z250" s="164"/>
      <c r="AA250" s="164"/>
      <c r="AB250" s="164"/>
      <c r="AC250" s="164"/>
    </row>
    <row r="251" spans="1:29" x14ac:dyDescent="0.2">
      <c r="A251" s="164"/>
      <c r="B251" s="164"/>
      <c r="C251" s="164"/>
      <c r="D251" s="164"/>
      <c r="E251" s="164"/>
      <c r="F251" s="164"/>
      <c r="G251" s="164"/>
      <c r="H251" s="164"/>
      <c r="I251" s="164"/>
      <c r="J251" s="164"/>
      <c r="K251" s="164"/>
      <c r="L251" s="164"/>
      <c r="M251" s="164"/>
      <c r="N251" s="164"/>
      <c r="O251" s="164"/>
      <c r="P251" s="164"/>
      <c r="Q251" s="164"/>
      <c r="R251" s="164"/>
      <c r="S251" s="164"/>
      <c r="T251" s="164"/>
      <c r="U251" s="164"/>
      <c r="V251" s="164"/>
      <c r="W251" s="164"/>
      <c r="X251" s="164"/>
      <c r="Y251" s="164"/>
      <c r="Z251" s="164"/>
      <c r="AA251" s="164"/>
      <c r="AB251" s="164"/>
      <c r="AC251" s="164"/>
    </row>
    <row r="252" spans="1:29" x14ac:dyDescent="0.2">
      <c r="A252" s="164"/>
      <c r="B252" s="164"/>
      <c r="C252" s="164"/>
      <c r="D252" s="164"/>
      <c r="E252" s="164"/>
      <c r="F252" s="164"/>
      <c r="G252" s="164"/>
      <c r="H252" s="164"/>
      <c r="I252" s="164"/>
      <c r="J252" s="164"/>
      <c r="K252" s="164"/>
      <c r="L252" s="164"/>
      <c r="M252" s="164"/>
      <c r="N252" s="164"/>
      <c r="O252" s="164"/>
      <c r="P252" s="164"/>
      <c r="Q252" s="164"/>
      <c r="R252" s="164"/>
      <c r="S252" s="164"/>
      <c r="T252" s="164"/>
      <c r="U252" s="164"/>
      <c r="V252" s="164"/>
      <c r="W252" s="164"/>
      <c r="X252" s="164"/>
      <c r="Y252" s="164"/>
      <c r="Z252" s="164"/>
      <c r="AA252" s="164"/>
      <c r="AB252" s="164"/>
      <c r="AC252" s="164"/>
    </row>
    <row r="253" spans="1:29" x14ac:dyDescent="0.2">
      <c r="A253" s="164"/>
      <c r="B253" s="164"/>
      <c r="C253" s="164"/>
      <c r="D253" s="164"/>
      <c r="E253" s="164"/>
      <c r="F253" s="164"/>
      <c r="G253" s="164"/>
      <c r="H253" s="164"/>
      <c r="I253" s="164"/>
      <c r="J253" s="164"/>
      <c r="K253" s="164"/>
      <c r="L253" s="164"/>
      <c r="M253" s="164"/>
      <c r="N253" s="164"/>
      <c r="O253" s="164"/>
      <c r="P253" s="164"/>
      <c r="Q253" s="164"/>
      <c r="R253" s="164"/>
      <c r="S253" s="164"/>
      <c r="T253" s="164"/>
      <c r="U253" s="164"/>
      <c r="V253" s="164"/>
      <c r="W253" s="164"/>
      <c r="X253" s="164"/>
      <c r="Y253" s="164"/>
      <c r="Z253" s="164"/>
      <c r="AA253" s="164"/>
      <c r="AB253" s="164"/>
      <c r="AC253" s="164"/>
    </row>
    <row r="254" spans="1:29" x14ac:dyDescent="0.2">
      <c r="A254" s="164"/>
      <c r="B254" s="164"/>
      <c r="C254" s="164"/>
      <c r="D254" s="164"/>
      <c r="E254" s="164"/>
      <c r="F254" s="164"/>
      <c r="G254" s="164"/>
      <c r="H254" s="164"/>
      <c r="I254" s="164"/>
      <c r="J254" s="164"/>
      <c r="K254" s="164"/>
      <c r="L254" s="164"/>
      <c r="M254" s="164"/>
      <c r="N254" s="164"/>
      <c r="O254" s="164"/>
      <c r="P254" s="164"/>
      <c r="Q254" s="164"/>
      <c r="R254" s="164"/>
      <c r="S254" s="164"/>
      <c r="T254" s="164"/>
      <c r="U254" s="164"/>
      <c r="V254" s="164"/>
      <c r="W254" s="164"/>
      <c r="X254" s="164"/>
      <c r="Y254" s="164"/>
      <c r="Z254" s="164"/>
      <c r="AA254" s="164"/>
      <c r="AB254" s="164"/>
      <c r="AC254" s="164"/>
    </row>
    <row r="255" spans="1:29" x14ac:dyDescent="0.2">
      <c r="A255" s="164"/>
      <c r="B255" s="164"/>
      <c r="C255" s="164"/>
      <c r="D255" s="164"/>
      <c r="E255" s="164"/>
      <c r="F255" s="164"/>
      <c r="G255" s="164"/>
      <c r="H255" s="164"/>
      <c r="I255" s="164"/>
      <c r="J255" s="164"/>
      <c r="K255" s="164"/>
      <c r="L255" s="164"/>
      <c r="M255" s="164"/>
      <c r="N255" s="164"/>
      <c r="O255" s="164"/>
      <c r="P255" s="164"/>
      <c r="Q255" s="164"/>
      <c r="R255" s="164"/>
      <c r="S255" s="164"/>
      <c r="T255" s="164"/>
      <c r="U255" s="164"/>
      <c r="V255" s="164"/>
      <c r="W255" s="164"/>
      <c r="X255" s="164"/>
      <c r="Y255" s="164"/>
      <c r="Z255" s="164"/>
      <c r="AA255" s="164"/>
      <c r="AB255" s="164"/>
      <c r="AC255" s="164"/>
    </row>
    <row r="256" spans="1:29" x14ac:dyDescent="0.2">
      <c r="A256" s="164"/>
      <c r="B256" s="164"/>
      <c r="C256" s="164"/>
      <c r="D256" s="164"/>
      <c r="E256" s="164"/>
      <c r="F256" s="164"/>
      <c r="G256" s="164"/>
      <c r="H256" s="164"/>
      <c r="I256" s="164"/>
      <c r="J256" s="164"/>
      <c r="K256" s="164"/>
      <c r="L256" s="164"/>
      <c r="M256" s="164"/>
      <c r="N256" s="164"/>
      <c r="O256" s="164"/>
      <c r="P256" s="164"/>
      <c r="Q256" s="164"/>
      <c r="R256" s="164"/>
      <c r="S256" s="164"/>
      <c r="T256" s="164"/>
      <c r="U256" s="164"/>
      <c r="V256" s="164"/>
      <c r="W256" s="164"/>
      <c r="X256" s="164"/>
      <c r="Y256" s="164"/>
      <c r="Z256" s="164"/>
      <c r="AA256" s="164"/>
      <c r="AB256" s="164"/>
      <c r="AC256" s="164"/>
    </row>
    <row r="257" spans="1:29" x14ac:dyDescent="0.2">
      <c r="A257" s="164"/>
      <c r="B257" s="164"/>
      <c r="C257" s="164"/>
      <c r="D257" s="164"/>
      <c r="E257" s="164"/>
      <c r="F257" s="164"/>
      <c r="G257" s="164"/>
      <c r="H257" s="164"/>
      <c r="I257" s="164"/>
      <c r="J257" s="164"/>
      <c r="K257" s="164"/>
      <c r="L257" s="164"/>
      <c r="M257" s="164"/>
      <c r="N257" s="164"/>
      <c r="O257" s="164"/>
      <c r="P257" s="164"/>
      <c r="Q257" s="164"/>
      <c r="R257" s="164"/>
      <c r="S257" s="164"/>
      <c r="T257" s="164"/>
      <c r="U257" s="164"/>
      <c r="V257" s="164"/>
      <c r="W257" s="164"/>
      <c r="X257" s="164"/>
      <c r="Y257" s="164"/>
      <c r="Z257" s="164"/>
      <c r="AA257" s="164"/>
      <c r="AB257" s="164"/>
      <c r="AC257" s="164"/>
    </row>
    <row r="258" spans="1:29" x14ac:dyDescent="0.2">
      <c r="A258" s="164"/>
      <c r="B258" s="164"/>
      <c r="C258" s="164"/>
      <c r="D258" s="164"/>
      <c r="E258" s="164"/>
      <c r="F258" s="164"/>
      <c r="G258" s="164"/>
      <c r="H258" s="164"/>
      <c r="I258" s="164"/>
      <c r="J258" s="164"/>
      <c r="K258" s="164"/>
      <c r="L258" s="164"/>
      <c r="M258" s="164"/>
      <c r="N258" s="164"/>
      <c r="O258" s="164"/>
      <c r="P258" s="164"/>
      <c r="Q258" s="164"/>
      <c r="R258" s="164"/>
      <c r="S258" s="164"/>
      <c r="T258" s="164"/>
      <c r="U258" s="164"/>
      <c r="V258" s="164"/>
      <c r="W258" s="164"/>
      <c r="X258" s="164"/>
      <c r="Y258" s="164"/>
      <c r="Z258" s="164"/>
      <c r="AA258" s="164"/>
      <c r="AB258" s="164"/>
      <c r="AC258" s="164"/>
    </row>
    <row r="259" spans="1:29" x14ac:dyDescent="0.2">
      <c r="A259" s="164"/>
      <c r="B259" s="164"/>
      <c r="C259" s="164"/>
      <c r="D259" s="164"/>
      <c r="E259" s="164"/>
      <c r="F259" s="164"/>
      <c r="G259" s="164"/>
      <c r="H259" s="164"/>
      <c r="I259" s="164"/>
      <c r="J259" s="164"/>
      <c r="K259" s="164"/>
      <c r="L259" s="164"/>
      <c r="M259" s="164"/>
      <c r="N259" s="164"/>
      <c r="O259" s="164"/>
      <c r="P259" s="164"/>
      <c r="Q259" s="164"/>
      <c r="R259" s="164"/>
      <c r="S259" s="164"/>
      <c r="T259" s="164"/>
      <c r="U259" s="164"/>
      <c r="V259" s="164"/>
      <c r="W259" s="164"/>
      <c r="X259" s="164"/>
      <c r="Y259" s="164"/>
      <c r="Z259" s="164"/>
      <c r="AA259" s="164"/>
      <c r="AB259" s="164"/>
      <c r="AC259" s="164"/>
    </row>
    <row r="260" spans="1:29" x14ac:dyDescent="0.2">
      <c r="A260" s="164"/>
      <c r="B260" s="164"/>
      <c r="C260" s="164"/>
      <c r="D260" s="164"/>
      <c r="E260" s="164"/>
      <c r="F260" s="164"/>
      <c r="G260" s="164"/>
      <c r="H260" s="164"/>
      <c r="I260" s="164"/>
      <c r="J260" s="164"/>
      <c r="K260" s="164"/>
      <c r="L260" s="164"/>
      <c r="M260" s="164"/>
      <c r="N260" s="164"/>
      <c r="O260" s="164"/>
      <c r="P260" s="164"/>
      <c r="Q260" s="164"/>
      <c r="R260" s="164"/>
      <c r="S260" s="164"/>
      <c r="T260" s="164"/>
      <c r="U260" s="164"/>
      <c r="V260" s="164"/>
      <c r="W260" s="164"/>
      <c r="X260" s="164"/>
      <c r="Y260" s="164"/>
      <c r="Z260" s="164"/>
      <c r="AA260" s="164"/>
      <c r="AB260" s="164"/>
      <c r="AC260" s="164"/>
    </row>
    <row r="261" spans="1:29" x14ac:dyDescent="0.2">
      <c r="A261" s="164"/>
      <c r="B261" s="164"/>
      <c r="C261" s="164"/>
      <c r="D261" s="164"/>
      <c r="E261" s="164"/>
      <c r="F261" s="164"/>
      <c r="G261" s="164"/>
      <c r="H261" s="164"/>
      <c r="I261" s="164"/>
      <c r="J261" s="164"/>
      <c r="K261" s="164"/>
      <c r="L261" s="164"/>
      <c r="M261" s="164"/>
      <c r="N261" s="164"/>
      <c r="O261" s="164"/>
      <c r="P261" s="164"/>
      <c r="Q261" s="164"/>
      <c r="R261" s="164"/>
      <c r="S261" s="164"/>
      <c r="T261" s="164"/>
      <c r="U261" s="164"/>
      <c r="V261" s="164"/>
      <c r="W261" s="164"/>
      <c r="X261" s="164"/>
      <c r="Y261" s="164"/>
      <c r="Z261" s="164"/>
      <c r="AA261" s="164"/>
      <c r="AB261" s="164"/>
      <c r="AC261" s="164"/>
    </row>
    <row r="262" spans="1:29" x14ac:dyDescent="0.2">
      <c r="A262" s="164"/>
      <c r="B262" s="164"/>
      <c r="C262" s="164"/>
      <c r="D262" s="164"/>
      <c r="E262" s="164"/>
      <c r="F262" s="164"/>
      <c r="G262" s="164"/>
      <c r="H262" s="164"/>
      <c r="I262" s="164"/>
      <c r="J262" s="164"/>
      <c r="K262" s="164"/>
      <c r="L262" s="164"/>
      <c r="M262" s="164"/>
      <c r="N262" s="164"/>
      <c r="O262" s="164"/>
      <c r="P262" s="164"/>
      <c r="Q262" s="164"/>
      <c r="R262" s="164"/>
      <c r="S262" s="164"/>
      <c r="T262" s="164"/>
      <c r="U262" s="164"/>
      <c r="V262" s="164"/>
      <c r="W262" s="164"/>
      <c r="X262" s="164"/>
      <c r="Y262" s="164"/>
      <c r="Z262" s="164"/>
      <c r="AA262" s="164"/>
      <c r="AB262" s="164"/>
      <c r="AC262" s="164"/>
    </row>
    <row r="263" spans="1:29" x14ac:dyDescent="0.2">
      <c r="A263" s="164"/>
      <c r="B263" s="164"/>
      <c r="C263" s="164"/>
      <c r="D263" s="164"/>
      <c r="E263" s="164"/>
      <c r="F263" s="164"/>
      <c r="G263" s="164"/>
      <c r="H263" s="164"/>
      <c r="I263" s="164"/>
      <c r="J263" s="164"/>
      <c r="K263" s="164"/>
      <c r="L263" s="164"/>
      <c r="M263" s="164"/>
      <c r="N263" s="164"/>
      <c r="O263" s="164"/>
      <c r="P263" s="164"/>
      <c r="Q263" s="164"/>
      <c r="R263" s="164"/>
      <c r="S263" s="164"/>
      <c r="T263" s="164"/>
      <c r="U263" s="164"/>
      <c r="V263" s="164"/>
      <c r="W263" s="164"/>
      <c r="X263" s="164"/>
      <c r="Y263" s="164"/>
      <c r="Z263" s="164"/>
      <c r="AA263" s="164"/>
      <c r="AB263" s="164"/>
      <c r="AC263" s="164"/>
    </row>
    <row r="264" spans="1:29" x14ac:dyDescent="0.2">
      <c r="A264" s="164"/>
      <c r="B264" s="164"/>
      <c r="C264" s="164"/>
      <c r="D264" s="164"/>
      <c r="E264" s="164"/>
      <c r="F264" s="164"/>
      <c r="G264" s="164"/>
      <c r="H264" s="164"/>
      <c r="I264" s="164"/>
      <c r="J264" s="164"/>
      <c r="K264" s="164"/>
      <c r="L264" s="164"/>
      <c r="M264" s="164"/>
      <c r="N264" s="164"/>
      <c r="O264" s="164"/>
      <c r="P264" s="164"/>
      <c r="Q264" s="164"/>
      <c r="R264" s="164"/>
      <c r="S264" s="164"/>
      <c r="T264" s="164"/>
      <c r="U264" s="164"/>
      <c r="V264" s="164"/>
      <c r="W264" s="164"/>
      <c r="X264" s="164"/>
      <c r="Y264" s="164"/>
      <c r="Z264" s="164"/>
      <c r="AA264" s="164"/>
      <c r="AB264" s="164"/>
      <c r="AC264" s="164"/>
    </row>
    <row r="265" spans="1:29" x14ac:dyDescent="0.2">
      <c r="A265" s="164"/>
      <c r="B265" s="164"/>
      <c r="C265" s="164"/>
      <c r="D265" s="164"/>
      <c r="E265" s="164"/>
      <c r="F265" s="164"/>
      <c r="G265" s="164"/>
      <c r="H265" s="164"/>
      <c r="I265" s="164"/>
      <c r="J265" s="164"/>
      <c r="K265" s="164"/>
      <c r="L265" s="164"/>
      <c r="M265" s="164"/>
      <c r="N265" s="164"/>
      <c r="O265" s="164"/>
      <c r="P265" s="164"/>
      <c r="Q265" s="164"/>
      <c r="R265" s="164"/>
      <c r="S265" s="164"/>
      <c r="T265" s="164"/>
      <c r="U265" s="164"/>
      <c r="V265" s="164"/>
      <c r="W265" s="164"/>
      <c r="X265" s="164"/>
      <c r="Y265" s="164"/>
      <c r="Z265" s="164"/>
      <c r="AA265" s="164"/>
      <c r="AB265" s="164"/>
      <c r="AC265" s="164"/>
    </row>
    <row r="266" spans="1:29" x14ac:dyDescent="0.2">
      <c r="A266" s="164"/>
      <c r="B266" s="164"/>
      <c r="C266" s="164"/>
      <c r="D266" s="164"/>
      <c r="E266" s="164"/>
      <c r="F266" s="164"/>
      <c r="G266" s="164"/>
      <c r="H266" s="164"/>
      <c r="I266" s="164"/>
      <c r="J266" s="164"/>
      <c r="K266" s="164"/>
      <c r="L266" s="164"/>
      <c r="M266" s="164"/>
      <c r="N266" s="164"/>
      <c r="O266" s="164"/>
      <c r="P266" s="164"/>
      <c r="Q266" s="164"/>
      <c r="R266" s="164"/>
      <c r="S266" s="164"/>
      <c r="T266" s="164"/>
      <c r="U266" s="164"/>
      <c r="V266" s="164"/>
      <c r="W266" s="164"/>
      <c r="X266" s="164"/>
      <c r="Y266" s="164"/>
      <c r="Z266" s="164"/>
      <c r="AA266" s="164"/>
      <c r="AB266" s="164"/>
      <c r="AC266" s="164"/>
    </row>
    <row r="267" spans="1:29" x14ac:dyDescent="0.2">
      <c r="A267" s="164"/>
      <c r="B267" s="164"/>
      <c r="C267" s="164"/>
      <c r="D267" s="164"/>
      <c r="E267" s="164"/>
      <c r="F267" s="164"/>
      <c r="G267" s="164"/>
      <c r="H267" s="164"/>
      <c r="I267" s="164"/>
      <c r="J267" s="164"/>
      <c r="K267" s="164"/>
      <c r="L267" s="164"/>
      <c r="M267" s="164"/>
      <c r="N267" s="164"/>
      <c r="O267" s="164"/>
      <c r="P267" s="164"/>
      <c r="Q267" s="164"/>
      <c r="R267" s="164"/>
      <c r="S267" s="164"/>
      <c r="T267" s="164"/>
      <c r="U267" s="164"/>
      <c r="V267" s="164"/>
      <c r="W267" s="164"/>
      <c r="X267" s="164"/>
      <c r="Y267" s="164"/>
      <c r="Z267" s="164"/>
      <c r="AA267" s="164"/>
      <c r="AB267" s="164"/>
      <c r="AC267" s="164"/>
    </row>
    <row r="268" spans="1:29" x14ac:dyDescent="0.2">
      <c r="A268" s="164"/>
      <c r="B268" s="164"/>
      <c r="C268" s="164"/>
      <c r="D268" s="164"/>
      <c r="E268" s="164"/>
      <c r="F268" s="164"/>
      <c r="G268" s="164"/>
      <c r="H268" s="164"/>
      <c r="I268" s="164"/>
      <c r="J268" s="164"/>
      <c r="K268" s="164"/>
      <c r="L268" s="164"/>
      <c r="M268" s="164"/>
      <c r="N268" s="164"/>
      <c r="O268" s="164"/>
      <c r="P268" s="164"/>
      <c r="Q268" s="164"/>
      <c r="R268" s="164"/>
      <c r="S268" s="164"/>
      <c r="T268" s="164"/>
      <c r="U268" s="164"/>
      <c r="V268" s="164"/>
      <c r="W268" s="164"/>
      <c r="X268" s="164"/>
      <c r="Y268" s="164"/>
      <c r="Z268" s="164"/>
      <c r="AA268" s="164"/>
      <c r="AB268" s="164"/>
      <c r="AC268" s="164"/>
    </row>
    <row r="269" spans="1:29" x14ac:dyDescent="0.2">
      <c r="A269" s="164"/>
      <c r="B269" s="164"/>
      <c r="C269" s="164"/>
      <c r="D269" s="164"/>
      <c r="E269" s="164"/>
      <c r="F269" s="164"/>
      <c r="G269" s="164"/>
      <c r="H269" s="164"/>
      <c r="I269" s="164"/>
      <c r="J269" s="164"/>
      <c r="K269" s="164"/>
      <c r="L269" s="164"/>
      <c r="M269" s="164"/>
      <c r="N269" s="164"/>
      <c r="O269" s="164"/>
      <c r="P269" s="164"/>
      <c r="Q269" s="164"/>
      <c r="R269" s="164"/>
      <c r="S269" s="164"/>
      <c r="T269" s="164"/>
      <c r="U269" s="164"/>
      <c r="V269" s="164"/>
      <c r="W269" s="164"/>
      <c r="X269" s="164"/>
      <c r="Y269" s="164"/>
      <c r="Z269" s="164"/>
      <c r="AA269" s="164"/>
      <c r="AB269" s="164"/>
      <c r="AC269" s="164"/>
    </row>
    <row r="270" spans="1:29" x14ac:dyDescent="0.2">
      <c r="A270" s="164"/>
      <c r="B270" s="164"/>
      <c r="C270" s="164"/>
      <c r="D270" s="164"/>
      <c r="E270" s="164"/>
      <c r="F270" s="164"/>
      <c r="G270" s="164"/>
      <c r="H270" s="164"/>
      <c r="I270" s="164"/>
      <c r="J270" s="164"/>
      <c r="K270" s="164"/>
      <c r="L270" s="164"/>
      <c r="M270" s="164"/>
      <c r="N270" s="164"/>
      <c r="O270" s="164"/>
      <c r="P270" s="164"/>
      <c r="Q270" s="164"/>
      <c r="R270" s="164"/>
      <c r="S270" s="164"/>
      <c r="T270" s="164"/>
      <c r="U270" s="164"/>
      <c r="V270" s="164"/>
      <c r="W270" s="164"/>
      <c r="X270" s="164"/>
      <c r="Y270" s="164"/>
      <c r="Z270" s="164"/>
      <c r="AA270" s="164"/>
      <c r="AB270" s="164"/>
      <c r="AC270" s="164"/>
    </row>
    <row r="271" spans="1:29" x14ac:dyDescent="0.2">
      <c r="A271" s="164"/>
      <c r="B271" s="164"/>
      <c r="C271" s="164"/>
      <c r="D271" s="164"/>
      <c r="E271" s="164"/>
      <c r="F271" s="164"/>
      <c r="G271" s="164"/>
      <c r="H271" s="164"/>
      <c r="I271" s="164"/>
      <c r="J271" s="164"/>
      <c r="K271" s="164"/>
      <c r="L271" s="164"/>
      <c r="M271" s="164"/>
      <c r="N271" s="164"/>
      <c r="O271" s="164"/>
      <c r="P271" s="164"/>
      <c r="Q271" s="164"/>
      <c r="R271" s="164"/>
      <c r="S271" s="164"/>
      <c r="T271" s="164"/>
      <c r="U271" s="164"/>
      <c r="V271" s="164"/>
      <c r="W271" s="164"/>
      <c r="X271" s="164"/>
      <c r="Y271" s="164"/>
      <c r="Z271" s="164"/>
      <c r="AA271" s="164"/>
      <c r="AB271" s="164"/>
      <c r="AC271" s="164"/>
    </row>
    <row r="272" spans="1:29" x14ac:dyDescent="0.2">
      <c r="A272" s="164"/>
      <c r="B272" s="164"/>
      <c r="C272" s="164"/>
      <c r="D272" s="164"/>
      <c r="E272" s="164"/>
      <c r="F272" s="164"/>
      <c r="G272" s="164"/>
      <c r="H272" s="164"/>
      <c r="I272" s="164"/>
      <c r="J272" s="164"/>
      <c r="K272" s="164"/>
      <c r="L272" s="164"/>
      <c r="M272" s="164"/>
      <c r="N272" s="164"/>
      <c r="O272" s="164"/>
      <c r="P272" s="164"/>
      <c r="Q272" s="164"/>
      <c r="R272" s="164"/>
      <c r="S272" s="164"/>
      <c r="T272" s="164"/>
      <c r="U272" s="164"/>
      <c r="V272" s="164"/>
      <c r="W272" s="164"/>
      <c r="X272" s="164"/>
      <c r="Y272" s="164"/>
      <c r="Z272" s="164"/>
      <c r="AA272" s="164"/>
      <c r="AB272" s="164"/>
      <c r="AC272" s="164"/>
    </row>
    <row r="273" spans="1:29" x14ac:dyDescent="0.2">
      <c r="A273" s="164"/>
      <c r="B273" s="164"/>
      <c r="C273" s="164"/>
      <c r="D273" s="164"/>
      <c r="E273" s="164"/>
      <c r="F273" s="164"/>
      <c r="G273" s="164"/>
      <c r="H273" s="164"/>
      <c r="I273" s="164"/>
      <c r="J273" s="164"/>
      <c r="K273" s="164"/>
      <c r="L273" s="164"/>
      <c r="M273" s="164"/>
      <c r="N273" s="164"/>
      <c r="O273" s="164"/>
      <c r="P273" s="164"/>
      <c r="Q273" s="164"/>
      <c r="R273" s="164"/>
      <c r="S273" s="164"/>
      <c r="T273" s="164"/>
      <c r="U273" s="164"/>
      <c r="V273" s="164"/>
      <c r="W273" s="164"/>
      <c r="X273" s="164"/>
      <c r="Y273" s="164"/>
      <c r="Z273" s="164"/>
      <c r="AA273" s="164"/>
      <c r="AB273" s="164"/>
      <c r="AC273" s="164"/>
    </row>
    <row r="274" spans="1:29" x14ac:dyDescent="0.2">
      <c r="A274" s="164"/>
      <c r="B274" s="164"/>
      <c r="C274" s="164"/>
      <c r="D274" s="164"/>
      <c r="E274" s="164"/>
      <c r="F274" s="164"/>
      <c r="G274" s="164"/>
      <c r="H274" s="164"/>
      <c r="I274" s="164"/>
      <c r="J274" s="164"/>
      <c r="K274" s="164"/>
      <c r="L274" s="164"/>
      <c r="M274" s="164"/>
      <c r="N274" s="164"/>
      <c r="O274" s="164"/>
      <c r="P274" s="164"/>
      <c r="Q274" s="164"/>
      <c r="R274" s="164"/>
      <c r="S274" s="164"/>
      <c r="T274" s="164"/>
      <c r="U274" s="164"/>
      <c r="V274" s="164"/>
      <c r="W274" s="164"/>
      <c r="X274" s="164"/>
      <c r="Y274" s="164"/>
      <c r="Z274" s="164"/>
      <c r="AA274" s="164"/>
      <c r="AB274" s="164"/>
      <c r="AC274" s="164"/>
    </row>
    <row r="275" spans="1:29" x14ac:dyDescent="0.2">
      <c r="A275" s="164"/>
      <c r="B275" s="164"/>
      <c r="C275" s="164"/>
      <c r="D275" s="164"/>
      <c r="E275" s="164"/>
      <c r="F275" s="164"/>
      <c r="G275" s="164"/>
      <c r="H275" s="164"/>
      <c r="I275" s="164"/>
      <c r="J275" s="164"/>
      <c r="K275" s="164"/>
      <c r="L275" s="164"/>
      <c r="M275" s="164"/>
      <c r="N275" s="164"/>
      <c r="O275" s="164"/>
      <c r="P275" s="164"/>
      <c r="Q275" s="164"/>
      <c r="R275" s="164"/>
      <c r="S275" s="164"/>
      <c r="T275" s="164"/>
      <c r="U275" s="164"/>
      <c r="V275" s="164"/>
      <c r="W275" s="164"/>
      <c r="X275" s="164"/>
      <c r="Y275" s="164"/>
      <c r="Z275" s="164"/>
      <c r="AA275" s="164"/>
      <c r="AB275" s="164"/>
      <c r="AC275" s="164"/>
    </row>
    <row r="276" spans="1:29" x14ac:dyDescent="0.2">
      <c r="A276" s="164"/>
      <c r="B276" s="164"/>
      <c r="C276" s="164"/>
      <c r="D276" s="164"/>
      <c r="E276" s="164"/>
      <c r="F276" s="164"/>
      <c r="G276" s="164"/>
      <c r="H276" s="164"/>
      <c r="I276" s="164"/>
      <c r="J276" s="164"/>
      <c r="K276" s="164"/>
      <c r="L276" s="164"/>
      <c r="M276" s="164"/>
      <c r="N276" s="164"/>
      <c r="O276" s="164"/>
      <c r="P276" s="164"/>
      <c r="Q276" s="164"/>
      <c r="R276" s="164"/>
      <c r="S276" s="164"/>
      <c r="T276" s="164"/>
      <c r="U276" s="164"/>
      <c r="V276" s="164"/>
      <c r="W276" s="164"/>
      <c r="X276" s="164"/>
      <c r="Y276" s="164"/>
      <c r="Z276" s="164"/>
      <c r="AA276" s="164"/>
      <c r="AB276" s="164"/>
      <c r="AC276" s="164"/>
    </row>
    <row r="277" spans="1:29" x14ac:dyDescent="0.2">
      <c r="A277" s="164"/>
      <c r="B277" s="164"/>
      <c r="C277" s="164"/>
      <c r="D277" s="164"/>
      <c r="E277" s="164"/>
      <c r="F277" s="164"/>
      <c r="G277" s="164"/>
      <c r="H277" s="164"/>
      <c r="I277" s="164"/>
      <c r="J277" s="164"/>
      <c r="K277" s="164"/>
      <c r="L277" s="164"/>
      <c r="M277" s="164"/>
      <c r="N277" s="164"/>
      <c r="O277" s="164"/>
      <c r="P277" s="164"/>
      <c r="Q277" s="164"/>
      <c r="R277" s="164"/>
      <c r="S277" s="164"/>
      <c r="T277" s="164"/>
      <c r="U277" s="164"/>
      <c r="V277" s="164"/>
      <c r="W277" s="164"/>
      <c r="X277" s="164"/>
      <c r="Y277" s="164"/>
      <c r="Z277" s="164"/>
      <c r="AA277" s="164"/>
      <c r="AB277" s="164"/>
      <c r="AC277" s="164"/>
    </row>
    <row r="278" spans="1:29" x14ac:dyDescent="0.2">
      <c r="A278" s="164"/>
      <c r="B278" s="164"/>
      <c r="C278" s="164"/>
      <c r="D278" s="164"/>
      <c r="E278" s="164"/>
      <c r="F278" s="164"/>
      <c r="G278" s="164"/>
      <c r="H278" s="164"/>
      <c r="I278" s="164"/>
      <c r="J278" s="164"/>
      <c r="K278" s="164"/>
      <c r="L278" s="164"/>
      <c r="M278" s="164"/>
      <c r="N278" s="164"/>
      <c r="O278" s="164"/>
      <c r="P278" s="164"/>
      <c r="Q278" s="164"/>
      <c r="R278" s="164"/>
      <c r="S278" s="164"/>
      <c r="T278" s="164"/>
      <c r="U278" s="164"/>
      <c r="V278" s="164"/>
      <c r="W278" s="164"/>
      <c r="X278" s="164"/>
      <c r="Y278" s="164"/>
      <c r="Z278" s="164"/>
      <c r="AA278" s="164"/>
      <c r="AB278" s="164"/>
      <c r="AC278" s="164"/>
    </row>
    <row r="279" spans="1:29" x14ac:dyDescent="0.2">
      <c r="A279" s="164"/>
      <c r="B279" s="164"/>
      <c r="C279" s="164"/>
      <c r="D279" s="164"/>
      <c r="E279" s="164"/>
      <c r="F279" s="164"/>
      <c r="G279" s="164"/>
      <c r="H279" s="164"/>
      <c r="I279" s="164"/>
      <c r="J279" s="164"/>
      <c r="K279" s="164"/>
      <c r="L279" s="164"/>
      <c r="M279" s="164"/>
      <c r="N279" s="164"/>
      <c r="O279" s="164"/>
      <c r="P279" s="164"/>
      <c r="Q279" s="164"/>
      <c r="R279" s="164"/>
      <c r="S279" s="164"/>
      <c r="T279" s="164"/>
      <c r="U279" s="164"/>
      <c r="V279" s="164"/>
      <c r="W279" s="164"/>
      <c r="X279" s="164"/>
      <c r="Y279" s="164"/>
      <c r="Z279" s="164"/>
      <c r="AA279" s="164"/>
      <c r="AB279" s="164"/>
      <c r="AC279" s="164"/>
    </row>
    <row r="280" spans="1:29" x14ac:dyDescent="0.2">
      <c r="A280" s="164"/>
      <c r="B280" s="164"/>
      <c r="C280" s="164"/>
      <c r="D280" s="164"/>
      <c r="E280" s="164"/>
      <c r="F280" s="164"/>
      <c r="G280" s="164"/>
      <c r="H280" s="164"/>
      <c r="I280" s="164"/>
      <c r="J280" s="164"/>
      <c r="K280" s="164"/>
      <c r="L280" s="164"/>
      <c r="M280" s="164"/>
      <c r="N280" s="164"/>
      <c r="O280" s="164"/>
      <c r="P280" s="164"/>
      <c r="Q280" s="164"/>
      <c r="R280" s="164"/>
      <c r="S280" s="164"/>
      <c r="T280" s="164"/>
      <c r="U280" s="164"/>
      <c r="V280" s="164"/>
      <c r="W280" s="164"/>
      <c r="X280" s="164"/>
      <c r="Y280" s="164"/>
      <c r="Z280" s="164"/>
      <c r="AA280" s="164"/>
      <c r="AB280" s="164"/>
      <c r="AC280" s="164"/>
    </row>
    <row r="281" spans="1:29" x14ac:dyDescent="0.2">
      <c r="A281" s="164"/>
      <c r="B281" s="164"/>
      <c r="C281" s="164"/>
      <c r="D281" s="164"/>
      <c r="E281" s="164"/>
      <c r="F281" s="164"/>
      <c r="G281" s="164"/>
      <c r="H281" s="164"/>
      <c r="I281" s="164"/>
      <c r="J281" s="164"/>
      <c r="K281" s="164"/>
      <c r="L281" s="164"/>
      <c r="M281" s="164"/>
      <c r="N281" s="164"/>
      <c r="O281" s="164"/>
      <c r="P281" s="164"/>
      <c r="Q281" s="164"/>
      <c r="R281" s="164"/>
      <c r="S281" s="164"/>
      <c r="T281" s="164"/>
      <c r="U281" s="164"/>
      <c r="V281" s="164"/>
      <c r="W281" s="164"/>
      <c r="X281" s="164"/>
      <c r="Y281" s="164"/>
      <c r="Z281" s="164"/>
      <c r="AA281" s="164"/>
      <c r="AB281" s="164"/>
      <c r="AC281" s="164"/>
    </row>
    <row r="282" spans="1:29" x14ac:dyDescent="0.2">
      <c r="A282" s="164"/>
      <c r="B282" s="164"/>
      <c r="C282" s="164"/>
      <c r="D282" s="164"/>
      <c r="E282" s="164"/>
      <c r="F282" s="164"/>
      <c r="G282" s="164"/>
      <c r="H282" s="164"/>
      <c r="I282" s="164"/>
      <c r="J282" s="164"/>
      <c r="K282" s="164"/>
      <c r="L282" s="164"/>
      <c r="M282" s="164"/>
      <c r="N282" s="164"/>
      <c r="O282" s="164"/>
      <c r="P282" s="164"/>
      <c r="Q282" s="164"/>
      <c r="R282" s="164"/>
      <c r="S282" s="164"/>
      <c r="T282" s="164"/>
      <c r="U282" s="164"/>
      <c r="V282" s="164"/>
      <c r="W282" s="164"/>
      <c r="X282" s="164"/>
      <c r="Y282" s="164"/>
      <c r="Z282" s="164"/>
      <c r="AA282" s="164"/>
      <c r="AB282" s="164"/>
      <c r="AC282" s="164"/>
    </row>
    <row r="283" spans="1:29" x14ac:dyDescent="0.2">
      <c r="A283" s="164"/>
      <c r="B283" s="164"/>
      <c r="C283" s="164"/>
      <c r="D283" s="164"/>
      <c r="E283" s="164"/>
      <c r="F283" s="164"/>
      <c r="G283" s="164"/>
      <c r="H283" s="164"/>
      <c r="I283" s="164"/>
      <c r="J283" s="164"/>
      <c r="K283" s="164"/>
      <c r="L283" s="164"/>
      <c r="M283" s="164"/>
      <c r="N283" s="164"/>
      <c r="O283" s="164"/>
      <c r="P283" s="164"/>
      <c r="Q283" s="164"/>
      <c r="R283" s="164"/>
      <c r="S283" s="164"/>
      <c r="T283" s="164"/>
      <c r="U283" s="164"/>
      <c r="V283" s="164"/>
      <c r="W283" s="164"/>
      <c r="X283" s="164"/>
      <c r="Y283" s="164"/>
      <c r="Z283" s="164"/>
      <c r="AA283" s="164"/>
      <c r="AB283" s="164"/>
      <c r="AC283" s="164"/>
    </row>
    <row r="284" spans="1:29" x14ac:dyDescent="0.2">
      <c r="A284" s="164"/>
      <c r="B284" s="164"/>
      <c r="C284" s="164"/>
      <c r="D284" s="164"/>
      <c r="E284" s="164"/>
      <c r="F284" s="164"/>
      <c r="G284" s="164"/>
      <c r="H284" s="164"/>
      <c r="I284" s="164"/>
      <c r="J284" s="164"/>
      <c r="K284" s="164"/>
      <c r="L284" s="164"/>
      <c r="M284" s="164"/>
      <c r="N284" s="164"/>
      <c r="O284" s="164"/>
      <c r="P284" s="164"/>
      <c r="Q284" s="164"/>
      <c r="R284" s="164"/>
      <c r="S284" s="164"/>
      <c r="T284" s="164"/>
      <c r="U284" s="164"/>
      <c r="V284" s="164"/>
      <c r="W284" s="164"/>
      <c r="X284" s="164"/>
      <c r="Y284" s="164"/>
      <c r="Z284" s="164"/>
      <c r="AA284" s="164"/>
      <c r="AB284" s="164"/>
      <c r="AC284" s="164"/>
    </row>
    <row r="285" spans="1:29" x14ac:dyDescent="0.2">
      <c r="A285" s="164"/>
      <c r="B285" s="164"/>
      <c r="C285" s="164"/>
      <c r="D285" s="164"/>
      <c r="E285" s="164"/>
      <c r="F285" s="164"/>
      <c r="G285" s="164"/>
      <c r="H285" s="164"/>
      <c r="I285" s="164"/>
      <c r="J285" s="164"/>
      <c r="K285" s="164"/>
      <c r="L285" s="164"/>
      <c r="M285" s="164"/>
      <c r="N285" s="164"/>
      <c r="O285" s="164"/>
      <c r="P285" s="164"/>
      <c r="Q285" s="164"/>
      <c r="R285" s="164"/>
      <c r="S285" s="164"/>
      <c r="T285" s="164"/>
      <c r="U285" s="164"/>
      <c r="V285" s="164"/>
      <c r="W285" s="164"/>
      <c r="X285" s="164"/>
      <c r="Y285" s="164"/>
      <c r="Z285" s="164"/>
      <c r="AA285" s="164"/>
      <c r="AB285" s="164"/>
      <c r="AC285" s="164"/>
    </row>
    <row r="286" spans="1:29" x14ac:dyDescent="0.2">
      <c r="A286" s="164"/>
      <c r="B286" s="164"/>
      <c r="C286" s="164"/>
      <c r="D286" s="164"/>
      <c r="E286" s="164"/>
      <c r="F286" s="164"/>
      <c r="G286" s="164"/>
      <c r="H286" s="164"/>
      <c r="I286" s="164"/>
      <c r="J286" s="164"/>
      <c r="K286" s="164"/>
      <c r="L286" s="164"/>
      <c r="M286" s="164"/>
      <c r="N286" s="164"/>
      <c r="O286" s="164"/>
      <c r="P286" s="164"/>
      <c r="Q286" s="164"/>
      <c r="R286" s="164"/>
      <c r="S286" s="164"/>
      <c r="T286" s="164"/>
      <c r="U286" s="164"/>
      <c r="V286" s="164"/>
      <c r="W286" s="164"/>
      <c r="X286" s="164"/>
      <c r="Y286" s="164"/>
      <c r="Z286" s="164"/>
      <c r="AA286" s="164"/>
      <c r="AB286" s="164"/>
      <c r="AC286" s="164"/>
    </row>
    <row r="287" spans="1:29" x14ac:dyDescent="0.2">
      <c r="A287" s="164"/>
      <c r="B287" s="164"/>
      <c r="C287" s="164"/>
      <c r="D287" s="164"/>
      <c r="E287" s="164"/>
      <c r="F287" s="164"/>
      <c r="G287" s="164"/>
      <c r="H287" s="164"/>
      <c r="I287" s="164"/>
      <c r="J287" s="164"/>
      <c r="K287" s="164"/>
      <c r="L287" s="164"/>
      <c r="M287" s="164"/>
      <c r="N287" s="164"/>
      <c r="O287" s="164"/>
      <c r="P287" s="164"/>
      <c r="Q287" s="164"/>
      <c r="R287" s="164"/>
      <c r="S287" s="164"/>
      <c r="T287" s="164"/>
      <c r="U287" s="164"/>
      <c r="V287" s="164"/>
      <c r="W287" s="164"/>
      <c r="X287" s="164"/>
      <c r="Y287" s="164"/>
      <c r="Z287" s="164"/>
      <c r="AA287" s="164"/>
      <c r="AB287" s="164"/>
      <c r="AC287" s="164"/>
    </row>
    <row r="288" spans="1:29" x14ac:dyDescent="0.2">
      <c r="A288" s="164"/>
      <c r="B288" s="164"/>
      <c r="C288" s="164"/>
      <c r="D288" s="164"/>
      <c r="E288" s="164"/>
      <c r="F288" s="164"/>
      <c r="G288" s="164"/>
      <c r="H288" s="164"/>
      <c r="I288" s="164"/>
      <c r="J288" s="164"/>
      <c r="K288" s="164"/>
      <c r="L288" s="164"/>
      <c r="M288" s="164"/>
      <c r="N288" s="164"/>
      <c r="O288" s="164"/>
      <c r="P288" s="164"/>
      <c r="Q288" s="164"/>
      <c r="R288" s="164"/>
      <c r="S288" s="164"/>
      <c r="T288" s="164"/>
      <c r="U288" s="164"/>
      <c r="V288" s="164"/>
      <c r="W288" s="164"/>
      <c r="X288" s="164"/>
      <c r="Y288" s="164"/>
      <c r="Z288" s="164"/>
      <c r="AA288" s="164"/>
      <c r="AB288" s="164"/>
      <c r="AC288" s="164"/>
    </row>
    <row r="289" spans="1:29" x14ac:dyDescent="0.2">
      <c r="A289" s="164"/>
      <c r="B289" s="164"/>
      <c r="C289" s="164"/>
      <c r="D289" s="164"/>
      <c r="E289" s="164"/>
      <c r="F289" s="164"/>
      <c r="G289" s="164"/>
      <c r="H289" s="164"/>
      <c r="I289" s="164"/>
      <c r="J289" s="164"/>
      <c r="K289" s="164"/>
      <c r="L289" s="164"/>
      <c r="M289" s="164"/>
      <c r="N289" s="164"/>
      <c r="O289" s="164"/>
      <c r="P289" s="164"/>
      <c r="Q289" s="164"/>
      <c r="R289" s="164"/>
      <c r="S289" s="164"/>
      <c r="T289" s="164"/>
      <c r="U289" s="164"/>
      <c r="V289" s="164"/>
      <c r="W289" s="164"/>
      <c r="X289" s="164"/>
      <c r="Y289" s="164"/>
      <c r="Z289" s="164"/>
      <c r="AA289" s="164"/>
      <c r="AB289" s="164"/>
      <c r="AC289" s="164"/>
    </row>
    <row r="290" spans="1:29" x14ac:dyDescent="0.2">
      <c r="A290" s="164"/>
      <c r="B290" s="164"/>
      <c r="C290" s="164"/>
      <c r="D290" s="164"/>
      <c r="E290" s="164"/>
      <c r="F290" s="164"/>
      <c r="G290" s="164"/>
      <c r="H290" s="164"/>
      <c r="I290" s="164"/>
      <c r="J290" s="164"/>
      <c r="K290" s="164"/>
      <c r="L290" s="164"/>
      <c r="M290" s="164"/>
      <c r="N290" s="164"/>
      <c r="O290" s="164"/>
      <c r="P290" s="164"/>
      <c r="Q290" s="164"/>
      <c r="R290" s="164"/>
      <c r="S290" s="164"/>
      <c r="T290" s="164"/>
      <c r="U290" s="164"/>
      <c r="V290" s="164"/>
      <c r="W290" s="164"/>
      <c r="X290" s="164"/>
      <c r="Y290" s="164"/>
      <c r="Z290" s="164"/>
      <c r="AA290" s="164"/>
      <c r="AB290" s="164"/>
      <c r="AC290" s="164"/>
    </row>
    <row r="291" spans="1:29" x14ac:dyDescent="0.2">
      <c r="A291" s="164"/>
      <c r="B291" s="164"/>
      <c r="C291" s="164"/>
      <c r="D291" s="164"/>
      <c r="E291" s="164"/>
      <c r="F291" s="164"/>
      <c r="G291" s="164"/>
      <c r="H291" s="164"/>
      <c r="I291" s="164"/>
      <c r="J291" s="164"/>
      <c r="K291" s="164"/>
      <c r="L291" s="164"/>
      <c r="M291" s="164"/>
      <c r="N291" s="164"/>
      <c r="O291" s="164"/>
      <c r="P291" s="164"/>
      <c r="Q291" s="164"/>
      <c r="R291" s="164"/>
      <c r="S291" s="164"/>
      <c r="T291" s="164"/>
      <c r="U291" s="164"/>
      <c r="V291" s="164"/>
      <c r="W291" s="164"/>
      <c r="X291" s="164"/>
      <c r="Y291" s="164"/>
      <c r="Z291" s="164"/>
      <c r="AA291" s="164"/>
      <c r="AB291" s="164"/>
      <c r="AC291" s="164"/>
    </row>
    <row r="292" spans="1:29" x14ac:dyDescent="0.2">
      <c r="A292" s="164"/>
      <c r="B292" s="164"/>
      <c r="C292" s="164"/>
      <c r="D292" s="164"/>
      <c r="E292" s="164"/>
      <c r="F292" s="164"/>
      <c r="G292" s="164"/>
      <c r="H292" s="164"/>
      <c r="I292" s="164"/>
      <c r="J292" s="164"/>
      <c r="K292" s="164"/>
      <c r="L292" s="164"/>
      <c r="M292" s="164"/>
      <c r="N292" s="164"/>
      <c r="O292" s="164"/>
      <c r="P292" s="164"/>
      <c r="Q292" s="164"/>
      <c r="R292" s="164"/>
      <c r="S292" s="164"/>
      <c r="T292" s="164"/>
      <c r="U292" s="164"/>
      <c r="V292" s="164"/>
      <c r="W292" s="164"/>
      <c r="X292" s="164"/>
      <c r="Y292" s="164"/>
      <c r="Z292" s="164"/>
      <c r="AA292" s="164"/>
      <c r="AB292" s="164"/>
      <c r="AC292" s="164"/>
    </row>
    <row r="293" spans="1:29" x14ac:dyDescent="0.2">
      <c r="A293" s="164"/>
      <c r="B293" s="164"/>
      <c r="C293" s="164"/>
      <c r="D293" s="164"/>
      <c r="E293" s="164"/>
      <c r="F293" s="164"/>
      <c r="G293" s="164"/>
      <c r="H293" s="164"/>
      <c r="I293" s="164"/>
      <c r="J293" s="164"/>
      <c r="K293" s="164"/>
      <c r="L293" s="164"/>
      <c r="M293" s="164"/>
      <c r="N293" s="164"/>
      <c r="O293" s="164"/>
      <c r="P293" s="164"/>
      <c r="Q293" s="164"/>
      <c r="R293" s="164"/>
      <c r="S293" s="164"/>
      <c r="T293" s="164"/>
      <c r="U293" s="164"/>
      <c r="V293" s="164"/>
      <c r="W293" s="164"/>
      <c r="X293" s="164"/>
      <c r="Y293" s="164"/>
      <c r="Z293" s="164"/>
      <c r="AA293" s="164"/>
      <c r="AB293" s="164"/>
      <c r="AC293" s="164"/>
    </row>
    <row r="294" spans="1:29" x14ac:dyDescent="0.2">
      <c r="A294" s="164"/>
      <c r="B294" s="164"/>
      <c r="C294" s="164"/>
      <c r="D294" s="164"/>
      <c r="E294" s="164"/>
      <c r="F294" s="164"/>
      <c r="G294" s="164"/>
      <c r="H294" s="164"/>
      <c r="I294" s="164"/>
      <c r="J294" s="164"/>
      <c r="K294" s="164"/>
      <c r="L294" s="164"/>
      <c r="M294" s="164"/>
      <c r="N294" s="164"/>
      <c r="O294" s="164"/>
      <c r="P294" s="164"/>
      <c r="Q294" s="164"/>
      <c r="R294" s="164"/>
      <c r="S294" s="164"/>
      <c r="T294" s="164"/>
      <c r="U294" s="164"/>
      <c r="V294" s="164"/>
      <c r="W294" s="164"/>
      <c r="X294" s="164"/>
      <c r="Y294" s="164"/>
      <c r="Z294" s="164"/>
      <c r="AA294" s="164"/>
      <c r="AB294" s="164"/>
      <c r="AC294" s="164"/>
    </row>
    <row r="295" spans="1:29" x14ac:dyDescent="0.2">
      <c r="A295" s="164"/>
      <c r="B295" s="164"/>
      <c r="C295" s="164"/>
      <c r="D295" s="164"/>
      <c r="E295" s="164"/>
      <c r="F295" s="164"/>
      <c r="G295" s="164"/>
      <c r="H295" s="164"/>
      <c r="I295" s="164"/>
      <c r="J295" s="164"/>
      <c r="K295" s="164"/>
      <c r="L295" s="164"/>
      <c r="M295" s="164"/>
      <c r="N295" s="164"/>
      <c r="O295" s="164"/>
      <c r="P295" s="164"/>
      <c r="Q295" s="164"/>
      <c r="R295" s="164"/>
      <c r="S295" s="164"/>
      <c r="T295" s="164"/>
      <c r="U295" s="164"/>
      <c r="V295" s="164"/>
      <c r="W295" s="164"/>
      <c r="X295" s="164"/>
      <c r="Y295" s="164"/>
      <c r="Z295" s="164"/>
      <c r="AA295" s="164"/>
      <c r="AB295" s="164"/>
      <c r="AC295" s="164"/>
    </row>
    <row r="296" spans="1:29" x14ac:dyDescent="0.2">
      <c r="A296" s="164"/>
      <c r="B296" s="164"/>
      <c r="C296" s="164"/>
      <c r="D296" s="164"/>
      <c r="E296" s="164"/>
      <c r="F296" s="164"/>
      <c r="G296" s="164"/>
      <c r="H296" s="164"/>
      <c r="I296" s="164"/>
      <c r="J296" s="164"/>
      <c r="K296" s="164"/>
      <c r="L296" s="164"/>
      <c r="M296" s="164"/>
      <c r="N296" s="164"/>
      <c r="O296" s="164"/>
      <c r="P296" s="164"/>
      <c r="Q296" s="164"/>
      <c r="R296" s="164"/>
      <c r="S296" s="164"/>
      <c r="T296" s="164"/>
      <c r="U296" s="164"/>
      <c r="V296" s="164"/>
      <c r="W296" s="164"/>
      <c r="X296" s="164"/>
      <c r="Y296" s="164"/>
      <c r="Z296" s="164"/>
      <c r="AA296" s="164"/>
      <c r="AB296" s="164"/>
      <c r="AC296" s="164"/>
    </row>
    <row r="297" spans="1:29" x14ac:dyDescent="0.2">
      <c r="A297" s="164"/>
      <c r="B297" s="164"/>
      <c r="C297" s="164"/>
      <c r="D297" s="164"/>
      <c r="E297" s="164"/>
      <c r="F297" s="164"/>
      <c r="G297" s="164"/>
      <c r="H297" s="164"/>
      <c r="I297" s="164"/>
      <c r="J297" s="164"/>
      <c r="K297" s="164"/>
      <c r="L297" s="164"/>
      <c r="M297" s="164"/>
      <c r="N297" s="164"/>
      <c r="O297" s="164"/>
      <c r="P297" s="164"/>
      <c r="Q297" s="164"/>
      <c r="R297" s="164"/>
      <c r="S297" s="164"/>
      <c r="T297" s="164"/>
      <c r="U297" s="164"/>
      <c r="V297" s="164"/>
      <c r="W297" s="164"/>
      <c r="X297" s="164"/>
      <c r="Y297" s="164"/>
      <c r="Z297" s="164"/>
      <c r="AA297" s="164"/>
      <c r="AB297" s="164"/>
      <c r="AC297" s="164"/>
    </row>
    <row r="298" spans="1:29" x14ac:dyDescent="0.2">
      <c r="A298" s="164"/>
      <c r="B298" s="164"/>
      <c r="C298" s="164"/>
      <c r="D298" s="164"/>
      <c r="E298" s="164"/>
      <c r="F298" s="164"/>
      <c r="G298" s="164"/>
      <c r="H298" s="164"/>
      <c r="I298" s="164"/>
      <c r="J298" s="164"/>
      <c r="K298" s="164"/>
      <c r="L298" s="164"/>
      <c r="M298" s="164"/>
      <c r="N298" s="164"/>
      <c r="O298" s="164"/>
      <c r="P298" s="164"/>
      <c r="Q298" s="164"/>
      <c r="R298" s="164"/>
      <c r="S298" s="164"/>
      <c r="T298" s="164"/>
      <c r="U298" s="164"/>
      <c r="V298" s="164"/>
      <c r="W298" s="164"/>
      <c r="X298" s="164"/>
      <c r="Y298" s="164"/>
      <c r="Z298" s="164"/>
      <c r="AA298" s="164"/>
      <c r="AB298" s="164"/>
      <c r="AC298" s="164"/>
    </row>
    <row r="299" spans="1:29" x14ac:dyDescent="0.2">
      <c r="A299" s="164"/>
      <c r="B299" s="164"/>
      <c r="C299" s="164"/>
      <c r="D299" s="164"/>
      <c r="E299" s="164"/>
      <c r="F299" s="164"/>
      <c r="G299" s="164"/>
      <c r="H299" s="164"/>
      <c r="I299" s="164"/>
      <c r="J299" s="164"/>
      <c r="K299" s="164"/>
      <c r="L299" s="164"/>
      <c r="M299" s="164"/>
      <c r="N299" s="164"/>
      <c r="O299" s="164"/>
      <c r="P299" s="164"/>
      <c r="Q299" s="164"/>
      <c r="R299" s="164"/>
      <c r="S299" s="164"/>
      <c r="T299" s="164"/>
      <c r="U299" s="164"/>
      <c r="V299" s="164"/>
      <c r="W299" s="164"/>
      <c r="X299" s="164"/>
      <c r="Y299" s="164"/>
      <c r="Z299" s="164"/>
      <c r="AA299" s="164"/>
      <c r="AB299" s="164"/>
      <c r="AC299" s="164"/>
    </row>
    <row r="300" spans="1:29" x14ac:dyDescent="0.2">
      <c r="A300" s="164"/>
      <c r="B300" s="164"/>
      <c r="C300" s="164"/>
      <c r="D300" s="164"/>
      <c r="E300" s="164"/>
      <c r="F300" s="164"/>
      <c r="G300" s="164"/>
      <c r="H300" s="164"/>
      <c r="I300" s="164"/>
      <c r="J300" s="164"/>
      <c r="K300" s="164"/>
      <c r="L300" s="164"/>
      <c r="M300" s="164"/>
      <c r="N300" s="164"/>
      <c r="O300" s="164"/>
      <c r="P300" s="164"/>
      <c r="Q300" s="164"/>
      <c r="R300" s="164"/>
      <c r="S300" s="164"/>
      <c r="T300" s="164"/>
      <c r="U300" s="164"/>
      <c r="V300" s="164"/>
      <c r="W300" s="164"/>
      <c r="X300" s="164"/>
      <c r="Y300" s="164"/>
      <c r="Z300" s="164"/>
      <c r="AA300" s="164"/>
      <c r="AB300" s="164"/>
      <c r="AC300" s="164"/>
    </row>
    <row r="301" spans="1:29" x14ac:dyDescent="0.2">
      <c r="A301" s="164"/>
      <c r="B301" s="164"/>
      <c r="C301" s="164"/>
      <c r="D301" s="164"/>
      <c r="E301" s="164"/>
      <c r="F301" s="164"/>
      <c r="G301" s="164"/>
      <c r="H301" s="164"/>
      <c r="I301" s="164"/>
      <c r="J301" s="164"/>
      <c r="K301" s="164"/>
      <c r="L301" s="164"/>
      <c r="M301" s="164"/>
      <c r="N301" s="164"/>
      <c r="O301" s="164"/>
      <c r="P301" s="164"/>
      <c r="Q301" s="164"/>
      <c r="R301" s="164"/>
      <c r="S301" s="164"/>
      <c r="T301" s="164"/>
      <c r="U301" s="164"/>
      <c r="V301" s="164"/>
      <c r="W301" s="164"/>
      <c r="X301" s="164"/>
      <c r="Y301" s="164"/>
      <c r="Z301" s="164"/>
      <c r="AA301" s="164"/>
      <c r="AB301" s="164"/>
      <c r="AC301" s="164"/>
    </row>
    <row r="302" spans="1:29" x14ac:dyDescent="0.2">
      <c r="A302" s="164"/>
      <c r="B302" s="164"/>
      <c r="C302" s="164"/>
      <c r="D302" s="164"/>
      <c r="E302" s="164"/>
      <c r="F302" s="164"/>
      <c r="G302" s="164"/>
      <c r="H302" s="164"/>
      <c r="I302" s="164"/>
      <c r="J302" s="164"/>
      <c r="K302" s="164"/>
      <c r="L302" s="164"/>
      <c r="M302" s="164"/>
      <c r="N302" s="164"/>
      <c r="O302" s="164"/>
      <c r="P302" s="164"/>
      <c r="Q302" s="164"/>
      <c r="R302" s="164"/>
      <c r="S302" s="164"/>
      <c r="T302" s="164"/>
      <c r="U302" s="164"/>
      <c r="V302" s="164"/>
      <c r="W302" s="164"/>
      <c r="X302" s="164"/>
      <c r="Y302" s="164"/>
      <c r="Z302" s="164"/>
      <c r="AA302" s="164"/>
      <c r="AB302" s="164"/>
      <c r="AC302" s="164"/>
    </row>
    <row r="303" spans="1:29" x14ac:dyDescent="0.2">
      <c r="A303" s="164"/>
      <c r="B303" s="164"/>
      <c r="C303" s="164"/>
      <c r="D303" s="164"/>
      <c r="E303" s="164"/>
      <c r="F303" s="164"/>
      <c r="G303" s="164"/>
      <c r="H303" s="164"/>
      <c r="I303" s="164"/>
      <c r="J303" s="164"/>
      <c r="K303" s="164"/>
      <c r="L303" s="164"/>
      <c r="M303" s="164"/>
      <c r="N303" s="164"/>
      <c r="O303" s="164"/>
      <c r="P303" s="164"/>
      <c r="Q303" s="164"/>
      <c r="R303" s="164"/>
      <c r="S303" s="164"/>
      <c r="T303" s="164"/>
      <c r="U303" s="164"/>
      <c r="V303" s="164"/>
      <c r="W303" s="164"/>
      <c r="X303" s="164"/>
      <c r="Y303" s="164"/>
      <c r="Z303" s="164"/>
      <c r="AA303" s="164"/>
      <c r="AB303" s="164"/>
      <c r="AC303" s="164"/>
    </row>
    <row r="304" spans="1:29" x14ac:dyDescent="0.2">
      <c r="A304" s="164"/>
      <c r="B304" s="164"/>
      <c r="C304" s="164"/>
      <c r="D304" s="164"/>
      <c r="E304" s="164"/>
      <c r="F304" s="164"/>
      <c r="G304" s="164"/>
      <c r="H304" s="164"/>
      <c r="I304" s="164"/>
      <c r="J304" s="164"/>
      <c r="K304" s="164"/>
      <c r="L304" s="164"/>
      <c r="M304" s="164"/>
      <c r="N304" s="164"/>
      <c r="O304" s="164"/>
      <c r="P304" s="164"/>
      <c r="Q304" s="164"/>
      <c r="R304" s="164"/>
      <c r="S304" s="164"/>
      <c r="T304" s="164"/>
      <c r="U304" s="164"/>
      <c r="V304" s="164"/>
      <c r="W304" s="164"/>
      <c r="X304" s="164"/>
      <c r="Y304" s="164"/>
      <c r="Z304" s="164"/>
      <c r="AA304" s="164"/>
      <c r="AB304" s="164"/>
      <c r="AC304" s="164"/>
    </row>
    <row r="305" spans="1:29" x14ac:dyDescent="0.2">
      <c r="A305" s="164"/>
      <c r="B305" s="164"/>
      <c r="C305" s="164"/>
      <c r="D305" s="164"/>
      <c r="E305" s="164"/>
      <c r="F305" s="164"/>
      <c r="G305" s="164"/>
      <c r="H305" s="164"/>
      <c r="I305" s="164"/>
      <c r="J305" s="164"/>
      <c r="K305" s="164"/>
      <c r="L305" s="164"/>
      <c r="M305" s="164"/>
      <c r="N305" s="164"/>
      <c r="O305" s="164"/>
      <c r="P305" s="164"/>
      <c r="Q305" s="164"/>
      <c r="R305" s="164"/>
      <c r="S305" s="164"/>
      <c r="T305" s="164"/>
      <c r="U305" s="164"/>
      <c r="V305" s="164"/>
      <c r="W305" s="164"/>
      <c r="X305" s="164"/>
      <c r="Y305" s="164"/>
      <c r="Z305" s="164"/>
      <c r="AA305" s="164"/>
      <c r="AB305" s="164"/>
      <c r="AC305" s="164"/>
    </row>
    <row r="306" spans="1:29" x14ac:dyDescent="0.2">
      <c r="A306" s="164"/>
      <c r="B306" s="164"/>
      <c r="C306" s="164"/>
      <c r="D306" s="164"/>
      <c r="E306" s="164"/>
      <c r="F306" s="164"/>
      <c r="G306" s="164"/>
      <c r="H306" s="164"/>
      <c r="I306" s="164"/>
      <c r="J306" s="164"/>
      <c r="K306" s="164"/>
      <c r="L306" s="164"/>
      <c r="M306" s="164"/>
      <c r="N306" s="164"/>
      <c r="O306" s="164"/>
      <c r="P306" s="164"/>
      <c r="Q306" s="164"/>
      <c r="R306" s="164"/>
      <c r="S306" s="164"/>
      <c r="T306" s="164"/>
      <c r="U306" s="164"/>
      <c r="V306" s="164"/>
      <c r="W306" s="164"/>
      <c r="X306" s="164"/>
      <c r="Y306" s="164"/>
      <c r="Z306" s="164"/>
      <c r="AA306" s="164"/>
      <c r="AB306" s="164"/>
      <c r="AC306" s="164"/>
    </row>
    <row r="307" spans="1:29" x14ac:dyDescent="0.2">
      <c r="A307" s="164"/>
      <c r="B307" s="164"/>
      <c r="C307" s="164"/>
      <c r="D307" s="164"/>
      <c r="E307" s="164"/>
      <c r="F307" s="164"/>
      <c r="G307" s="164"/>
      <c r="H307" s="164"/>
      <c r="I307" s="164"/>
      <c r="J307" s="164"/>
      <c r="K307" s="164"/>
      <c r="L307" s="164"/>
      <c r="M307" s="164"/>
      <c r="N307" s="164"/>
      <c r="O307" s="164"/>
      <c r="P307" s="164"/>
      <c r="Q307" s="164"/>
      <c r="R307" s="164"/>
      <c r="S307" s="164"/>
      <c r="T307" s="164"/>
      <c r="U307" s="164"/>
      <c r="V307" s="164"/>
      <c r="W307" s="164"/>
      <c r="X307" s="164"/>
      <c r="Y307" s="164"/>
      <c r="Z307" s="164"/>
      <c r="AA307" s="164"/>
      <c r="AB307" s="164"/>
      <c r="AC307" s="164"/>
    </row>
    <row r="308" spans="1:29" x14ac:dyDescent="0.2">
      <c r="A308" s="164"/>
      <c r="B308" s="164"/>
      <c r="C308" s="164"/>
      <c r="D308" s="164"/>
      <c r="E308" s="164"/>
      <c r="F308" s="164"/>
      <c r="G308" s="164"/>
      <c r="H308" s="164"/>
      <c r="I308" s="164"/>
      <c r="J308" s="164"/>
      <c r="K308" s="164"/>
      <c r="L308" s="164"/>
      <c r="M308" s="164"/>
      <c r="N308" s="164"/>
      <c r="O308" s="164"/>
      <c r="P308" s="164"/>
      <c r="Q308" s="164"/>
      <c r="R308" s="164"/>
      <c r="S308" s="164"/>
      <c r="T308" s="164"/>
      <c r="U308" s="164"/>
      <c r="V308" s="164"/>
      <c r="W308" s="164"/>
      <c r="X308" s="164"/>
      <c r="Y308" s="164"/>
      <c r="Z308" s="164"/>
      <c r="AA308" s="164"/>
      <c r="AB308" s="164"/>
      <c r="AC308" s="164"/>
    </row>
    <row r="309" spans="1:29" x14ac:dyDescent="0.2">
      <c r="A309" s="164"/>
      <c r="B309" s="164"/>
      <c r="C309" s="164"/>
      <c r="D309" s="164"/>
      <c r="E309" s="164"/>
      <c r="F309" s="164"/>
      <c r="G309" s="164"/>
      <c r="H309" s="164"/>
      <c r="I309" s="164"/>
      <c r="J309" s="164"/>
      <c r="K309" s="164"/>
      <c r="L309" s="164"/>
      <c r="M309" s="164"/>
      <c r="N309" s="164"/>
      <c r="O309" s="164"/>
      <c r="P309" s="164"/>
      <c r="Q309" s="164"/>
      <c r="R309" s="164"/>
      <c r="S309" s="164"/>
      <c r="T309" s="164"/>
      <c r="U309" s="164"/>
      <c r="V309" s="164"/>
      <c r="W309" s="164"/>
      <c r="X309" s="164"/>
      <c r="Y309" s="164"/>
      <c r="Z309" s="164"/>
      <c r="AA309" s="164"/>
      <c r="AB309" s="164"/>
      <c r="AC309" s="164"/>
    </row>
    <row r="310" spans="1:29" x14ac:dyDescent="0.2">
      <c r="A310" s="164"/>
      <c r="B310" s="164"/>
      <c r="C310" s="164"/>
      <c r="D310" s="164"/>
      <c r="E310" s="164"/>
      <c r="F310" s="164"/>
      <c r="G310" s="164"/>
      <c r="H310" s="164"/>
      <c r="I310" s="164"/>
      <c r="J310" s="164"/>
      <c r="K310" s="164"/>
      <c r="L310" s="164"/>
      <c r="M310" s="164"/>
      <c r="N310" s="164"/>
      <c r="O310" s="164"/>
      <c r="P310" s="164"/>
      <c r="Q310" s="164"/>
      <c r="R310" s="164"/>
      <c r="S310" s="164"/>
      <c r="T310" s="164"/>
      <c r="U310" s="164"/>
      <c r="V310" s="164"/>
      <c r="W310" s="164"/>
      <c r="X310" s="164"/>
      <c r="Y310" s="164"/>
      <c r="Z310" s="164"/>
      <c r="AA310" s="164"/>
      <c r="AB310" s="164"/>
      <c r="AC310" s="164"/>
    </row>
    <row r="311" spans="1:29" x14ac:dyDescent="0.2">
      <c r="A311" s="164"/>
      <c r="B311" s="164"/>
      <c r="C311" s="164"/>
      <c r="D311" s="164"/>
      <c r="E311" s="164"/>
      <c r="F311" s="164"/>
      <c r="G311" s="164"/>
      <c r="H311" s="164"/>
      <c r="I311" s="164"/>
      <c r="J311" s="164"/>
      <c r="K311" s="164"/>
      <c r="L311" s="164"/>
      <c r="M311" s="164"/>
      <c r="N311" s="164"/>
      <c r="O311" s="164"/>
      <c r="P311" s="164"/>
      <c r="Q311" s="164"/>
      <c r="R311" s="164"/>
      <c r="S311" s="164"/>
      <c r="T311" s="164"/>
      <c r="U311" s="164"/>
      <c r="V311" s="164"/>
      <c r="W311" s="164"/>
      <c r="X311" s="164"/>
      <c r="Y311" s="164"/>
      <c r="Z311" s="164"/>
      <c r="AA311" s="164"/>
      <c r="AB311" s="164"/>
      <c r="AC311" s="164"/>
    </row>
    <row r="312" spans="1:29" x14ac:dyDescent="0.2">
      <c r="A312" s="164"/>
      <c r="B312" s="164"/>
      <c r="C312" s="164"/>
      <c r="D312" s="164"/>
      <c r="E312" s="164"/>
      <c r="F312" s="164"/>
      <c r="G312" s="164"/>
      <c r="H312" s="164"/>
      <c r="I312" s="164"/>
      <c r="J312" s="164"/>
      <c r="K312" s="164"/>
      <c r="L312" s="164"/>
      <c r="M312" s="164"/>
      <c r="N312" s="164"/>
      <c r="O312" s="164"/>
      <c r="P312" s="164"/>
      <c r="Q312" s="164"/>
      <c r="R312" s="164"/>
      <c r="S312" s="164"/>
      <c r="T312" s="164"/>
      <c r="U312" s="164"/>
      <c r="V312" s="164"/>
      <c r="W312" s="164"/>
      <c r="X312" s="164"/>
      <c r="Y312" s="164"/>
      <c r="Z312" s="164"/>
      <c r="AA312" s="164"/>
      <c r="AB312" s="164"/>
      <c r="AC312" s="164"/>
    </row>
    <row r="313" spans="1:29" x14ac:dyDescent="0.2">
      <c r="A313" s="164"/>
      <c r="B313" s="164"/>
      <c r="C313" s="164"/>
      <c r="D313" s="164"/>
      <c r="E313" s="164"/>
      <c r="F313" s="164"/>
      <c r="G313" s="164"/>
      <c r="H313" s="164"/>
      <c r="I313" s="164"/>
      <c r="J313" s="164"/>
      <c r="K313" s="164"/>
      <c r="L313" s="164"/>
      <c r="M313" s="164"/>
      <c r="N313" s="164"/>
      <c r="O313" s="164"/>
      <c r="P313" s="164"/>
      <c r="Q313" s="164"/>
      <c r="R313" s="164"/>
      <c r="S313" s="164"/>
      <c r="T313" s="164"/>
      <c r="U313" s="164"/>
      <c r="V313" s="164"/>
      <c r="W313" s="164"/>
      <c r="X313" s="164"/>
      <c r="Y313" s="164"/>
      <c r="Z313" s="164"/>
      <c r="AA313" s="164"/>
      <c r="AB313" s="164"/>
      <c r="AC313" s="164"/>
    </row>
    <row r="314" spans="1:29" x14ac:dyDescent="0.2">
      <c r="A314" s="164"/>
      <c r="B314" s="164"/>
      <c r="C314" s="164"/>
      <c r="D314" s="164"/>
      <c r="E314" s="164"/>
      <c r="F314" s="164"/>
      <c r="G314" s="164"/>
      <c r="H314" s="164"/>
      <c r="I314" s="164"/>
      <c r="J314" s="164"/>
      <c r="K314" s="164"/>
      <c r="L314" s="164"/>
      <c r="M314" s="164"/>
      <c r="N314" s="164"/>
      <c r="O314" s="164"/>
      <c r="P314" s="164"/>
      <c r="Q314" s="164"/>
      <c r="R314" s="164"/>
      <c r="S314" s="164"/>
      <c r="T314" s="164"/>
      <c r="U314" s="164"/>
      <c r="V314" s="164"/>
      <c r="W314" s="164"/>
      <c r="X314" s="164"/>
      <c r="Y314" s="164"/>
      <c r="Z314" s="164"/>
      <c r="AA314" s="164"/>
      <c r="AB314" s="164"/>
      <c r="AC314" s="164"/>
    </row>
    <row r="315" spans="1:29" x14ac:dyDescent="0.2">
      <c r="A315" s="164"/>
      <c r="B315" s="164"/>
      <c r="C315" s="164"/>
      <c r="D315" s="164"/>
      <c r="E315" s="164"/>
      <c r="F315" s="164"/>
      <c r="G315" s="164"/>
      <c r="H315" s="164"/>
      <c r="I315" s="164"/>
      <c r="J315" s="164"/>
      <c r="K315" s="164"/>
      <c r="L315" s="164"/>
      <c r="M315" s="164"/>
      <c r="N315" s="164"/>
      <c r="O315" s="164"/>
      <c r="P315" s="164"/>
      <c r="Q315" s="164"/>
      <c r="R315" s="164"/>
      <c r="S315" s="164"/>
      <c r="T315" s="164"/>
      <c r="U315" s="164"/>
      <c r="V315" s="164"/>
      <c r="W315" s="164"/>
      <c r="X315" s="164"/>
      <c r="Y315" s="164"/>
      <c r="Z315" s="164"/>
      <c r="AA315" s="164"/>
      <c r="AB315" s="164"/>
      <c r="AC315" s="164"/>
    </row>
    <row r="316" spans="1:29" x14ac:dyDescent="0.2">
      <c r="A316" s="164"/>
      <c r="B316" s="164"/>
      <c r="C316" s="164"/>
      <c r="D316" s="164"/>
      <c r="E316" s="164"/>
      <c r="F316" s="164"/>
      <c r="G316" s="164"/>
      <c r="H316" s="164"/>
      <c r="I316" s="164"/>
      <c r="J316" s="164"/>
      <c r="K316" s="164"/>
      <c r="L316" s="164"/>
      <c r="M316" s="164"/>
      <c r="N316" s="164"/>
      <c r="O316" s="164"/>
      <c r="P316" s="164"/>
      <c r="Q316" s="164"/>
      <c r="R316" s="164"/>
      <c r="S316" s="164"/>
      <c r="T316" s="164"/>
      <c r="U316" s="164"/>
      <c r="V316" s="164"/>
      <c r="W316" s="164"/>
      <c r="X316" s="164"/>
      <c r="Y316" s="164"/>
      <c r="Z316" s="164"/>
      <c r="AA316" s="164"/>
      <c r="AB316" s="164"/>
      <c r="AC316" s="164"/>
    </row>
    <row r="317" spans="1:29" x14ac:dyDescent="0.2">
      <c r="A317" s="164"/>
      <c r="B317" s="164"/>
      <c r="C317" s="164"/>
      <c r="D317" s="164"/>
      <c r="E317" s="164"/>
      <c r="F317" s="164"/>
      <c r="G317" s="164"/>
      <c r="H317" s="164"/>
      <c r="I317" s="164"/>
      <c r="J317" s="164"/>
      <c r="K317" s="164"/>
      <c r="L317" s="164"/>
      <c r="M317" s="164"/>
      <c r="N317" s="164"/>
      <c r="O317" s="164"/>
      <c r="P317" s="164"/>
      <c r="Q317" s="164"/>
      <c r="R317" s="164"/>
      <c r="S317" s="164"/>
      <c r="T317" s="164"/>
      <c r="U317" s="164"/>
      <c r="V317" s="164"/>
      <c r="W317" s="164"/>
      <c r="X317" s="164"/>
      <c r="Y317" s="164"/>
      <c r="Z317" s="164"/>
      <c r="AA317" s="164"/>
      <c r="AB317" s="164"/>
      <c r="AC317" s="164"/>
    </row>
    <row r="318" spans="1:29" x14ac:dyDescent="0.2">
      <c r="A318" s="164"/>
      <c r="B318" s="164"/>
      <c r="C318" s="164"/>
      <c r="D318" s="164"/>
      <c r="E318" s="164"/>
      <c r="F318" s="164"/>
      <c r="G318" s="164"/>
      <c r="H318" s="164"/>
      <c r="I318" s="164"/>
      <c r="J318" s="164"/>
      <c r="K318" s="164"/>
      <c r="L318" s="164"/>
      <c r="M318" s="164"/>
      <c r="N318" s="164"/>
      <c r="O318" s="164"/>
      <c r="P318" s="164"/>
      <c r="Q318" s="164"/>
      <c r="R318" s="164"/>
      <c r="S318" s="164"/>
      <c r="T318" s="164"/>
      <c r="U318" s="164"/>
      <c r="V318" s="164"/>
      <c r="W318" s="164"/>
      <c r="X318" s="164"/>
      <c r="Y318" s="164"/>
      <c r="Z318" s="164"/>
      <c r="AA318" s="164"/>
      <c r="AB318" s="164"/>
      <c r="AC318" s="164"/>
    </row>
  </sheetData>
  <mergeCells count="4">
    <mergeCell ref="A4:B4"/>
    <mergeCell ref="A1:B1"/>
    <mergeCell ref="A2:B2"/>
    <mergeCell ref="A3:B3"/>
  </mergeCells>
  <printOptions horizontalCentered="1"/>
  <pageMargins left="0.27559055118110237" right="0.19685039370078741" top="0.39370078740157483" bottom="0.43307086614173229" header="0.39370078740157483" footer="0.23622047244094491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7</vt:i4>
      </vt:variant>
    </vt:vector>
  </HeadingPairs>
  <TitlesOfParts>
    <vt:vector size="12" baseType="lpstr">
      <vt:lpstr>Part JUNIO 2021</vt:lpstr>
      <vt:lpstr>ART 14 F I</vt:lpstr>
      <vt:lpstr>CENSO POB 2020</vt:lpstr>
      <vt:lpstr>CALCULOS ANUAL</vt:lpstr>
      <vt:lpstr>DISTRIBUCIÓN</vt:lpstr>
      <vt:lpstr>'ART 14 F I'!Área_de_impresión</vt:lpstr>
      <vt:lpstr>'CALCULOS ANUAL'!Área_de_impresión</vt:lpstr>
      <vt:lpstr>DISTRIBUCIÓN!Área_de_impresión</vt:lpstr>
      <vt:lpstr>'Part JUNIO 2021'!Área_de_impresión</vt:lpstr>
      <vt:lpstr>'ART 14 F I'!Títulos_a_imprimir</vt:lpstr>
      <vt:lpstr>'CALCULOS ANUAL'!Títulos_a_imprimir</vt:lpstr>
      <vt:lpstr>DISTRIBUCIÓN!Títulos_a_imprimir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cesar.rivera</dc:creator>
  <cp:lastModifiedBy>Oswaldo Calzada Alba</cp:lastModifiedBy>
  <cp:lastPrinted>2017-02-27T18:51:03Z</cp:lastPrinted>
  <dcterms:created xsi:type="dcterms:W3CDTF">2016-01-06T17:10:31Z</dcterms:created>
  <dcterms:modified xsi:type="dcterms:W3CDTF">2021-07-02T18:34:38Z</dcterms:modified>
</cp:coreProperties>
</file>